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1036" documentId="8_{F3D00B4F-B993-4030-B7E6-6B2445CA5DCA}" xr6:coauthVersionLast="47" xr6:coauthVersionMax="47" xr10:uidLastSave="{40FE30CC-BE99-41BE-B894-88DF12AB0CFF}"/>
  <bookViews>
    <workbookView xWindow="-110" yWindow="-110" windowWidth="24220" windowHeight="15500" firstSheet="9" activeTab="15" xr2:uid="{A3EF2A01-9D99-447A-836C-5DE006DE791F}"/>
  </bookViews>
  <sheets>
    <sheet name="Edit" sheetId="3" r:id="rId1"/>
    <sheet name="Sheet2" sheetId="29" r:id="rId2"/>
    <sheet name="Sheet3" sheetId="30" r:id="rId3"/>
    <sheet name="Sheet1" sheetId="28" r:id="rId4"/>
    <sheet name="Raw Data" sheetId="1" r:id="rId5"/>
    <sheet name="data" sheetId="2" r:id="rId6"/>
    <sheet name="Sheet4" sheetId="4" r:id="rId7"/>
    <sheet name="Gender" sheetId="27" r:id="rId8"/>
    <sheet name="1_device" sheetId="5" r:id="rId9"/>
    <sheet name="2_devices" sheetId="9" r:id="rId10"/>
    <sheet name="3_devices.1" sheetId="18" r:id="rId11"/>
    <sheet name="3_devices" sheetId="12" r:id="rId12"/>
    <sheet name="4_device.1" sheetId="21" r:id="rId13"/>
    <sheet name="4_devices" sheetId="20" r:id="rId14"/>
    <sheet name="Sheet23" sheetId="23" r:id="rId15"/>
    <sheet name="Sheet25" sheetId="25" r:id="rId16"/>
  </sheets>
  <definedNames>
    <definedName name="_xlnm._FilterDatabase" localSheetId="0" hidden="1">Edit!$A$1:$AO$386</definedName>
    <definedName name="_xlnm._FilterDatabase" localSheetId="7" hidden="1">Gender!$A$1:$L$1</definedName>
    <definedName name="_xlnm._FilterDatabase" localSheetId="4" hidden="1">'Raw Data'!$A$2:$AW$387</definedName>
    <definedName name="_xlnm._FilterDatabase" localSheetId="3" hidden="1">Sheet1!$O$1:$P$384</definedName>
    <definedName name="_xlnm._FilterDatabase" localSheetId="6" hidden="1">Sheet4!$A$1:$K$384</definedName>
    <definedName name="_xlcn.WorksheetConnection_Deviceusage.xlsxTable11" hidden="1">Table1</definedName>
    <definedName name="_xlcn.WorksheetConnection_Sheet12A1C1021" hidden="1">'3_devices'!$A$1:$C$102</definedName>
    <definedName name="_xlcn.WorksheetConnection_Sheet12I2I3051" hidden="1">'3_devices'!$I$2:$I$305</definedName>
  </definedNames>
  <calcPr calcId="191029"/>
  <pivotCaches>
    <pivotCache cacheId="103" r:id="rId17"/>
    <pivotCache cacheId="104" r:id="rId18"/>
    <pivotCache cacheId="105" r:id="rId19"/>
    <pivotCache cacheId="106" r:id="rId20"/>
    <pivotCache cacheId="107" r:id="rId21"/>
    <pivotCache cacheId="108" r:id="rId22"/>
    <pivotCache cacheId="109" r:id="rId23"/>
    <pivotCache cacheId="110" r:id="rId2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evice usage.xlsx!Table1"/>
          <x15:modelTable id="Range" name="Range" connection="WorksheetConnection_Sheet12!$A$1:$C$102"/>
          <x15:modelTable id="Range 1" name="Range 1" connection="WorksheetConnection_Sheet12!$I$2:$I$30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28" l="1"/>
  <c r="W23" i="27"/>
  <c r="X23" i="27"/>
  <c r="Y23" i="27"/>
  <c r="Z23" i="27"/>
  <c r="AA23" i="27"/>
  <c r="AB23" i="27"/>
  <c r="AC23" i="27"/>
  <c r="AD23" i="27"/>
  <c r="V23" i="27"/>
  <c r="U23" i="27"/>
  <c r="X22" i="27"/>
  <c r="Y22" i="27"/>
  <c r="Z22" i="27"/>
  <c r="AA22" i="27"/>
  <c r="AB22" i="27"/>
  <c r="AC22" i="27"/>
  <c r="AD22" i="27"/>
  <c r="W22" i="27"/>
  <c r="V22" i="27"/>
  <c r="U22" i="27"/>
  <c r="L384" i="27" a="1"/>
  <c r="L384" i="27" s="1"/>
  <c r="L383" i="27" a="1"/>
  <c r="L383" i="27" s="1"/>
  <c r="L382" i="27" a="1"/>
  <c r="L382" i="27" s="1"/>
  <c r="L381" i="27" a="1"/>
  <c r="L381" i="27" s="1"/>
  <c r="L380" i="27" a="1"/>
  <c r="L380" i="27" s="1"/>
  <c r="L379" i="27" a="1"/>
  <c r="L379" i="27" s="1"/>
  <c r="L378" i="27" a="1"/>
  <c r="L378" i="27" s="1"/>
  <c r="L377" i="27" a="1"/>
  <c r="L377" i="27" s="1"/>
  <c r="L376" i="27" a="1"/>
  <c r="L376" i="27" s="1"/>
  <c r="L375" i="27" a="1"/>
  <c r="L375" i="27" s="1"/>
  <c r="L374" i="27" a="1"/>
  <c r="L374" i="27" s="1"/>
  <c r="L373" i="27" a="1"/>
  <c r="L373" i="27" s="1"/>
  <c r="L372" i="27" a="1"/>
  <c r="L372" i="27" s="1"/>
  <c r="L371" i="27" a="1"/>
  <c r="L371" i="27" s="1"/>
  <c r="L370" i="27" a="1"/>
  <c r="L370" i="27" s="1"/>
  <c r="L369" i="27" a="1"/>
  <c r="L369" i="27" s="1"/>
  <c r="L368" i="27" a="1"/>
  <c r="L368" i="27" s="1"/>
  <c r="L367" i="27" a="1"/>
  <c r="L367" i="27" s="1"/>
  <c r="L366" i="27" a="1"/>
  <c r="L366" i="27" s="1"/>
  <c r="L365" i="27" a="1"/>
  <c r="L365" i="27" s="1"/>
  <c r="L364" i="27" a="1"/>
  <c r="L364" i="27" s="1"/>
  <c r="L363" i="27" a="1"/>
  <c r="L363" i="27" s="1"/>
  <c r="L362" i="27" a="1"/>
  <c r="L362" i="27" s="1"/>
  <c r="L361" i="27" a="1"/>
  <c r="L361" i="27" s="1"/>
  <c r="L360" i="27" a="1"/>
  <c r="L360" i="27" s="1"/>
  <c r="L359" i="27" a="1"/>
  <c r="L359" i="27" s="1"/>
  <c r="L358" i="27" a="1"/>
  <c r="L358" i="27" s="1"/>
  <c r="L357" i="27" a="1"/>
  <c r="L357" i="27" s="1"/>
  <c r="L356" i="27" a="1"/>
  <c r="L356" i="27" s="1"/>
  <c r="L355" i="27" a="1"/>
  <c r="L355" i="27" s="1"/>
  <c r="L354" i="27" a="1"/>
  <c r="L354" i="27" s="1"/>
  <c r="L353" i="27" a="1"/>
  <c r="L353" i="27" s="1"/>
  <c r="L352" i="27" a="1"/>
  <c r="L352" i="27" s="1"/>
  <c r="L351" i="27" a="1"/>
  <c r="L351" i="27" s="1"/>
  <c r="L350" i="27" a="1"/>
  <c r="L350" i="27" s="1"/>
  <c r="L349" i="27" a="1"/>
  <c r="L349" i="27" s="1"/>
  <c r="L348" i="27" a="1"/>
  <c r="L348" i="27" s="1"/>
  <c r="L347" i="27" a="1"/>
  <c r="L347" i="27" s="1"/>
  <c r="L346" i="27" a="1"/>
  <c r="L346" i="27" s="1"/>
  <c r="L345" i="27" a="1"/>
  <c r="L345" i="27" s="1"/>
  <c r="L344" i="27" a="1"/>
  <c r="L344" i="27" s="1"/>
  <c r="L343" i="27" a="1"/>
  <c r="L343" i="27" s="1"/>
  <c r="L342" i="27" a="1"/>
  <c r="L342" i="27" s="1"/>
  <c r="L341" i="27" a="1"/>
  <c r="L341" i="27" s="1"/>
  <c r="L340" i="27" a="1"/>
  <c r="L340" i="27" s="1"/>
  <c r="L339" i="27" a="1"/>
  <c r="L339" i="27" s="1"/>
  <c r="L338" i="27" a="1"/>
  <c r="L338" i="27" s="1"/>
  <c r="L337" i="27" a="1"/>
  <c r="L337" i="27" s="1"/>
  <c r="L336" i="27" a="1"/>
  <c r="L336" i="27" s="1"/>
  <c r="L335" i="27" a="1"/>
  <c r="L335" i="27" s="1"/>
  <c r="L334" i="27" a="1"/>
  <c r="L334" i="27" s="1"/>
  <c r="L333" i="27" a="1"/>
  <c r="L333" i="27" s="1"/>
  <c r="L332" i="27" a="1"/>
  <c r="L332" i="27" s="1"/>
  <c r="L331" i="27" a="1"/>
  <c r="L331" i="27" s="1"/>
  <c r="L330" i="27" a="1"/>
  <c r="L330" i="27" s="1"/>
  <c r="L329" i="27" a="1"/>
  <c r="L329" i="27" s="1"/>
  <c r="L328" i="27" a="1"/>
  <c r="L328" i="27" s="1"/>
  <c r="L327" i="27" a="1"/>
  <c r="L327" i="27" s="1"/>
  <c r="L326" i="27" a="1"/>
  <c r="L326" i="27" s="1"/>
  <c r="L325" i="27" a="1"/>
  <c r="L325" i="27" s="1"/>
  <c r="L324" i="27" a="1"/>
  <c r="L324" i="27" s="1"/>
  <c r="L323" i="27" a="1"/>
  <c r="L323" i="27" s="1"/>
  <c r="L322" i="27" a="1"/>
  <c r="L322" i="27" s="1"/>
  <c r="L321" i="27" a="1"/>
  <c r="L321" i="27" s="1"/>
  <c r="L320" i="27" a="1"/>
  <c r="L320" i="27" s="1"/>
  <c r="L319" i="27" a="1"/>
  <c r="L319" i="27" s="1"/>
  <c r="L318" i="27" a="1"/>
  <c r="L318" i="27" s="1"/>
  <c r="L317" i="27" a="1"/>
  <c r="L317" i="27" s="1"/>
  <c r="L316" i="27" a="1"/>
  <c r="L316" i="27" s="1"/>
  <c r="L315" i="27" a="1"/>
  <c r="L315" i="27" s="1"/>
  <c r="L314" i="27" a="1"/>
  <c r="L314" i="27" s="1"/>
  <c r="L313" i="27" a="1"/>
  <c r="L313" i="27" s="1"/>
  <c r="L312" i="27" a="1"/>
  <c r="L312" i="27" s="1"/>
  <c r="L311" i="27" a="1"/>
  <c r="L311" i="27" s="1"/>
  <c r="L310" i="27" a="1"/>
  <c r="L310" i="27" s="1"/>
  <c r="L309" i="27" a="1"/>
  <c r="L309" i="27" s="1"/>
  <c r="L308" i="27" a="1"/>
  <c r="L308" i="27" s="1"/>
  <c r="L307" i="27" a="1"/>
  <c r="L307" i="27" s="1"/>
  <c r="L306" i="27" a="1"/>
  <c r="L306" i="27" s="1"/>
  <c r="L305" i="27" a="1"/>
  <c r="L305" i="27" s="1"/>
  <c r="L304" i="27" a="1"/>
  <c r="L304" i="27" s="1"/>
  <c r="L303" i="27" a="1"/>
  <c r="L303" i="27" s="1"/>
  <c r="L302" i="27" a="1"/>
  <c r="L302" i="27" s="1"/>
  <c r="L301" i="27" a="1"/>
  <c r="L301" i="27" s="1"/>
  <c r="L300" i="27" a="1"/>
  <c r="L300" i="27" s="1"/>
  <c r="L299" i="27" a="1"/>
  <c r="L299" i="27" s="1"/>
  <c r="L298" i="27" a="1"/>
  <c r="L298" i="27" s="1"/>
  <c r="L297" i="27" a="1"/>
  <c r="L297" i="27" s="1"/>
  <c r="L296" i="27" a="1"/>
  <c r="L296" i="27" s="1"/>
  <c r="L295" i="27" a="1"/>
  <c r="L295" i="27" s="1"/>
  <c r="L294" i="27" a="1"/>
  <c r="L294" i="27" s="1"/>
  <c r="L293" i="27" a="1"/>
  <c r="L293" i="27" s="1"/>
  <c r="L292" i="27" a="1"/>
  <c r="L292" i="27" s="1"/>
  <c r="L291" i="27" a="1"/>
  <c r="L291" i="27" s="1"/>
  <c r="L290" i="27" a="1"/>
  <c r="L290" i="27" s="1"/>
  <c r="L289" i="27" a="1"/>
  <c r="L289" i="27" s="1"/>
  <c r="L288" i="27" a="1"/>
  <c r="L288" i="27" s="1"/>
  <c r="L287" i="27" a="1"/>
  <c r="L287" i="27" s="1"/>
  <c r="L286" i="27" a="1"/>
  <c r="L286" i="27" s="1"/>
  <c r="L285" i="27" a="1"/>
  <c r="L285" i="27" s="1"/>
  <c r="L284" i="27" a="1"/>
  <c r="L284" i="27" s="1"/>
  <c r="L283" i="27" a="1"/>
  <c r="L283" i="27" s="1"/>
  <c r="L282" i="27" a="1"/>
  <c r="L282" i="27" s="1"/>
  <c r="L281" i="27" a="1"/>
  <c r="L281" i="27" s="1"/>
  <c r="L280" i="27" a="1"/>
  <c r="L280" i="27" s="1"/>
  <c r="L279" i="27" a="1"/>
  <c r="L279" i="27" s="1"/>
  <c r="L278" i="27" a="1"/>
  <c r="L278" i="27" s="1"/>
  <c r="L277" i="27" a="1"/>
  <c r="L277" i="27" s="1"/>
  <c r="L276" i="27" a="1"/>
  <c r="L276" i="27" s="1"/>
  <c r="L275" i="27" a="1"/>
  <c r="L275" i="27" s="1"/>
  <c r="L274" i="27" a="1"/>
  <c r="L274" i="27" s="1"/>
  <c r="L273" i="27" a="1"/>
  <c r="L273" i="27" s="1"/>
  <c r="L272" i="27" a="1"/>
  <c r="L272" i="27" s="1"/>
  <c r="L271" i="27" a="1"/>
  <c r="L271" i="27" s="1"/>
  <c r="L270" i="27" a="1"/>
  <c r="L270" i="27" s="1"/>
  <c r="L269" i="27" a="1"/>
  <c r="L269" i="27" s="1"/>
  <c r="L268" i="27" a="1"/>
  <c r="L268" i="27" s="1"/>
  <c r="L267" i="27" a="1"/>
  <c r="L267" i="27" s="1"/>
  <c r="L266" i="27" a="1"/>
  <c r="L266" i="27" s="1"/>
  <c r="L265" i="27" a="1"/>
  <c r="L265" i="27" s="1"/>
  <c r="L264" i="27" a="1"/>
  <c r="L264" i="27" s="1"/>
  <c r="L263" i="27" a="1"/>
  <c r="L263" i="27" s="1"/>
  <c r="L262" i="27" a="1"/>
  <c r="L262" i="27" s="1"/>
  <c r="L261" i="27" a="1"/>
  <c r="L261" i="27" s="1"/>
  <c r="L260" i="27" a="1"/>
  <c r="L260" i="27" s="1"/>
  <c r="L259" i="27" a="1"/>
  <c r="L259" i="27" s="1"/>
  <c r="L258" i="27" a="1"/>
  <c r="L258" i="27" s="1"/>
  <c r="L257" i="27" a="1"/>
  <c r="L257" i="27" s="1"/>
  <c r="L256" i="27" a="1"/>
  <c r="L256" i="27" s="1"/>
  <c r="L255" i="27" a="1"/>
  <c r="L255" i="27" s="1"/>
  <c r="L254" i="27" a="1"/>
  <c r="L254" i="27" s="1"/>
  <c r="L253" i="27" a="1"/>
  <c r="L253" i="27" s="1"/>
  <c r="L252" i="27" a="1"/>
  <c r="L252" i="27" s="1"/>
  <c r="L251" i="27" a="1"/>
  <c r="L251" i="27" s="1"/>
  <c r="L250" i="27" a="1"/>
  <c r="L250" i="27" s="1"/>
  <c r="L249" i="27" a="1"/>
  <c r="L249" i="27" s="1"/>
  <c r="L248" i="27" a="1"/>
  <c r="L248" i="27" s="1"/>
  <c r="L247" i="27" a="1"/>
  <c r="L247" i="27" s="1"/>
  <c r="L246" i="27" a="1"/>
  <c r="L246" i="27" s="1"/>
  <c r="L245" i="27" a="1"/>
  <c r="L245" i="27" s="1"/>
  <c r="L244" i="27" a="1"/>
  <c r="L244" i="27" s="1"/>
  <c r="L243" i="27" a="1"/>
  <c r="L243" i="27" s="1"/>
  <c r="L242" i="27" a="1"/>
  <c r="L242" i="27" s="1"/>
  <c r="L241" i="27" a="1"/>
  <c r="L241" i="27" s="1"/>
  <c r="L240" i="27" a="1"/>
  <c r="L240" i="27" s="1"/>
  <c r="L239" i="27" a="1"/>
  <c r="L239" i="27" s="1"/>
  <c r="L238" i="27" a="1"/>
  <c r="L238" i="27" s="1"/>
  <c r="L237" i="27" a="1"/>
  <c r="L237" i="27" s="1"/>
  <c r="L236" i="27" a="1"/>
  <c r="L236" i="27" s="1"/>
  <c r="L235" i="27" a="1"/>
  <c r="L235" i="27" s="1"/>
  <c r="L234" i="27" a="1"/>
  <c r="L234" i="27" s="1"/>
  <c r="L233" i="27" a="1"/>
  <c r="L233" i="27" s="1"/>
  <c r="L232" i="27" a="1"/>
  <c r="L232" i="27" s="1"/>
  <c r="L231" i="27" a="1"/>
  <c r="L231" i="27" s="1"/>
  <c r="L230" i="27" a="1"/>
  <c r="L230" i="27" s="1"/>
  <c r="L229" i="27" a="1"/>
  <c r="L229" i="27" s="1"/>
  <c r="L228" i="27" a="1"/>
  <c r="L228" i="27" s="1"/>
  <c r="L227" i="27" a="1"/>
  <c r="L227" i="27" s="1"/>
  <c r="L226" i="27" a="1"/>
  <c r="L226" i="27" s="1"/>
  <c r="L225" i="27" a="1"/>
  <c r="L225" i="27" s="1"/>
  <c r="L224" i="27" a="1"/>
  <c r="L224" i="27" s="1"/>
  <c r="L223" i="27" a="1"/>
  <c r="L223" i="27" s="1"/>
  <c r="L222" i="27" a="1"/>
  <c r="L222" i="27" s="1"/>
  <c r="L221" i="27" a="1"/>
  <c r="L221" i="27" s="1"/>
  <c r="L220" i="27" a="1"/>
  <c r="L220" i="27" s="1"/>
  <c r="L219" i="27" a="1"/>
  <c r="L219" i="27" s="1"/>
  <c r="L218" i="27" a="1"/>
  <c r="L218" i="27" s="1"/>
  <c r="L217" i="27" a="1"/>
  <c r="L217" i="27" s="1"/>
  <c r="L216" i="27" a="1"/>
  <c r="L216" i="27" s="1"/>
  <c r="L215" i="27" a="1"/>
  <c r="L215" i="27" s="1"/>
  <c r="L214" i="27" a="1"/>
  <c r="L214" i="27" s="1"/>
  <c r="L213" i="27" a="1"/>
  <c r="L213" i="27" s="1"/>
  <c r="L212" i="27" a="1"/>
  <c r="L212" i="27" s="1"/>
  <c r="L211" i="27" a="1"/>
  <c r="L211" i="27" s="1"/>
  <c r="L210" i="27" a="1"/>
  <c r="L210" i="27" s="1"/>
  <c r="L209" i="27" a="1"/>
  <c r="L209" i="27" s="1"/>
  <c r="L208" i="27" a="1"/>
  <c r="L208" i="27" s="1"/>
  <c r="L207" i="27" a="1"/>
  <c r="L207" i="27" s="1"/>
  <c r="L206" i="27" a="1"/>
  <c r="L206" i="27" s="1"/>
  <c r="L205" i="27" a="1"/>
  <c r="L205" i="27" s="1"/>
  <c r="L204" i="27" a="1"/>
  <c r="L204" i="27" s="1"/>
  <c r="L203" i="27" a="1"/>
  <c r="L203" i="27" s="1"/>
  <c r="L202" i="27" a="1"/>
  <c r="L202" i="27" s="1"/>
  <c r="L201" i="27" a="1"/>
  <c r="L201" i="27" s="1"/>
  <c r="L200" i="27" a="1"/>
  <c r="L200" i="27" s="1"/>
  <c r="L199" i="27" a="1"/>
  <c r="L199" i="27" s="1"/>
  <c r="L198" i="27" a="1"/>
  <c r="L198" i="27" s="1"/>
  <c r="L197" i="27" a="1"/>
  <c r="L197" i="27" s="1"/>
  <c r="L196" i="27" a="1"/>
  <c r="L196" i="27" s="1"/>
  <c r="L195" i="27" a="1"/>
  <c r="L195" i="27" s="1"/>
  <c r="L194" i="27" a="1"/>
  <c r="L194" i="27" s="1"/>
  <c r="L193" i="27" a="1"/>
  <c r="L193" i="27" s="1"/>
  <c r="L192" i="27" a="1"/>
  <c r="L192" i="27" s="1"/>
  <c r="L191" i="27" a="1"/>
  <c r="L191" i="27" s="1"/>
  <c r="L190" i="27" a="1"/>
  <c r="L190" i="27" s="1"/>
  <c r="L189" i="27" a="1"/>
  <c r="L189" i="27" s="1"/>
  <c r="L188" i="27" a="1"/>
  <c r="L188" i="27" s="1"/>
  <c r="L187" i="27" a="1"/>
  <c r="L187" i="27" s="1"/>
  <c r="L186" i="27" a="1"/>
  <c r="L186" i="27" s="1"/>
  <c r="L185" i="27" a="1"/>
  <c r="L185" i="27" s="1"/>
  <c r="L184" i="27" a="1"/>
  <c r="L184" i="27" s="1"/>
  <c r="L183" i="27" a="1"/>
  <c r="L183" i="27" s="1"/>
  <c r="L182" i="27" a="1"/>
  <c r="L182" i="27" s="1"/>
  <c r="L181" i="27" a="1"/>
  <c r="L181" i="27" s="1"/>
  <c r="L180" i="27" a="1"/>
  <c r="L180" i="27" s="1"/>
  <c r="L179" i="27" a="1"/>
  <c r="L179" i="27" s="1"/>
  <c r="L178" i="27" a="1"/>
  <c r="L178" i="27" s="1"/>
  <c r="L177" i="27" a="1"/>
  <c r="L177" i="27" s="1"/>
  <c r="L176" i="27" a="1"/>
  <c r="L176" i="27" s="1"/>
  <c r="L175" i="27" a="1"/>
  <c r="L175" i="27" s="1"/>
  <c r="L174" i="27" a="1"/>
  <c r="L174" i="27" s="1"/>
  <c r="L173" i="27" a="1"/>
  <c r="L173" i="27" s="1"/>
  <c r="L172" i="27" a="1"/>
  <c r="L172" i="27" s="1"/>
  <c r="L171" i="27" a="1"/>
  <c r="L171" i="27" s="1"/>
  <c r="L170" i="27" a="1"/>
  <c r="L170" i="27" s="1"/>
  <c r="L169" i="27" a="1"/>
  <c r="L169" i="27" s="1"/>
  <c r="L168" i="27" a="1"/>
  <c r="L168" i="27" s="1"/>
  <c r="L167" i="27" a="1"/>
  <c r="L167" i="27" s="1"/>
  <c r="L166" i="27" a="1"/>
  <c r="L166" i="27" s="1"/>
  <c r="L165" i="27" a="1"/>
  <c r="L165" i="27" s="1"/>
  <c r="L164" i="27" a="1"/>
  <c r="L164" i="27" s="1"/>
  <c r="L163" i="27" a="1"/>
  <c r="L163" i="27" s="1"/>
  <c r="L162" i="27" a="1"/>
  <c r="L162" i="27" s="1"/>
  <c r="L161" i="27" a="1"/>
  <c r="L161" i="27" s="1"/>
  <c r="L160" i="27" a="1"/>
  <c r="L160" i="27" s="1"/>
  <c r="L159" i="27" a="1"/>
  <c r="L159" i="27" s="1"/>
  <c r="L158" i="27" a="1"/>
  <c r="L158" i="27" s="1"/>
  <c r="L157" i="27" a="1"/>
  <c r="L157" i="27" s="1"/>
  <c r="L156" i="27" a="1"/>
  <c r="L156" i="27" s="1"/>
  <c r="L155" i="27" a="1"/>
  <c r="L155" i="27" s="1"/>
  <c r="L154" i="27" a="1"/>
  <c r="L154" i="27" s="1"/>
  <c r="L153" i="27" a="1"/>
  <c r="L153" i="27" s="1"/>
  <c r="L152" i="27" a="1"/>
  <c r="L152" i="27" s="1"/>
  <c r="L151" i="27" a="1"/>
  <c r="L151" i="27" s="1"/>
  <c r="L150" i="27" a="1"/>
  <c r="L150" i="27" s="1"/>
  <c r="L149" i="27" a="1"/>
  <c r="L149" i="27" s="1"/>
  <c r="L148" i="27" a="1"/>
  <c r="L148" i="27" s="1"/>
  <c r="L147" i="27" a="1"/>
  <c r="L147" i="27" s="1"/>
  <c r="L146" i="27" a="1"/>
  <c r="L146" i="27" s="1"/>
  <c r="L145" i="27" a="1"/>
  <c r="L145" i="27" s="1"/>
  <c r="L144" i="27" a="1"/>
  <c r="L144" i="27" s="1"/>
  <c r="L143" i="27" a="1"/>
  <c r="L143" i="27" s="1"/>
  <c r="L142" i="27" a="1"/>
  <c r="L142" i="27" s="1"/>
  <c r="L141" i="27" a="1"/>
  <c r="L141" i="27" s="1"/>
  <c r="L140" i="27" a="1"/>
  <c r="L140" i="27" s="1"/>
  <c r="L139" i="27" a="1"/>
  <c r="L139" i="27" s="1"/>
  <c r="L138" i="27" a="1"/>
  <c r="L138" i="27" s="1"/>
  <c r="L137" i="27" a="1"/>
  <c r="L137" i="27" s="1"/>
  <c r="L136" i="27" a="1"/>
  <c r="L136" i="27" s="1"/>
  <c r="L135" i="27" a="1"/>
  <c r="L135" i="27" s="1"/>
  <c r="L134" i="27" a="1"/>
  <c r="L134" i="27" s="1"/>
  <c r="L133" i="27" a="1"/>
  <c r="L133" i="27" s="1"/>
  <c r="L132" i="27" a="1"/>
  <c r="L132" i="27" s="1"/>
  <c r="L131" i="27" a="1"/>
  <c r="L131" i="27" s="1"/>
  <c r="L130" i="27" a="1"/>
  <c r="L130" i="27" s="1"/>
  <c r="L129" i="27" a="1"/>
  <c r="L129" i="27" s="1"/>
  <c r="L128" i="27" a="1"/>
  <c r="L128" i="27" s="1"/>
  <c r="L127" i="27" a="1"/>
  <c r="L127" i="27" s="1"/>
  <c r="L126" i="27" a="1"/>
  <c r="L126" i="27" s="1"/>
  <c r="L125" i="27" a="1"/>
  <c r="L125" i="27" s="1"/>
  <c r="L124" i="27" a="1"/>
  <c r="L124" i="27" s="1"/>
  <c r="L123" i="27" a="1"/>
  <c r="L123" i="27" s="1"/>
  <c r="L122" i="27" a="1"/>
  <c r="L122" i="27" s="1"/>
  <c r="L121" i="27" a="1"/>
  <c r="L121" i="27" s="1"/>
  <c r="L120" i="27" a="1"/>
  <c r="L120" i="27" s="1"/>
  <c r="L119" i="27" a="1"/>
  <c r="L119" i="27" s="1"/>
  <c r="L118" i="27" a="1"/>
  <c r="L118" i="27" s="1"/>
  <c r="L117" i="27" a="1"/>
  <c r="L117" i="27" s="1"/>
  <c r="L116" i="27" a="1"/>
  <c r="L116" i="27" s="1"/>
  <c r="L115" i="27" a="1"/>
  <c r="L115" i="27" s="1"/>
  <c r="L114" i="27" a="1"/>
  <c r="L114" i="27" s="1"/>
  <c r="L113" i="27" a="1"/>
  <c r="L113" i="27" s="1"/>
  <c r="L112" i="27" a="1"/>
  <c r="L112" i="27" s="1"/>
  <c r="L111" i="27" a="1"/>
  <c r="L111" i="27" s="1"/>
  <c r="L110" i="27" a="1"/>
  <c r="L110" i="27" s="1"/>
  <c r="L109" i="27" a="1"/>
  <c r="L109" i="27" s="1"/>
  <c r="L108" i="27" a="1"/>
  <c r="L108" i="27" s="1"/>
  <c r="L107" i="27" a="1"/>
  <c r="L107" i="27" s="1"/>
  <c r="L106" i="27" a="1"/>
  <c r="L106" i="27" s="1"/>
  <c r="L105" i="27" a="1"/>
  <c r="L105" i="27" s="1"/>
  <c r="L104" i="27" a="1"/>
  <c r="L104" i="27" s="1"/>
  <c r="L103" i="27" a="1"/>
  <c r="L103" i="27" s="1"/>
  <c r="L102" i="27" a="1"/>
  <c r="L102" i="27" s="1"/>
  <c r="L101" i="27" a="1"/>
  <c r="L101" i="27" s="1"/>
  <c r="L100" i="27" a="1"/>
  <c r="L100" i="27" s="1"/>
  <c r="L99" i="27" a="1"/>
  <c r="L99" i="27" s="1"/>
  <c r="L98" i="27" a="1"/>
  <c r="L98" i="27" s="1"/>
  <c r="L97" i="27" a="1"/>
  <c r="L97" i="27" s="1"/>
  <c r="L96" i="27" a="1"/>
  <c r="L96" i="27" s="1"/>
  <c r="L95" i="27" a="1"/>
  <c r="L95" i="27" s="1"/>
  <c r="L94" i="27" a="1"/>
  <c r="L94" i="27" s="1"/>
  <c r="L93" i="27" a="1"/>
  <c r="L93" i="27" s="1"/>
  <c r="L92" i="27" a="1"/>
  <c r="L92" i="27" s="1"/>
  <c r="L91" i="27" a="1"/>
  <c r="L91" i="27" s="1"/>
  <c r="L90" i="27" a="1"/>
  <c r="L90" i="27" s="1"/>
  <c r="L89" i="27" a="1"/>
  <c r="L89" i="27" s="1"/>
  <c r="L88" i="27" a="1"/>
  <c r="L88" i="27" s="1"/>
  <c r="L87" i="27" a="1"/>
  <c r="L87" i="27" s="1"/>
  <c r="L86" i="27" a="1"/>
  <c r="L86" i="27" s="1"/>
  <c r="L85" i="27" a="1"/>
  <c r="L85" i="27" s="1"/>
  <c r="L84" i="27" a="1"/>
  <c r="L84" i="27" s="1"/>
  <c r="L83" i="27" a="1"/>
  <c r="L83" i="27" s="1"/>
  <c r="L82" i="27" a="1"/>
  <c r="L82" i="27" s="1"/>
  <c r="L81" i="27" a="1"/>
  <c r="L81" i="27" s="1"/>
  <c r="L80" i="27" a="1"/>
  <c r="L80" i="27" s="1"/>
  <c r="L79" i="27" a="1"/>
  <c r="L79" i="27" s="1"/>
  <c r="L78" i="27" a="1"/>
  <c r="L78" i="27" s="1"/>
  <c r="L77" i="27" a="1"/>
  <c r="L77" i="27" s="1"/>
  <c r="L76" i="27" a="1"/>
  <c r="L76" i="27" s="1"/>
  <c r="L75" i="27" a="1"/>
  <c r="L75" i="27" s="1"/>
  <c r="L74" i="27" a="1"/>
  <c r="L74" i="27" s="1"/>
  <c r="L73" i="27" a="1"/>
  <c r="L73" i="27" s="1"/>
  <c r="L72" i="27" a="1"/>
  <c r="L72" i="27" s="1"/>
  <c r="L71" i="27" a="1"/>
  <c r="L71" i="27" s="1"/>
  <c r="L70" i="27" a="1"/>
  <c r="L70" i="27" s="1"/>
  <c r="L69" i="27" a="1"/>
  <c r="L69" i="27" s="1"/>
  <c r="L68" i="27" a="1"/>
  <c r="L68" i="27" s="1"/>
  <c r="L67" i="27" a="1"/>
  <c r="L67" i="27" s="1"/>
  <c r="L66" i="27" a="1"/>
  <c r="L66" i="27" s="1"/>
  <c r="L65" i="27" a="1"/>
  <c r="L65" i="27" s="1"/>
  <c r="L64" i="27" a="1"/>
  <c r="L64" i="27" s="1"/>
  <c r="L63" i="27" a="1"/>
  <c r="L63" i="27" s="1"/>
  <c r="L62" i="27" a="1"/>
  <c r="L62" i="27" s="1"/>
  <c r="L61" i="27" a="1"/>
  <c r="L61" i="27" s="1"/>
  <c r="L60" i="27" a="1"/>
  <c r="L60" i="27" s="1"/>
  <c r="L59" i="27" a="1"/>
  <c r="L59" i="27" s="1"/>
  <c r="L58" i="27" a="1"/>
  <c r="L58" i="27" s="1"/>
  <c r="L57" i="27" a="1"/>
  <c r="L57" i="27" s="1"/>
  <c r="L56" i="27" a="1"/>
  <c r="L56" i="27" s="1"/>
  <c r="L55" i="27" a="1"/>
  <c r="L55" i="27" s="1"/>
  <c r="L54" i="27" a="1"/>
  <c r="L54" i="27" s="1"/>
  <c r="L53" i="27" a="1"/>
  <c r="L53" i="27" s="1"/>
  <c r="L52" i="27" a="1"/>
  <c r="L52" i="27" s="1"/>
  <c r="L51" i="27" a="1"/>
  <c r="L51" i="27" s="1"/>
  <c r="L50" i="27" a="1"/>
  <c r="L50" i="27" s="1"/>
  <c r="L49" i="27" a="1"/>
  <c r="L49" i="27" s="1"/>
  <c r="L48" i="27" a="1"/>
  <c r="L48" i="27" s="1"/>
  <c r="L47" i="27" a="1"/>
  <c r="L47" i="27" s="1"/>
  <c r="L46" i="27" a="1"/>
  <c r="L46" i="27" s="1"/>
  <c r="L45" i="27" a="1"/>
  <c r="L45" i="27" s="1"/>
  <c r="L44" i="27" a="1"/>
  <c r="L44" i="27" s="1"/>
  <c r="L43" i="27" a="1"/>
  <c r="L43" i="27" s="1"/>
  <c r="L42" i="27" a="1"/>
  <c r="L42" i="27" s="1"/>
  <c r="L41" i="27" a="1"/>
  <c r="L41" i="27" s="1"/>
  <c r="L40" i="27" a="1"/>
  <c r="L40" i="27" s="1"/>
  <c r="L39" i="27" a="1"/>
  <c r="L39" i="27" s="1"/>
  <c r="L38" i="27" a="1"/>
  <c r="L38" i="27" s="1"/>
  <c r="L37" i="27" a="1"/>
  <c r="L37" i="27" s="1"/>
  <c r="L36" i="27" a="1"/>
  <c r="L36" i="27" s="1"/>
  <c r="L35" i="27" a="1"/>
  <c r="L35" i="27" s="1"/>
  <c r="L34" i="27" a="1"/>
  <c r="L34" i="27" s="1"/>
  <c r="L33" i="27" a="1"/>
  <c r="L33" i="27" s="1"/>
  <c r="L32" i="27" a="1"/>
  <c r="L32" i="27" s="1"/>
  <c r="L31" i="27" a="1"/>
  <c r="L31" i="27" s="1"/>
  <c r="L30" i="27" a="1"/>
  <c r="L30" i="27" s="1"/>
  <c r="L29" i="27" a="1"/>
  <c r="L29" i="27" s="1"/>
  <c r="L28" i="27" a="1"/>
  <c r="L28" i="27" s="1"/>
  <c r="L27" i="27" a="1"/>
  <c r="L27" i="27" s="1"/>
  <c r="L26" i="27" a="1"/>
  <c r="L26" i="27" s="1"/>
  <c r="L25" i="27" a="1"/>
  <c r="L25" i="27" s="1"/>
  <c r="L24" i="27" a="1"/>
  <c r="L24" i="27" s="1"/>
  <c r="L23" i="27" a="1"/>
  <c r="L23" i="27" s="1"/>
  <c r="L22" i="27" a="1"/>
  <c r="L22" i="27" s="1"/>
  <c r="L21" i="27" a="1"/>
  <c r="L21" i="27" s="1"/>
  <c r="L20" i="27" a="1"/>
  <c r="L20" i="27" s="1"/>
  <c r="L19" i="27" a="1"/>
  <c r="L19" i="27" s="1"/>
  <c r="L18" i="27" a="1"/>
  <c r="L18" i="27" s="1"/>
  <c r="L17" i="27" a="1"/>
  <c r="L17" i="27" s="1"/>
  <c r="L16" i="27" a="1"/>
  <c r="L16" i="27" s="1"/>
  <c r="L15" i="27" a="1"/>
  <c r="L15" i="27" s="1"/>
  <c r="L14" i="27" a="1"/>
  <c r="L14" i="27" s="1"/>
  <c r="L13" i="27" a="1"/>
  <c r="L13" i="27" s="1"/>
  <c r="L12" i="27" a="1"/>
  <c r="L12" i="27" s="1"/>
  <c r="L11" i="27" a="1"/>
  <c r="L11" i="27" s="1"/>
  <c r="L10" i="27" a="1"/>
  <c r="L10" i="27" s="1"/>
  <c r="L9" i="27" a="1"/>
  <c r="L9" i="27" s="1"/>
  <c r="L8" i="27" a="1"/>
  <c r="L8" i="27" s="1"/>
  <c r="L7" i="27" a="1"/>
  <c r="L7" i="27" s="1"/>
  <c r="L6" i="27" a="1"/>
  <c r="L6" i="27" s="1"/>
  <c r="L5" i="27" a="1"/>
  <c r="L5" i="27" s="1"/>
  <c r="L4" i="27" a="1"/>
  <c r="L4" i="27" s="1"/>
  <c r="L3" i="27" a="1"/>
  <c r="L3" i="27" s="1"/>
  <c r="L2" i="27" a="1"/>
  <c r="L2" i="27" s="1"/>
  <c r="T6" i="27"/>
  <c r="T7" i="27"/>
  <c r="T8" i="27"/>
  <c r="T9" i="27"/>
  <c r="T10" i="27"/>
  <c r="T11" i="27"/>
  <c r="T12" i="27"/>
  <c r="T13" i="27"/>
  <c r="T14" i="27"/>
  <c r="T15" i="27"/>
  <c r="T16" i="27"/>
  <c r="T5" i="27"/>
  <c r="S7" i="27"/>
  <c r="S8" i="27"/>
  <c r="S9" i="27"/>
  <c r="S10" i="27"/>
  <c r="S11" i="27"/>
  <c r="S12" i="27"/>
  <c r="S13" i="27"/>
  <c r="S14" i="27"/>
  <c r="S15" i="27"/>
  <c r="S16" i="27"/>
  <c r="S6" i="27"/>
  <c r="S5" i="27"/>
  <c r="G57" i="25"/>
  <c r="H57" i="25"/>
  <c r="I57" i="25"/>
  <c r="J57" i="25"/>
  <c r="F57" i="25"/>
  <c r="E57" i="25"/>
  <c r="V20" i="2"/>
  <c r="V19" i="2"/>
  <c r="V21" i="2"/>
  <c r="V22" i="2"/>
  <c r="V23" i="2"/>
  <c r="V24" i="2"/>
  <c r="V25" i="2"/>
  <c r="U25" i="2"/>
  <c r="U24" i="2"/>
  <c r="U23" i="2"/>
  <c r="U22" i="2"/>
  <c r="U21" i="2"/>
  <c r="U20" i="2"/>
  <c r="U19" i="2"/>
  <c r="T24" i="2"/>
  <c r="T25" i="2"/>
  <c r="T23" i="2"/>
  <c r="T22" i="2"/>
  <c r="T21" i="2"/>
  <c r="T20" i="2"/>
  <c r="T19" i="2"/>
  <c r="S25" i="2"/>
  <c r="S24" i="2"/>
  <c r="S23" i="2"/>
  <c r="S22" i="2"/>
  <c r="S21" i="2"/>
  <c r="S20" i="2"/>
  <c r="S19" i="2"/>
  <c r="R25" i="2"/>
  <c r="R21" i="2"/>
  <c r="R22" i="2"/>
  <c r="R23" i="2"/>
  <c r="R24" i="2"/>
  <c r="R19" i="2"/>
  <c r="R20" i="2"/>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90" i="4" a="1"/>
  <c r="K90" i="4" s="1"/>
  <c r="K91" i="4" a="1"/>
  <c r="K91" i="4" s="1"/>
  <c r="K92" i="4" a="1"/>
  <c r="K92" i="4" s="1"/>
  <c r="K93" i="4" a="1"/>
  <c r="K93" i="4" s="1"/>
  <c r="K94" i="4" a="1"/>
  <c r="K94" i="4" s="1"/>
  <c r="K95" i="4" a="1"/>
  <c r="K95" i="4" s="1"/>
  <c r="K96" i="4" a="1"/>
  <c r="K96" i="4" s="1"/>
  <c r="K97" i="4" a="1"/>
  <c r="K97" i="4" s="1"/>
  <c r="K98" i="4" a="1"/>
  <c r="K98" i="4" s="1"/>
  <c r="K99" i="4" a="1"/>
  <c r="K99" i="4" s="1"/>
  <c r="K100" i="4" a="1"/>
  <c r="K100" i="4" s="1"/>
  <c r="K101" i="4" a="1"/>
  <c r="K101" i="4" s="1"/>
  <c r="K102" i="4" a="1"/>
  <c r="K102" i="4" s="1"/>
  <c r="K103" i="4" a="1"/>
  <c r="K103" i="4" s="1"/>
  <c r="K104" i="4" a="1"/>
  <c r="K104" i="4" s="1"/>
  <c r="K105" i="4" a="1"/>
  <c r="K105" i="4" s="1"/>
  <c r="K106" i="4" a="1"/>
  <c r="K106" i="4" s="1"/>
  <c r="K107" i="4" a="1"/>
  <c r="K107" i="4" s="1"/>
  <c r="K108" i="4" a="1"/>
  <c r="K108" i="4" s="1"/>
  <c r="K109" i="4" a="1"/>
  <c r="K109" i="4" s="1"/>
  <c r="K110" i="4" a="1"/>
  <c r="K110" i="4" s="1"/>
  <c r="K111" i="4" a="1"/>
  <c r="K111" i="4" s="1"/>
  <c r="K112" i="4" a="1"/>
  <c r="K112" i="4" s="1"/>
  <c r="K113" i="4" a="1"/>
  <c r="K113" i="4" s="1"/>
  <c r="K114" i="4" a="1"/>
  <c r="K114" i="4" s="1"/>
  <c r="K115" i="4" a="1"/>
  <c r="K115" i="4" s="1"/>
  <c r="K116" i="4" a="1"/>
  <c r="K116" i="4" s="1"/>
  <c r="K117" i="4" a="1"/>
  <c r="K117" i="4" s="1"/>
  <c r="K118" i="4" a="1"/>
  <c r="K118" i="4" s="1"/>
  <c r="K119" i="4" a="1"/>
  <c r="K119" i="4" s="1"/>
  <c r="K120" i="4" a="1"/>
  <c r="K120" i="4" s="1"/>
  <c r="K121" i="4" a="1"/>
  <c r="K121" i="4" s="1"/>
  <c r="K122" i="4" a="1"/>
  <c r="K122" i="4" s="1"/>
  <c r="K123" i="4" a="1"/>
  <c r="K123" i="4" s="1"/>
  <c r="K124" i="4" a="1"/>
  <c r="K124" i="4" s="1"/>
  <c r="K125" i="4" a="1"/>
  <c r="K125" i="4" s="1"/>
  <c r="K126" i="4" a="1"/>
  <c r="K126" i="4" s="1"/>
  <c r="K127" i="4" a="1"/>
  <c r="K127" i="4" s="1"/>
  <c r="K128" i="4" a="1"/>
  <c r="K128" i="4" s="1"/>
  <c r="K129" i="4" a="1"/>
  <c r="K129" i="4" s="1"/>
  <c r="K130" i="4" a="1"/>
  <c r="K130" i="4" s="1"/>
  <c r="K131" i="4" a="1"/>
  <c r="K131" i="4" s="1"/>
  <c r="K132" i="4" a="1"/>
  <c r="K132" i="4" s="1"/>
  <c r="K133" i="4" a="1"/>
  <c r="K133" i="4" s="1"/>
  <c r="K134" i="4" a="1"/>
  <c r="K134" i="4" s="1"/>
  <c r="K135" i="4" a="1"/>
  <c r="K135" i="4" s="1"/>
  <c r="K136" i="4" a="1"/>
  <c r="K136" i="4" s="1"/>
  <c r="K137" i="4" a="1"/>
  <c r="K137" i="4" s="1"/>
  <c r="K138" i="4" a="1"/>
  <c r="K138" i="4" s="1"/>
  <c r="K139" i="4" a="1"/>
  <c r="K139" i="4" s="1"/>
  <c r="K140" i="4" a="1"/>
  <c r="K140" i="4" s="1"/>
  <c r="K141" i="4" a="1"/>
  <c r="K141" i="4" s="1"/>
  <c r="K142" i="4" a="1"/>
  <c r="K142" i="4" s="1"/>
  <c r="K143" i="4" a="1"/>
  <c r="K143" i="4" s="1"/>
  <c r="K144" i="4" a="1"/>
  <c r="K144" i="4" s="1"/>
  <c r="K145" i="4" a="1"/>
  <c r="K145" i="4" s="1"/>
  <c r="K146" i="4" a="1"/>
  <c r="K146" i="4" s="1"/>
  <c r="K147" i="4" a="1"/>
  <c r="K147" i="4" s="1"/>
  <c r="K148" i="4" a="1"/>
  <c r="K148" i="4" s="1"/>
  <c r="K149" i="4" a="1"/>
  <c r="K149" i="4" s="1"/>
  <c r="K150" i="4" a="1"/>
  <c r="K150" i="4" s="1"/>
  <c r="K151" i="4" a="1"/>
  <c r="K151" i="4" s="1"/>
  <c r="K152" i="4" a="1"/>
  <c r="K152" i="4" s="1"/>
  <c r="K153" i="4" a="1"/>
  <c r="K153" i="4" s="1"/>
  <c r="K154" i="4" a="1"/>
  <c r="K154" i="4" s="1"/>
  <c r="K155" i="4" a="1"/>
  <c r="K155" i="4" s="1"/>
  <c r="K156" i="4" a="1"/>
  <c r="K156" i="4" s="1"/>
  <c r="K157" i="4" a="1"/>
  <c r="K157" i="4" s="1"/>
  <c r="K158" i="4" a="1"/>
  <c r="K158" i="4" s="1"/>
  <c r="K159" i="4" a="1"/>
  <c r="K159" i="4" s="1"/>
  <c r="K160" i="4" a="1"/>
  <c r="K160" i="4" s="1"/>
  <c r="K161" i="4" a="1"/>
  <c r="K161" i="4" s="1"/>
  <c r="K162" i="4" a="1"/>
  <c r="K162" i="4" s="1"/>
  <c r="K163" i="4" a="1"/>
  <c r="K163" i="4" s="1"/>
  <c r="K164" i="4" a="1"/>
  <c r="K164" i="4" s="1"/>
  <c r="K165" i="4" a="1"/>
  <c r="K165" i="4" s="1"/>
  <c r="K166" i="4" a="1"/>
  <c r="K166" i="4" s="1"/>
  <c r="K167" i="4" a="1"/>
  <c r="K167" i="4" s="1"/>
  <c r="K168" i="4" a="1"/>
  <c r="K168" i="4" s="1"/>
  <c r="K169" i="4" a="1"/>
  <c r="K169" i="4" s="1"/>
  <c r="K170" i="4" a="1"/>
  <c r="K170" i="4" s="1"/>
  <c r="K171" i="4" a="1"/>
  <c r="K171" i="4" s="1"/>
  <c r="K172" i="4" a="1"/>
  <c r="K172" i="4" s="1"/>
  <c r="K173" i="4" a="1"/>
  <c r="K173" i="4" s="1"/>
  <c r="K174" i="4" a="1"/>
  <c r="K174" i="4" s="1"/>
  <c r="K175" i="4" a="1"/>
  <c r="K175" i="4" s="1"/>
  <c r="K176" i="4" a="1"/>
  <c r="K176" i="4" s="1"/>
  <c r="K177" i="4" a="1"/>
  <c r="K177" i="4" s="1"/>
  <c r="K178" i="4" a="1"/>
  <c r="K178" i="4" s="1"/>
  <c r="K179" i="4" a="1"/>
  <c r="K179" i="4" s="1"/>
  <c r="K180" i="4" a="1"/>
  <c r="K180" i="4" s="1"/>
  <c r="K181" i="4" a="1"/>
  <c r="K181" i="4" s="1"/>
  <c r="K182" i="4" a="1"/>
  <c r="K182" i="4" s="1"/>
  <c r="K183" i="4" a="1"/>
  <c r="K183" i="4" s="1"/>
  <c r="K184" i="4" a="1"/>
  <c r="K184" i="4" s="1"/>
  <c r="K185" i="4" a="1"/>
  <c r="K185" i="4" s="1"/>
  <c r="K186" i="4" a="1"/>
  <c r="K186" i="4" s="1"/>
  <c r="K187" i="4" a="1"/>
  <c r="K187" i="4" s="1"/>
  <c r="K188" i="4" a="1"/>
  <c r="K188" i="4" s="1"/>
  <c r="K189" i="4" a="1"/>
  <c r="K189" i="4" s="1"/>
  <c r="K190" i="4" a="1"/>
  <c r="K190" i="4" s="1"/>
  <c r="K191" i="4" a="1"/>
  <c r="K191" i="4" s="1"/>
  <c r="K192" i="4" a="1"/>
  <c r="K192" i="4" s="1"/>
  <c r="K193" i="4" a="1"/>
  <c r="K193" i="4" s="1"/>
  <c r="K194" i="4" a="1"/>
  <c r="K194" i="4" s="1"/>
  <c r="K195" i="4" a="1"/>
  <c r="K195" i="4" s="1"/>
  <c r="K196" i="4" a="1"/>
  <c r="K196" i="4" s="1"/>
  <c r="K197" i="4" a="1"/>
  <c r="K197" i="4" s="1"/>
  <c r="K198" i="4" a="1"/>
  <c r="K198" i="4" s="1"/>
  <c r="K199" i="4" a="1"/>
  <c r="K199" i="4" s="1"/>
  <c r="K200" i="4" a="1"/>
  <c r="K200" i="4" s="1"/>
  <c r="K201" i="4" a="1"/>
  <c r="K201" i="4" s="1"/>
  <c r="K202" i="4" a="1"/>
  <c r="K202" i="4" s="1"/>
  <c r="K203" i="4" a="1"/>
  <c r="K203" i="4" s="1"/>
  <c r="K204" i="4" a="1"/>
  <c r="K204" i="4" s="1"/>
  <c r="K205" i="4" a="1"/>
  <c r="K205" i="4" s="1"/>
  <c r="K206" i="4" a="1"/>
  <c r="K206" i="4" s="1"/>
  <c r="K207" i="4" a="1"/>
  <c r="K207" i="4" s="1"/>
  <c r="K208" i="4" a="1"/>
  <c r="K208" i="4" s="1"/>
  <c r="K209" i="4" a="1"/>
  <c r="K209" i="4" s="1"/>
  <c r="K210" i="4" a="1"/>
  <c r="K210" i="4" s="1"/>
  <c r="K211" i="4" a="1"/>
  <c r="K211" i="4" s="1"/>
  <c r="K212" i="4" a="1"/>
  <c r="K212" i="4" s="1"/>
  <c r="K213" i="4" a="1"/>
  <c r="K213" i="4" s="1"/>
  <c r="K214" i="4" a="1"/>
  <c r="K214" i="4" s="1"/>
  <c r="K215" i="4" a="1"/>
  <c r="K215" i="4" s="1"/>
  <c r="K216" i="4" a="1"/>
  <c r="K216" i="4" s="1"/>
  <c r="K217" i="4" a="1"/>
  <c r="K217" i="4" s="1"/>
  <c r="K218" i="4" a="1"/>
  <c r="K218" i="4" s="1"/>
  <c r="K219" i="4" a="1"/>
  <c r="K219" i="4" s="1"/>
  <c r="K220" i="4" a="1"/>
  <c r="K220" i="4" s="1"/>
  <c r="K221" i="4" a="1"/>
  <c r="K221" i="4" s="1"/>
  <c r="K222" i="4" a="1"/>
  <c r="K222" i="4" s="1"/>
  <c r="K223" i="4" a="1"/>
  <c r="K223" i="4" s="1"/>
  <c r="K224" i="4" a="1"/>
  <c r="K224" i="4" s="1"/>
  <c r="K225" i="4" a="1"/>
  <c r="K225" i="4" s="1"/>
  <c r="K226" i="4" a="1"/>
  <c r="K226" i="4" s="1"/>
  <c r="K227" i="4" a="1"/>
  <c r="K227" i="4" s="1"/>
  <c r="K228" i="4" a="1"/>
  <c r="K228" i="4" s="1"/>
  <c r="K229" i="4" a="1"/>
  <c r="K229" i="4" s="1"/>
  <c r="K230" i="4" a="1"/>
  <c r="K230" i="4" s="1"/>
  <c r="K231" i="4" a="1"/>
  <c r="K231" i="4" s="1"/>
  <c r="K232" i="4" a="1"/>
  <c r="K232" i="4" s="1"/>
  <c r="K233" i="4" a="1"/>
  <c r="K233" i="4" s="1"/>
  <c r="K234" i="4" a="1"/>
  <c r="K234" i="4" s="1"/>
  <c r="K235" i="4" a="1"/>
  <c r="K235" i="4" s="1"/>
  <c r="K236" i="4" a="1"/>
  <c r="K236" i="4" s="1"/>
  <c r="K237" i="4" a="1"/>
  <c r="K237" i="4" s="1"/>
  <c r="K238" i="4" a="1"/>
  <c r="K238" i="4" s="1"/>
  <c r="K239" i="4" a="1"/>
  <c r="K239" i="4" s="1"/>
  <c r="K240" i="4" a="1"/>
  <c r="K240" i="4" s="1"/>
  <c r="K241" i="4" a="1"/>
  <c r="K241" i="4" s="1"/>
  <c r="K242" i="4" a="1"/>
  <c r="K242" i="4" s="1"/>
  <c r="K243" i="4" a="1"/>
  <c r="K243" i="4" s="1"/>
  <c r="K244" i="4" a="1"/>
  <c r="K244" i="4" s="1"/>
  <c r="K245" i="4" a="1"/>
  <c r="K245" i="4" s="1"/>
  <c r="K246" i="4" a="1"/>
  <c r="K246" i="4" s="1"/>
  <c r="K247" i="4" a="1"/>
  <c r="K247" i="4" s="1"/>
  <c r="K248" i="4" a="1"/>
  <c r="K248" i="4" s="1"/>
  <c r="K249" i="4" a="1"/>
  <c r="K249" i="4" s="1"/>
  <c r="K250" i="4" a="1"/>
  <c r="K250" i="4" s="1"/>
  <c r="K251" i="4" a="1"/>
  <c r="K251" i="4" s="1"/>
  <c r="K252" i="4" a="1"/>
  <c r="K252" i="4" s="1"/>
  <c r="K253" i="4" a="1"/>
  <c r="K253" i="4" s="1"/>
  <c r="K254" i="4" a="1"/>
  <c r="K254" i="4" s="1"/>
  <c r="K255" i="4" a="1"/>
  <c r="K255" i="4" s="1"/>
  <c r="K256" i="4" a="1"/>
  <c r="K256" i="4" s="1"/>
  <c r="K257" i="4" a="1"/>
  <c r="K257" i="4" s="1"/>
  <c r="K258" i="4" a="1"/>
  <c r="K258" i="4" s="1"/>
  <c r="K259" i="4" a="1"/>
  <c r="K259" i="4" s="1"/>
  <c r="K260" i="4" a="1"/>
  <c r="K260" i="4" s="1"/>
  <c r="K261" i="4" a="1"/>
  <c r="K261" i="4" s="1"/>
  <c r="K262" i="4" a="1"/>
  <c r="K262" i="4" s="1"/>
  <c r="K263" i="4" a="1"/>
  <c r="K263" i="4" s="1"/>
  <c r="K264" i="4" a="1"/>
  <c r="K264" i="4" s="1"/>
  <c r="K265" i="4" a="1"/>
  <c r="K265" i="4" s="1"/>
  <c r="K266" i="4" a="1"/>
  <c r="K266" i="4" s="1"/>
  <c r="K267" i="4" a="1"/>
  <c r="K267" i="4" s="1"/>
  <c r="K268" i="4" a="1"/>
  <c r="K268" i="4" s="1"/>
  <c r="K269" i="4" a="1"/>
  <c r="K269" i="4" s="1"/>
  <c r="K270" i="4" a="1"/>
  <c r="K270" i="4" s="1"/>
  <c r="K271" i="4" a="1"/>
  <c r="K271" i="4" s="1"/>
  <c r="K272" i="4" a="1"/>
  <c r="K272" i="4" s="1"/>
  <c r="K273" i="4" a="1"/>
  <c r="K273" i="4" s="1"/>
  <c r="K274" i="4" a="1"/>
  <c r="K274" i="4" s="1"/>
  <c r="K275" i="4" a="1"/>
  <c r="K275" i="4" s="1"/>
  <c r="K276" i="4" a="1"/>
  <c r="K276" i="4" s="1"/>
  <c r="K277" i="4" a="1"/>
  <c r="K277" i="4" s="1"/>
  <c r="K278" i="4" a="1"/>
  <c r="K278" i="4" s="1"/>
  <c r="K279" i="4" a="1"/>
  <c r="K279" i="4" s="1"/>
  <c r="K280" i="4" a="1"/>
  <c r="K280" i="4" s="1"/>
  <c r="K281" i="4" a="1"/>
  <c r="K281" i="4" s="1"/>
  <c r="K282" i="4" a="1"/>
  <c r="K282" i="4" s="1"/>
  <c r="K283" i="4" a="1"/>
  <c r="K283" i="4" s="1"/>
  <c r="K284" i="4" a="1"/>
  <c r="K284" i="4" s="1"/>
  <c r="K285" i="4" a="1"/>
  <c r="K285" i="4" s="1"/>
  <c r="K286" i="4" a="1"/>
  <c r="K286" i="4" s="1"/>
  <c r="K287" i="4" a="1"/>
  <c r="K287" i="4" s="1"/>
  <c r="K288" i="4" a="1"/>
  <c r="K288" i="4" s="1"/>
  <c r="K289" i="4" a="1"/>
  <c r="K289" i="4" s="1"/>
  <c r="K290" i="4" a="1"/>
  <c r="K290" i="4" s="1"/>
  <c r="K291" i="4" a="1"/>
  <c r="K291" i="4" s="1"/>
  <c r="K292" i="4" a="1"/>
  <c r="K292" i="4" s="1"/>
  <c r="K293" i="4" a="1"/>
  <c r="K293" i="4" s="1"/>
  <c r="K294" i="4" a="1"/>
  <c r="K294" i="4" s="1"/>
  <c r="K295" i="4" a="1"/>
  <c r="K295" i="4" s="1"/>
  <c r="K296" i="4" a="1"/>
  <c r="K296" i="4" s="1"/>
  <c r="K297" i="4" a="1"/>
  <c r="K297" i="4" s="1"/>
  <c r="K298" i="4" a="1"/>
  <c r="K298" i="4" s="1"/>
  <c r="K299" i="4" a="1"/>
  <c r="K299" i="4" s="1"/>
  <c r="K300" i="4" a="1"/>
  <c r="K300" i="4" s="1"/>
  <c r="K301" i="4" a="1"/>
  <c r="K301" i="4" s="1"/>
  <c r="K302" i="4" a="1"/>
  <c r="K302" i="4" s="1"/>
  <c r="K303" i="4" a="1"/>
  <c r="K303" i="4" s="1"/>
  <c r="K304" i="4" a="1"/>
  <c r="K304" i="4" s="1"/>
  <c r="K305" i="4" a="1"/>
  <c r="K305" i="4" s="1"/>
  <c r="K306" i="4" a="1"/>
  <c r="K306" i="4" s="1"/>
  <c r="K307" i="4" a="1"/>
  <c r="K307" i="4" s="1"/>
  <c r="K308" i="4" a="1"/>
  <c r="K308" i="4" s="1"/>
  <c r="K309" i="4" a="1"/>
  <c r="K309" i="4" s="1"/>
  <c r="K310" i="4" a="1"/>
  <c r="K310" i="4" s="1"/>
  <c r="K311" i="4" a="1"/>
  <c r="K311" i="4" s="1"/>
  <c r="K312" i="4" a="1"/>
  <c r="K312" i="4" s="1"/>
  <c r="K313" i="4" a="1"/>
  <c r="K313" i="4" s="1"/>
  <c r="K314" i="4" a="1"/>
  <c r="K314" i="4" s="1"/>
  <c r="K315" i="4" a="1"/>
  <c r="K315" i="4" s="1"/>
  <c r="K316" i="4" a="1"/>
  <c r="K316" i="4" s="1"/>
  <c r="K317" i="4" a="1"/>
  <c r="K317" i="4" s="1"/>
  <c r="K318" i="4" a="1"/>
  <c r="K318" i="4" s="1"/>
  <c r="K319" i="4" a="1"/>
  <c r="K319" i="4" s="1"/>
  <c r="K320" i="4" a="1"/>
  <c r="K320" i="4" s="1"/>
  <c r="K321" i="4" a="1"/>
  <c r="K321" i="4" s="1"/>
  <c r="K322" i="4" a="1"/>
  <c r="K322" i="4" s="1"/>
  <c r="K323" i="4" a="1"/>
  <c r="K323" i="4" s="1"/>
  <c r="K324" i="4" a="1"/>
  <c r="K324" i="4" s="1"/>
  <c r="K325" i="4" a="1"/>
  <c r="K325" i="4" s="1"/>
  <c r="K326" i="4" a="1"/>
  <c r="K326" i="4" s="1"/>
  <c r="K327" i="4" a="1"/>
  <c r="K327" i="4" s="1"/>
  <c r="K328" i="4" a="1"/>
  <c r="K328" i="4" s="1"/>
  <c r="K329" i="4" a="1"/>
  <c r="K329" i="4" s="1"/>
  <c r="K330" i="4" a="1"/>
  <c r="K330" i="4" s="1"/>
  <c r="K331" i="4" a="1"/>
  <c r="K331" i="4" s="1"/>
  <c r="K332" i="4" a="1"/>
  <c r="K332" i="4" s="1"/>
  <c r="K333" i="4" a="1"/>
  <c r="K333" i="4" s="1"/>
  <c r="K334" i="4" a="1"/>
  <c r="K334" i="4" s="1"/>
  <c r="K335" i="4" a="1"/>
  <c r="K335" i="4" s="1"/>
  <c r="K336" i="4" a="1"/>
  <c r="K336" i="4" s="1"/>
  <c r="K337" i="4" a="1"/>
  <c r="K337" i="4" s="1"/>
  <c r="K338" i="4" a="1"/>
  <c r="K338" i="4" s="1"/>
  <c r="K339" i="4" a="1"/>
  <c r="K339" i="4" s="1"/>
  <c r="K340" i="4" a="1"/>
  <c r="K340" i="4" s="1"/>
  <c r="K341" i="4" a="1"/>
  <c r="K341" i="4" s="1"/>
  <c r="K342" i="4" a="1"/>
  <c r="K342" i="4" s="1"/>
  <c r="K343" i="4" a="1"/>
  <c r="K343" i="4" s="1"/>
  <c r="K344" i="4" a="1"/>
  <c r="K344" i="4" s="1"/>
  <c r="K345" i="4" a="1"/>
  <c r="K345" i="4" s="1"/>
  <c r="K346" i="4" a="1"/>
  <c r="K346" i="4" s="1"/>
  <c r="K347" i="4" a="1"/>
  <c r="K347" i="4" s="1"/>
  <c r="K348" i="4" a="1"/>
  <c r="K348" i="4" s="1"/>
  <c r="K349" i="4" a="1"/>
  <c r="K349" i="4" s="1"/>
  <c r="K350" i="4" a="1"/>
  <c r="K350" i="4" s="1"/>
  <c r="K351" i="4" a="1"/>
  <c r="K351" i="4" s="1"/>
  <c r="K352" i="4" a="1"/>
  <c r="K352" i="4" s="1"/>
  <c r="K353" i="4" a="1"/>
  <c r="K353" i="4" s="1"/>
  <c r="K354" i="4" a="1"/>
  <c r="K354" i="4" s="1"/>
  <c r="K355" i="4" a="1"/>
  <c r="K355" i="4" s="1"/>
  <c r="K356" i="4" a="1"/>
  <c r="K356" i="4" s="1"/>
  <c r="K357" i="4" a="1"/>
  <c r="K357" i="4" s="1"/>
  <c r="K358" i="4" a="1"/>
  <c r="K358" i="4" s="1"/>
  <c r="K359" i="4" a="1"/>
  <c r="K359" i="4" s="1"/>
  <c r="K360" i="4" a="1"/>
  <c r="K360" i="4" s="1"/>
  <c r="K361" i="4" a="1"/>
  <c r="K361" i="4" s="1"/>
  <c r="K362" i="4" a="1"/>
  <c r="K362" i="4" s="1"/>
  <c r="K363" i="4" a="1"/>
  <c r="K363" i="4" s="1"/>
  <c r="K364" i="4" a="1"/>
  <c r="K364" i="4" s="1"/>
  <c r="K365" i="4" a="1"/>
  <c r="K365" i="4" s="1"/>
  <c r="K366" i="4" a="1"/>
  <c r="K366" i="4" s="1"/>
  <c r="K367" i="4" a="1"/>
  <c r="K367" i="4" s="1"/>
  <c r="K368" i="4" a="1"/>
  <c r="K368" i="4" s="1"/>
  <c r="K369" i="4" a="1"/>
  <c r="K369" i="4" s="1"/>
  <c r="K370" i="4" a="1"/>
  <c r="K370" i="4" s="1"/>
  <c r="K371" i="4" a="1"/>
  <c r="K371" i="4" s="1"/>
  <c r="K372" i="4" a="1"/>
  <c r="K372" i="4" s="1"/>
  <c r="K373" i="4" a="1"/>
  <c r="K373" i="4" s="1"/>
  <c r="K374" i="4" a="1"/>
  <c r="K374" i="4" s="1"/>
  <c r="K375" i="4" a="1"/>
  <c r="K375" i="4" s="1"/>
  <c r="K376" i="4" a="1"/>
  <c r="K376" i="4" s="1"/>
  <c r="K377" i="4" a="1"/>
  <c r="K377" i="4" s="1"/>
  <c r="K378" i="4" a="1"/>
  <c r="K378" i="4" s="1"/>
  <c r="K379" i="4" a="1"/>
  <c r="K379" i="4" s="1"/>
  <c r="K380" i="4" a="1"/>
  <c r="K380" i="4" s="1"/>
  <c r="K381" i="4" a="1"/>
  <c r="K381" i="4" s="1"/>
  <c r="K382" i="4" a="1"/>
  <c r="K382" i="4" s="1"/>
  <c r="K383" i="4" a="1"/>
  <c r="K383" i="4" s="1"/>
  <c r="K384" i="4" a="1"/>
  <c r="K384" i="4" s="1"/>
  <c r="K2" i="4" a="1"/>
  <c r="K2" i="4" s="1"/>
  <c r="L20" i="2"/>
  <c r="K386"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532FC0-8D76-44DE-8827-11F282F7A78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6505196-6D8D-49F4-8ADB-2F7044F1F1DA}" name="WorksheetConnection_Device usage.xlsx!Table1" type="102" refreshedVersion="8" minRefreshableVersion="5">
    <extLst>
      <ext xmlns:x15="http://schemas.microsoft.com/office/spreadsheetml/2010/11/main" uri="{DE250136-89BD-433C-8126-D09CA5730AF9}">
        <x15:connection id="Table1">
          <x15:rangePr sourceName="_xlcn.WorksheetConnection_Deviceusage.xlsxTable11"/>
        </x15:connection>
      </ext>
    </extLst>
  </connection>
  <connection id="3" xr16:uid="{C38B796F-B10F-4786-99C8-CC8B28320E26}" name="WorksheetConnection_Sheet12!$A$1:$C$102" type="102" refreshedVersion="8" minRefreshableVersion="5">
    <extLst>
      <ext xmlns:x15="http://schemas.microsoft.com/office/spreadsheetml/2010/11/main" uri="{DE250136-89BD-433C-8126-D09CA5730AF9}">
        <x15:connection id="Range" autoDelete="1">
          <x15:rangePr sourceName="_xlcn.WorksheetConnection_Sheet12A1C1021"/>
        </x15:connection>
      </ext>
    </extLst>
  </connection>
  <connection id="4" xr16:uid="{E31A3CD1-4C16-48AB-8E51-7148B509B1F4}" name="WorksheetConnection_Sheet12!$I$2:$I$305" type="102" refreshedVersion="8" minRefreshableVersion="5">
    <extLst>
      <ext xmlns:x15="http://schemas.microsoft.com/office/spreadsheetml/2010/11/main" uri="{DE250136-89BD-433C-8126-D09CA5730AF9}">
        <x15:connection id="Range 1" autoDelete="1">
          <x15:rangePr sourceName="_xlcn.WorksheetConnection_Sheet12I2I305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<sst xmlns="http://schemas.openxmlformats.org/spreadsheetml/2006/main" count="35935" uniqueCount="2877">
  <si>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</si>
  <si>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</si>
  <si>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</si>
  <si>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</si>
  <si>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</si>
  <si>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</si>
  <si>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</si>
  <si>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</si>
  <si>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</si>
  <si>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</si>
  <si>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</si>
  <si>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</si>
  <si>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</si>
  <si>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</si>
  <si>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</si>
  <si>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</si>
  <si>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</si>
  <si>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</si>
  <si>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Q35</t>
  </si>
  <si>
    <t>Q36</t>
  </si>
  <si>
    <t>Q1</t>
  </si>
  <si>
    <t>Q3</t>
  </si>
  <si>
    <t>Q3_3_TEXT</t>
  </si>
  <si>
    <t>Q4</t>
  </si>
  <si>
    <t>Q5</t>
  </si>
  <si>
    <t>Q7</t>
  </si>
  <si>
    <t>Q8</t>
  </si>
  <si>
    <t>Q9</t>
  </si>
  <si>
    <t>Q10</t>
  </si>
  <si>
    <t>Q11</t>
  </si>
  <si>
    <t>Q12</t>
  </si>
  <si>
    <t>Q13</t>
  </si>
  <si>
    <t>Q14</t>
  </si>
  <si>
    <t>Q15</t>
  </si>
  <si>
    <t>Q16</t>
  </si>
  <si>
    <t>Q17</t>
  </si>
  <si>
    <t>Q18</t>
  </si>
  <si>
    <t>Q19</t>
  </si>
  <si>
    <t>Q20</t>
  </si>
  <si>
    <t>Q23</t>
  </si>
  <si>
    <t>Q24</t>
  </si>
  <si>
    <t>Q24_15_TEXT</t>
  </si>
  <si>
    <t>Q27</t>
  </si>
  <si>
    <t>Q34</t>
  </si>
  <si>
    <t>Q28</t>
  </si>
  <si>
    <t>Q29</t>
  </si>
  <si>
    <t>Q32</t>
  </si>
  <si>
    <t>Q33</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</si>
  <si>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</si>
  <si>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</si>
  <si>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</si>
  <si>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</si>
  <si>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</si>
  <si>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</si>
  <si>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</si>
  <si>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</si>
  <si>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</si>
  <si>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</si>
  <si>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</si>
  <si>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</si>
  <si>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</si>
  <si>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</si>
  <si>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</si>
  <si>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Implied Consent
 Technology Use while Day Hiking:
My name is Michael Jones, I am a Professor at Brigham Young University. You are being invited to participate in this research study about the use of technology while day hiking. I am interested to learn more about what forms of technology people use while day hiking and what they do with that technology. Being in this study is optional.
 If you choose to be in the study, you will be asked to complete a survey, that should take approximately 8 minutes of your time.  You will be compensated $2 for your participation.
You can skip questions that you do not want to answer or stop the survey at any time but you will need to complete all question to be eligible for compensation.  The survey is anonymous, and no one will be able to link your answers back to you. Please do not include your name or other information that could be used to identify you in the survey responses. You will not be paid for being in this study. 
 Questions? Please contact Michael Jones at jones@cs.byu.edu. If you have questions or concerns about your rights as a research participant, you can call the BYU Human Research Protections Program at 801-422-1461 or BYU.HRPP@byu.edu. 
 If you want to participate in this study, click the “Yes, I consent” button below to start the survey.</t>
  </si>
  <si>
    <t>What is your Prolific ID?
Please note that this item should auto-fill with your Prolific ID</t>
  </si>
  <si>
    <t>What is your age?</t>
  </si>
  <si>
    <t>What is your gender? - Selected Choice</t>
  </si>
  <si>
    <t>What is your gender? - Fill in the blank - Text</t>
  </si>
  <si>
    <t>What is your zip code?</t>
  </si>
  <si>
    <t>I like to hike</t>
  </si>
  <si>
    <t>I like to hike alone</t>
  </si>
  <si>
    <t>I like to hike in a group</t>
  </si>
  <si>
    <t>I like to hike near my home</t>
  </si>
  <si>
    <t>I like to hike while traveling</t>
  </si>
  <si>
    <t>I hike for health</t>
  </si>
  <si>
    <t>I hike for social interaction</t>
  </si>
  <si>
    <t>I hike for fun</t>
  </si>
  <si>
    <t>I hike for meditation</t>
  </si>
  <si>
    <t>I like hikes that last less than 1 hour</t>
  </si>
  <si>
    <t>I like hikes that last half a day</t>
  </si>
  <si>
    <t>I like hikes that last 1 day</t>
  </si>
  <si>
    <t>I like hikes that last multiple days</t>
  </si>
  <si>
    <t>I like easy hikes</t>
  </si>
  <si>
    <t>I like difficult hikes</t>
  </si>
  <si>
    <t>Do you bring a cell phone with you when you hike?</t>
  </si>
  <si>
    <t>Other than a cell phone, which electronic devices do you like to bring when hiking? Check all that apply. - Selected Choice</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</si>
  <si>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</si>
  <si>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</si>
  <si>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</si>
  <si>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</si>
  <si>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</si>
  <si>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</si>
  <si>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</si>
  <si>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50.111.72.54</t>
  </si>
  <si>
    <t>True</t>
  </si>
  <si>
    <t>R_5JxKOfegHCFSTZf</t>
  </si>
  <si>
    <t/>
  </si>
  <si>
    <t>anonymous</t>
  </si>
  <si>
    <t>EN</t>
  </si>
  <si>
    <t>Yes, I consent</t>
  </si>
  <si>
    <t>6637b500183eaa4a62eee94a</t>
  </si>
  <si>
    <t>Female</t>
  </si>
  <si>
    <t>28779</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</si>
  <si>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</si>
  <si>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</si>
  <si>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</si>
  <si>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</si>
  <si>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</si>
  <si>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</si>
  <si>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</si>
  <si>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</si>
  <si>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</si>
  <si>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38.49.78.97</t>
  </si>
  <si>
    <t>R_75HXfU28lI6gy5P</t>
  </si>
  <si>
    <t>5eb21f99b7adcd373d58a6b0</t>
  </si>
  <si>
    <t>14607</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</si>
  <si>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</si>
  <si>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</si>
  <si>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</si>
  <si>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</si>
  <si>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</si>
  <si>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</si>
  <si>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172.59.24.183</t>
  </si>
  <si>
    <t>R_7Ddw49uJAOPiVED</t>
  </si>
  <si>
    <t>65c10e8342ae46b4f1709201</t>
  </si>
  <si>
    <t>44112</t>
  </si>
  <si>
    <t>No</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</si>
  <si>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</si>
  <si>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</si>
  <si>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</si>
  <si>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24.35.140.21</t>
  </si>
  <si>
    <t>R_1JM6tecMoW6cD4Z</t>
  </si>
  <si>
    <t>5e29cc3230cf9d03580c34bf</t>
  </si>
  <si>
    <t>Male</t>
  </si>
  <si>
    <t>72113</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</si>
  <si>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</si>
  <si>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</si>
  <si>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</si>
  <si>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</si>
  <si>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</si>
  <si>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76.35.178.128</t>
  </si>
  <si>
    <t>R_7KRe8QvftHrXQY1</t>
  </si>
  <si>
    <t>610ad656e2db087daa80effe</t>
  </si>
  <si>
    <t>42303</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</si>
  <si>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</si>
  <si>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</si>
  <si>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</si>
  <si>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</si>
  <si>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</si>
  <si>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104.234.87.75</t>
  </si>
  <si>
    <t>R_6aV7WwUSThxEd3P</t>
  </si>
  <si>
    <t>591b75f5e39e09000145b241</t>
  </si>
  <si>
    <t>34606</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</si>
  <si>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</si>
  <si>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</si>
  <si>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</si>
  <si>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71.67.119.152</t>
  </si>
  <si>
    <t>R_5mxSQFsYyB9GWP7</t>
  </si>
  <si>
    <t>5fa322092858085f30d5b011</t>
  </si>
  <si>
    <t>45040</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</si>
  <si>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</si>
  <si>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</si>
  <si>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</si>
  <si>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</si>
  <si>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71.94.59.13</t>
  </si>
  <si>
    <t>R_192gds7S9PCQPtv</t>
  </si>
  <si>
    <t>60fda8f418c64ff072d22378</t>
  </si>
  <si>
    <t>93449</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</si>
  <si>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</si>
  <si>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</si>
  <si>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</si>
  <si>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</si>
  <si>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69.147.195.222</t>
  </si>
  <si>
    <t>R_5FRPB3mNRpRAlP4</t>
  </si>
  <si>
    <t>63814fa978cd3b4ff8a65858</t>
  </si>
  <si>
    <t>54025</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</si>
  <si>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</si>
  <si>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</si>
  <si>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</si>
  <si>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</si>
  <si>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72.192.105.229</t>
  </si>
  <si>
    <t>R_5QJWXAuU2yDDNL5</t>
  </si>
  <si>
    <t>66b65380b5efe1dedcf6729b</t>
  </si>
  <si>
    <t>74146</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</si>
  <si>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</si>
  <si>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</si>
  <si>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</si>
  <si>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108.35.168.168</t>
  </si>
  <si>
    <t>R_6HvN8C2ACNtt4U5</t>
  </si>
  <si>
    <t>66cc856e1d0ac5dbb35e5ab2</t>
  </si>
  <si>
    <t>07731</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</si>
  <si>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</si>
  <si>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</si>
  <si>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</si>
  <si>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47.227.23.153</t>
  </si>
  <si>
    <t>R_31NhTk7lRfFQvKx</t>
  </si>
  <si>
    <t>5f44b9382561d4000a8740e9</t>
  </si>
  <si>
    <t>46222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</si>
  <si>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</si>
  <si>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</si>
  <si>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</si>
  <si>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</si>
  <si>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24.254.139.215</t>
  </si>
  <si>
    <t>R_5I01lyKMRnjv8Mp</t>
  </si>
  <si>
    <t>59bad69c3a9ab6000111941f</t>
  </si>
  <si>
    <t>24015</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</si>
  <si>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</si>
  <si>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</si>
  <si>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</si>
  <si>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</si>
  <si>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24.3.110.69</t>
  </si>
  <si>
    <t>R_78fa9ZgDDzlQCL7</t>
  </si>
  <si>
    <t>58effc65c31d4d00015aa5b9</t>
  </si>
  <si>
    <t>15938</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</si>
  <si>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</si>
  <si>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</si>
  <si>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</si>
  <si>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</si>
  <si>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24.118.87.132</t>
  </si>
  <si>
    <t>R_337ZG5RKERLXTAY</t>
  </si>
  <si>
    <t>60fde3183f5e238d0a2d3c23</t>
  </si>
  <si>
    <t>55343</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</si>
  <si>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</si>
  <si>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</si>
  <si>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</si>
  <si>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</si>
  <si>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174.249.85.151</t>
  </si>
  <si>
    <t>R_3ef9mZuVQjDNhjf</t>
  </si>
  <si>
    <t>5b1579cdea4977000163067a</t>
  </si>
  <si>
    <t>17921</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</si>
  <si>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</si>
  <si>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</si>
  <si>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</si>
  <si>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68.56.34.155</t>
  </si>
  <si>
    <t>R_52RnQ0ZuRRqpORO</t>
  </si>
  <si>
    <t>5a454e5f56ec1100014a2d8f</t>
  </si>
  <si>
    <t>48111</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</si>
  <si>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</si>
  <si>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</si>
  <si>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</si>
  <si>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172.59.215.68</t>
  </si>
  <si>
    <t>R_5j1ZkGMjzzN8jG7</t>
  </si>
  <si>
    <t>5f135746e230db082777e224</t>
  </si>
  <si>
    <t>22205</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</si>
  <si>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</si>
  <si>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</si>
  <si>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</si>
  <si>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</si>
  <si>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108.216.88.53</t>
  </si>
  <si>
    <t>R_7CVp0b3eSUlpARz</t>
  </si>
  <si>
    <t>60623815ee01d8cc5943fefe</t>
  </si>
  <si>
    <t>44140</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</si>
  <si>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</si>
  <si>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</si>
  <si>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</si>
  <si>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24.38.117.186</t>
  </si>
  <si>
    <t>R_3zD4jvvpBclMlGz</t>
  </si>
  <si>
    <t>651eb3b307c488389d0bf9a0</t>
  </si>
  <si>
    <t>10707</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</si>
  <si>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</si>
  <si>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</si>
  <si>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</si>
  <si>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</si>
  <si>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35.145.217.164</t>
  </si>
  <si>
    <t>R_59uKAkmxRnpaIyY</t>
  </si>
  <si>
    <t>65fe18673e7a8e4ea59a55d5</t>
  </si>
  <si>
    <t>33607</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</si>
  <si>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</si>
  <si>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</si>
  <si>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</si>
  <si>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72.164.77.60</t>
  </si>
  <si>
    <t>R_5acyntkee4Xjdy9</t>
  </si>
  <si>
    <t>6656438a28dcd611fb0fe68b</t>
  </si>
  <si>
    <t>85207</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</si>
  <si>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</si>
  <si>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</si>
  <si>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</si>
  <si>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</si>
  <si>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67.149.45.145</t>
  </si>
  <si>
    <t>R_5NDKYe0rxLDb7Q7</t>
  </si>
  <si>
    <t>5ddf3b59b48da3e9ffc7e2d8</t>
  </si>
  <si>
    <t>48314</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</si>
  <si>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</si>
  <si>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</si>
  <si>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</si>
  <si>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98.43.195.236</t>
  </si>
  <si>
    <t>R_67N7OzU2FVlNrC9</t>
  </si>
  <si>
    <t>66bcf961b58d32e7efba98fe</t>
  </si>
  <si>
    <t>80817</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</si>
  <si>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</si>
  <si>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</si>
  <si>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</si>
  <si>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73.137.52.212</t>
  </si>
  <si>
    <t>R_1mlViBmqrIh2DGn</t>
  </si>
  <si>
    <t>6659d3ff2bd099a0f7d83ff9</t>
  </si>
  <si>
    <t>30016</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</si>
  <si>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</si>
  <si>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</si>
  <si>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</si>
  <si>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</si>
  <si>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98.194.111.131</t>
  </si>
  <si>
    <t>R_6scYB3dfpW4u3Ue</t>
  </si>
  <si>
    <t>6109ca40ef8f38498af102ff</t>
  </si>
  <si>
    <t>77571</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</si>
  <si>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</si>
  <si>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</si>
  <si>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174.247.178.97</t>
  </si>
  <si>
    <t>R_5dWGJUK1G9nYrhJ</t>
  </si>
  <si>
    <t>659a0a46ff76317c84f8cd49</t>
  </si>
  <si>
    <t>97119</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</si>
  <si>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</si>
  <si>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</si>
  <si>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</si>
  <si>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24.224.101.84</t>
  </si>
  <si>
    <t>R_69ttKQF7bg5oxTT</t>
  </si>
  <si>
    <t>63d13f2f59ef764f641406dd</t>
  </si>
  <si>
    <t>28105</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</si>
  <si>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</si>
  <si>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</si>
  <si>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</si>
  <si>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107.115.147.122</t>
  </si>
  <si>
    <t>R_6Qxibw9mvnh1R5R</t>
  </si>
  <si>
    <t>66a1e1b331c042974d7bed67</t>
  </si>
  <si>
    <t>36605</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</si>
  <si>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</si>
  <si>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</si>
  <si>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107.77.204.153</t>
  </si>
  <si>
    <t>R_5rJsawJbp6QO8b8</t>
  </si>
  <si>
    <t>66475fd45b10898840d7da94</t>
  </si>
  <si>
    <t>00000</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</si>
  <si>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</si>
  <si>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</si>
  <si>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</si>
  <si>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174.82.153.29</t>
  </si>
  <si>
    <t>R_1MlZQ3qPUTjiZPt</t>
  </si>
  <si>
    <t>63d152150ad28a2b24aa507a</t>
  </si>
  <si>
    <t>53711</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</si>
  <si>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</si>
  <si>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</si>
  <si>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</si>
  <si>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98.204.201.246</t>
  </si>
  <si>
    <t>R_5dYd2QLpXTsUSxq</t>
  </si>
  <si>
    <t>66736ff5f972fa4885e8dc42</t>
  </si>
  <si>
    <t>20017</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</si>
  <si>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</si>
  <si>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</si>
  <si>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</si>
  <si>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</si>
  <si>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70.114.161.49</t>
  </si>
  <si>
    <t>R_53qLt3LdImOmXS8</t>
  </si>
  <si>
    <t>63f27e4fbd4eca6ee6a44e9a</t>
  </si>
  <si>
    <t>78664</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</si>
  <si>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</si>
  <si>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</si>
  <si>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</si>
  <si>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47.176.211.10</t>
  </si>
  <si>
    <t>R_6cin12s4tcogNHN</t>
  </si>
  <si>
    <t>652ad271ce64633c2c5cfaa8</t>
  </si>
  <si>
    <t>91776</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</si>
  <si>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</si>
  <si>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</si>
  <si>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168.182.54.184</t>
  </si>
  <si>
    <t>R_6SwxYNGFllW35ET</t>
  </si>
  <si>
    <t>66bb9d25af484cc27d44cc4e</t>
  </si>
  <si>
    <t>78063</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</si>
  <si>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</si>
  <si>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</si>
  <si>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</si>
  <si>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</si>
  <si>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209.6.241.107</t>
  </si>
  <si>
    <t>R_6PMa68uKOX7Cq7n</t>
  </si>
  <si>
    <t>5dd5a50f9c84d85696b549b5</t>
  </si>
  <si>
    <t>02131</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</si>
  <si>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</si>
  <si>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</si>
  <si>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</si>
  <si>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208.98.137.138</t>
  </si>
  <si>
    <t>R_1I9tZcH2qi1KKtd</t>
  </si>
  <si>
    <t>5c38def3f451bf0001d9c01e</t>
  </si>
  <si>
    <t>83619</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</si>
  <si>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</si>
  <si>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</si>
  <si>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</si>
  <si>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172.59.226.43</t>
  </si>
  <si>
    <t>R_71ENJGNWkVzOqhW</t>
  </si>
  <si>
    <t>66734e6e2922ed81b45c90a4</t>
  </si>
  <si>
    <t>80903</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</si>
  <si>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</si>
  <si>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</si>
  <si>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</si>
  <si>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151.196.37.111</t>
  </si>
  <si>
    <t>R_1s6EeT67794cmqf</t>
  </si>
  <si>
    <t>5c126ef8e2728500013f98fe</t>
  </si>
  <si>
    <t>21220</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</si>
  <si>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</si>
  <si>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</si>
  <si>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</si>
  <si>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24.194.228.4</t>
  </si>
  <si>
    <t>R_7jwdQ1an7c74Dpi</t>
  </si>
  <si>
    <t>5fb9eb323531776e460fe5e0</t>
  </si>
  <si>
    <t>12831</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</si>
  <si>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</si>
  <si>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</si>
  <si>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</si>
  <si>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</si>
  <si>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172.56.122.62</t>
  </si>
  <si>
    <t>R_5w13tLYDoudZ2ka</t>
  </si>
  <si>
    <t>62b1418c313cf1ef437ed9c3</t>
  </si>
  <si>
    <t>92102</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</si>
  <si>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</si>
  <si>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</si>
  <si>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</si>
  <si>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</si>
  <si>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</si>
  <si>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67.6.192.132</t>
  </si>
  <si>
    <t>R_79kOOL60COPdPrP</t>
  </si>
  <si>
    <t>66303e673635423378ae6ac3</t>
  </si>
  <si>
    <t>65632</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</si>
  <si>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</si>
  <si>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</si>
  <si>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</si>
  <si>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172.116.103.49</t>
  </si>
  <si>
    <t>R_3NYsTk9vrHCwlFf</t>
  </si>
  <si>
    <t>663fce6f3e24dde218c1bd5f</t>
  </si>
  <si>
    <t>92373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</si>
  <si>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</si>
  <si>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</si>
  <si>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66.138.176.137</t>
  </si>
  <si>
    <t>R_1TrTndHaqY4YXGp</t>
  </si>
  <si>
    <t>65a96b53f4506426955fcaa0</t>
  </si>
  <si>
    <t>30701</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</si>
  <si>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</si>
  <si>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</si>
  <si>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24.49.116.116</t>
  </si>
  <si>
    <t>R_11KlivjWGv6ngpt</t>
  </si>
  <si>
    <t>623488cb1417a113ca966af3</t>
  </si>
  <si>
    <t>55070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</si>
  <si>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</si>
  <si>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</si>
  <si>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</si>
  <si>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98.179.29.176</t>
  </si>
  <si>
    <t>R_52cfYfUzl4ZJCZ0</t>
  </si>
  <si>
    <t>5e7d4d65e3941d3df988adab</t>
  </si>
  <si>
    <t>68152</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</si>
  <si>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</si>
  <si>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</si>
  <si>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</si>
  <si>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172.58.128.3</t>
  </si>
  <si>
    <t>R_7kuJNRR0y2ZRKXE</t>
  </si>
  <si>
    <t>66b9f33eefc44e2ab90ade5a</t>
  </si>
  <si>
    <t>33134</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</si>
  <si>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</si>
  <si>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</si>
  <si>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47.35.197.195</t>
  </si>
  <si>
    <t>R_7t5nEF14EosyOfl</t>
  </si>
  <si>
    <t>6463cfeaae6a490d6632c2de</t>
  </si>
  <si>
    <t>29349</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</si>
  <si>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</si>
  <si>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</si>
  <si>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</si>
  <si>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75.166.51.6</t>
  </si>
  <si>
    <t>R_3tPU7vJfkbvk3NT</t>
  </si>
  <si>
    <t>660b3105e9fe734cad62cc3d</t>
  </si>
  <si>
    <t>80305</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</si>
  <si>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</si>
  <si>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</si>
  <si>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172.56.209.249</t>
  </si>
  <si>
    <t>R_14AFSTpUxYp7HBP</t>
  </si>
  <si>
    <t>655fa42dc06a6e0974ee183b</t>
  </si>
  <si>
    <t>94578</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</si>
  <si>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</si>
  <si>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</si>
  <si>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</si>
  <si>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68.96.126.168</t>
  </si>
  <si>
    <t>R_5ptIRb77nAjAyQC</t>
  </si>
  <si>
    <t>657876e90627bcf447ef42ea</t>
  </si>
  <si>
    <t>Fill in the blank</t>
  </si>
  <si>
    <t>Trans-man FTM</t>
  </si>
  <si>
    <t>89149</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</si>
  <si>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</si>
  <si>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</si>
  <si>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174.26.25.134</t>
  </si>
  <si>
    <t>R_5DM1uTRUaDAA2sI</t>
  </si>
  <si>
    <t>5decaac46e09cf3792805023</t>
  </si>
  <si>
    <t>85042</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</si>
  <si>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</si>
  <si>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</si>
  <si>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</si>
  <si>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</si>
  <si>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24.168.55.10</t>
  </si>
  <si>
    <t>R_53a550Y4zV5U4xY</t>
  </si>
  <si>
    <t>6156cb818968dffcae137bac</t>
  </si>
  <si>
    <t>98052</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</si>
  <si>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</si>
  <si>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</si>
  <si>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</si>
  <si>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174.249.86.35</t>
  </si>
  <si>
    <t>R_5CkZagoxpnmQj0q</t>
  </si>
  <si>
    <t>66464430fa126122adb5afd7</t>
  </si>
  <si>
    <t>19446</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</si>
  <si>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</si>
  <si>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</si>
  <si>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</si>
  <si>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</si>
  <si>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98.160.246.228</t>
  </si>
  <si>
    <t>R_5fkFCUsgH8uaJu0</t>
  </si>
  <si>
    <t>66439d3cc09af64083c00f75</t>
  </si>
  <si>
    <t>89148</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</si>
  <si>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</si>
  <si>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</si>
  <si>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</si>
  <si>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96.230.232.31</t>
  </si>
  <si>
    <t>R_6oIaCGJjzdHDOjN</t>
  </si>
  <si>
    <t>63f779382e81070cd6f77b5e</t>
  </si>
  <si>
    <t>01757</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</si>
  <si>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</si>
  <si>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</si>
  <si>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</si>
  <si>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98.102.45.227</t>
  </si>
  <si>
    <t>R_5X7KgIAkZqEAour</t>
  </si>
  <si>
    <t>56cb582a73cd5b000df7ccd3</t>
  </si>
  <si>
    <t>44313</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</si>
  <si>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</si>
  <si>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</si>
  <si>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</si>
  <si>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68.204.68.68</t>
  </si>
  <si>
    <t>R_3qRsxD6lLlQgXGp</t>
  </si>
  <si>
    <t>5e13b020f9e7509f89dbd793</t>
  </si>
  <si>
    <t>34787</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</si>
  <si>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</si>
  <si>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</si>
  <si>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</si>
  <si>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</si>
  <si>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64.111.249.54</t>
  </si>
  <si>
    <t>R_5lttGhF8rSbTcbz</t>
  </si>
  <si>
    <t>663e9e90e7e0acca1b1ce46b</t>
  </si>
  <si>
    <t>74942</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</si>
  <si>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</si>
  <si>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</si>
  <si>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</si>
  <si>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174.207.162.142</t>
  </si>
  <si>
    <t>R_5je8uAmxGweTtcU</t>
  </si>
  <si>
    <t>66c9dcb106fb45dcb4655e54</t>
  </si>
  <si>
    <t>43302</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</si>
  <si>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</si>
  <si>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</si>
  <si>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</si>
  <si>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99.35.160.62</t>
  </si>
  <si>
    <t>R_6xoPFgEE9YlKyqt</t>
  </si>
  <si>
    <t>660995c628f9390d8b2ba235</t>
  </si>
  <si>
    <t>60081</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</si>
  <si>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</si>
  <si>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</si>
  <si>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</si>
  <si>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35.138.26.0</t>
  </si>
  <si>
    <t>R_6HnPJdB2z9Ylwcw</t>
  </si>
  <si>
    <t>66a9c23da07ec06be03a8d07</t>
  </si>
  <si>
    <t>33567</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</si>
  <si>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</si>
  <si>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</si>
  <si>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199.30.250.178</t>
  </si>
  <si>
    <t>R_6iszPtFFA3zFqll</t>
  </si>
  <si>
    <t>6635138a8ce52aed6f509b48</t>
  </si>
  <si>
    <t>98271</t>
  </si>
  <si>
    <t>So I can call someone if I have an emergency or want to take a picture or to scroll on my phone while I take a break</t>
  </si>
  <si>
    <t>So I can disconnect from other sounds and just try to listen to nature or be in my own thoughts and they fall out when I sweat</t>
  </si>
  <si>
    <t>128.237.82.16</t>
  </si>
  <si>
    <t>R_3gZtjHCiBhQC6vr</t>
  </si>
  <si>
    <t>667fb37bcc05b91aba7cb68e</t>
  </si>
  <si>
    <t>94089</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</si>
  <si>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</si>
  <si>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</si>
  <si>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174.216.4.141</t>
  </si>
  <si>
    <t>R_7ff4TL8zWBOXk2u</t>
  </si>
  <si>
    <t>6662172860709465961b0f8e</t>
  </si>
  <si>
    <t>27205</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</si>
  <si>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</si>
  <si>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</si>
  <si>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</si>
  <si>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172.58.119.111</t>
  </si>
  <si>
    <t>R_5LI0PPcus8JFMYt</t>
  </si>
  <si>
    <t>65790cd4752e560a8fbaf77c</t>
  </si>
  <si>
    <t>92108</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</si>
  <si>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</si>
  <si>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</si>
  <si>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174.204.1.51</t>
  </si>
  <si>
    <t>R_7QU4azVXXMohhxn</t>
  </si>
  <si>
    <t>669c7f3368f13d83ca903e19</t>
  </si>
  <si>
    <t>83687</t>
  </si>
  <si>
    <t>In case of an emergency or accident, I need to have a cell phone. I don’t hike remote enough to require a satellite phone so my cell is enough.</t>
  </si>
  <si>
    <t>I like to listen to music or an audio book when I hike for when I don’t feel like talking when I am out of breath.</t>
  </si>
  <si>
    <t>64.150.57.30</t>
  </si>
  <si>
    <t>R_1sAZVX3yVy0TGJE</t>
  </si>
  <si>
    <t>607b873f1f0ffa79af67dc59</t>
  </si>
  <si>
    <t>60611</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</si>
  <si>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</si>
  <si>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</si>
  <si>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198.255.203.35</t>
  </si>
  <si>
    <t>R_7mgBdVgHtTFnnsG</t>
  </si>
  <si>
    <t>5ea48ae3461d1044f2d282cc</t>
  </si>
  <si>
    <t>14468</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</si>
  <si>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</si>
  <si>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</si>
  <si>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</si>
  <si>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</si>
  <si>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</si>
  <si>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174.219.54.247</t>
  </si>
  <si>
    <t>R_6SooOECt4JiyS7n</t>
  </si>
  <si>
    <t>66985e6e23ee95043a6e7683</t>
  </si>
  <si>
    <t>19060</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</si>
  <si>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</si>
  <si>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</si>
  <si>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</si>
  <si>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67.163.111.169</t>
  </si>
  <si>
    <t>R_7lzv8vE6t8CGeHs</t>
  </si>
  <si>
    <t>60fcdad83c7ac37b85877164</t>
  </si>
  <si>
    <t>24060</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</si>
  <si>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</si>
  <si>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</si>
  <si>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</si>
  <si>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76.190.186.78</t>
  </si>
  <si>
    <t>R_6tgZt3dKNxTiIg1</t>
  </si>
  <si>
    <t>6234b3a9999f6f7409a3a84e</t>
  </si>
  <si>
    <t>44077</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</si>
  <si>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</si>
  <si>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</si>
  <si>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67.20.1.55</t>
  </si>
  <si>
    <t>R_1ygEATvB6AwcQh8</t>
  </si>
  <si>
    <t>669d75a1a5c80ae135e370ec</t>
  </si>
  <si>
    <t>39216</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</si>
  <si>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</si>
  <si>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</si>
  <si>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</si>
  <si>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</si>
  <si>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71.190.115.206</t>
  </si>
  <si>
    <t>R_7HoIyjSDuSdbtWg</t>
  </si>
  <si>
    <t>5cffe60f6846ae00019d35ef</t>
  </si>
  <si>
    <t>11354</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</si>
  <si>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</si>
  <si>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</si>
  <si>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</si>
  <si>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107.77.230.173</t>
  </si>
  <si>
    <t>R_6zGeIsF6s7zilbT</t>
  </si>
  <si>
    <t>63d16610ac1b48e12d968e2d</t>
  </si>
  <si>
    <t xml:space="preserve">Nonbinary </t>
  </si>
  <si>
    <t>90001</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</si>
  <si>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</si>
  <si>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</si>
  <si>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</si>
  <si>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99.100.49.97</t>
  </si>
  <si>
    <t>R_1Iz5Y4sezSeeADg</t>
  </si>
  <si>
    <t>613a33fcd6b7f58f6fc21192</t>
  </si>
  <si>
    <t>43215</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</si>
  <si>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</si>
  <si>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</si>
  <si>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68.131.71.217</t>
  </si>
  <si>
    <t>R_69GYBzfy21yXClX</t>
  </si>
  <si>
    <t>5f0e0727cf7d770a4c7330a7</t>
  </si>
  <si>
    <t>23452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</si>
  <si>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</si>
  <si>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</si>
  <si>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</si>
  <si>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70.181.101.73</t>
  </si>
  <si>
    <t>R_5Fyx8rS29mHhKTP</t>
  </si>
  <si>
    <t>6646c36c34a9db30559987b3</t>
  </si>
  <si>
    <t>92677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</si>
  <si>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</si>
  <si>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</si>
  <si>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</si>
  <si>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</si>
  <si>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73.152.162.184</t>
  </si>
  <si>
    <t>R_3H7NTF2yTwYkY37</t>
  </si>
  <si>
    <t>6361946867aaa026320f144f</t>
  </si>
  <si>
    <t>23221</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</si>
  <si>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</si>
  <si>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</si>
  <si>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</si>
  <si>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174.210.170.129</t>
  </si>
  <si>
    <t>R_1g1rIK9Ylaihlso</t>
  </si>
  <si>
    <t>663ea4a28b37110f9d1686df</t>
  </si>
  <si>
    <t>66109</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</si>
  <si>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</si>
  <si>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</si>
  <si>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</si>
  <si>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67.186.43.143</t>
  </si>
  <si>
    <t>R_6dyrRQRDEYwhFEF</t>
  </si>
  <si>
    <t>66cc72b23a38814cabee31af</t>
  </si>
  <si>
    <t>16226</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</si>
  <si>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</si>
  <si>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</si>
  <si>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</si>
  <si>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212.116.254.84</t>
  </si>
  <si>
    <t>R_7B2XlJ0LwanvM8F</t>
  </si>
  <si>
    <t>66c3faa60b8f39b397fe997d</t>
  </si>
  <si>
    <t>94598</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</si>
  <si>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</si>
  <si>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</si>
  <si>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</si>
  <si>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72.209.35.58</t>
  </si>
  <si>
    <t>R_6xfvXwFbyid8hNv</t>
  </si>
  <si>
    <t>66757b30dc5f8ff55a336bd6</t>
  </si>
  <si>
    <t>06078</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</si>
  <si>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</si>
  <si>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</si>
  <si>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</si>
  <si>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147.26.5.18</t>
  </si>
  <si>
    <t>R_65sx9bVXaxgsn9p</t>
  </si>
  <si>
    <t>6644d4f6187f447ffca80378</t>
  </si>
  <si>
    <t>78666</t>
  </si>
  <si>
    <t>Just in case I need to get a hold of anyone whilst out and about. It's mainly for my own security and peace of mind.</t>
  </si>
  <si>
    <t>Just in case I'm by myself, I prefer to listen to music without disturbing anyone around me. I don't always end up using them though.</t>
  </si>
  <si>
    <t>45.23.56.94</t>
  </si>
  <si>
    <t>R_3qfuWDC05Qoix1v</t>
  </si>
  <si>
    <t>64f40cb4c196da6651fa064c</t>
  </si>
  <si>
    <t>02141</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</si>
  <si>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</si>
  <si>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</si>
  <si>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</si>
  <si>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98.4.28.97</t>
  </si>
  <si>
    <t>R_2wBsDRN1A7hEhIK</t>
  </si>
  <si>
    <t>66a268bc5944d1ac8c82da8a</t>
  </si>
  <si>
    <t>14094</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</si>
  <si>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</si>
  <si>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</si>
  <si>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76.156.169.219</t>
  </si>
  <si>
    <t>R_34iml0h9SM8VeQ2</t>
  </si>
  <si>
    <t>62865af5a1e349260f58cdf7</t>
  </si>
  <si>
    <t>55446</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</si>
  <si>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</si>
  <si>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</si>
  <si>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107.5.82.4</t>
  </si>
  <si>
    <t>R_39KjtNGTlTjBMsx</t>
  </si>
  <si>
    <t>5ce6fbd9a76bf00019cfd467</t>
  </si>
  <si>
    <t>49247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</si>
  <si>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</si>
  <si>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</si>
  <si>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204.93.126.148</t>
  </si>
  <si>
    <t>R_6Rgf4w9ZXTN6aIn</t>
  </si>
  <si>
    <t>5ccb9a7eac174f001808e30e</t>
  </si>
  <si>
    <t>37405</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</si>
  <si>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</si>
  <si>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</si>
  <si>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</si>
  <si>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</si>
  <si>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107.115.99.49</t>
  </si>
  <si>
    <t>R_1I9IOITYvtaAuev</t>
  </si>
  <si>
    <t>65676edff30c9defa71eae8c</t>
  </si>
  <si>
    <t>95060</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</si>
  <si>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</si>
  <si>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</si>
  <si>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107.143.144.43</t>
  </si>
  <si>
    <t>R_6c8l2KjnZsOdl2B</t>
  </si>
  <si>
    <t>5d3e8c4a41fc550001ff651f</t>
  </si>
  <si>
    <t>91402</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</si>
  <si>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</si>
  <si>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</si>
  <si>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108.12.217.68</t>
  </si>
  <si>
    <t>R_7r33Bf5QsWjiXiI</t>
  </si>
  <si>
    <t>66aa99907df1745fd0f40462</t>
  </si>
  <si>
    <t>02909</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</si>
  <si>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</si>
  <si>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</si>
  <si>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</si>
  <si>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209.50.27.138</t>
  </si>
  <si>
    <t>R_7FQaWR7O0Lq8SDY</t>
  </si>
  <si>
    <t>664cf626f26f9ed2c1ca56d2</t>
  </si>
  <si>
    <t>68526</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</si>
  <si>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</si>
  <si>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</si>
  <si>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</si>
  <si>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73.135.83.77</t>
  </si>
  <si>
    <t>R_6KeV3fDO46bHkHf</t>
  </si>
  <si>
    <t>5941a894d304710001c3766b</t>
  </si>
  <si>
    <t>20852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</si>
  <si>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</si>
  <si>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</si>
  <si>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</si>
  <si>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72.92.254.141</t>
  </si>
  <si>
    <t>R_7wEO1lR4z09OaGb</t>
  </si>
  <si>
    <t>60fd68529739d73bd851aba2</t>
  </si>
  <si>
    <t>02908</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</si>
  <si>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</si>
  <si>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</si>
  <si>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</si>
  <si>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73.8.195.194</t>
  </si>
  <si>
    <t>R_7qk6ChhZ0bWzD8B</t>
  </si>
  <si>
    <t>647ac61038145315017a60ae</t>
  </si>
  <si>
    <t>60035</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</si>
  <si>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</si>
  <si>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</si>
  <si>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</si>
  <si>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173.61.99.29</t>
  </si>
  <si>
    <t>R_3Qy1HSzHBx8DznO</t>
  </si>
  <si>
    <t>65980f73048d02626828cd2c</t>
  </si>
  <si>
    <t>08302</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</si>
  <si>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</si>
  <si>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</si>
  <si>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76.24.149.148</t>
  </si>
  <si>
    <t>R_1mJjXm8I8b1WPRN</t>
  </si>
  <si>
    <t>660e86dc0bb501adf11f1785</t>
  </si>
  <si>
    <t>01040</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</si>
  <si>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</si>
  <si>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</si>
  <si>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64.252.210.13</t>
  </si>
  <si>
    <t>R_1s1p2Vyt08wkl2A</t>
  </si>
  <si>
    <t>655fa400c20e0befdda41f04</t>
  </si>
  <si>
    <t>27407</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</si>
  <si>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</si>
  <si>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</si>
  <si>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71.245.186.37</t>
  </si>
  <si>
    <t>R_1NWGhwAeL4fufjh</t>
  </si>
  <si>
    <t>65345c123ea7ca867237e6e0</t>
  </si>
  <si>
    <t>15213</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</si>
  <si>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</si>
  <si>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</si>
  <si>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206.171.115.133</t>
  </si>
  <si>
    <t>R_5irtZpgL12n57eW</t>
  </si>
  <si>
    <t>665dbb406552a7a3a0039d28</t>
  </si>
  <si>
    <t>21050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</si>
  <si>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</si>
  <si>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</si>
  <si>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</si>
  <si>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216.147.123.195</t>
  </si>
  <si>
    <t>R_5QSbzCPs5r0UUHw</t>
  </si>
  <si>
    <t>5c4c8b7dd7c97200012952e6</t>
  </si>
  <si>
    <t>80536</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</si>
  <si>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</si>
  <si>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</si>
  <si>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</si>
  <si>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</si>
  <si>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130.44.143.14</t>
  </si>
  <si>
    <t>R_7B4cqwaQsphGO5l</t>
  </si>
  <si>
    <t>5c3a865019ceb400010c914a</t>
  </si>
  <si>
    <t>02143</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</si>
  <si>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</si>
  <si>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</si>
  <si>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</si>
  <si>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199.30.77.34</t>
  </si>
  <si>
    <t>R_6mgBmoAcBsLnHhH</t>
  </si>
  <si>
    <t>6425b2e5e7c73e3b56440bfd</t>
  </si>
  <si>
    <t>40109</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</si>
  <si>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</si>
  <si>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</si>
  <si>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155.190.18.6</t>
  </si>
  <si>
    <t>R_50rdM6zvxs5VVdY</t>
  </si>
  <si>
    <t>61087ae0233749ee73d4c095</t>
  </si>
  <si>
    <t>44646</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</si>
  <si>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</si>
  <si>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</si>
  <si>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</si>
  <si>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131.106.87.238</t>
  </si>
  <si>
    <t>R_7PY4ln9Oq76BUx6</t>
  </si>
  <si>
    <t>5ca25f7048f78e0018fdac10</t>
  </si>
  <si>
    <t>17551</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</si>
  <si>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</si>
  <si>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</si>
  <si>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</si>
  <si>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174.210.166.219</t>
  </si>
  <si>
    <t>R_5dLzl04xu2AMP98</t>
  </si>
  <si>
    <t>65577819ef693c11c0880530</t>
  </si>
  <si>
    <t>66510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</si>
  <si>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</si>
  <si>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</si>
  <si>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</si>
  <si>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73.74.21.209</t>
  </si>
  <si>
    <t>R_5QlNhgU0QSmbU3j</t>
  </si>
  <si>
    <t>6631b0d242921095497d9d51</t>
  </si>
  <si>
    <t>60586</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</si>
  <si>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</si>
  <si>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</si>
  <si>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</si>
  <si>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174.212.132.236</t>
  </si>
  <si>
    <t>R_6MbZMLLat441jAH</t>
  </si>
  <si>
    <t>60ff02328cb4764a49a2b1bd</t>
  </si>
  <si>
    <t>29485</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</si>
  <si>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</si>
  <si>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</si>
  <si>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</si>
  <si>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174.198.69.0</t>
  </si>
  <si>
    <t>R_3sdWHK1fpC1X5OF</t>
  </si>
  <si>
    <t>63dd74130daeb04666667bf9</t>
  </si>
  <si>
    <t>68022</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</si>
  <si>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</si>
  <si>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</si>
  <si>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</si>
  <si>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</si>
  <si>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98.186.200.118</t>
  </si>
  <si>
    <t>R_62Jz6InkvdNRU6W</t>
  </si>
  <si>
    <t>665220912a4b4b2a1b2ce1ee</t>
  </si>
  <si>
    <t>67037</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</si>
  <si>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</si>
  <si>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</si>
  <si>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130.166.192.221</t>
  </si>
  <si>
    <t>R_52VEITbYTW07GZe</t>
  </si>
  <si>
    <t>663f24ed23e0359c4d0ba28b</t>
  </si>
  <si>
    <t>91344</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</si>
  <si>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</si>
  <si>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</si>
  <si>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</si>
  <si>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</si>
  <si>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174.204.199.163</t>
  </si>
  <si>
    <t>R_5iBSxpqwZYtiEWE</t>
  </si>
  <si>
    <t>66465157b6bf80457ea8d9fd</t>
  </si>
  <si>
    <t>97267</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</si>
  <si>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</si>
  <si>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</si>
  <si>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65.183.142.138</t>
  </si>
  <si>
    <t>R_7doEeMST1hW3Os4</t>
  </si>
  <si>
    <t>5c40d721087fa3000130b145</t>
  </si>
  <si>
    <t>05408</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</si>
  <si>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</si>
  <si>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</si>
  <si>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24.198.212.251</t>
  </si>
  <si>
    <t>R_7OJdLh4TMB9ffHu</t>
  </si>
  <si>
    <t>66af91f1d5ef39200951fe34</t>
  </si>
  <si>
    <t>04355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</si>
  <si>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</si>
  <si>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</si>
  <si>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</si>
  <si>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</si>
  <si>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</si>
  <si>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75.242.68.174</t>
  </si>
  <si>
    <t>R_3q3fRM0imfNlspS</t>
  </si>
  <si>
    <t>6669bbf3a03c9e9b44e9c371</t>
  </si>
  <si>
    <t>85257</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</si>
  <si>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</si>
  <si>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</si>
  <si>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166.194.204.42</t>
  </si>
  <si>
    <t>R_1lYUizpDbK4lCy9</t>
  </si>
  <si>
    <t>62e3007fd78a0537dbe4fcbd</t>
  </si>
  <si>
    <t>15631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</si>
  <si>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</si>
  <si>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</si>
  <si>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</si>
  <si>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172.58.255.43</t>
  </si>
  <si>
    <t>R_14MDPopZTB5p608</t>
  </si>
  <si>
    <t>666b077a9894cb5ae3b0ee3f</t>
  </si>
  <si>
    <t>27265</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</si>
  <si>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</si>
  <si>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</si>
  <si>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</si>
  <si>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172.59.24.65</t>
  </si>
  <si>
    <t>R_5roZOUIXtDegggN</t>
  </si>
  <si>
    <t>600689243919e79f6c51b21f</t>
  </si>
  <si>
    <t>91411</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</si>
  <si>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</si>
  <si>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</si>
  <si>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24.12.186.113</t>
  </si>
  <si>
    <t>R_7V4TPN25AkOWQ8E</t>
  </si>
  <si>
    <t>5c57c06ed05b82000139682e</t>
  </si>
  <si>
    <t>60056</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</si>
  <si>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</si>
  <si>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</si>
  <si>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</si>
  <si>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73.72.48.107</t>
  </si>
  <si>
    <t>R_7OiSthvs14v8N6b</t>
  </si>
  <si>
    <t>660df0c053f5d979f2c38e34</t>
  </si>
  <si>
    <t>46307</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</si>
  <si>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</si>
  <si>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</si>
  <si>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</si>
  <si>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</si>
  <si>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160.39.13.128</t>
  </si>
  <si>
    <t>R_5KxwR3iDTdu1KR8</t>
  </si>
  <si>
    <t>5f04ab498d53cb0df98434d4</t>
  </si>
  <si>
    <t>10025</t>
  </si>
  <si>
    <t>So I can call in case of an emergency, look up where to go on the trail, identify plants, or search up where to go next</t>
  </si>
  <si>
    <t>Just to have it there in case I want to listen to music while I walk. Usually if I'm a group I don't take it out</t>
  </si>
  <si>
    <t>162.234.56.182</t>
  </si>
  <si>
    <t>R_3qeoh0ZhbnfN5ZG</t>
  </si>
  <si>
    <t>66672fb31bca13baa918289e</t>
  </si>
  <si>
    <t>90042</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</si>
  <si>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</si>
  <si>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</si>
  <si>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73.191.101.92</t>
  </si>
  <si>
    <t>R_5tYqGkOouWv5FbX</t>
  </si>
  <si>
    <t>65006d077719dea7d43232d1</t>
  </si>
  <si>
    <t>21784</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</si>
  <si>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</si>
  <si>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</si>
  <si>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128.227.1.10</t>
  </si>
  <si>
    <t>R_5P8NmSAlL8s8rGV</t>
  </si>
  <si>
    <t>65dd20fc1eb656fe97f92e73</t>
  </si>
  <si>
    <t>32607</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</si>
  <si>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</si>
  <si>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</si>
  <si>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</si>
  <si>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</si>
  <si>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73.24.12.12</t>
  </si>
  <si>
    <t>R_6SlhU7f3xzKKKU7</t>
  </si>
  <si>
    <t>5f0687eb4989191e2cfb75ae</t>
  </si>
  <si>
    <t>Non-binary</t>
  </si>
  <si>
    <t>55304</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</si>
  <si>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</si>
  <si>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</si>
  <si>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71.80.64.2</t>
  </si>
  <si>
    <t>R_3qTViDfnOuVqlN6</t>
  </si>
  <si>
    <t>5c38416519ceb400010c222a</t>
  </si>
  <si>
    <t>30721</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</si>
  <si>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</si>
  <si>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</si>
  <si>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</si>
  <si>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</si>
  <si>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184.52.117.187</t>
  </si>
  <si>
    <t>R_5JPpSZNnA6eomdP</t>
  </si>
  <si>
    <t>5c54821fa504eb0001a3b0b9</t>
  </si>
  <si>
    <t>23833</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</si>
  <si>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</si>
  <si>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</si>
  <si>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76.149.22.67</t>
  </si>
  <si>
    <t>R_3YLNBfAwttSEsCJ</t>
  </si>
  <si>
    <t>5e8b8b24880654070b4655a8</t>
  </si>
  <si>
    <t>94550</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</si>
  <si>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</si>
  <si>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</si>
  <si>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</si>
  <si>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155.190.19.7</t>
  </si>
  <si>
    <t>R_31jPXGmVEK8QQ29</t>
  </si>
  <si>
    <t>6661b2960ae25136d913f67c</t>
  </si>
  <si>
    <t>19606</t>
  </si>
  <si>
    <t>In case I or someone I'm hiking with falls and I can call for help; I would also use it as a compass for direction.</t>
  </si>
  <si>
    <t>So I can listen to music or speak on the phone if necessary and be hands free; I can't think of any other reasons really.</t>
  </si>
  <si>
    <t>68.228.30.70</t>
  </si>
  <si>
    <t>R_5MZ3cixtVwGyGZT</t>
  </si>
  <si>
    <t>66aa77f9e89b31ee17ec9412</t>
  </si>
  <si>
    <t>32540</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</si>
  <si>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</si>
  <si>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</si>
  <si>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128.195.95.44</t>
  </si>
  <si>
    <t>R_5cYxrVKAvjB2LFn</t>
  </si>
  <si>
    <t>60ff37cf0591ebbe24d490dd</t>
  </si>
  <si>
    <t>92660</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</si>
  <si>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</si>
  <si>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</si>
  <si>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74.129.170.61</t>
  </si>
  <si>
    <t>R_1mpJC5NAJGLy6iZ</t>
  </si>
  <si>
    <t>663668f32d059d161d39dcbe</t>
  </si>
  <si>
    <t>43160</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</si>
  <si>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</si>
  <si>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</si>
  <si>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98.1.51.14</t>
  </si>
  <si>
    <t>R_5eQoWD3N10SXvAl</t>
  </si>
  <si>
    <t>6689e9810991d87c8cc070d3</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</si>
  <si>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</si>
  <si>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</si>
  <si>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12.75.217.45</t>
  </si>
  <si>
    <t>R_3rp6QTE5lX6gzjZ</t>
  </si>
  <si>
    <t>5c6c90bcf4dc2c0001e8d6d1</t>
  </si>
  <si>
    <t>42420</t>
  </si>
  <si>
    <t>I prefer to bring a cell phone in case of an emergency, to take pictures, and to be in contact with people if need be.</t>
  </si>
  <si>
    <t>I prefer to bring headphones in case I choose to listen to music or a podcast while hiking as sometimes that’s the vibe I’m feeling.</t>
  </si>
  <si>
    <t>97.180.3.201</t>
  </si>
  <si>
    <t>R_6zS2UBk6xC1olih</t>
  </si>
  <si>
    <t>65c14eb17b368ee1ed773e03</t>
  </si>
  <si>
    <t>30213</t>
  </si>
  <si>
    <t>I'm able to have a way to communicate in case I need to be reached. I can listen to music from my phone via bluetooth.</t>
  </si>
  <si>
    <t>So I can have a heightened listen experience when I need to zone out and tune in to my hike and the scenery around me.</t>
  </si>
  <si>
    <t>208.75.1.230</t>
  </si>
  <si>
    <t>R_3SAkQA6Co2jFmfO</t>
  </si>
  <si>
    <t>61670b499c1bc22ba3a7b588</t>
  </si>
  <si>
    <t>92124</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</si>
  <si>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</si>
  <si>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</si>
  <si>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</si>
  <si>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128.252.13.9</t>
  </si>
  <si>
    <t>R_5CvQuLu1eVLzKcO</t>
  </si>
  <si>
    <t>664ec19be68c64f7e59677b2</t>
  </si>
  <si>
    <t>63112</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</si>
  <si>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</si>
  <si>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</si>
  <si>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71.14.217.50</t>
  </si>
  <si>
    <t>R_56z8irVe17QxoiZ</t>
  </si>
  <si>
    <t>614e35b2138b395a5410d87a</t>
  </si>
  <si>
    <t>63107</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</si>
  <si>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</si>
  <si>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</si>
  <si>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</si>
  <si>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24.21.230.192</t>
  </si>
  <si>
    <t>R_5BPT5L9jGqV15Kh</t>
  </si>
  <si>
    <t>5a7a1973000dab00018c3410</t>
  </si>
  <si>
    <t>98661</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</si>
  <si>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</si>
  <si>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</si>
  <si>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129.170.197.124</t>
  </si>
  <si>
    <t>R_6vFqBptJtrSZJRL</t>
  </si>
  <si>
    <t>63d3f9de61039d451f5601cf</t>
  </si>
  <si>
    <t>05001</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</si>
  <si>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</si>
  <si>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</si>
  <si>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71.237.230.99</t>
  </si>
  <si>
    <t>R_7b1uO0HPSlMEz7P</t>
  </si>
  <si>
    <t>5fdbdc853ce8060db67cf718</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</si>
  <si>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</si>
  <si>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</si>
  <si>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75.30.105.131</t>
  </si>
  <si>
    <t>R_3zwEIz3pWXXKOhn</t>
  </si>
  <si>
    <t>5f0a5a99dbbf721316f118e2</t>
  </si>
  <si>
    <t>60045</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</si>
  <si>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</si>
  <si>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</si>
  <si>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</si>
  <si>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</si>
  <si>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162.154.181.189</t>
  </si>
  <si>
    <t>R_7hETHHnqBitwzyr</t>
  </si>
  <si>
    <t>66675384ba5caa27cc73897e</t>
  </si>
  <si>
    <t>45634</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</si>
  <si>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</si>
  <si>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</si>
  <si>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</si>
  <si>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</si>
  <si>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99.147.246.239</t>
  </si>
  <si>
    <t>R_5FA0fn72FlJxKp1</t>
  </si>
  <si>
    <t>65dcdd8a214a774c36a0714b</t>
  </si>
  <si>
    <t>70072</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</si>
  <si>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</si>
  <si>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</si>
  <si>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71.87.68.96</t>
  </si>
  <si>
    <t>R_7rFyoX3TdeZq329</t>
  </si>
  <si>
    <t>5aa2ac74873cda00010d4bd2</t>
  </si>
  <si>
    <t>49801</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</si>
  <si>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</si>
  <si>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</si>
  <si>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108.176.209.134</t>
  </si>
  <si>
    <t>R_1MidIpZhILpMJG1</t>
  </si>
  <si>
    <t>5df4ed2eae7b303760a9d47c</t>
  </si>
  <si>
    <t>13440</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</si>
  <si>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</si>
  <si>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</si>
  <si>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</si>
  <si>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24.20.61.16</t>
  </si>
  <si>
    <t>R_5S1cx9oVmFXM9Gh</t>
  </si>
  <si>
    <t>5d3e7bf5179a93001b051972</t>
  </si>
  <si>
    <t>97266</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</si>
  <si>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</si>
  <si>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</si>
  <si>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192.210.29.82</t>
  </si>
  <si>
    <t>R_5JFwQmfsmYi8sz2</t>
  </si>
  <si>
    <t>5b5089f9c36d8d0001ee0f73</t>
  </si>
  <si>
    <t>94583</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</si>
  <si>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</si>
  <si>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</si>
  <si>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</si>
  <si>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</si>
  <si>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</si>
  <si>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108.185.83.209</t>
  </si>
  <si>
    <t>R_7znUDMqER2MW8dr</t>
  </si>
  <si>
    <t>663c458bde45e6149962aa7e</t>
  </si>
  <si>
    <t>91731</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</si>
  <si>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</si>
  <si>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</si>
  <si>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</si>
  <si>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</si>
  <si>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50.5.8.247</t>
  </si>
  <si>
    <t>R_2kwX3EQrg8Q5WJH</t>
  </si>
  <si>
    <t>5fac037f8861fb0f18c0b24d</t>
  </si>
  <si>
    <t>45244</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</si>
  <si>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</si>
  <si>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</si>
  <si>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</si>
  <si>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72.111.95.175</t>
  </si>
  <si>
    <t>R_3CvCv1042kwQH9v</t>
  </si>
  <si>
    <t>65035031634b5ebf1a6e1cb7</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</si>
  <si>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</si>
  <si>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</si>
  <si>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142.190.13.139</t>
  </si>
  <si>
    <t>R_18SsJ9BfGHTGpre</t>
  </si>
  <si>
    <t>66ad04de37b3697dc3418887</t>
  </si>
  <si>
    <t>71075</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</si>
  <si>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</si>
  <si>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</si>
  <si>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</si>
  <si>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</si>
  <si>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</si>
  <si>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12.74.63.34</t>
  </si>
  <si>
    <t>R_5Ry0E2L3bJuq5QR</t>
  </si>
  <si>
    <t>669ad100533c03e60ecda573</t>
  </si>
  <si>
    <t>28052</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</si>
  <si>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</si>
  <si>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</si>
  <si>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</si>
  <si>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</si>
  <si>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</si>
  <si>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69.204.88.29</t>
  </si>
  <si>
    <t>R_57PTOluCqv4aFvT</t>
  </si>
  <si>
    <t>5ff148a8cfa055d88dabfdac</t>
  </si>
  <si>
    <t>13622</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</si>
  <si>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</si>
  <si>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</si>
  <si>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</si>
  <si>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</si>
  <si>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104.192.238.152</t>
  </si>
  <si>
    <t>R_18sdEhwJqUNdWFj</t>
  </si>
  <si>
    <t>53976390fdf99b73530fe503</t>
  </si>
  <si>
    <t>non-binary</t>
  </si>
  <si>
    <t>37209</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</si>
  <si>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</si>
  <si>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</si>
  <si>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</si>
  <si>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134.215.40.12</t>
  </si>
  <si>
    <t>R_3meojdc0V54cInP</t>
  </si>
  <si>
    <t>653bc00977833dd2acdbf79b</t>
  </si>
  <si>
    <t>37122</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</si>
  <si>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</si>
  <si>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</si>
  <si>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174.166.164.91</t>
  </si>
  <si>
    <t>R_7oH2IXqXKHakJVm</t>
  </si>
  <si>
    <t>63f78da535c3e1d481a62cf2</t>
  </si>
  <si>
    <t>08090</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</si>
  <si>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</si>
  <si>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</si>
  <si>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</si>
  <si>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</si>
  <si>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170.85.8.95</t>
  </si>
  <si>
    <t>R_1abHhSaJLkf5u7q</t>
  </si>
  <si>
    <t>61094c37d2d75d8ec715197b</t>
  </si>
  <si>
    <t>42101</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</si>
  <si>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</si>
  <si>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</si>
  <si>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</si>
  <si>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75.75.17.185</t>
  </si>
  <si>
    <t>R_5sSd6v0GSn1dIYP</t>
  </si>
  <si>
    <t>66c6ae1231937c73ad684402</t>
  </si>
  <si>
    <t>23692</t>
  </si>
  <si>
    <t>I like to record my hike via fitness apps. i also like to have my phone with me no matter the occasion in case of emergencies .</t>
  </si>
  <si>
    <t>i don't really listen to music while hiking. I like to listen to nature and also be aware of bikers and other hikers passing by.</t>
  </si>
  <si>
    <t>64.135.138.203</t>
  </si>
  <si>
    <t>R_600gW43bWEz0N4G</t>
  </si>
  <si>
    <t>6044dfc230e44b5793804ba6</t>
  </si>
  <si>
    <t>04106</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</si>
  <si>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</si>
  <si>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</si>
  <si>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68.237.8.155</t>
  </si>
  <si>
    <t>R_3rxg5IPD0Kf2q4D</t>
  </si>
  <si>
    <t>5de80a818f1636000d17d48b</t>
  </si>
  <si>
    <t>11226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</si>
  <si>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</si>
  <si>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</si>
  <si>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</si>
  <si>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172.58.165.32</t>
  </si>
  <si>
    <t>R_32M2XCMh85n9fmI</t>
  </si>
  <si>
    <t>66b4d2ee1ac8c5e9060a6930</t>
  </si>
  <si>
    <t>60033</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</si>
  <si>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</si>
  <si>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</si>
  <si>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</si>
  <si>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98.97.17.152</t>
  </si>
  <si>
    <t>R_7VgXrTFAaHbsBZv</t>
  </si>
  <si>
    <t>631b822619211df6b4180d50</t>
  </si>
  <si>
    <t>25401</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</si>
  <si>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</si>
  <si>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</si>
  <si>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68.42.158.156</t>
  </si>
  <si>
    <t>R_6ma61zaFnNrAVjq</t>
  </si>
  <si>
    <t>616d6463aa6ae2ee832b3804</t>
  </si>
  <si>
    <t>48044</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</si>
  <si>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</si>
  <si>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</si>
  <si>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</si>
  <si>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73.240.141.104</t>
  </si>
  <si>
    <t>R_7gMUxm0SEoA8okF</t>
  </si>
  <si>
    <t>596fea64a5c32a0001584755</t>
  </si>
  <si>
    <t>97202</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</si>
  <si>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</si>
  <si>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</si>
  <si>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184.179.162.45</t>
  </si>
  <si>
    <t>R_6vccZu5nbrVZ60A</t>
  </si>
  <si>
    <t>60d2b465d78a9aac15d87288</t>
  </si>
  <si>
    <t>85747</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</si>
  <si>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</si>
  <si>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</si>
  <si>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38.135.100.2</t>
  </si>
  <si>
    <t>R_6yeB4Z61rPzEz2C</t>
  </si>
  <si>
    <t>610ec695503dab0fa9492d61</t>
  </si>
  <si>
    <t>60139</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</si>
  <si>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</si>
  <si>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</si>
  <si>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</si>
  <si>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</si>
  <si>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</si>
  <si>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207.181.243.117</t>
  </si>
  <si>
    <t>R_5EMzOkxsAWXZ77Q</t>
  </si>
  <si>
    <t>607254cd31c9aa4682a4672c</t>
  </si>
  <si>
    <t>60657</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</si>
  <si>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</si>
  <si>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</si>
  <si>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75.31.173.24</t>
  </si>
  <si>
    <t>R_1kbRVbHy6VQlPuD</t>
  </si>
  <si>
    <t>62d0b30f829ac8f4f4638e84</t>
  </si>
  <si>
    <t>92843</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</si>
  <si>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</si>
  <si>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</si>
  <si>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65.56.129.67</t>
  </si>
  <si>
    <t>R_5M5RPaWLILIwoWp</t>
  </si>
  <si>
    <t>5e45a09c8155b00828c83d95</t>
  </si>
  <si>
    <t>60302</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</si>
  <si>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</si>
  <si>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</si>
  <si>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199.59.33.249</t>
  </si>
  <si>
    <t>R_71Tv8eCjsIQh5CD</t>
  </si>
  <si>
    <t>650c53f1e07286651b0428c5</t>
  </si>
  <si>
    <t>78250</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</si>
  <si>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</si>
  <si>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</si>
  <si>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98.251.105.51</t>
  </si>
  <si>
    <t>R_3w5AOV2YVcpnti1</t>
  </si>
  <si>
    <t>63b6d8752dbe4d7650eb1d00</t>
  </si>
  <si>
    <t>30040</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</si>
  <si>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</si>
  <si>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</si>
  <si>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98.96.81.149</t>
  </si>
  <si>
    <t>R_5mQxh8DLXdy2n3U</t>
  </si>
  <si>
    <t>6441890f4ea5d3738776aff4</t>
  </si>
  <si>
    <t>77339</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</si>
  <si>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</si>
  <si>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</si>
  <si>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</si>
  <si>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217.180.218.162</t>
  </si>
  <si>
    <t>R_5cBGjSJAheDAeIk</t>
  </si>
  <si>
    <t>6658b2542b392cf43dca6581</t>
  </si>
  <si>
    <t>48906</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</si>
  <si>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</si>
  <si>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</si>
  <si>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</si>
  <si>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</si>
  <si>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172.56.165.156</t>
  </si>
  <si>
    <t>R_6Dx2NOXKYYu03tv</t>
  </si>
  <si>
    <t>5e9746fb1eed951eed404015</t>
  </si>
  <si>
    <t>10003</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</si>
  <si>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</si>
  <si>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</si>
  <si>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</si>
  <si>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</si>
  <si>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99.33.197.185</t>
  </si>
  <si>
    <t>R_30NxqAvZqt4dDWl</t>
  </si>
  <si>
    <t>60ca846ffad77e5b1fee110a</t>
  </si>
  <si>
    <t>33076</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</si>
  <si>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</si>
  <si>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</si>
  <si>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68.113.186.178</t>
  </si>
  <si>
    <t>R_5ZUl9yD2M1s0jlk</t>
  </si>
  <si>
    <t>6549361190dc221dcf738b39</t>
  </si>
  <si>
    <t>68845</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</si>
  <si>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</si>
  <si>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</si>
  <si>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</si>
  <si>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152.117.105.73</t>
  </si>
  <si>
    <t>R_3N51GpmaAZRmJGu</t>
  </si>
  <si>
    <t>60503460dda967b2f424af6d</t>
  </si>
  <si>
    <t>52806</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</si>
  <si>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</si>
  <si>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</si>
  <si>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50.38.35.145</t>
  </si>
  <si>
    <t>R_3sy4B2jWHbTMFj3</t>
  </si>
  <si>
    <t>6430c599f0887cb443f8da9a</t>
  </si>
  <si>
    <t>97224</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</si>
  <si>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</si>
  <si>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</si>
  <si>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107.77.205.195</t>
  </si>
  <si>
    <t>R_5EYmm0eAR74YjmN</t>
  </si>
  <si>
    <t>666926b7e903093b309367da</t>
  </si>
  <si>
    <t>98104</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</si>
  <si>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</si>
  <si>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</si>
  <si>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50.46.160.24</t>
  </si>
  <si>
    <t>R_3GZeTHFgaqyCnt0</t>
  </si>
  <si>
    <t>5e3ac9d20d41ad2da023d9ae</t>
  </si>
  <si>
    <t>97007</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</si>
  <si>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</si>
  <si>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</si>
  <si>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</si>
  <si>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38.49.79.77</t>
  </si>
  <si>
    <t>R_517EBuf4sn5AkRr</t>
  </si>
  <si>
    <t>66a400a708bf9926881bdf0a</t>
  </si>
  <si>
    <t>14534</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</si>
  <si>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</si>
  <si>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</si>
  <si>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146.71.0.48</t>
  </si>
  <si>
    <t>R_6tKv4hwV4J2hDPz</t>
  </si>
  <si>
    <t>5c3caa2d6d874c0001bd6d6d</t>
  </si>
  <si>
    <t>74066</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</si>
  <si>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</si>
  <si>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</si>
  <si>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</si>
  <si>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69.244.43.139</t>
  </si>
  <si>
    <t>R_6e2IlklOda0bts9</t>
  </si>
  <si>
    <t>6679d2331278693f09281891</t>
  </si>
  <si>
    <t>85704</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</si>
  <si>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</si>
  <si>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</si>
  <si>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173.170.151.1</t>
  </si>
  <si>
    <t>R_5F5qVa2jIM7KCUk</t>
  </si>
  <si>
    <t>5fb33154a2f41ea504c25dcf</t>
  </si>
  <si>
    <t>33764</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</si>
  <si>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</si>
  <si>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</si>
  <si>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158.93.6.52</t>
  </si>
  <si>
    <t>R_606u3zVDOYf4O0f</t>
  </si>
  <si>
    <t>66cb4f58e9880a1fcf7bf516</t>
  </si>
  <si>
    <t>29841</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</si>
  <si>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</si>
  <si>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</si>
  <si>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</si>
  <si>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</si>
  <si>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136.226.82.174</t>
  </si>
  <si>
    <t>R_5ymmbGRpMGkMAoN</t>
  </si>
  <si>
    <t>669036ec04e2d3a5271a5c9d</t>
  </si>
  <si>
    <t>28079</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</si>
  <si>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</si>
  <si>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</si>
  <si>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</si>
  <si>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</si>
  <si>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174.245.21.123</t>
  </si>
  <si>
    <t>R_3qyhr5u4V6WJifq</t>
  </si>
  <si>
    <t>664e120e82d5855d8f0ed737</t>
  </si>
  <si>
    <t>49684</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</si>
  <si>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</si>
  <si>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</si>
  <si>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162.234.21.105</t>
  </si>
  <si>
    <t>R_7ONU6xaMtI2y1fr</t>
  </si>
  <si>
    <t>6669d2724209b704efc5a104</t>
  </si>
  <si>
    <t>76164</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</si>
  <si>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</si>
  <si>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</si>
  <si>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76.24.151.173</t>
  </si>
  <si>
    <t>R_1rxKMY3T3QhtJOk</t>
  </si>
  <si>
    <t>65410baca03e33fb1bb8c25c</t>
  </si>
  <si>
    <t xml:space="preserve">Non-binary </t>
  </si>
  <si>
    <t>01071</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</si>
  <si>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</si>
  <si>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</si>
  <si>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</si>
  <si>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72.94.212.145</t>
  </si>
  <si>
    <t>R_2l4uY9RP2Ad4ocX</t>
  </si>
  <si>
    <t>66988e3321167b64685c9c0e</t>
  </si>
  <si>
    <t>19702</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</si>
  <si>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</si>
  <si>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</si>
  <si>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47.184.162.80</t>
  </si>
  <si>
    <t>R_3UYvwDxJD3ds7aV</t>
  </si>
  <si>
    <t>6110c7a2d08a454b8dc4dbd1</t>
  </si>
  <si>
    <t>75040</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</si>
  <si>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</si>
  <si>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</si>
  <si>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</si>
  <si>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</si>
  <si>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63.149.15.18</t>
  </si>
  <si>
    <t>R_64nDKPAc8oBt4LA</t>
  </si>
  <si>
    <t>5f4e5a365d83c901cd6f53b7</t>
  </si>
  <si>
    <t>61085</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</si>
  <si>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</si>
  <si>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</si>
  <si>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162.33.226.1</t>
  </si>
  <si>
    <t>R_7fs2XZLQjyvEDw5</t>
  </si>
  <si>
    <t>627abdafed7edf12faf2e852</t>
  </si>
  <si>
    <t>11232</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</si>
  <si>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</si>
  <si>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</si>
  <si>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108.49.51.200</t>
  </si>
  <si>
    <t>R_3Ld2fiQSMSpkVsW</t>
  </si>
  <si>
    <t>5f0e50c3a8d93519188a7525</t>
  </si>
  <si>
    <t>01876</t>
  </si>
  <si>
    <t>I like to know where I am and so that I can also keep my notifications on, so I can see if I got any texts or other messages.</t>
  </si>
  <si>
    <t>I don't want to not notice my surroundings and I need to stay alert for other people and other things that may come as a surprise</t>
  </si>
  <si>
    <t>198.161.139.65</t>
  </si>
  <si>
    <t>R_5bcJZslt2UeYE81</t>
  </si>
  <si>
    <t>5f2f42ae6383513236d4e74e</t>
  </si>
  <si>
    <t>80521</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</si>
  <si>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</si>
  <si>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</si>
  <si>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</si>
  <si>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99.153.192.42</t>
  </si>
  <si>
    <t>R_3BQMIIl0vPKy11v</t>
  </si>
  <si>
    <t>6604bbab4fafac718a119568</t>
  </si>
  <si>
    <t>63303</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</si>
  <si>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</si>
  <si>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</si>
  <si>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96.227.180.101</t>
  </si>
  <si>
    <t>R_3U6gSBGlTXRus2A</t>
  </si>
  <si>
    <t>662939f62fc7f80623b3da36</t>
  </si>
  <si>
    <t>19147</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</si>
  <si>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</si>
  <si>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</si>
  <si>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</si>
  <si>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12.75.226.26</t>
  </si>
  <si>
    <t>R_61uLFmag5NFihyI</t>
  </si>
  <si>
    <t>654bc9b033ed31da14f9bb14</t>
  </si>
  <si>
    <t>47130</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</si>
  <si>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</si>
  <si>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</si>
  <si>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</si>
  <si>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</si>
  <si>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</si>
  <si>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47.39.193.105</t>
  </si>
  <si>
    <t>R_3OJLmeizrG0U7pV</t>
  </si>
  <si>
    <t>63d3f9ab05161fd058329c2b</t>
  </si>
  <si>
    <t>30252</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</si>
  <si>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</si>
  <si>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</si>
  <si>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66.69.122.10</t>
  </si>
  <si>
    <t>R_1jvyQ1hyoTorUgY</t>
  </si>
  <si>
    <t>5c5c75fa1bca630001ea772b</t>
  </si>
  <si>
    <t>75088</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</si>
  <si>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</si>
  <si>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</si>
  <si>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</si>
  <si>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72.213.172.77</t>
  </si>
  <si>
    <t>R_5395IDggbXfpJij</t>
  </si>
  <si>
    <t>610038371297afd6f2db9323</t>
  </si>
  <si>
    <t>74136</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</si>
  <si>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</si>
  <si>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</si>
  <si>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104.171.171.176</t>
  </si>
  <si>
    <t>R_5GeX0mA3qiiOnwB</t>
  </si>
  <si>
    <t>653f02673c461bbfd79d8789</t>
  </si>
  <si>
    <t>07086</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</si>
  <si>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</si>
  <si>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</si>
  <si>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</si>
  <si>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172.72.244.111</t>
  </si>
  <si>
    <t>R_7jOnCNmm8kSKzTQ</t>
  </si>
  <si>
    <t>65cf6bcf11dca2196c5f9156</t>
  </si>
  <si>
    <t>28081</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</si>
  <si>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</si>
  <si>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</si>
  <si>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</si>
  <si>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</si>
  <si>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69.138.64.249</t>
  </si>
  <si>
    <t>R_6MZ1JQNNVtfAqzz</t>
  </si>
  <si>
    <t>60fcac502199e0b1c52850bc</t>
  </si>
  <si>
    <t>nonbinary</t>
  </si>
  <si>
    <t>20910</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</si>
  <si>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</si>
  <si>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</si>
  <si>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65.242.131.2</t>
  </si>
  <si>
    <t>R_5sTNa7O5FThou23</t>
  </si>
  <si>
    <t>62b351e5ffccd9a25a047464</t>
  </si>
  <si>
    <t>11214</t>
  </si>
  <si>
    <t>I like having music to listen to while I hike. It also makes for easier communication when I have to take calls from other people.</t>
  </si>
  <si>
    <t>I would not like to be disturbed at every turn and want to keep my focus on the hiking that is present in front of me.</t>
  </si>
  <si>
    <t>107.135.211.96</t>
  </si>
  <si>
    <t>R_5XbzwRkeDdKIu5Y</t>
  </si>
  <si>
    <t>666f638ab6aff45cf5be9663</t>
  </si>
  <si>
    <t>29691</t>
  </si>
  <si>
    <t>I like to have my cell phone with me while hiking in case I get lost or if my family needs to reach me gps</t>
  </si>
  <si>
    <t>I prefer to be in 1 with nature while hiking therefore having my ear pods in would prevent that from happening and I like listening to the wind</t>
  </si>
  <si>
    <t>98.97.27.37</t>
  </si>
  <si>
    <t>R_3fDHnEZODEQgl2h</t>
  </si>
  <si>
    <t>66329ce4a6aa247329f40a90</t>
  </si>
  <si>
    <t>78586</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</si>
  <si>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</si>
  <si>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</si>
  <si>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</si>
  <si>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</si>
  <si>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172.56.106.106</t>
  </si>
  <si>
    <t>R_5It9gsUy9JlG8MN</t>
  </si>
  <si>
    <t>5a147e755d06850001b00937</t>
  </si>
  <si>
    <t>98520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</si>
  <si>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</si>
  <si>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</si>
  <si>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</si>
  <si>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</si>
  <si>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76.115.240.76</t>
  </si>
  <si>
    <t>R_72y8JHaexSBf20y</t>
  </si>
  <si>
    <t>662958eb81091be0624ab054</t>
  </si>
  <si>
    <t>97062</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</si>
  <si>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</si>
  <si>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</si>
  <si>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</si>
  <si>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172.58.182.241</t>
  </si>
  <si>
    <t>R_5c72Gd4Yt1YDYYV</t>
  </si>
  <si>
    <t>655f8b6cb4482d62ae248259</t>
  </si>
  <si>
    <t>75247</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</si>
  <si>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</si>
  <si>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</si>
  <si>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108.45.97.44</t>
  </si>
  <si>
    <t>R_50TENv7p4Hodz2W</t>
  </si>
  <si>
    <t>60fd977c0b4741fefea230e1</t>
  </si>
  <si>
    <t>20874</t>
  </si>
  <si>
    <t>Just in case there's an emergency and I use it as a GPS, as well as a camera and a way to communicate with others</t>
  </si>
  <si>
    <t>I like to be aware of my surroundings so I try not to use anything that will cover my ears. I also like to listen to the birds while I'm hiking.</t>
  </si>
  <si>
    <t>70.174.61.175</t>
  </si>
  <si>
    <t>R_5efsiWvXtbudGJH</t>
  </si>
  <si>
    <t>62f30de9370374008b3868b2</t>
  </si>
  <si>
    <t>23503</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</si>
  <si>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</si>
  <si>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</si>
  <si>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73.69.174.246</t>
  </si>
  <si>
    <t>R_3rCHApX0w9DRBqH</t>
  </si>
  <si>
    <t>65efa8ff5b84e8d12a9286e6</t>
  </si>
  <si>
    <t>02145</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</si>
  <si>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</si>
  <si>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</si>
  <si>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</si>
  <si>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97.106.90.19</t>
  </si>
  <si>
    <t>R_1PGjGQ7ZzuHAcnr</t>
  </si>
  <si>
    <t>6147ade6028a9d57b67740c7</t>
  </si>
  <si>
    <t>33610</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</si>
  <si>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</si>
  <si>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</si>
  <si>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</si>
  <si>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50.74.150.86</t>
  </si>
  <si>
    <t>R_7QLUxd1pjfnsXfB</t>
  </si>
  <si>
    <t>5632e23b2840d2000522e9de</t>
  </si>
  <si>
    <t>10013</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</si>
  <si>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</si>
  <si>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</si>
  <si>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</si>
  <si>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172.56.83.238</t>
  </si>
  <si>
    <t>R_5IQ5Sq0gh3E4Pj5</t>
  </si>
  <si>
    <t>668dbdad983f3f1bce6f9281</t>
  </si>
  <si>
    <t>33785</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</si>
  <si>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</si>
  <si>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</si>
  <si>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</si>
  <si>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</si>
  <si>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68.109.161.56</t>
  </si>
  <si>
    <t>R_6wJBXSo2buDzCYp</t>
  </si>
  <si>
    <t>60fdb22ffc7f9af1ca72667f</t>
  </si>
  <si>
    <t>85756</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</si>
  <si>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</si>
  <si>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</si>
  <si>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198.150.44.11</t>
  </si>
  <si>
    <t>R_171ij2kcocjaWAe</t>
  </si>
  <si>
    <t>6108353b27dad2165c694212</t>
  </si>
  <si>
    <t>53222</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</si>
  <si>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</si>
  <si>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</si>
  <si>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108.243.62.238</t>
  </si>
  <si>
    <t>R_1IfMC91VeOzo5He</t>
  </si>
  <si>
    <t>666715bac3615cdd79c6288f</t>
  </si>
  <si>
    <t>40475</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</si>
  <si>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</si>
  <si>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</si>
  <si>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104.182.133.119</t>
  </si>
  <si>
    <t>R_6YmrHFPkGfmDHOI</t>
  </si>
  <si>
    <t>65d7d6ee9d2ac529bf1eef94</t>
  </si>
  <si>
    <t>60601</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</si>
  <si>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</si>
  <si>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</si>
  <si>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</si>
  <si>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</si>
  <si>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216.158.153.139</t>
  </si>
  <si>
    <t>R_1M3Xn3DtdxlsJNh</t>
  </si>
  <si>
    <t>5ea902d1e83cc835da4ee4ee</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</si>
  <si>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</si>
  <si>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</si>
  <si>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216.193.129.167</t>
  </si>
  <si>
    <t>R_5luOqydIS4QrnQR</t>
  </si>
  <si>
    <t>55a55bd7fdf99b790558627c</t>
  </si>
  <si>
    <t>01001</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</si>
  <si>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</si>
  <si>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</si>
  <si>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173.72.165.250</t>
  </si>
  <si>
    <t>R_7Hqb2tVgw408upU</t>
  </si>
  <si>
    <t>5a1396fa844c7a00015e57d9</t>
  </si>
  <si>
    <t>22701</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</si>
  <si>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</si>
  <si>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</si>
  <si>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98.15.108.226</t>
  </si>
  <si>
    <t>R_1lzvpavQT7yCh2Y</t>
  </si>
  <si>
    <t>6646476ce43edfa9033b00d5</t>
  </si>
  <si>
    <t>11385</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</si>
  <si>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</si>
  <si>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</si>
  <si>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72.200.52.98</t>
  </si>
  <si>
    <t>R_1k2nMnqPeFxwm7s</t>
  </si>
  <si>
    <t>5d321a7348bf98001646aeb2</t>
  </si>
  <si>
    <t>70062</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</si>
  <si>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</si>
  <si>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</si>
  <si>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</si>
  <si>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64.189.140.130</t>
  </si>
  <si>
    <t>R_6bOfjcYmkV2owP5</t>
  </si>
  <si>
    <t>6307a60f9142d2c42021840d</t>
  </si>
  <si>
    <t>24019</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</si>
  <si>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</si>
  <si>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</si>
  <si>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</si>
  <si>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38.27.115.33</t>
  </si>
  <si>
    <t>R_6e0dy8qKMZStTbP</t>
  </si>
  <si>
    <t>66aef20e75328698b904b2ab</t>
  </si>
  <si>
    <t>28203</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</si>
  <si>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</si>
  <si>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</si>
  <si>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172.59.139.56</t>
  </si>
  <si>
    <t>R_1YVCnB9fghzm9rd</t>
  </si>
  <si>
    <t>61092dc329e0316f7d717c8f</t>
  </si>
  <si>
    <t>26508</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</si>
  <si>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</si>
  <si>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</si>
  <si>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172.73.76.240</t>
  </si>
  <si>
    <t>R_7DZOldxArKb7qkB</t>
  </si>
  <si>
    <t>5d7013eb1aff7600014f8c71</t>
  </si>
  <si>
    <t>28269</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</si>
  <si>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</si>
  <si>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</si>
  <si>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47.230.217.139</t>
  </si>
  <si>
    <t>R_1VrOKVjJCLgPRIa</t>
  </si>
  <si>
    <t>62d194ffd1bb7abbdeb5aafe</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</si>
  <si>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</si>
  <si>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</si>
  <si>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139.171.1.148</t>
  </si>
  <si>
    <t>R_1ZDHwEM9KEePaBI</t>
  </si>
  <si>
    <t>66c8ffc4e559c9788b6fc7c4</t>
  </si>
  <si>
    <t>94530</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</si>
  <si>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</si>
  <si>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</si>
  <si>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</si>
  <si>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152.86.88.17</t>
  </si>
  <si>
    <t>R_7llV114fk4w66cl</t>
  </si>
  <si>
    <t>5727d93522e522000e7a0a3c</t>
  </si>
  <si>
    <t>37659</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</si>
  <si>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</si>
  <si>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</si>
  <si>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47.203.71.179</t>
  </si>
  <si>
    <t>R_7ZNBIcp5s94nstI</t>
  </si>
  <si>
    <t>5bc79ce8f653a50001ce430e</t>
  </si>
  <si>
    <t>33624</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</si>
  <si>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</si>
  <si>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</si>
  <si>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130.160.194.105</t>
  </si>
  <si>
    <t>R_6jdLtnRyERraIkh</t>
  </si>
  <si>
    <t>65d3ab06b782a47dfe23d572</t>
  </si>
  <si>
    <t>35405</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</si>
  <si>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</si>
  <si>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</si>
  <si>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184.56.173.164</t>
  </si>
  <si>
    <t>R_5VcYfSS0dFocqVr</t>
  </si>
  <si>
    <t>661b0e6242f11044ff1b2593</t>
  </si>
  <si>
    <t>40422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</si>
  <si>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</si>
  <si>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</si>
  <si>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</si>
  <si>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24.177.107.51</t>
  </si>
  <si>
    <t>R_6ktb6HPQ4YBt0w3</t>
  </si>
  <si>
    <t>6365793164c193ec942a66b5</t>
  </si>
  <si>
    <t>55420</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</si>
  <si>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</si>
  <si>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</si>
  <si>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</si>
  <si>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184.176.124.36</t>
  </si>
  <si>
    <t>R_139x95rZkrEqsoE</t>
  </si>
  <si>
    <t>5686e598369319000b268e63</t>
  </si>
  <si>
    <t>85303</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</si>
  <si>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</si>
  <si>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</si>
  <si>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172.58.147.168</t>
  </si>
  <si>
    <t>R_6YYyjmqaO6SZbmJ</t>
  </si>
  <si>
    <t>668b2dbb890cd5a2552f3eb5</t>
  </si>
  <si>
    <t>37040</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</si>
  <si>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</si>
  <si>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</si>
  <si>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</si>
  <si>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72.231.133.181</t>
  </si>
  <si>
    <t>R_7dtx3deKG6Mg3UG</t>
  </si>
  <si>
    <t>5f4a835e9e84256238129995</t>
  </si>
  <si>
    <t>12801</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</si>
  <si>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</si>
  <si>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</si>
  <si>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</si>
  <si>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174.195.96.244</t>
  </si>
  <si>
    <t>R_50pk2n8YIVc4MXW</t>
  </si>
  <si>
    <t>664137c47d405a557a51f7b7</t>
  </si>
  <si>
    <t>85719</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</si>
  <si>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</si>
  <si>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</si>
  <si>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</si>
  <si>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172.59.106.221</t>
  </si>
  <si>
    <t>R_5QQh4fmW2TroUJr</t>
  </si>
  <si>
    <t>66c7d3c15993ceaa74816309</t>
  </si>
  <si>
    <t>70706</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</si>
  <si>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</si>
  <si>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</si>
  <si>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</si>
  <si>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</si>
  <si>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108.20.59.98</t>
  </si>
  <si>
    <t>R_3OZ6Safm1DruczQ</t>
  </si>
  <si>
    <t>651d63d1c97eae11ebc72a76</t>
  </si>
  <si>
    <t>02359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</si>
  <si>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</si>
  <si>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</si>
  <si>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47.16.191.127</t>
  </si>
  <si>
    <t>R_7Fw6SQL3t03mf8B</t>
  </si>
  <si>
    <t>6400fb97cf630a6c6502ae6c</t>
  </si>
  <si>
    <t>07083</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</si>
  <si>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</si>
  <si>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</si>
  <si>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</si>
  <si>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</si>
  <si>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23.124.238.78</t>
  </si>
  <si>
    <t>R_3JqN7vPRbVA4vfP</t>
  </si>
  <si>
    <t>664bbf99b95550cfd7dd4d28</t>
  </si>
  <si>
    <t>60452</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</si>
  <si>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</si>
  <si>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</si>
  <si>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166.194.132.16</t>
  </si>
  <si>
    <t>R_5OqSno3EHn0XK7F</t>
  </si>
  <si>
    <t>66bd6df5c20bfcfccf9219da</t>
  </si>
  <si>
    <t>46176</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</si>
  <si>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</si>
  <si>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</si>
  <si>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</si>
  <si>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</si>
  <si>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73.22.249.132</t>
  </si>
  <si>
    <t>R_5OOytFfvQQNxCkP</t>
  </si>
  <si>
    <t>57bd287fe028bc00010488ab</t>
  </si>
  <si>
    <t>60647</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</si>
  <si>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</si>
  <si>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</si>
  <si>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</si>
  <si>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</si>
  <si>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192.80.65.189</t>
  </si>
  <si>
    <t>R_3D683yAT0i401PU</t>
  </si>
  <si>
    <t>6107720cff13015082b48f4a</t>
  </si>
  <si>
    <t>02420</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</si>
  <si>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</si>
  <si>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</si>
  <si>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68.200.157.141</t>
  </si>
  <si>
    <t>R_5gN4u7o6Sn9vO9P</t>
  </si>
  <si>
    <t>663a59e617a5df9782291449</t>
  </si>
  <si>
    <t>33810</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</si>
  <si>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</si>
  <si>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</si>
  <si>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12.75.74.19</t>
  </si>
  <si>
    <t>R_5CW9HhegLTLQKus</t>
  </si>
  <si>
    <t>60ae54561666056b2558ba4d</t>
  </si>
  <si>
    <t>32907</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</si>
  <si>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</si>
  <si>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</si>
  <si>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81.21.153.64</t>
  </si>
  <si>
    <t>R_7cZvs9m0YFYWRNf</t>
  </si>
  <si>
    <t>5d69678bf4d251001c0f81f3</t>
  </si>
  <si>
    <t>32060</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</si>
  <si>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</si>
  <si>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</si>
  <si>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207.230.114.185</t>
  </si>
  <si>
    <t>R_1rDEpGSvu6xUPuZ</t>
  </si>
  <si>
    <t>66b1ee026e3a20bd3aeaf0a1</t>
  </si>
  <si>
    <t>30534</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</si>
  <si>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</si>
  <si>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</si>
  <si>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</si>
  <si>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</si>
  <si>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</si>
  <si>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71.47.38.54</t>
  </si>
  <si>
    <t>R_3X54y2AgljehQau</t>
  </si>
  <si>
    <t>65e37d37f4f63b4723f752c0</t>
  </si>
  <si>
    <t>34746</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</si>
  <si>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</si>
  <si>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</si>
  <si>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</si>
  <si>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</si>
  <si>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73.197.116.251</t>
  </si>
  <si>
    <t>R_30cCwzBHLZYvy6J</t>
  </si>
  <si>
    <t>66c2e4abc6a340824df4a0e5</t>
  </si>
  <si>
    <t>08021</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</si>
  <si>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</si>
  <si>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</si>
  <si>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47.157.102.81</t>
  </si>
  <si>
    <t>R_6c7hb6bFBnYdTPz</t>
  </si>
  <si>
    <t>63bbc8ba5520732c211a6ae8</t>
  </si>
  <si>
    <t>91702</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</si>
  <si>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</si>
  <si>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</si>
  <si>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</si>
  <si>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72.83.58.204</t>
  </si>
  <si>
    <t>R_7DAu2LpeoXxknO9</t>
  </si>
  <si>
    <t>656dee5715b4976ff7adaa2e</t>
  </si>
  <si>
    <t>22042</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</si>
  <si>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</si>
  <si>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</si>
  <si>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216.185.223.161</t>
  </si>
  <si>
    <t>R_171kd6xu3yxEP1n</t>
  </si>
  <si>
    <t>669f46261a84eed7a96c4672</t>
  </si>
  <si>
    <t>33905</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</si>
  <si>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</si>
  <si>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</si>
  <si>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</si>
  <si>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</si>
  <si>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162.218.146.114</t>
  </si>
  <si>
    <t>R_322VCkgSfhDK4G9</t>
  </si>
  <si>
    <t>636173dce29cfc5dbc14d0f2</t>
  </si>
  <si>
    <t>06354</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</si>
  <si>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</si>
  <si>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</si>
  <si>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107.122.229.6</t>
  </si>
  <si>
    <t>R_7KT2THcC7T7MFS9</t>
  </si>
  <si>
    <t>61118cf8dd195d72acb7594a</t>
  </si>
  <si>
    <t>78240</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</si>
  <si>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</si>
  <si>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</si>
  <si>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</si>
  <si>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131.193.251.254</t>
  </si>
  <si>
    <t>R_6kNGDxam5kXY5V8</t>
  </si>
  <si>
    <t>5e9809d80c268a000ae24a39</t>
  </si>
  <si>
    <t>60076</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</si>
  <si>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</si>
  <si>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</si>
  <si>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73.79.74.26</t>
  </si>
  <si>
    <t>R_3Kot9KNelS1am8j</t>
  </si>
  <si>
    <t>6606ce9c3523446ed5777300</t>
  </si>
  <si>
    <t>15205</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</si>
  <si>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</si>
  <si>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</si>
  <si>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75.192.108.32</t>
  </si>
  <si>
    <t>R_3RpesR20M9ObCOR</t>
  </si>
  <si>
    <t>652628fee84059e7913a478b</t>
  </si>
  <si>
    <t>46016</t>
  </si>
  <si>
    <t>Yes I like to bring a cell phone with me whiile hiking i use the step counter app on it and the camera on it</t>
  </si>
  <si>
    <t>I like to have music when I hike and also in case somebody calls, I like my earbuds because i can answer automatically when someone calls</t>
  </si>
  <si>
    <t>174.161.166.192</t>
  </si>
  <si>
    <t>R_6GHbaA9CvLDU7Am</t>
  </si>
  <si>
    <t>65e0edf1cd47e9569ee082bc</t>
  </si>
  <si>
    <t>38116</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</si>
  <si>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</si>
  <si>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</si>
  <si>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</si>
  <si>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</si>
  <si>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</si>
  <si>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107.77.213.12</t>
  </si>
  <si>
    <t>R_6feCU9ADnmZKQyP</t>
  </si>
  <si>
    <t>5c0765e10ea1410001a9dc5f</t>
  </si>
  <si>
    <t>89512</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</si>
  <si>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</si>
  <si>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</si>
  <si>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</si>
  <si>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24.11.16.43</t>
  </si>
  <si>
    <t>R_3KI73uLU5LSAN4R</t>
  </si>
  <si>
    <t>65958dc3d43a65c4d24b6f1e</t>
  </si>
  <si>
    <t>84081</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</si>
  <si>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</si>
  <si>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</si>
  <si>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</si>
  <si>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</si>
  <si>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74.76.129.118</t>
  </si>
  <si>
    <t>R_5Qob5xWXljb3cqt</t>
  </si>
  <si>
    <t>664e835c732628231a08fff5</t>
  </si>
  <si>
    <t>12020</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</si>
  <si>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</si>
  <si>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</si>
  <si>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73.228.30.178</t>
  </si>
  <si>
    <t>R_1BbWvTdtpWeh1QD</t>
  </si>
  <si>
    <t>5dbb604ab1df1b16c10a3510</t>
  </si>
  <si>
    <t>87123</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</si>
  <si>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</si>
  <si>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</si>
  <si>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</si>
  <si>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65.129.11.242</t>
  </si>
  <si>
    <t>R_3pMedBCLMhSEqzw</t>
  </si>
  <si>
    <t>66abd72ed2c67ff90ee911d1</t>
  </si>
  <si>
    <t>83655</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</si>
  <si>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</si>
  <si>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</si>
  <si>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172.59.97.215</t>
  </si>
  <si>
    <t>R_1urASMH476Xzbta</t>
  </si>
  <si>
    <t>66743fc3925ed8d482502508</t>
  </si>
  <si>
    <t>33919</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</si>
  <si>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</si>
  <si>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</si>
  <si>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</si>
  <si>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32.220.91.77</t>
  </si>
  <si>
    <t>R_6isyUvnPUsdDdaN</t>
  </si>
  <si>
    <t>66bd405b2779396e45b338da</t>
  </si>
  <si>
    <t>06370</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</si>
  <si>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</si>
  <si>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</si>
  <si>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174.216.13.112</t>
  </si>
  <si>
    <t>R_7OJIsr21jMF1XLW</t>
  </si>
  <si>
    <t>66c00c3c639f3d4961995024</t>
  </si>
  <si>
    <t>32904</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</si>
  <si>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</si>
  <si>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</si>
  <si>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</si>
  <si>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</si>
  <si>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70.160.15.238</t>
  </si>
  <si>
    <t>R_6EyjshzuzhMdf2m</t>
  </si>
  <si>
    <t>65ccf08fe5f1942a8a89f3cc</t>
  </si>
  <si>
    <t>23702</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</si>
  <si>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</si>
  <si>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</si>
  <si>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72.84.249.132</t>
  </si>
  <si>
    <t>R_6I4uM8mWphFPjHf</t>
  </si>
  <si>
    <t>6625c9127eee9a3639d7e1af</t>
  </si>
  <si>
    <t>23233</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</si>
  <si>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</si>
  <si>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</si>
  <si>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68.109.42.195</t>
  </si>
  <si>
    <t>R_7kBQdkMpfRQeNUp</t>
  </si>
  <si>
    <t>66355533b5387d194cc4f9bf</t>
  </si>
  <si>
    <t>31210</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</si>
  <si>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</si>
  <si>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</si>
  <si>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</si>
  <si>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</si>
  <si>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</si>
  <si>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67.186.17.38</t>
  </si>
  <si>
    <t>R_5CxGCkM04o1LyKt</t>
  </si>
  <si>
    <t>6639456892bfce0981d000f4</t>
  </si>
  <si>
    <t>15145</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</si>
  <si>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</si>
  <si>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</si>
  <si>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</si>
  <si>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</si>
  <si>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71.146.176.47</t>
  </si>
  <si>
    <t>R_3e8sgzx47iH2Z6Q</t>
  </si>
  <si>
    <t>66bf78cdce7ce2cab54c6a86</t>
  </si>
  <si>
    <t>30349</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</si>
  <si>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</si>
  <si>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</si>
  <si>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172.59.32.65</t>
  </si>
  <si>
    <t>R_7NEZZAPNNwhS0tq</t>
  </si>
  <si>
    <t>66c4c510b1e6550705cf95fd</t>
  </si>
  <si>
    <t>45133</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</si>
  <si>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</si>
  <si>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</si>
  <si>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</si>
  <si>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</si>
  <si>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24.90.202.188</t>
  </si>
  <si>
    <t>R_1Cr7ygcZd3Yju5P</t>
  </si>
  <si>
    <t>6442e3ecb13f307b6ae70217</t>
  </si>
  <si>
    <t>11215</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</si>
  <si>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</si>
  <si>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</si>
  <si>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174.198.195.172</t>
  </si>
  <si>
    <t>R_7ewMBuMAxWkqmAa</t>
  </si>
  <si>
    <t>66a8a776a25142d97dd644f5</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</si>
  <si>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</si>
  <si>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</si>
  <si>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</si>
  <si>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140.150.164.3</t>
  </si>
  <si>
    <t>R_3ARLdwjIDQUiUrh</t>
  </si>
  <si>
    <t>6698fa2c4216436b85b6eae1</t>
  </si>
  <si>
    <t>80918</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</si>
  <si>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</si>
  <si>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</si>
  <si>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</si>
  <si>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</si>
  <si>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136.142.25.185</t>
  </si>
  <si>
    <t>R_12WGYhLgx5Rd249</t>
  </si>
  <si>
    <t>66bcd16ccad01bc947d3edc3</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</si>
  <si>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</si>
  <si>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</si>
  <si>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24.162.165.75</t>
  </si>
  <si>
    <t>R_7iEZzxvQgAXwQIA</t>
  </si>
  <si>
    <t>5f5d6b0def06255d5119a9ba</t>
  </si>
  <si>
    <t>78521</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</si>
  <si>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</si>
  <si>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</si>
  <si>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</si>
  <si>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</si>
  <si>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68.224.96.222</t>
  </si>
  <si>
    <t>R_665N12PwhmnAatW</t>
  </si>
  <si>
    <t>61501cb61a74bfb111a98657</t>
  </si>
  <si>
    <t>89084</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</si>
  <si>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</si>
  <si>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</si>
  <si>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</si>
  <si>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107.180.163.230</t>
  </si>
  <si>
    <t>R_5CrzsvijrM5Jfmc</t>
  </si>
  <si>
    <t>66c34ed9630786ec5aece5bb</t>
  </si>
  <si>
    <t>48088</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</si>
  <si>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</si>
  <si>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</si>
  <si>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</si>
  <si>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131.91.186.189</t>
  </si>
  <si>
    <t>R_3P1nNFiCPbzghIH</t>
  </si>
  <si>
    <t>66944332ee9d069618211add</t>
  </si>
  <si>
    <t>33458</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</si>
  <si>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</si>
  <si>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</si>
  <si>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81.161.7.210</t>
  </si>
  <si>
    <t>R_6q1XuFXpFq6NlH9</t>
  </si>
  <si>
    <t>66b96d0a67c06e39dc25b1c8</t>
  </si>
  <si>
    <t>10466</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</si>
  <si>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</si>
  <si>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</si>
  <si>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74.92.163.69</t>
  </si>
  <si>
    <t>R_1hEMnKA8xM3rC8w</t>
  </si>
  <si>
    <t>610ae34ec0cc39cae86f9962</t>
  </si>
  <si>
    <t>97209</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</si>
  <si>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</si>
  <si>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</si>
  <si>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71.127.137.226</t>
  </si>
  <si>
    <t>R_3s0ST9eIahIqPTz</t>
  </si>
  <si>
    <t>63f77db037de29d7fd62b0a9</t>
  </si>
  <si>
    <t>23323</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</si>
  <si>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</si>
  <si>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</si>
  <si>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172.58.167.160</t>
  </si>
  <si>
    <t>R_84pJaNod9Zkl9Me</t>
  </si>
  <si>
    <t>63d17df9c49d91226bd45490</t>
  </si>
  <si>
    <t>61604</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</si>
  <si>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</si>
  <si>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</si>
  <si>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71.163.114.124</t>
  </si>
  <si>
    <t>R_54ESgbgWIEHX9U5</t>
  </si>
  <si>
    <t>5f5ab115b8e6411bcb5dadf1</t>
  </si>
  <si>
    <t>20740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</si>
  <si>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</si>
  <si>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</si>
  <si>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67.187.96.95</t>
  </si>
  <si>
    <t>R_5z8djilp1bsWUJp</t>
  </si>
  <si>
    <t>63bdfe6a69fc4d15b3aec18d</t>
  </si>
  <si>
    <t>37027</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</si>
  <si>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</si>
  <si>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</si>
  <si>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</si>
  <si>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</si>
  <si>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96.11.217.118</t>
  </si>
  <si>
    <t>R_7rZJMrbJnttd7Lb</t>
  </si>
  <si>
    <t>5cd08e2ff59e0a0013563602</t>
  </si>
  <si>
    <t>40513</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</si>
  <si>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</si>
  <si>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</si>
  <si>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73.190.230.63</t>
  </si>
  <si>
    <t>R_3O0aF3WOpmPlspS</t>
  </si>
  <si>
    <t>5f099b19d936ab01cbcde559</t>
  </si>
  <si>
    <t>30809</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</si>
  <si>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</si>
  <si>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</si>
  <si>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</si>
  <si>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</si>
  <si>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38.126.9.235</t>
  </si>
  <si>
    <t>R_2udBeOoDt5c0VUZ</t>
  </si>
  <si>
    <t>5f7be8d90459e01df67d8d19</t>
  </si>
  <si>
    <t>60613</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</si>
  <si>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</si>
  <si>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</si>
  <si>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108.35.227.82</t>
  </si>
  <si>
    <t>R_6Lo3blxODEP1eQJ</t>
  </si>
  <si>
    <t>663114edb9364ff08a23640d</t>
  </si>
  <si>
    <t>08824</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</si>
  <si>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</si>
  <si>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</si>
  <si>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107.127.56.66</t>
  </si>
  <si>
    <t>R_1nu53kWPU7yGaXI</t>
  </si>
  <si>
    <t>66c52008fde51396756caff0</t>
  </si>
  <si>
    <t>90038</t>
  </si>
  <si>
    <t>I bring my phone in case there is an emergency and I need to call for help. Also to take photos and so people can track my location.</t>
  </si>
  <si>
    <t>I like to listen to the sounds of nature when I walk. I also want to be aware of my surroundings so that I am safe.</t>
  </si>
  <si>
    <t>136.33.66.11</t>
  </si>
  <si>
    <t>R_73BfP6CgUuQHfJU</t>
  </si>
  <si>
    <t>667f601e466650d34d86e95c</t>
  </si>
  <si>
    <t>66061</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</si>
  <si>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</si>
  <si>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</si>
  <si>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35.145.26.7</t>
  </si>
  <si>
    <t>R_1uHYMUROJYvt4UG</t>
  </si>
  <si>
    <t>65f42693418685dd4515f6ac</t>
  </si>
  <si>
    <t>32773</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</si>
  <si>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</si>
  <si>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</si>
  <si>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76.36.87.131</t>
  </si>
  <si>
    <t>R_3zpdRbiTcWJQm7n</t>
  </si>
  <si>
    <t>62371a5bc955df9ccc899bb0</t>
  </si>
  <si>
    <t>29532</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</si>
  <si>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</si>
  <si>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</si>
  <si>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</si>
  <si>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199.66.70.12</t>
  </si>
  <si>
    <t>R_14MlnJzsIDvoPKx</t>
  </si>
  <si>
    <t>65debd8f9059fd74f4ac3d03</t>
  </si>
  <si>
    <t>32832</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</si>
  <si>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</si>
  <si>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</si>
  <si>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</si>
  <si>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66d08fb096d20063f72a77d8</t>
  </si>
  <si>
    <t>100.6.7.175</t>
  </si>
  <si>
    <t>R_3OgJNKw0YHZxtId</t>
  </si>
  <si>
    <t>66d1cea4a2e8d6fd46ba88f8</t>
  </si>
  <si>
    <t>15218</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</si>
  <si>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</si>
  <si>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</si>
  <si>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</si>
  <si>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66d6648b1dc76ef790527401</t>
  </si>
  <si>
    <t>174.244.20.180</t>
  </si>
  <si>
    <t>R_1FxTDOo5FuIdHY5</t>
  </si>
  <si>
    <t>63d13f5ee27b28a60fc1df15</t>
  </si>
  <si>
    <t>77706</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</si>
  <si>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</si>
  <si>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</si>
  <si>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</si>
  <si>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</si>
  <si>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66d7939171c0dd743852a519</t>
  </si>
  <si>
    <t>73.65.225.7</t>
  </si>
  <si>
    <t>R_7knr9dBC1FSAMeL</t>
  </si>
  <si>
    <t>66d104b78b053e2e8d88ad08</t>
  </si>
  <si>
    <t>84604</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</si>
  <si>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</si>
  <si>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</si>
  <si>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</si>
  <si>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173.18.50.64</t>
  </si>
  <si>
    <t>R_5Hdjxc6IFFL7O17</t>
  </si>
  <si>
    <t>660318b66ff93ed797d8d2ea</t>
  </si>
  <si>
    <t>31806</t>
  </si>
  <si>
    <t>A cell phone is like a Swiss army knife. It has a GPS, a compass, I could read or play games on it while I'm resting if I wanted.</t>
  </si>
  <si>
    <t>When you are out in the wild, you have to be able to have all of your senses to survive, wether that be a bear or a cougar</t>
  </si>
  <si>
    <t>666dada43bc261c03409c31e</t>
  </si>
  <si>
    <t>68.41.128.20</t>
  </si>
  <si>
    <t>R_7ruvSieMyWr8heG</t>
  </si>
  <si>
    <t>48125</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</si>
  <si>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</si>
  <si>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</si>
  <si>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</si>
  <si>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</si>
  <si>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</si>
  <si>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157.131.166.167</t>
  </si>
  <si>
    <t>R_1SwCaOw6Fqa9hsK</t>
  </si>
  <si>
    <t>66b07f4e98d4f80738e8cc4d</t>
  </si>
  <si>
    <t>94536</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</si>
  <si>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</si>
  <si>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</si>
  <si>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</si>
  <si>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160.2.112.140</t>
  </si>
  <si>
    <t>R_6kB2mPbpGUvl3KP</t>
  </si>
  <si>
    <t>5acb88eb5cd1050001627d9e</t>
  </si>
  <si>
    <t>83705</t>
  </si>
  <si>
    <t>Have less to carry, maybe don't want to be reached by anyone at all. Not a lot of good reasons to not carry one at all.</t>
  </si>
  <si>
    <t>I would rather listen to the sounds of nature, and its also more safe in case you need to hear another person or an animal.</t>
  </si>
  <si>
    <t>72.199.229.80</t>
  </si>
  <si>
    <t>R_5py5PmWkV5eHVpK</t>
  </si>
  <si>
    <t>56b4fa8da9d33a000c892091</t>
  </si>
  <si>
    <t>92078</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</si>
  <si>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</si>
  <si>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</si>
  <si>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</si>
  <si>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174.201.83.133</t>
  </si>
  <si>
    <t>R_1pJNYwbBwMniRqz</t>
  </si>
  <si>
    <t>5d5386947c361100172cd0af</t>
  </si>
  <si>
    <t>43725</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</si>
  <si>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</si>
  <si>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</si>
  <si>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</si>
  <si>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</si>
  <si>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63217eec7aa5d8f123d99394</t>
  </si>
  <si>
    <t>73.38.129.143</t>
  </si>
  <si>
    <t>R_5KfNP6ew3QPoaCa</t>
  </si>
  <si>
    <t>5751f576a9de4b0006e557b9</t>
  </si>
  <si>
    <t>06770</t>
  </si>
  <si>
    <t>In case of emergency, in case I get off course, in case I need to be in touch. Any of these make a cell phone a requirement.</t>
  </si>
  <si>
    <t>If I'm solo, like to listen to podcasts or music when hiking. Helps me drown out my thoughts for a bit and focus on what's important.</t>
  </si>
  <si>
    <t>66.65.85.4</t>
  </si>
  <si>
    <t>R_1nPS5Y6aPMk1yJH</t>
  </si>
  <si>
    <t>5ed73d9f9d89251b74a41130</t>
  </si>
  <si>
    <t>10040</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</si>
  <si>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</si>
  <si>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</si>
  <si>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</si>
  <si>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70.162.171.181</t>
  </si>
  <si>
    <t>R_5rsc0QTvoTmLqeZ</t>
  </si>
  <si>
    <t>667cc6d59dbac8e5d4dda6f3</t>
  </si>
  <si>
    <t>85379</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</si>
  <si>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</si>
  <si>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</si>
  <si>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66b7858b0376b5787163c706</t>
  </si>
  <si>
    <t>74.75.233.13</t>
  </si>
  <si>
    <t>R_7ZHAIYd3lwuC0FP</t>
  </si>
  <si>
    <t>5e3064f14234ff063ebedcc6</t>
  </si>
  <si>
    <t>04675</t>
  </si>
  <si>
    <t>I do prefer to bring my cell phone but I rarely get service with it hiking. It is good to have in case of emergencies.</t>
  </si>
  <si>
    <t>I don't listen to music when I am hiking because I have no service. I would rather hear the sounds of the nature while I am outside.</t>
  </si>
  <si>
    <t>71.194.174.190</t>
  </si>
  <si>
    <t>R_52fmyCTxWbQCodH</t>
  </si>
  <si>
    <t>663d78724bf4501737f36653</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</si>
  <si>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</si>
  <si>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</si>
  <si>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</si>
  <si>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6507a7f5c3f0b7ab11c7cba1</t>
  </si>
  <si>
    <t>172.58.133.12</t>
  </si>
  <si>
    <t>R_3NVQVMTtU6oA8KJ</t>
  </si>
  <si>
    <t>33054</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</si>
  <si>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</si>
  <si>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</si>
  <si>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</si>
  <si>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</si>
  <si>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172.58.181.16</t>
  </si>
  <si>
    <t>R_7C1TGIhYJXYUyWt</t>
  </si>
  <si>
    <t>45449</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</si>
  <si>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</si>
  <si>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</si>
  <si>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</si>
  <si>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172.56.221.242</t>
  </si>
  <si>
    <t>R_3J2GhYtpOt5w19Q</t>
  </si>
  <si>
    <t>669eb1b6dc497b39d6ad103f</t>
  </si>
  <si>
    <t>19134</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</si>
  <si>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</si>
  <si>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</si>
  <si>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172.224.242.99</t>
  </si>
  <si>
    <t>R_1LilGpPkh8sQ215</t>
  </si>
  <si>
    <t>667dbba5ea2c0249c5f75e8f</t>
  </si>
  <si>
    <t>80537</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</si>
  <si>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</si>
  <si>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</si>
  <si>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24.209.51.48</t>
  </si>
  <si>
    <t>R_6wF5wz3uLwRtd9x</t>
  </si>
  <si>
    <t>6629b7c5a5455a0061ca171f</t>
  </si>
  <si>
    <t>44124</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</si>
  <si>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</si>
  <si>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</si>
  <si>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</si>
  <si>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</si>
  <si>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66b263add5221d2204fa3536</t>
  </si>
  <si>
    <t>98.231.104.237</t>
  </si>
  <si>
    <t>R_1q4NdhUQ5MAsG9r</t>
  </si>
  <si>
    <t>32217</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</si>
  <si>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</si>
  <si>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</si>
  <si>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66b642c8c17f513302ed8296</t>
  </si>
  <si>
    <t>99.93.210.2</t>
  </si>
  <si>
    <t>R_23hE3rDZDEglorf</t>
  </si>
  <si>
    <t>662c11fba839a613dbc656e5</t>
  </si>
  <si>
    <t>35806</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</si>
  <si>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</si>
  <si>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</si>
  <si>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</si>
  <si>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172.89.75.8</t>
  </si>
  <si>
    <t>R_5GEoaxRZWcsoO1b</t>
  </si>
  <si>
    <t>66311b6be5bf798369c7e2fd</t>
  </si>
  <si>
    <t>91304</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</si>
  <si>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</si>
  <si>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</si>
  <si>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66ced8794691c27f35643d6a</t>
  </si>
  <si>
    <t>74.83.49.187</t>
  </si>
  <si>
    <t>R_6zcWRQzspOkTFPb</t>
  </si>
  <si>
    <t>66cc6e96c04b71f7b62c690c</t>
  </si>
  <si>
    <t>45220</t>
  </si>
  <si>
    <t>I like to bring a cellphone with me in case of emergency. I also like to use an app like AllTrails to track my hiking route.</t>
  </si>
  <si>
    <t>I am usually hiking with my spouse, so I will speak with her instead of listening to music. I enjoy the social aspects of hiking.</t>
  </si>
  <si>
    <t>71.14.107.134</t>
  </si>
  <si>
    <t>R_5fC3tNseY2PkPsG</t>
  </si>
  <si>
    <t>5da3c0ad9fe34e0013693fc1</t>
  </si>
  <si>
    <t>29607</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</si>
  <si>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</si>
  <si>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</si>
  <si>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</si>
  <si>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47.150.153.15</t>
  </si>
  <si>
    <t>R_3q1UBcJBazWXQin</t>
  </si>
  <si>
    <t>5ee87351c4dd74000803f1ce</t>
  </si>
  <si>
    <t>93536</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</si>
  <si>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</si>
  <si>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</si>
  <si>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104.50.17.129</t>
  </si>
  <si>
    <t>R_31TyyuczIpqXeio</t>
  </si>
  <si>
    <t>6675b52e818364e2b83daf46</t>
  </si>
  <si>
    <t>60441</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</si>
  <si>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</si>
  <si>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</si>
  <si>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6684312bce9976463e042de0</t>
  </si>
  <si>
    <t>148.74.82.196</t>
  </si>
  <si>
    <t>R_5Qngj07gurIzvCi</t>
  </si>
  <si>
    <t>66799b28b27f8e87fccd2ca7</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</si>
  <si>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</si>
  <si>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</si>
  <si>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</si>
  <si>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98.231.64.42</t>
  </si>
  <si>
    <t>R_5tfM3QwOj3Y5jLm</t>
  </si>
  <si>
    <t>666eea3f92e2424b4b854681</t>
  </si>
  <si>
    <t>32250</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</si>
  <si>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</si>
  <si>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</si>
  <si>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173.92.13.126</t>
  </si>
  <si>
    <t>R_5xPtK9qDzT6sIsV</t>
  </si>
  <si>
    <t>6660993c21d954cc7c6dfa3a</t>
  </si>
  <si>
    <t>28270</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</si>
  <si>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</si>
  <si>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</si>
  <si>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66ce105b6727e7ae88d0cae5</t>
  </si>
  <si>
    <t>172.56.169.12</t>
  </si>
  <si>
    <t>R_7qxG2xJIPcJj7ud</t>
  </si>
  <si>
    <t>97113</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</si>
  <si>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</si>
  <si>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</si>
  <si>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</si>
  <si>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212.116.254.24</t>
  </si>
  <si>
    <t>R_6wGKCratZ0DRZgd</t>
  </si>
  <si>
    <t>20149</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</si>
  <si>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</si>
  <si>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</si>
  <si>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</si>
  <si>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</si>
  <si>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174.230.192.88</t>
  </si>
  <si>
    <t>R_3PsLHLEkiw5KB6P</t>
  </si>
  <si>
    <t>6636a704da8dd2cd45fac713</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</si>
  <si>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</si>
  <si>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</si>
  <si>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75.201.128.5</t>
  </si>
  <si>
    <t>R_5eWtmqNk8nKrE0c</t>
  </si>
  <si>
    <t>5f24990f4f9b0c0999492651</t>
  </si>
  <si>
    <t>72120</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</si>
  <si>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</si>
  <si>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</si>
  <si>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</si>
  <si>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173.2.188.105</t>
  </si>
  <si>
    <t>R_35NqfkgmQlLSTn8</t>
  </si>
  <si>
    <t>669d1be48811774c22aec5b5</t>
  </si>
  <si>
    <t>06902</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</si>
  <si>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</si>
  <si>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</si>
  <si>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76.34.80.149</t>
  </si>
  <si>
    <t>R_3HdziUlx45f4igK</t>
  </si>
  <si>
    <t>66d0d0a94e34f8a3871bedb9</t>
  </si>
  <si>
    <t>43224</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</si>
  <si>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</si>
  <si>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</si>
  <si>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</si>
  <si>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</si>
  <si>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166.199.100.47</t>
  </si>
  <si>
    <t>R_1jjQJRrlHi5chln</t>
  </si>
  <si>
    <t>66ac40c624ba569c892a16b7</t>
  </si>
  <si>
    <t>33760</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</si>
  <si>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</si>
  <si>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</si>
  <si>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212.116.254.193</t>
  </si>
  <si>
    <t>R_5MSK8ooudWsDuPT</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</si>
  <si>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</si>
  <si>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</si>
  <si>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</si>
  <si>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71.62.78.179</t>
  </si>
  <si>
    <t>R_3Cu3LlhWXOonwQN</t>
  </si>
  <si>
    <t>66d1c31af69e6526d2e16b8a</t>
  </si>
  <si>
    <t>23225</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</si>
  <si>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</si>
  <si>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</si>
  <si>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</si>
  <si>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</si>
  <si>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71.168.217.9</t>
  </si>
  <si>
    <t>R_7kKTTV7ZQDVzX9D</t>
  </si>
  <si>
    <t>5cf5134c8f8ff80019e76721</t>
  </si>
  <si>
    <t>08109</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</si>
  <si>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</si>
  <si>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</si>
  <si>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172.56.75.112</t>
  </si>
  <si>
    <t>R_5MPRKmSyW324C2B</t>
  </si>
  <si>
    <t>66bd48d93f8d4e083fbe5094</t>
  </si>
  <si>
    <t>32837</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</si>
  <si>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</si>
  <si>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</si>
  <si>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66293ac5723aaa50b51d7573</t>
  </si>
  <si>
    <t>75.58.44.23</t>
  </si>
  <si>
    <t>R_3ekta85yI4S6Bkb</t>
  </si>
  <si>
    <t>66cfa560305b6f7c5a894264</t>
  </si>
  <si>
    <t>30021</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</si>
  <si>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</si>
  <si>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</si>
  <si>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</si>
  <si>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</si>
  <si>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98.47.86.206</t>
  </si>
  <si>
    <t>R_1U3Oe6Qvt1x4pc9</t>
  </si>
  <si>
    <t>65a98bcbb026049bae503986</t>
  </si>
  <si>
    <t>95133</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</si>
  <si>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</si>
  <si>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</si>
  <si>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97.92.204.145</t>
  </si>
  <si>
    <t>R_1Ys3Ni4cKBBwmjK</t>
  </si>
  <si>
    <t>66cdf2fa393f3beed1be1d62</t>
  </si>
  <si>
    <t>63011</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</si>
  <si>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</si>
  <si>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</si>
  <si>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98.45.212.184</t>
  </si>
  <si>
    <t>R_1PYlCCW45UKYIJ7</t>
  </si>
  <si>
    <t>66d0a345452380e2bef4bbd3</t>
  </si>
  <si>
    <t>95116</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</si>
  <si>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</si>
  <si>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</si>
  <si>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172.56.178.244</t>
  </si>
  <si>
    <t>R_5MaF5keF2RrEGYe</t>
  </si>
  <si>
    <t>669ac76a022bb64746e1bc3a</t>
  </si>
  <si>
    <t>92058</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</si>
  <si>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</si>
  <si>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</si>
  <si>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5e68acbc938d3214ff65c299</t>
  </si>
  <si>
    <t>47.184.179.103</t>
  </si>
  <si>
    <t>R_1L7N8LOltlMvKCr</t>
  </si>
  <si>
    <t>75081</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</si>
  <si>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</si>
  <si>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</si>
  <si>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76.226.82.91</t>
  </si>
  <si>
    <t>R_51mN15yIKndiLpy</t>
  </si>
  <si>
    <t>94579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</si>
  <si>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</si>
  <si>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</si>
  <si>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107.180.174.202</t>
  </si>
  <si>
    <t>R_5rHibHpEicxfppc</t>
  </si>
  <si>
    <t>44101</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</si>
  <si>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</si>
  <si>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</si>
  <si>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</si>
  <si>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</si>
  <si>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68.206.176.106</t>
  </si>
  <si>
    <t>R_70GH2uDFQ7kkXvu</t>
  </si>
  <si>
    <t>64b6169ab8bc398c7f154685</t>
  </si>
  <si>
    <t>79936</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</si>
  <si>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</si>
  <si>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</si>
  <si>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66a3d4fafbd20e8283f73c46</t>
  </si>
  <si>
    <t>99.117.138.112</t>
  </si>
  <si>
    <t>R_53s3Scvo49bHOsB</t>
  </si>
  <si>
    <t>616668857d426d6925dacbe6</t>
  </si>
  <si>
    <t>60068</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</si>
  <si>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</si>
  <si>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</si>
  <si>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198.161.139.147</t>
  </si>
  <si>
    <t>R_6zGDlg5myKGQrcA</t>
  </si>
  <si>
    <t>5d43347470e14f00014aca0b</t>
  </si>
  <si>
    <t>60608</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</si>
  <si>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</si>
  <si>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</si>
  <si>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</si>
  <si>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104.251.81.75</t>
  </si>
  <si>
    <t>R_1ZJucNA1A5xSbnx</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</si>
  <si>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</si>
  <si>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</si>
  <si>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</si>
  <si>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</si>
  <si>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662964cb4ac1616263758092</t>
  </si>
  <si>
    <t>98.215.140.85</t>
  </si>
  <si>
    <t>R_6FR7M72IgK8AWxS</t>
  </si>
  <si>
    <t>59c2855d5c50560001df9858</t>
  </si>
  <si>
    <t>61401</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</si>
  <si>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</si>
  <si>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</si>
  <si>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136.52.111.12</t>
  </si>
  <si>
    <t>R_346PF7rAstEFvvd</t>
  </si>
  <si>
    <t>65e0a1814da70270f2690aa3</t>
  </si>
  <si>
    <t>92602</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</si>
  <si>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</si>
  <si>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</si>
  <si>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</si>
  <si>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50.90.169.120</t>
  </si>
  <si>
    <t>R_6DhAZU0bAhjgmlj</t>
  </si>
  <si>
    <t>63ef5d25e9b2814388fe79d4</t>
  </si>
  <si>
    <t>47408</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</si>
  <si>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</si>
  <si>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</si>
  <si>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668e94e7c1f60393afd62712</t>
  </si>
  <si>
    <t>66.211.19.195</t>
  </si>
  <si>
    <t>R_700QSwS8E3VlzHj</t>
  </si>
  <si>
    <t>60c14a3e834adb62102cffa0</t>
  </si>
  <si>
    <t>28801</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</si>
  <si>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</si>
  <si>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</si>
  <si>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66c4d4954d4f9967f543cd97</t>
  </si>
  <si>
    <t>65.25.44.47</t>
  </si>
  <si>
    <t>R_1Blzt1LSKoHMX2w</t>
  </si>
  <si>
    <t>59aaf1705e7f4800010eeec7</t>
  </si>
  <si>
    <t>44067</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</si>
  <si>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</si>
  <si>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</si>
  <si>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52.144.32.122</t>
  </si>
  <si>
    <t>R_1JdL7UvxI626gHT</t>
  </si>
  <si>
    <t>6626b64aa2d7d93eb6c2a19d</t>
  </si>
  <si>
    <t>49503</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</si>
  <si>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</si>
  <si>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</si>
  <si>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5cdee86590d2dc0001f86b3a</t>
  </si>
  <si>
    <t>172.56.66.150</t>
  </si>
  <si>
    <t>R_7X724NIQjoXKjzv</t>
  </si>
  <si>
    <t>32539</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</si>
  <si>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</si>
  <si>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</si>
  <si>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</si>
  <si>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24.246.134.150</t>
  </si>
  <si>
    <t>R_3aaDLiVmwL8aTTj</t>
  </si>
  <si>
    <t>66c214210292f928d8d0bb48</t>
  </si>
  <si>
    <t xml:space="preserve">Trans woman </t>
  </si>
  <si>
    <t>28791</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</si>
  <si>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</si>
  <si>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</si>
  <si>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</si>
  <si>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71.239.111.149</t>
  </si>
  <si>
    <t>R_1NR6L4j9gOVDZt9</t>
  </si>
  <si>
    <t>66c73a6378614ebe8b9eead6</t>
  </si>
  <si>
    <t>60014</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</si>
  <si>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</si>
  <si>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</si>
  <si>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</si>
  <si>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</si>
  <si>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172.59.82.105</t>
  </si>
  <si>
    <t>R_1McGePNFUxiwRl7</t>
  </si>
  <si>
    <t>42129</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</si>
  <si>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</si>
  <si>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</si>
  <si>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</si>
  <si>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626f66da6044100d5c238a8c</t>
  </si>
  <si>
    <t>68.11.69.248</t>
  </si>
  <si>
    <t>R_6s4uYMoLv4KnzXv</t>
  </si>
  <si>
    <t>665a6305d4c4f91e22efcb61</t>
  </si>
  <si>
    <t>70001</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</si>
  <si>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</si>
  <si>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</si>
  <si>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108.215.173.236</t>
  </si>
  <si>
    <t>R_39kOje6C7qXMryV</t>
  </si>
  <si>
    <t>66463e3ccc2fcde4d3fabf53</t>
  </si>
  <si>
    <t>92117</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</si>
  <si>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</si>
  <si>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</si>
  <si>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5bf571f03508750001423e07</t>
  </si>
  <si>
    <t>96.241.193.194</t>
  </si>
  <si>
    <t>R_7CqYUGhMy4yYdLM</t>
  </si>
  <si>
    <t>660da9aa8338f77c3c608633</t>
  </si>
  <si>
    <t>20748</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</si>
  <si>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</si>
  <si>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</si>
  <si>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</si>
  <si>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</si>
  <si>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</si>
  <si>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6316289006d05033d54a350e</t>
  </si>
  <si>
    <t>47.157.209.153</t>
  </si>
  <si>
    <t>R_5cAyypH72EXr4PL</t>
  </si>
  <si>
    <t>56a68b2d9ce1c0000cf89299</t>
  </si>
  <si>
    <t>91722</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</si>
  <si>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</si>
  <si>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</si>
  <si>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172.248.59.1</t>
  </si>
  <si>
    <t>R_7wLCachOvrmKzwE</t>
  </si>
  <si>
    <t>90623</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</si>
  <si>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</si>
  <si>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</si>
  <si>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</si>
  <si>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</si>
  <si>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662bea252ddc1088293a6ddf</t>
  </si>
  <si>
    <t>75.138.27.246</t>
  </si>
  <si>
    <t>R_3LSugPIhccNRomj</t>
  </si>
  <si>
    <t>5fc1e71eff237c1f8708ef5a</t>
  </si>
  <si>
    <t>35242</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</si>
  <si>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</si>
  <si>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</si>
  <si>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174.202.34.223</t>
  </si>
  <si>
    <t>R_3CfUgFGIXsr1rdx</t>
  </si>
  <si>
    <t>42718</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</si>
  <si>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</si>
  <si>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</si>
  <si>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209.214.19.211</t>
  </si>
  <si>
    <t>R_5PxCmr2ilHKYt9f</t>
  </si>
  <si>
    <t>6646b040df2c25e657ad4771</t>
  </si>
  <si>
    <t>32244</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</si>
  <si>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</si>
  <si>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</si>
  <si>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</si>
  <si>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63164a245a9cabe728a0042a</t>
  </si>
  <si>
    <t>197.210.226.201</t>
  </si>
  <si>
    <t>R_8pX2Qqcp5IA0FgH</t>
  </si>
  <si>
    <t>30033</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</si>
  <si>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</si>
  <si>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</si>
  <si>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47.150.131.136</t>
  </si>
  <si>
    <t>R_5lzRalQfgq5rHct</t>
  </si>
  <si>
    <t>5e8fc5254447f82b9defc6b6</t>
  </si>
  <si>
    <t>93033</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</si>
  <si>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</si>
  <si>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</si>
  <si>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</si>
  <si>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98.250.58.69</t>
  </si>
  <si>
    <t>R_7UHTssHSpWlN27f</t>
  </si>
  <si>
    <t>48359</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</si>
  <si>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</si>
  <si>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</si>
  <si>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627373e9823b71958167e7c5</t>
  </si>
  <si>
    <t>69.244.250.19</t>
  </si>
  <si>
    <t>R_6rCGhqqQl9e0IHK</t>
  </si>
  <si>
    <t>34432</t>
  </si>
  <si>
    <t>Cell phones provide me with GPS and map apps as well as act as an emergency line in case something goes wrong on the hike.</t>
  </si>
  <si>
    <t>I want to be able to hear nature in all of its glory, such as rustling leaves or water in streams. Blocking those sounds is absurd.</t>
  </si>
  <si>
    <t>65.33.167.37</t>
  </si>
  <si>
    <t>R_38FQPpfgMKoAH17</t>
  </si>
  <si>
    <t>34243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</si>
  <si>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</si>
  <si>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</si>
  <si>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</si>
  <si>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68.96.117.213</t>
  </si>
  <si>
    <t>R_3f5IThCq11ygE0N</t>
  </si>
  <si>
    <t>89113</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</si>
  <si>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</si>
  <si>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</si>
  <si>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</si>
  <si>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73.22.101.203</t>
  </si>
  <si>
    <t>R_3Ua7rJqdYioxNNT</t>
  </si>
  <si>
    <t>60614</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</si>
  <si>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</si>
  <si>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</si>
  <si>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</si>
  <si>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</si>
  <si>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73.94.141.35</t>
  </si>
  <si>
    <t>R_6dsZSEkGnr3WETi</t>
  </si>
  <si>
    <t>54220</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</si>
  <si>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</si>
  <si>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</si>
  <si>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174.238.162.22</t>
  </si>
  <si>
    <t>R_79fRISYLmpj85oo</t>
  </si>
  <si>
    <t>6306d4da805f2e38a841c3ad</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</si>
  <si>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</si>
  <si>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</si>
  <si>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</si>
  <si>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73.230.184.240</t>
  </si>
  <si>
    <t>R_1VClEs0l6L577aR</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</si>
  <si>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</si>
  <si>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</si>
  <si>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142.202.127.196</t>
  </si>
  <si>
    <t>R_3JQDvE3DFTqs3Rf</t>
  </si>
  <si>
    <t>0,600000024</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</si>
  <si>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</si>
  <si>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</si>
  <si>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</si>
  <si>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47.40.197.73</t>
  </si>
  <si>
    <t>R_52ssT55GPDpT71l</t>
  </si>
  <si>
    <t>0,200000003</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</si>
  <si>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</si>
  <si>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</si>
  <si>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</si>
  <si>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66b80ddf54e6b9ba221ebc7f</t>
  </si>
  <si>
    <t>6696fc70eafab0a893274bfc</t>
  </si>
  <si>
    <t>gender? - Fill in the blank</t>
  </si>
  <si>
    <t>Do you bring a cell phone?</t>
  </si>
  <si>
    <t>Other than a cell phone, which electronic devices do you like to bring?</t>
  </si>
  <si>
    <t>Other than a cell phone - Other - Text</t>
  </si>
  <si>
    <t>Smartphone</t>
  </si>
  <si>
    <t>No Smartphone</t>
  </si>
  <si>
    <t>Smartwatch</t>
  </si>
  <si>
    <t>Radio</t>
  </si>
  <si>
    <t>Activity tracker</t>
  </si>
  <si>
    <t>E-reader</t>
  </si>
  <si>
    <t>Action camera</t>
  </si>
  <si>
    <t>Drone</t>
  </si>
  <si>
    <t>Device_1</t>
  </si>
  <si>
    <t>Device_2</t>
  </si>
  <si>
    <t>Device_3</t>
  </si>
  <si>
    <t>Device_4</t>
  </si>
  <si>
    <t>Device_5</t>
  </si>
  <si>
    <t>Device_6</t>
  </si>
  <si>
    <t>Device_7</t>
  </si>
  <si>
    <t>Device_8</t>
  </si>
  <si>
    <t>Device_9</t>
  </si>
  <si>
    <t>Device_10</t>
  </si>
  <si>
    <t>Device_count</t>
  </si>
  <si>
    <t>Grand Total</t>
  </si>
  <si>
    <t>Field_1</t>
  </si>
  <si>
    <t>1_device carriers</t>
  </si>
  <si>
    <t>Count</t>
  </si>
  <si>
    <t>1 device carriers</t>
  </si>
  <si>
    <t>2 device carriers</t>
  </si>
  <si>
    <t>3 device carriers</t>
  </si>
  <si>
    <t>4 device carriers</t>
  </si>
  <si>
    <t>5 device carriers</t>
  </si>
  <si>
    <t>6 device carriers</t>
  </si>
  <si>
    <t>7 device carriers</t>
  </si>
  <si>
    <t>8 device carriers</t>
  </si>
  <si>
    <t>9 device carriers</t>
  </si>
  <si>
    <t>10 device carriers</t>
  </si>
  <si>
    <t>2 Device carriers</t>
  </si>
  <si>
    <t>Count of 2 Device carriers</t>
  </si>
  <si>
    <t>Field2</t>
  </si>
  <si>
    <t>combinaitons</t>
  </si>
  <si>
    <t>total number of devices</t>
  </si>
  <si>
    <t>field_2</t>
  </si>
  <si>
    <t>field_3</t>
  </si>
  <si>
    <t>Count of field_3</t>
  </si>
  <si>
    <t>3 device carriers_1</t>
  </si>
  <si>
    <t>3 device carriers_2</t>
  </si>
  <si>
    <t>Row Labels</t>
  </si>
  <si>
    <t>Column Labels</t>
  </si>
  <si>
    <t>Count of 3 device carriers</t>
  </si>
  <si>
    <t>Total Count of 3 device carriers</t>
  </si>
  <si>
    <t>Total Count of 3 device carriers_1</t>
  </si>
  <si>
    <t>Count of 3 device carriers_1</t>
  </si>
  <si>
    <t>Total Count of 3 device carriers_2</t>
  </si>
  <si>
    <t>Count of 3 device carriers_2</t>
  </si>
  <si>
    <t>field1</t>
  </si>
  <si>
    <t>field2</t>
  </si>
  <si>
    <t>field3</t>
  </si>
  <si>
    <t>field4</t>
  </si>
  <si>
    <t>Count of field2</t>
  </si>
  <si>
    <t>Count of field3</t>
  </si>
  <si>
    <t>Count of field4</t>
  </si>
  <si>
    <t>Action camera Count of field2</t>
  </si>
  <si>
    <t>Activity tracker Count of field2</t>
  </si>
  <si>
    <t>Camera Count of field2</t>
  </si>
  <si>
    <t>GPS Count of field2</t>
  </si>
  <si>
    <t>Headphones/earbuds Count of field2</t>
  </si>
  <si>
    <t>Radio Count of field2</t>
  </si>
  <si>
    <t>Smartwatch Count of field2</t>
  </si>
  <si>
    <t>Total Count of field2</t>
  </si>
  <si>
    <t>E-reader Count of field2</t>
  </si>
  <si>
    <t>Bluetooth speaker Count of field2</t>
  </si>
  <si>
    <t>Portable charger/battery Count of field2</t>
  </si>
  <si>
    <t>Action camera Count of field3</t>
  </si>
  <si>
    <t>Activity tracker Count of field3</t>
  </si>
  <si>
    <t>Camera Count of field3</t>
  </si>
  <si>
    <t>GPS Count of field3</t>
  </si>
  <si>
    <t>Headphones/earbuds Count of field3</t>
  </si>
  <si>
    <t>Radio Count of field3</t>
  </si>
  <si>
    <t>Smartwatch Count of field3</t>
  </si>
  <si>
    <t>Total Count of field3</t>
  </si>
  <si>
    <t>E-reader Count of field3</t>
  </si>
  <si>
    <t>Bluetooth speaker Count of field3</t>
  </si>
  <si>
    <t>Portable charger/battery Count of field3</t>
  </si>
  <si>
    <t>Action camera Count of field4</t>
  </si>
  <si>
    <t>Activity tracker Count of field4</t>
  </si>
  <si>
    <t>Camera Count of field4</t>
  </si>
  <si>
    <t>GPS Count of field4</t>
  </si>
  <si>
    <t>Headphones/earbuds Count of field4</t>
  </si>
  <si>
    <t>Radio Count of field4</t>
  </si>
  <si>
    <t>Smartwatch Count of field4</t>
  </si>
  <si>
    <t>Total Count of field4</t>
  </si>
  <si>
    <t>E-reader Count of field4</t>
  </si>
  <si>
    <t>Bluetooth speaker Count of field4</t>
  </si>
  <si>
    <t>Portable charger/battery Count of field4</t>
  </si>
  <si>
    <t>field_1</t>
  </si>
  <si>
    <t>field_4</t>
  </si>
  <si>
    <t>field_5</t>
  </si>
  <si>
    <t>count</t>
  </si>
  <si>
    <t>| Smartphone</t>
  </si>
  <si>
    <t xml:space="preserve"> Headphones/earbuds</t>
  </si>
  <si>
    <t xml:space="preserve"> Smartwatch</t>
  </si>
  <si>
    <t xml:space="preserve"> Bluetooth speaker</t>
  </si>
  <si>
    <t xml:space="preserve"> Portable charger/battery | 4     |</t>
  </si>
  <si>
    <t xml:space="preserve"> Activity tracker</t>
  </si>
  <si>
    <t xml:space="preserve"> Camera</t>
  </si>
  <si>
    <t xml:space="preserve"> GPS</t>
  </si>
  <si>
    <t xml:space="preserve"> Portable charger/battery               | 3     |</t>
  </si>
  <si>
    <t xml:space="preserve"> Action camera</t>
  </si>
  <si>
    <t xml:space="preserve"> Portable charger/battery | 3     |</t>
  </si>
  <si>
    <t xml:space="preserve"> Portable charger/battery       | 3     |</t>
  </si>
  <si>
    <t xml:space="preserve"> Portable charger/battery | 2     |</t>
  </si>
  <si>
    <t xml:space="preserve"> Portable charger/battery   | 2     |</t>
  </si>
  <si>
    <t>Apps</t>
  </si>
  <si>
    <t>1 device</t>
  </si>
  <si>
    <t>2 devices</t>
  </si>
  <si>
    <t xml:space="preserve">3 devices </t>
  </si>
  <si>
    <t>4 devices</t>
  </si>
  <si>
    <t>5 devices</t>
  </si>
  <si>
    <t>device count</t>
  </si>
  <si>
    <t>Maps</t>
  </si>
  <si>
    <t>Audio</t>
  </si>
  <si>
    <t>Social media</t>
  </si>
  <si>
    <t>Portable Charger/battery</t>
  </si>
  <si>
    <t>Activity Tracker</t>
  </si>
  <si>
    <t>device_10</t>
  </si>
  <si>
    <t>gender</t>
  </si>
  <si>
    <t>Men</t>
  </si>
  <si>
    <t>Gender</t>
  </si>
  <si>
    <t>1 Device</t>
  </si>
  <si>
    <t>2 Devices</t>
  </si>
  <si>
    <t>3 Devices</t>
  </si>
  <si>
    <t>4 Devices</t>
  </si>
  <si>
    <t>5 Devices</t>
  </si>
  <si>
    <t>6 Devices</t>
  </si>
  <si>
    <t>7 Devices</t>
  </si>
  <si>
    <t>8 Devices</t>
  </si>
  <si>
    <t>9 Devices</t>
  </si>
  <si>
    <t>10 Devices</t>
  </si>
  <si>
    <t>Device_0</t>
  </si>
  <si>
    <t>Device</t>
  </si>
  <si>
    <t>male</t>
  </si>
  <si>
    <t>Device0</t>
  </si>
  <si>
    <t>Device1</t>
  </si>
  <si>
    <t>Device2</t>
  </si>
  <si>
    <t>Device3</t>
  </si>
  <si>
    <t>Device4</t>
  </si>
  <si>
    <t>Device5</t>
  </si>
  <si>
    <t>Device6</t>
  </si>
  <si>
    <t>Device7</t>
  </si>
  <si>
    <t>Device8</t>
  </si>
  <si>
    <t>Device9</t>
  </si>
  <si>
    <t>Genders</t>
  </si>
  <si>
    <t>t-Test: Two-Sample Assuming Unequal Variances</t>
  </si>
  <si>
    <t>Variable 1</t>
  </si>
  <si>
    <t>Variable 2</t>
  </si>
  <si>
    <t>Mean</t>
  </si>
  <si>
    <t>Variance</t>
  </si>
  <si>
    <t>Observations</t>
  </si>
  <si>
    <t>Hypothesized Mean Difference</t>
  </si>
  <si>
    <t>df</t>
  </si>
  <si>
    <t>t Stat</t>
  </si>
  <si>
    <t>P(T&lt;=t) one-tail</t>
  </si>
  <si>
    <t>t Critical one-tail</t>
  </si>
  <si>
    <t>P(T&lt;=t) two-tail</t>
  </si>
  <si>
    <t>t Critical two-tail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</si>
</sst>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Aptos Narrow"/>
      <family val="2"/>
      <scheme val="minor"/>
    </font>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1"/>
      <color indexed="8"/>
      <name val="Aptos Narrow"/>
      <family val="2"/>
      <scheme val="minor"/>
    </font>
    <font>
      <sz val="11"/>
      <color rgb="FF000000"/>
      <name val="Aptos Narrow"/>
      <family val="2"/>
      <scheme val="minor"/>
    </font>
    <font>
      <i/>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4">
    <border>
      <left/>
      <right/>
      <top/>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9" fontId="2"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0" fillId="2" borderId="0" xfId="0" applyFill="1"/>
    <xf numFmtId="22" fontId="0" fillId="0" borderId="0" xfId="0" applyNumberFormat="1"/>
    <xf numFmtId="49" fontId="0" fillId="0" borderId="0" xfId="0" applyNumberFormat="1" applyAlignment="1">
      <alignment wrapText="1"/>
    </xf>
    <xf numFmtId="49" fontId="0" fillId="3" borderId="0" xfId="0" applyNumberFormat="1" applyFill="1" applyAlignment="1">
      <alignment wrapText="1"/>
    </xf>
    <xf numFmtId="0" fontId="0" fillId="4" borderId="0" xfId="0" applyFill="1"/>
    <xf numFmtId="22" fontId="0" fillId="4" borderId="0" xfId="0" applyNumberFormat="1" applyFill="1"/>
    <xf numFmtId="49" fontId="0" fillId="4" borderId="0" xfId="0" applyNumberFormat="1" applyFill="1" applyAlignment="1">
      <alignment wrapText="1"/>
    </xf>
    <xf numFmtId="11" fontId="0" fillId="0" borderId="0" xfId="0" applyNumberFormat="1"/>
    <xf numFmtId="3" fontId="0" fillId="4" borderId="0" xfId="0" applyNumberFormat="1" applyFill="1"/>
    <xf numFmtId="0" fontId="0" fillId="2" borderId="0" xfId="0" applyFill="1" applyAlignment="1">
      <alignment horizontal="center"/>
    </xf>
    <xf numFmtId="0" fontId="0" fillId="0" borderId="0" xfId="0" applyAlignment="1">
      <alignment horizontal="center"/>
    </xf>
    <xf numFmtId="0" fontId="5" fillId="0" borderId="0" xfId="0" applyFont="1"/>
    <xf numFmtId="0" fontId="5" fillId="0" borderId="0" xfId="0" applyFont="1" applyAlignment="1">
      <alignment horizontal="center"/>
    </xf>
    <xf numFmtId="0" fontId="0" fillId="0" borderId="0" xfId="0" pivotButton="1"/>
    <xf numFmtId="0" fontId="3" fillId="5" borderId="1" xfId="0" applyFont="1" applyFill="1" applyBorder="1"/>
    <xf numFmtId="0" fontId="0" fillId="0" borderId="0" xfId="0" applyAlignment="1">
      <alignment horizontal="left"/>
    </xf>
    <xf numFmtId="9" fontId="0" fillId="0" borderId="0" xfId="1" applyFont="1"/>
    <xf numFmtId="0" fontId="5" fillId="6" borderId="0" xfId="0" applyFont="1" applyFill="1"/>
    <xf numFmtId="0" fontId="6" fillId="0" borderId="0" xfId="0" applyFont="1"/>
    <xf numFmtId="0" fontId="0" fillId="0" borderId="0" xfId="1" applyNumberFormat="1" applyFont="1"/>
    <xf numFmtId="0" fontId="0" fillId="0" borderId="0" xfId="0" applyFill="1" applyBorder="1" applyAlignment="1"/>
    <xf numFmtId="0" fontId="0" fillId="0" borderId="2" xfId="0" applyFill="1" applyBorder="1" applyAlignment="1"/>
    <xf numFmtId="0" fontId="7" fillId="0" borderId="3" xfId="0" applyFont="1" applyFill="1" applyBorder="1" applyAlignment="1">
      <alignment horizontal="center"/>
    </xf>
  </cellXfs>
  <cellStyles count="3">
    <cellStyle name="Normal" xfId="0" builtinId="0"/>
    <cellStyle name="Percent" xfId="1" builtinId="5"/>
    <cellStyle name="Percent 2" xfId="2" xr:uid="{EF6DB23E-7FE5-419D-A24F-B47F9F051D15}"/>
  </cellStyles>
  <dxfs count="2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onnections" Target="connections.xml"/><Relationship Id="rId39" Type="http://schemas.openxmlformats.org/officeDocument/2006/relationships/customXml" Target="../customXml/item8.xml"/><Relationship Id="rId21" Type="http://schemas.openxmlformats.org/officeDocument/2006/relationships/pivotCacheDefinition" Target="pivotCache/pivotCacheDefinition5.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50"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eetMetadata" Target="metadata.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haredStrings" Target="sharedStrings.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styles" Target="style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theme" Target="theme/theme1.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pivotCacheDefinition" Target="pivotCache/pivotCacheDefinition4.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Device Usage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Gender!$P$4</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Gender!$O$5:$O$16</c:f>
              <c:strCache>
                <c:ptCount val="12"/>
                <c:pt idx="0">
                  <c:v>Smartphone</c:v>
                </c:pt>
                <c:pt idx="1">
                  <c:v>Headphones/earbuds</c:v>
                </c:pt>
                <c:pt idx="2">
                  <c:v>Smartwatch</c:v>
                </c:pt>
                <c:pt idx="3">
                  <c:v>Portable charger/battery</c:v>
                </c:pt>
                <c:pt idx="4">
                  <c:v>Activity tracker</c:v>
                </c:pt>
                <c:pt idx="5">
                  <c:v>Camera</c:v>
                </c:pt>
                <c:pt idx="6">
                  <c:v>Bluetooth speaker</c:v>
                </c:pt>
                <c:pt idx="7">
                  <c:v>GPS</c:v>
                </c:pt>
                <c:pt idx="8">
                  <c:v>Action camera</c:v>
                </c:pt>
                <c:pt idx="9">
                  <c:v>Other</c:v>
                </c:pt>
                <c:pt idx="10">
                  <c:v>Radio</c:v>
                </c:pt>
                <c:pt idx="11">
                  <c:v>E-reader</c:v>
                </c:pt>
              </c:strCache>
            </c:strRef>
          </c:cat>
          <c:val>
            <c:numRef>
              <c:f>Gender!$P$5:$P$16</c:f>
              <c:numCache>
                <c:formatCode>General</c:formatCode>
                <c:ptCount val="12"/>
                <c:pt idx="0">
                  <c:v>181</c:v>
                </c:pt>
                <c:pt idx="1">
                  <c:v>115</c:v>
                </c:pt>
                <c:pt idx="2">
                  <c:v>85</c:v>
                </c:pt>
                <c:pt idx="3">
                  <c:v>97</c:v>
                </c:pt>
                <c:pt idx="4">
                  <c:v>45</c:v>
                </c:pt>
                <c:pt idx="5">
                  <c:v>71</c:v>
                </c:pt>
                <c:pt idx="6">
                  <c:v>39</c:v>
                </c:pt>
                <c:pt idx="7">
                  <c:v>31</c:v>
                </c:pt>
                <c:pt idx="8">
                  <c:v>25</c:v>
                </c:pt>
                <c:pt idx="9">
                  <c:v>3</c:v>
                </c:pt>
                <c:pt idx="10">
                  <c:v>14</c:v>
                </c:pt>
                <c:pt idx="11">
                  <c:v>12</c:v>
                </c:pt>
              </c:numCache>
            </c:numRef>
          </c:val>
          <c:extLst>
            <c:ext xmlns:c16="http://schemas.microsoft.com/office/drawing/2014/chart" uri="{C3380CC4-5D6E-409C-BE32-E72D297353CC}">
              <c16:uniqueId val="{00000000-2875-496A-9D02-3F93E090940D}"/>
            </c:ext>
          </c:extLst>
        </c:ser>
        <c:ser>
          <c:idx val="1"/>
          <c:order val="1"/>
          <c:tx>
            <c:strRef>
              <c:f>Gender!$Q$4</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Gender!$O$5:$O$16</c:f>
              <c:strCache>
                <c:ptCount val="12"/>
                <c:pt idx="0">
                  <c:v>Smartphone</c:v>
                </c:pt>
                <c:pt idx="1">
                  <c:v>Headphones/earbuds</c:v>
                </c:pt>
                <c:pt idx="2">
                  <c:v>Smartwatch</c:v>
                </c:pt>
                <c:pt idx="3">
                  <c:v>Portable charger/battery</c:v>
                </c:pt>
                <c:pt idx="4">
                  <c:v>Activity tracker</c:v>
                </c:pt>
                <c:pt idx="5">
                  <c:v>Camera</c:v>
                </c:pt>
                <c:pt idx="6">
                  <c:v>Bluetooth speaker</c:v>
                </c:pt>
                <c:pt idx="7">
                  <c:v>GPS</c:v>
                </c:pt>
                <c:pt idx="8">
                  <c:v>Action camera</c:v>
                </c:pt>
                <c:pt idx="9">
                  <c:v>Other</c:v>
                </c:pt>
                <c:pt idx="10">
                  <c:v>Radio</c:v>
                </c:pt>
                <c:pt idx="11">
                  <c:v>E-reader</c:v>
                </c:pt>
              </c:strCache>
            </c:strRef>
          </c:cat>
          <c:val>
            <c:numRef>
              <c:f>Gender!$Q$5:$Q$16</c:f>
              <c:numCache>
                <c:formatCode>General</c:formatCode>
                <c:ptCount val="12"/>
                <c:pt idx="0">
                  <c:v>178</c:v>
                </c:pt>
                <c:pt idx="1">
                  <c:v>115</c:v>
                </c:pt>
                <c:pt idx="2">
                  <c:v>87</c:v>
                </c:pt>
                <c:pt idx="3">
                  <c:v>85</c:v>
                </c:pt>
                <c:pt idx="4">
                  <c:v>44</c:v>
                </c:pt>
                <c:pt idx="5">
                  <c:v>57</c:v>
                </c:pt>
                <c:pt idx="6">
                  <c:v>22</c:v>
                </c:pt>
                <c:pt idx="7">
                  <c:v>27</c:v>
                </c:pt>
                <c:pt idx="8">
                  <c:v>14</c:v>
                </c:pt>
                <c:pt idx="9">
                  <c:v>3</c:v>
                </c:pt>
                <c:pt idx="10">
                  <c:v>8</c:v>
                </c:pt>
                <c:pt idx="11">
                  <c:v>6</c:v>
                </c:pt>
              </c:numCache>
            </c:numRef>
          </c:val>
          <c:extLst>
            <c:ext xmlns:c16="http://schemas.microsoft.com/office/drawing/2014/chart" uri="{C3380CC4-5D6E-409C-BE32-E72D297353CC}">
              <c16:uniqueId val="{00000001-2875-496A-9D02-3F93E090940D}"/>
            </c:ext>
          </c:extLst>
        </c:ser>
        <c:dLbls>
          <c:dLblPos val="outEnd"/>
          <c:showLegendKey val="0"/>
          <c:showVal val="1"/>
          <c:showCatName val="0"/>
          <c:showSerName val="0"/>
          <c:showPercent val="0"/>
          <c:showBubbleSize val="0"/>
        </c:dLbls>
        <c:gapWidth val="70"/>
        <c:overlap val="1"/>
        <c:axId val="657737679"/>
        <c:axId val="657738639"/>
      </c:barChart>
      <c:catAx>
        <c:axId val="657737679"/>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738639"/>
        <c:crosses val="autoZero"/>
        <c:auto val="1"/>
        <c:lblAlgn val="ctr"/>
        <c:lblOffset val="100"/>
        <c:tickMarkSkip val="2"/>
        <c:noMultiLvlLbl val="0"/>
      </c:catAx>
      <c:valAx>
        <c:axId val="657738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737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Device usage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Gender!$P$18</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Gender!$O$19:$O$30</c:f>
              <c:strCache>
                <c:ptCount val="12"/>
                <c:pt idx="0">
                  <c:v>Smartphone</c:v>
                </c:pt>
                <c:pt idx="1">
                  <c:v>Headphones/earbuds</c:v>
                </c:pt>
                <c:pt idx="2">
                  <c:v>Smartwatch</c:v>
                </c:pt>
                <c:pt idx="3">
                  <c:v>Portable charger/battery</c:v>
                </c:pt>
                <c:pt idx="4">
                  <c:v>Activity tracker</c:v>
                </c:pt>
                <c:pt idx="5">
                  <c:v>Camera</c:v>
                </c:pt>
                <c:pt idx="6">
                  <c:v>Bluetooth speaker</c:v>
                </c:pt>
                <c:pt idx="7">
                  <c:v>GPS</c:v>
                </c:pt>
                <c:pt idx="8">
                  <c:v>Action camera</c:v>
                </c:pt>
                <c:pt idx="9">
                  <c:v>Other</c:v>
                </c:pt>
                <c:pt idx="10">
                  <c:v>Radio</c:v>
                </c:pt>
                <c:pt idx="11">
                  <c:v>E-reader</c:v>
                </c:pt>
              </c:strCache>
            </c:strRef>
          </c:cat>
          <c:val>
            <c:numRef>
              <c:f>Gender!$P$19:$P$30</c:f>
              <c:numCache>
                <c:formatCode>0%</c:formatCode>
                <c:ptCount val="12"/>
                <c:pt idx="0">
                  <c:v>0.25208913649025072</c:v>
                </c:pt>
                <c:pt idx="1">
                  <c:v>0.16016713091922005</c:v>
                </c:pt>
                <c:pt idx="2">
                  <c:v>0.11838440111420613</c:v>
                </c:pt>
                <c:pt idx="3">
                  <c:v>0.13509749303621169</c:v>
                </c:pt>
                <c:pt idx="4">
                  <c:v>6.2674094707520889E-2</c:v>
                </c:pt>
                <c:pt idx="5">
                  <c:v>9.8885793871866301E-2</c:v>
                </c:pt>
                <c:pt idx="6">
                  <c:v>5.4317548746518104E-2</c:v>
                </c:pt>
                <c:pt idx="7">
                  <c:v>4.3175487465181059E-2</c:v>
                </c:pt>
                <c:pt idx="8">
                  <c:v>3.4818941504178275E-2</c:v>
                </c:pt>
                <c:pt idx="9">
                  <c:v>4.178272980501393E-3</c:v>
                </c:pt>
                <c:pt idx="10">
                  <c:v>1.9498607242339833E-2</c:v>
                </c:pt>
                <c:pt idx="11">
                  <c:v>1.6713091922005572E-2</c:v>
                </c:pt>
              </c:numCache>
            </c:numRef>
          </c:val>
          <c:extLst>
            <c:ext xmlns:c16="http://schemas.microsoft.com/office/drawing/2014/chart" uri="{C3380CC4-5D6E-409C-BE32-E72D297353CC}">
              <c16:uniqueId val="{00000000-5F42-412F-B501-D8AB09E3A4A1}"/>
            </c:ext>
          </c:extLst>
        </c:ser>
        <c:ser>
          <c:idx val="1"/>
          <c:order val="1"/>
          <c:tx>
            <c:strRef>
              <c:f>Gender!$Q$18</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Gender!$O$19:$O$30</c:f>
              <c:strCache>
                <c:ptCount val="12"/>
                <c:pt idx="0">
                  <c:v>Smartphone</c:v>
                </c:pt>
                <c:pt idx="1">
                  <c:v>Headphones/earbuds</c:v>
                </c:pt>
                <c:pt idx="2">
                  <c:v>Smartwatch</c:v>
                </c:pt>
                <c:pt idx="3">
                  <c:v>Portable charger/battery</c:v>
                </c:pt>
                <c:pt idx="4">
                  <c:v>Activity tracker</c:v>
                </c:pt>
                <c:pt idx="5">
                  <c:v>Camera</c:v>
                </c:pt>
                <c:pt idx="6">
                  <c:v>Bluetooth speaker</c:v>
                </c:pt>
                <c:pt idx="7">
                  <c:v>GPS</c:v>
                </c:pt>
                <c:pt idx="8">
                  <c:v>Action camera</c:v>
                </c:pt>
                <c:pt idx="9">
                  <c:v>Other</c:v>
                </c:pt>
                <c:pt idx="10">
                  <c:v>Radio</c:v>
                </c:pt>
                <c:pt idx="11">
                  <c:v>E-reader</c:v>
                </c:pt>
              </c:strCache>
            </c:strRef>
          </c:cat>
          <c:val>
            <c:numRef>
              <c:f>Gender!$Q$19:$Q$30</c:f>
              <c:numCache>
                <c:formatCode>0%</c:formatCode>
                <c:ptCount val="12"/>
                <c:pt idx="0">
                  <c:v>0.27554179566563469</c:v>
                </c:pt>
                <c:pt idx="1">
                  <c:v>0.17801857585139319</c:v>
                </c:pt>
                <c:pt idx="2">
                  <c:v>0.1346749226006192</c:v>
                </c:pt>
                <c:pt idx="3">
                  <c:v>0.13157894736842105</c:v>
                </c:pt>
                <c:pt idx="4">
                  <c:v>6.8111455108359129E-2</c:v>
                </c:pt>
                <c:pt idx="5">
                  <c:v>8.8235294117647065E-2</c:v>
                </c:pt>
                <c:pt idx="6">
                  <c:v>3.4055727554179564E-2</c:v>
                </c:pt>
                <c:pt idx="7">
                  <c:v>4.1795665634674919E-2</c:v>
                </c:pt>
                <c:pt idx="8">
                  <c:v>2.1671826625386997E-2</c:v>
                </c:pt>
                <c:pt idx="9">
                  <c:v>4.6439628482972135E-3</c:v>
                </c:pt>
                <c:pt idx="10">
                  <c:v>1.238390092879257E-2</c:v>
                </c:pt>
                <c:pt idx="11">
                  <c:v>9.2879256965944269E-3</c:v>
                </c:pt>
              </c:numCache>
            </c:numRef>
          </c:val>
          <c:extLst>
            <c:ext xmlns:c16="http://schemas.microsoft.com/office/drawing/2014/chart" uri="{C3380CC4-5D6E-409C-BE32-E72D297353CC}">
              <c16:uniqueId val="{00000001-5F42-412F-B501-D8AB09E3A4A1}"/>
            </c:ext>
          </c:extLst>
        </c:ser>
        <c:dLbls>
          <c:dLblPos val="outEnd"/>
          <c:showLegendKey val="0"/>
          <c:showVal val="1"/>
          <c:showCatName val="0"/>
          <c:showSerName val="0"/>
          <c:showPercent val="0"/>
          <c:showBubbleSize val="0"/>
        </c:dLbls>
        <c:gapWidth val="60"/>
        <c:overlap val="-5"/>
        <c:axId val="1549763567"/>
        <c:axId val="1549764047"/>
      </c:barChart>
      <c:catAx>
        <c:axId val="154976356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64047"/>
        <c:crosses val="autoZero"/>
        <c:auto val="1"/>
        <c:lblAlgn val="ctr"/>
        <c:lblOffset val="100"/>
        <c:tickMarkSkip val="5"/>
        <c:noMultiLvlLbl val="0"/>
      </c:catAx>
      <c:valAx>
        <c:axId val="15497640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63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Device usage</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Gender!$T$22</c:f>
              <c:strCache>
                <c:ptCount val="1"/>
                <c:pt idx="0">
                  <c:v>Men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Gender!$U$18:$AD$18</c:f>
              <c:strCache>
                <c:ptCount val="10"/>
                <c:pt idx="0">
                  <c:v>1 Device</c:v>
                </c:pt>
                <c:pt idx="1">
                  <c:v>2 Devices</c:v>
                </c:pt>
                <c:pt idx="2">
                  <c:v>3 Devices</c:v>
                </c:pt>
                <c:pt idx="3">
                  <c:v>4 Devices</c:v>
                </c:pt>
                <c:pt idx="4">
                  <c:v>5 Devices</c:v>
                </c:pt>
                <c:pt idx="5">
                  <c:v>6 Devices</c:v>
                </c:pt>
                <c:pt idx="6">
                  <c:v>7 Devices</c:v>
                </c:pt>
                <c:pt idx="7">
                  <c:v>8 Devices</c:v>
                </c:pt>
                <c:pt idx="8">
                  <c:v>9 Devices</c:v>
                </c:pt>
                <c:pt idx="9">
                  <c:v>10 Devices</c:v>
                </c:pt>
              </c:strCache>
            </c:strRef>
          </c:cat>
          <c:val>
            <c:numRef>
              <c:f>Gender!$U$22:$AD$22</c:f>
              <c:numCache>
                <c:formatCode>0%</c:formatCode>
                <c:ptCount val="10"/>
                <c:pt idx="0">
                  <c:v>8.5106382978723402E-2</c:v>
                </c:pt>
                <c:pt idx="1">
                  <c:v>0.19148936170212766</c:v>
                </c:pt>
                <c:pt idx="2">
                  <c:v>0.22872340425531915</c:v>
                </c:pt>
                <c:pt idx="3">
                  <c:v>0.20212765957446807</c:v>
                </c:pt>
                <c:pt idx="4">
                  <c:v>0.15957446808510639</c:v>
                </c:pt>
                <c:pt idx="5">
                  <c:v>5.3191489361702128E-2</c:v>
                </c:pt>
                <c:pt idx="6">
                  <c:v>3.7234042553191488E-2</c:v>
                </c:pt>
                <c:pt idx="7">
                  <c:v>2.6595744680851064E-2</c:v>
                </c:pt>
                <c:pt idx="8">
                  <c:v>1.0638297872340425E-2</c:v>
                </c:pt>
                <c:pt idx="9">
                  <c:v>5.3191489361702126E-3</c:v>
                </c:pt>
              </c:numCache>
            </c:numRef>
          </c:val>
          <c:extLst>
            <c:ext xmlns:c16="http://schemas.microsoft.com/office/drawing/2014/chart" uri="{C3380CC4-5D6E-409C-BE32-E72D297353CC}">
              <c16:uniqueId val="{00000000-AFC7-44BE-8961-D2A2BFDEE5CB}"/>
            </c:ext>
          </c:extLst>
        </c:ser>
        <c:ser>
          <c:idx val="1"/>
          <c:order val="1"/>
          <c:tx>
            <c:strRef>
              <c:f>Gender!$T$23</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Gender!$U$18:$AD$18</c:f>
              <c:strCache>
                <c:ptCount val="10"/>
                <c:pt idx="0">
                  <c:v>1 Device</c:v>
                </c:pt>
                <c:pt idx="1">
                  <c:v>2 Devices</c:v>
                </c:pt>
                <c:pt idx="2">
                  <c:v>3 Devices</c:v>
                </c:pt>
                <c:pt idx="3">
                  <c:v>4 Devices</c:v>
                </c:pt>
                <c:pt idx="4">
                  <c:v>5 Devices</c:v>
                </c:pt>
                <c:pt idx="5">
                  <c:v>6 Devices</c:v>
                </c:pt>
                <c:pt idx="6">
                  <c:v>7 Devices</c:v>
                </c:pt>
                <c:pt idx="7">
                  <c:v>8 Devices</c:v>
                </c:pt>
                <c:pt idx="8">
                  <c:v>9 Devices</c:v>
                </c:pt>
                <c:pt idx="9">
                  <c:v>10 Devices</c:v>
                </c:pt>
              </c:strCache>
            </c:strRef>
          </c:cat>
          <c:val>
            <c:numRef>
              <c:f>Gender!$U$23:$AD$23</c:f>
              <c:numCache>
                <c:formatCode>0%</c:formatCode>
                <c:ptCount val="10"/>
                <c:pt idx="0">
                  <c:v>6.9148936170212769E-2</c:v>
                </c:pt>
                <c:pt idx="1">
                  <c:v>0.23404255319148937</c:v>
                </c:pt>
                <c:pt idx="2">
                  <c:v>0.29255319148936171</c:v>
                </c:pt>
                <c:pt idx="3">
                  <c:v>0.19148936170212766</c:v>
                </c:pt>
                <c:pt idx="4">
                  <c:v>0.14893617021276595</c:v>
                </c:pt>
                <c:pt idx="5">
                  <c:v>2.6595744680851064E-2</c:v>
                </c:pt>
                <c:pt idx="6">
                  <c:v>2.1276595744680851E-2</c:v>
                </c:pt>
                <c:pt idx="7">
                  <c:v>5.3191489361702126E-3</c:v>
                </c:pt>
                <c:pt idx="8">
                  <c:v>1.0638297872340425E-2</c:v>
                </c:pt>
                <c:pt idx="9">
                  <c:v>0</c:v>
                </c:pt>
              </c:numCache>
            </c:numRef>
          </c:val>
          <c:extLst>
            <c:ext xmlns:c16="http://schemas.microsoft.com/office/drawing/2014/chart" uri="{C3380CC4-5D6E-409C-BE32-E72D297353CC}">
              <c16:uniqueId val="{00000001-AFC7-44BE-8961-D2A2BFDEE5CB}"/>
            </c:ext>
          </c:extLst>
        </c:ser>
        <c:dLbls>
          <c:dLblPos val="outEnd"/>
          <c:showLegendKey val="0"/>
          <c:showVal val="1"/>
          <c:showCatName val="0"/>
          <c:showSerName val="0"/>
          <c:showPercent val="0"/>
          <c:showBubbleSize val="0"/>
        </c:dLbls>
        <c:gapWidth val="60"/>
        <c:overlap val="-6"/>
        <c:axId val="1087080127"/>
        <c:axId val="1087080607"/>
      </c:barChart>
      <c:catAx>
        <c:axId val="108708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080607"/>
        <c:crosses val="autoZero"/>
        <c:auto val="1"/>
        <c:lblAlgn val="ctr"/>
        <c:lblOffset val="100"/>
        <c:noMultiLvlLbl val="0"/>
      </c:catAx>
      <c:valAx>
        <c:axId val="108708060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08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422274</xdr:colOff>
      <xdr:row>58</xdr:row>
      <xdr:rowOff>57150</xdr:rowOff>
    </xdr:from>
    <xdr:to>
      <xdr:col>19</xdr:col>
      <xdr:colOff>241300</xdr:colOff>
      <xdr:row>73</xdr:row>
      <xdr:rowOff>88900</xdr:rowOff>
    </xdr:to>
    <xdr:graphicFrame macro="">
      <xdr:nvGraphicFramePr>
        <xdr:cNvPr id="3" name="Chart 2">
          <a:extLst>
            <a:ext uri="{FF2B5EF4-FFF2-40B4-BE49-F238E27FC236}">
              <a16:creationId xmlns:a16="http://schemas.microsoft.com/office/drawing/2014/main" id="{CD9356A0-0A9F-57AC-6487-4945EFC07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69850</xdr:colOff>
      <xdr:row>35</xdr:row>
      <xdr:rowOff>127000</xdr:rowOff>
    </xdr:from>
    <xdr:to>
      <xdr:col>27</xdr:col>
      <xdr:colOff>139700</xdr:colOff>
      <xdr:row>59</xdr:row>
      <xdr:rowOff>152400</xdr:rowOff>
    </xdr:to>
    <xdr:graphicFrame macro="">
      <xdr:nvGraphicFramePr>
        <xdr:cNvPr id="4" name="Chart 3">
          <a:extLst>
            <a:ext uri="{FF2B5EF4-FFF2-40B4-BE49-F238E27FC236}">
              <a16:creationId xmlns:a16="http://schemas.microsoft.com/office/drawing/2014/main" id="{4EC3A68D-152F-1C85-C530-FD6C4B57A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238124</xdr:colOff>
      <xdr:row>28</xdr:row>
      <xdr:rowOff>6350</xdr:rowOff>
    </xdr:from>
    <xdr:to>
      <xdr:col>42</xdr:col>
      <xdr:colOff>317499</xdr:colOff>
      <xdr:row>53</xdr:row>
      <xdr:rowOff>88900</xdr:rowOff>
    </xdr:to>
    <xdr:graphicFrame macro="">
      <xdr:nvGraphicFramePr>
        <xdr:cNvPr id="5" name="Chart 4">
          <a:extLst>
            <a:ext uri="{FF2B5EF4-FFF2-40B4-BE49-F238E27FC236}">
              <a16:creationId xmlns:a16="http://schemas.microsoft.com/office/drawing/2014/main" id="{083FF855-26D3-FEF6-0CFA-EE5665559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43447800928" createdVersion="8" refreshedVersion="8" minRefreshableVersion="3" recordCount="29" xr:uid="{906998CD-0453-40EA-9B28-8C89BD37E96C}">
  <cacheSource type="worksheet">
    <worksheetSource ref="A1:A30" sheet="1_device"/>
  </cacheSource>
  <cacheFields count="1">
    <cacheField name="Field_1" numFmtId="0">
      <sharedItems count="3">
        <s v="Smartphone"/>
        <s v="Portable charger/battery"/>
        <s v="Smartwatch"/>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51981597223" createdVersion="8" refreshedVersion="8" minRefreshableVersion="3" recordCount="164" xr:uid="{600CE32B-7FC6-4497-A02D-6D86D7BCDFDB}">
  <cacheSource type="worksheet">
    <worksheetSource ref="A1:A165" sheet="2_devices"/>
  </cacheSource>
  <cacheFields count="1">
    <cacheField name="2 Device carriers" numFmtId="0">
      <sharedItems count="10">
        <s v="Smartphone"/>
        <s v="Headphones/earbuds"/>
        <s v="Smartwatch"/>
        <s v="Portable charger/battery"/>
        <s v="Activity tracker"/>
        <s v="Camera"/>
        <s v="Bluetooth speaker"/>
        <s v="GPS"/>
        <s v="Radio"/>
        <s v="Oth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54017245371" createdVersion="8" refreshedVersion="8" minRefreshableVersion="3" recordCount="82" xr:uid="{30C64673-1A65-417F-95C0-470DFA338990}">
  <cacheSource type="worksheet">
    <worksheetSource ref="C6:D88" sheet="Sheet11"/>
  </cacheSource>
  <cacheFields count="2">
    <cacheField name="2 Device carriers" numFmtId="0">
      <sharedItems count="3">
        <s v="Smartphone"/>
        <s v="Headphones/earbuds"/>
        <s v="Smartwatch"/>
      </sharedItems>
    </cacheField>
    <cacheField name="Field2" numFmtId="0">
      <sharedItems count="9">
        <s v="Portable charger/battery"/>
        <s v="Smartwatch"/>
        <s v="Headphones/earbuds"/>
        <s v="Activity tracker"/>
        <s v="Camera"/>
        <s v="Bluetooth speaker"/>
        <s v="GPS"/>
        <s v="Radio"/>
        <s v="Oth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lomon B. Pobee" refreshedDate="45667.469727777781" backgroundQuery="1" createdVersion="8" refreshedVersion="8" minRefreshableVersion="3" recordCount="0" supportSubquery="1" supportAdvancedDrill="1" xr:uid="{F388EF00-315D-4C3C-9CAD-8856F7B3A385}">
  <cacheSource type="external" connectionId="1"/>
  <cacheFields count="6">
    <cacheField name="[Range].[3 device carriers].[3 device carriers]" caption="3 device carriers" numFmtId="0" level="1">
      <sharedItems count="2">
        <s v="Headphones/earbuds"/>
        <s v="Smartphone"/>
      </sharedItems>
    </cacheField>
    <cacheField name="[Range].[3 device carriers_1].[3 device carriers_1]" caption="3 device carriers_1" numFmtId="0" hierarchy="1" level="1">
      <sharedItems count="8">
        <s v="Action camera"/>
        <s v="Activity tracker"/>
        <s v="Bluetooth speaker"/>
        <s v="Camera"/>
        <s v="GPS"/>
        <s v="Headphones/earbuds"/>
        <s v="Radio"/>
        <s v="Smartwatch"/>
      </sharedItems>
    </cacheField>
    <cacheField name="[Range].[3 device carriers_2].[3 device carriers_2]" caption="3 device carriers_2" numFmtId="0" hierarchy="2" level="1">
      <sharedItems count="7">
        <s v="Camera"/>
        <s v="Portable charger/battery"/>
        <s v="Bluetooth speaker"/>
        <s v="E-reader"/>
        <s v="Other"/>
        <s v="Smartwatch"/>
        <s v="Activity tracker"/>
      </sharedItems>
    </cacheField>
    <cacheField name="[Measures].[Count of 3 device carriers]" caption="Count of 3 device carriers" numFmtId="0" hierarchy="11" level="32767"/>
    <cacheField name="[Measures].[Count of 3 device carriers_1]" caption="Count of 3 device carriers_1" numFmtId="0" hierarchy="12" level="32767"/>
    <cacheField name="[Measures].[Count of 3 device carriers_2]" caption="Count of 3 device carriers_2" numFmtId="0" hierarchy="13" level="32767"/>
  </cacheFields>
  <cacheHierarchies count="15">
    <cacheHierarchy uniqueName="[Range].[3 device carriers]" caption="3 device carriers" attribute="1" defaultMemberUniqueName="[Range].[3 device carriers].[All]" allUniqueName="[Range].[3 device carriers].[All]" dimensionUniqueName="[Range]" displayFolder="" count="2" memberValueDatatype="130" unbalanced="0">
      <fieldsUsage count="2">
        <fieldUsage x="-1"/>
        <fieldUsage x="0"/>
      </fieldsUsage>
    </cacheHierarchy>
    <cacheHierarchy uniqueName="[Range].[3 device carriers_1]" caption="3 device carriers_1" attribute="1" defaultMemberUniqueName="[Range].[3 device carriers_1].[All]" allUniqueName="[Range].[3 device carriers_1].[All]" dimensionUniqueName="[Range]" displayFolder="" count="2" memberValueDatatype="130" unbalanced="0">
      <fieldsUsage count="2">
        <fieldUsage x="-1"/>
        <fieldUsage x="1"/>
      </fieldsUsage>
    </cacheHierarchy>
    <cacheHierarchy uniqueName="[Range].[3 device carriers_2]" caption="3 device carriers_2" attribute="1" defaultMemberUniqueName="[Range].[3 device carriers_2].[All]" allUniqueName="[Range].[3 device carriers_2].[All]" dimensionUniqueName="[Range]" displayFolder="" count="2" memberValueDatatype="130" unbalanced="0">
      <fieldsUsage count="2">
        <fieldUsage x="-1"/>
        <fieldUsage x="2"/>
      </fieldsUsage>
    </cacheHierarchy>
    <cacheHierarchy uniqueName="[Range 1].[3 device carriers]" caption="3 device carriers" attribute="1" defaultMemberUniqueName="[Range 1].[3 device carriers].[All]" allUniqueName="[Range 1].[3 device carriers].[All]" dimensionUniqueName="[Range 1]" displayFolder="" count="0" memberValueDatatype="130" unbalanced="0"/>
    <cacheHierarchy uniqueName="[Table1].[3 device carriers]" caption="3 device carriers" attribute="1" defaultMemberUniqueName="[Table1].[3 device carriers].[All]" allUniqueName="[Table1].[3 device carriers].[All]" dimensionUniqueName="[Table1]" displayFolder="" count="0" memberValueDatatype="130" unbalanced="0"/>
    <cacheHierarchy uniqueName="[Table1].[field_2]" caption="field_2" attribute="1" defaultMemberUniqueName="[Table1].[field_2].[All]" allUniqueName="[Table1].[field_2].[All]" dimensionUniqueName="[Table1]" displayFolder="" count="0" memberValueDatatype="130" unbalanced="0"/>
    <cacheHierarchy uniqueName="[Table1].[field_3]" caption="field_3" attribute="1" defaultMemberUniqueName="[Table1].[field_3].[All]" allUniqueName="[Table1].[field_3].[All]" dimensionUniqueName="[Table1]" displayFolder="" count="0"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Count of 3 device carriers]" caption="Count of 3 device carriers" measure="1" displayFolder="" measureGroup="Range" count="0" oneField="1" hidden="1">
      <fieldsUsage count="1">
        <fieldUsage x="3"/>
      </fieldsUsage>
      <extLst>
        <ext xmlns:x15="http://schemas.microsoft.com/office/spreadsheetml/2010/11/main" uri="{B97F6D7D-B522-45F9-BDA1-12C45D357490}">
          <x15:cacheHierarchy aggregatedColumn="0"/>
        </ext>
      </extLst>
    </cacheHierarchy>
    <cacheHierarchy uniqueName="[Measures].[Count of 3 device carriers_1]" caption="Count of 3 device carriers_1" measure="1" displayFolder="" measureGroup="Range" count="0" oneField="1" hidden="1">
      <fieldsUsage count="1">
        <fieldUsage x="4"/>
      </fieldsUsage>
      <extLst>
        <ext xmlns:x15="http://schemas.microsoft.com/office/spreadsheetml/2010/11/main" uri="{B97F6D7D-B522-45F9-BDA1-12C45D357490}">
          <x15:cacheHierarchy aggregatedColumn="1"/>
        </ext>
      </extLst>
    </cacheHierarchy>
    <cacheHierarchy uniqueName="[Measures].[Count of 3 device carriers_2]" caption="Count of 3 device carriers_2" measure="1" displayFolder="" measureGroup="Range" count="0" oneField="1" hidden="1">
      <fieldsUsage count="1">
        <fieldUsage x="5"/>
      </fieldsUsage>
      <extLst>
        <ext xmlns:x15="http://schemas.microsoft.com/office/spreadsheetml/2010/11/main" uri="{B97F6D7D-B522-45F9-BDA1-12C45D357490}">
          <x15:cacheHierarchy aggregatedColumn="2"/>
        </ext>
      </extLst>
    </cacheHierarchy>
    <cacheHierarchy uniqueName="[Measures].[Count of 3 device carriers 2]" caption="Count of 3 device carriers 2" measure="1" displayFolder="" measureGroup="Range 1" count="0" hidden="1">
      <extLst>
        <ext xmlns:x15="http://schemas.microsoft.com/office/spreadsheetml/2010/11/main" uri="{B97F6D7D-B522-45F9-BDA1-12C45D357490}">
          <x15:cacheHierarchy aggregatedColumn="3"/>
        </ext>
      </extLst>
    </cacheHierarchy>
  </cacheHierarchies>
  <kpis count="0"/>
  <dimensions count="4">
    <dimension measure="1" name="Measures" uniqueName="[Measures]" caption="Measures"/>
    <dimension name="Range" uniqueName="[Range]" caption="Range"/>
    <dimension name="Range 1" uniqueName="[Range 1]" caption="Range 1"/>
    <dimension name="Table1" uniqueName="[Table1]" caption="Table1"/>
  </dimensions>
  <measureGroups count="3">
    <measureGroup name="Range" caption="Range"/>
    <measureGroup name="Range 1" caption="Range 1"/>
    <measureGroup name="Table1" caption="Table1"/>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75119328701" createdVersion="8" refreshedVersion="8" minRefreshableVersion="3" recordCount="303" xr:uid="{5F563C77-28CB-473F-87B0-7C0B76EB017F}">
  <cacheSource type="worksheet">
    <worksheetSource ref="I2:I305" sheet="3_devices"/>
  </cacheSource>
  <cacheFields count="1">
    <cacheField name="field1" numFmtId="0">
      <sharedItems count="12">
        <s v="Headphones/earbuds"/>
        <s v="Smartphone"/>
        <s v="Activity tracker"/>
        <s v="Camera"/>
        <s v="Smartwatch"/>
        <s v="Action camera"/>
        <s v="Bluetooth speaker"/>
        <s v="GPS"/>
        <s v="Radio"/>
        <s v="Portable charger/battery"/>
        <s v="Other"/>
        <s v="E-reader"/>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79179861111" createdVersion="8" refreshedVersion="8" minRefreshableVersion="3" recordCount="76" xr:uid="{BB755604-D4D2-43B9-A241-F524354697EA}">
  <cacheSource type="worksheet">
    <worksheetSource ref="A1:D77" sheet="4_devices"/>
  </cacheSource>
  <cacheFields count="4">
    <cacheField name="field1" numFmtId="0">
      <sharedItems count="3">
        <s v="Smartphone"/>
        <s v="Headphones/earbuds"/>
        <s v="Camera"/>
      </sharedItems>
    </cacheField>
    <cacheField name="field2" numFmtId="0">
      <sharedItems count="7">
        <s v="Headphones/earbuds"/>
        <s v="Action camera"/>
        <s v="Smartwatch"/>
        <s v="Camera"/>
        <s v="GPS"/>
        <s v="Radio"/>
        <s v="Activity tracker"/>
      </sharedItems>
    </cacheField>
    <cacheField name="field3" numFmtId="0">
      <sharedItems count="9">
        <s v="Smartwatch"/>
        <s v="Camera"/>
        <s v="Action camera"/>
        <s v="E-reader"/>
        <s v="Bluetooth speaker"/>
        <s v="Activity tracker"/>
        <s v="GPS"/>
        <s v="Portable charger/battery"/>
        <s v="Radio"/>
      </sharedItems>
    </cacheField>
    <cacheField name="field4" numFmtId="0">
      <sharedItems count="6">
        <s v="Portable charger/battery"/>
        <s v="Activity tracker"/>
        <s v="Bluetooth speaker"/>
        <s v="Smartwatch"/>
        <s v="Other"/>
        <s v="E-reader"/>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85473263892" createdVersion="8" refreshedVersion="8" minRefreshableVersion="3" recordCount="304" xr:uid="{9F635931-FA70-4B7A-886D-D32AB293DC48}">
  <cacheSource type="worksheet">
    <worksheetSource ref="M1:M305" sheet="4_devices"/>
  </cacheSource>
  <cacheFields count="1">
    <cacheField name="field_1" numFmtId="0">
      <sharedItems count="12">
        <s v="Smartphone"/>
        <s v="Headphones/earbuds"/>
        <s v="Camera"/>
        <s v="Action camera"/>
        <s v="Smartwatch"/>
        <s v="GPS"/>
        <s v="Radio"/>
        <s v="Activity tracker"/>
        <s v="E-reader"/>
        <s v="Bluetooth speaker"/>
        <s v="Portable charger/battery"/>
        <s v="Other"/>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omon B. Pobee" refreshedDate="45667.489842708332" createdVersion="8" refreshedVersion="8" minRefreshableVersion="3" recordCount="290" xr:uid="{5B2AD8FD-C74F-4547-B18A-4D09D7E769A3}">
  <cacheSource type="worksheet">
    <worksheetSource ref="K1:K291" sheet="Sheet23"/>
  </cacheSource>
  <cacheFields count="1">
    <cacheField name="field1" numFmtId="0">
      <sharedItems count="12">
        <s v="Smartphone"/>
        <s v="Headphones/earbuds"/>
        <s v="Camera"/>
        <s v="Action camera"/>
        <s v="Smartwatch"/>
        <s v="GPS"/>
        <s v="Activity tracker"/>
        <s v="Bluetooth speaker"/>
        <s v="Radio"/>
        <s v="E-reader"/>
        <s v="Drone"/>
        <s v="Portable charger/batter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r>
  <r>
    <x v="0"/>
  </r>
  <r>
    <x v="0"/>
  </r>
  <r>
    <x v="0"/>
  </r>
  <r>
    <x v="0"/>
  </r>
  <r>
    <x v="0"/>
  </r>
  <r>
    <x v="0"/>
  </r>
  <r>
    <x v="0"/>
  </r>
  <r>
    <x v="0"/>
  </r>
  <r>
    <x v="0"/>
  </r>
  <r>
    <x v="0"/>
  </r>
  <r>
    <x v="0"/>
  </r>
  <r>
    <x v="0"/>
  </r>
  <r>
    <x v="0"/>
  </r>
  <r>
    <x v="0"/>
  </r>
  <r>
    <x v="0"/>
  </r>
  <r>
    <x v="0"/>
  </r>
  <r>
    <x v="0"/>
  </r>
  <r>
    <x v="0"/>
  </r>
  <r>
    <x v="0"/>
  </r>
  <r>
    <x v="0"/>
  </r>
  <r>
    <x v="0"/>
  </r>
  <r>
    <x v="0"/>
  </r>
  <r>
    <x v="0"/>
  </r>
  <r>
    <x v="1"/>
  </r>
  <r>
    <x v="2"/>
  </r>
  <r>
    <x v="0"/>
  </r>
  <r>
    <x v="2"/>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x v="0"/>
  </r>
  <r>
    <x v="0"/>
  </r>
  <r>
    <x v="0"/>
  </r>
  <r>
    <x v="0"/>
  </r>
  <r>
    <x v="0"/>
  </r>
  <r>
    <x v="0"/>
  </r>
  <r>
    <x v="0"/>
  </r>
  <r>
    <x v="0"/>
  </r>
  <r>
    <x v="0"/>
  </r>
  <r>
    <x v="0"/>
  </r>
  <r>
    <x v="0"/>
  </r>
  <r>
    <x v="0"/>
  </r>
  <r>
    <x v="0"/>
  </r>
  <r>
    <x v="0"/>
  </r>
  <r>
    <x v="1"/>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1"/>
  </r>
  <r>
    <x v="2"/>
  </r>
  <r>
    <x v="0"/>
  </r>
  <r>
    <x v="0"/>
  </r>
  <r>
    <x v="0"/>
  </r>
  <r>
    <x v="0"/>
  </r>
  <r>
    <x v="0"/>
  </r>
  <r>
    <x v="0"/>
  </r>
  <r>
    <x v="0"/>
  </r>
  <r>
    <x v="0"/>
  </r>
  <r>
    <x v="0"/>
  </r>
  <r>
    <x v="0"/>
  </r>
  <r>
    <x v="0"/>
  </r>
  <r>
    <x v="0"/>
  </r>
  <r>
    <x v="0"/>
  </r>
  <r>
    <x v="0"/>
  </r>
  <r>
    <x v="1"/>
  </r>
  <r>
    <x v="0"/>
  </r>
  <r>
    <x v="0"/>
  </r>
  <r>
    <x v="0"/>
  </r>
  <r>
    <x v="0"/>
  </r>
  <r>
    <x v="0"/>
  </r>
  <r>
    <x v="3"/>
  </r>
  <r>
    <x v="2"/>
  </r>
  <r>
    <x v="1"/>
  </r>
  <r>
    <x v="4"/>
  </r>
  <r>
    <x v="1"/>
  </r>
  <r>
    <x v="2"/>
  </r>
  <r>
    <x v="1"/>
  </r>
  <r>
    <x v="5"/>
  </r>
  <r>
    <x v="1"/>
  </r>
  <r>
    <x v="1"/>
  </r>
  <r>
    <x v="4"/>
  </r>
  <r>
    <x v="2"/>
  </r>
  <r>
    <x v="1"/>
  </r>
  <r>
    <x v="2"/>
  </r>
  <r>
    <x v="2"/>
  </r>
  <r>
    <x v="2"/>
  </r>
  <r>
    <x v="1"/>
  </r>
  <r>
    <x v="2"/>
  </r>
  <r>
    <x v="2"/>
  </r>
  <r>
    <x v="1"/>
  </r>
  <r>
    <x v="6"/>
  </r>
  <r>
    <x v="5"/>
  </r>
  <r>
    <x v="1"/>
  </r>
  <r>
    <x v="2"/>
  </r>
  <r>
    <x v="1"/>
  </r>
  <r>
    <x v="1"/>
  </r>
  <r>
    <x v="2"/>
  </r>
  <r>
    <x v="1"/>
  </r>
  <r>
    <x v="7"/>
  </r>
  <r>
    <x v="4"/>
  </r>
  <r>
    <x v="1"/>
  </r>
  <r>
    <x v="3"/>
  </r>
  <r>
    <x v="1"/>
  </r>
  <r>
    <x v="3"/>
  </r>
  <r>
    <x v="1"/>
  </r>
  <r>
    <x v="5"/>
  </r>
  <r>
    <x v="1"/>
  </r>
  <r>
    <x v="8"/>
  </r>
  <r>
    <x v="2"/>
  </r>
  <r>
    <x v="2"/>
  </r>
  <r>
    <x v="1"/>
  </r>
  <r>
    <x v="9"/>
  </r>
  <r>
    <x v="1"/>
  </r>
  <r>
    <x v="5"/>
  </r>
  <r>
    <x v="3"/>
  </r>
  <r>
    <x v="4"/>
  </r>
  <r>
    <x v="3"/>
  </r>
  <r>
    <x v="5"/>
  </r>
  <r>
    <x v="2"/>
  </r>
  <r>
    <x v="4"/>
  </r>
  <r>
    <x v="7"/>
  </r>
  <r>
    <x v="1"/>
  </r>
  <r>
    <x v="2"/>
  </r>
  <r>
    <x v="5"/>
  </r>
  <r>
    <x v="6"/>
  </r>
  <r>
    <x v="1"/>
  </r>
  <r>
    <x v="3"/>
  </r>
  <r>
    <x v="7"/>
  </r>
  <r>
    <x v="2"/>
  </r>
  <r>
    <x v="5"/>
  </r>
  <r>
    <x v="3"/>
  </r>
  <r>
    <x v="3"/>
  </r>
  <r>
    <x v="6"/>
  </r>
  <r>
    <x v="4"/>
  </r>
  <r>
    <x v="1"/>
  </r>
  <r>
    <x v="2"/>
  </r>
  <r>
    <x v="5"/>
  </r>
  <r>
    <x v="1"/>
  </r>
  <r>
    <x v="5"/>
  </r>
  <r>
    <x v="1"/>
  </r>
  <r>
    <x v="2"/>
  </r>
  <r>
    <x v="2"/>
  </r>
  <r>
    <x v="5"/>
  </r>
  <r>
    <x v="1"/>
  </r>
  <r>
    <x v="1"/>
  </r>
  <r>
    <x v="1"/>
  </r>
  <r>
    <x v="6"/>
  </r>
  <r>
    <x v="2"/>
  </r>
  <r>
    <x v="3"/>
  </r>
  <r>
    <x v="1"/>
  </r>
  <r>
    <x v="2"/>
  </r>
  <r>
    <x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r>
  <r>
    <x v="0"/>
    <x v="1"/>
  </r>
  <r>
    <x v="0"/>
    <x v="2"/>
  </r>
  <r>
    <x v="0"/>
    <x v="3"/>
  </r>
  <r>
    <x v="0"/>
    <x v="2"/>
  </r>
  <r>
    <x v="0"/>
    <x v="1"/>
  </r>
  <r>
    <x v="0"/>
    <x v="2"/>
  </r>
  <r>
    <x v="0"/>
    <x v="4"/>
  </r>
  <r>
    <x v="0"/>
    <x v="2"/>
  </r>
  <r>
    <x v="0"/>
    <x v="2"/>
  </r>
  <r>
    <x v="0"/>
    <x v="3"/>
  </r>
  <r>
    <x v="0"/>
    <x v="1"/>
  </r>
  <r>
    <x v="0"/>
    <x v="2"/>
  </r>
  <r>
    <x v="0"/>
    <x v="1"/>
  </r>
  <r>
    <x v="1"/>
    <x v="1"/>
  </r>
  <r>
    <x v="0"/>
    <x v="1"/>
  </r>
  <r>
    <x v="0"/>
    <x v="2"/>
  </r>
  <r>
    <x v="1"/>
    <x v="1"/>
  </r>
  <r>
    <x v="0"/>
    <x v="1"/>
  </r>
  <r>
    <x v="0"/>
    <x v="2"/>
  </r>
  <r>
    <x v="0"/>
    <x v="5"/>
  </r>
  <r>
    <x v="0"/>
    <x v="4"/>
  </r>
  <r>
    <x v="0"/>
    <x v="2"/>
  </r>
  <r>
    <x v="0"/>
    <x v="1"/>
  </r>
  <r>
    <x v="0"/>
    <x v="2"/>
  </r>
  <r>
    <x v="0"/>
    <x v="2"/>
  </r>
  <r>
    <x v="0"/>
    <x v="1"/>
  </r>
  <r>
    <x v="0"/>
    <x v="2"/>
  </r>
  <r>
    <x v="0"/>
    <x v="6"/>
  </r>
  <r>
    <x v="0"/>
    <x v="3"/>
  </r>
  <r>
    <x v="0"/>
    <x v="2"/>
  </r>
  <r>
    <x v="0"/>
    <x v="0"/>
  </r>
  <r>
    <x v="0"/>
    <x v="2"/>
  </r>
  <r>
    <x v="0"/>
    <x v="0"/>
  </r>
  <r>
    <x v="0"/>
    <x v="2"/>
  </r>
  <r>
    <x v="0"/>
    <x v="4"/>
  </r>
  <r>
    <x v="0"/>
    <x v="2"/>
  </r>
  <r>
    <x v="0"/>
    <x v="7"/>
  </r>
  <r>
    <x v="0"/>
    <x v="1"/>
  </r>
  <r>
    <x v="0"/>
    <x v="1"/>
  </r>
  <r>
    <x v="0"/>
    <x v="2"/>
  </r>
  <r>
    <x v="0"/>
    <x v="8"/>
  </r>
  <r>
    <x v="0"/>
    <x v="2"/>
  </r>
  <r>
    <x v="0"/>
    <x v="4"/>
  </r>
  <r>
    <x v="0"/>
    <x v="0"/>
  </r>
  <r>
    <x v="0"/>
    <x v="3"/>
  </r>
  <r>
    <x v="0"/>
    <x v="0"/>
  </r>
  <r>
    <x v="0"/>
    <x v="4"/>
  </r>
  <r>
    <x v="0"/>
    <x v="1"/>
  </r>
  <r>
    <x v="0"/>
    <x v="3"/>
  </r>
  <r>
    <x v="1"/>
    <x v="6"/>
  </r>
  <r>
    <x v="0"/>
    <x v="2"/>
  </r>
  <r>
    <x v="0"/>
    <x v="1"/>
  </r>
  <r>
    <x v="0"/>
    <x v="4"/>
  </r>
  <r>
    <x v="0"/>
    <x v="5"/>
  </r>
  <r>
    <x v="0"/>
    <x v="2"/>
  </r>
  <r>
    <x v="0"/>
    <x v="0"/>
  </r>
  <r>
    <x v="0"/>
    <x v="6"/>
  </r>
  <r>
    <x v="0"/>
    <x v="1"/>
  </r>
  <r>
    <x v="0"/>
    <x v="4"/>
  </r>
  <r>
    <x v="1"/>
    <x v="0"/>
  </r>
  <r>
    <x v="2"/>
    <x v="0"/>
  </r>
  <r>
    <x v="0"/>
    <x v="5"/>
  </r>
  <r>
    <x v="0"/>
    <x v="3"/>
  </r>
  <r>
    <x v="0"/>
    <x v="2"/>
  </r>
  <r>
    <x v="0"/>
    <x v="1"/>
  </r>
  <r>
    <x v="0"/>
    <x v="4"/>
  </r>
  <r>
    <x v="0"/>
    <x v="2"/>
  </r>
  <r>
    <x v="0"/>
    <x v="4"/>
  </r>
  <r>
    <x v="0"/>
    <x v="2"/>
  </r>
  <r>
    <x v="0"/>
    <x v="1"/>
  </r>
  <r>
    <x v="0"/>
    <x v="1"/>
  </r>
  <r>
    <x v="0"/>
    <x v="4"/>
  </r>
  <r>
    <x v="0"/>
    <x v="2"/>
  </r>
  <r>
    <x v="0"/>
    <x v="2"/>
  </r>
  <r>
    <x v="0"/>
    <x v="2"/>
  </r>
  <r>
    <x v="1"/>
    <x v="5"/>
  </r>
  <r>
    <x v="0"/>
    <x v="1"/>
  </r>
  <r>
    <x v="0"/>
    <x v="0"/>
  </r>
  <r>
    <x v="0"/>
    <x v="2"/>
  </r>
  <r>
    <x v="0"/>
    <x v="1"/>
  </r>
  <r>
    <x v="0"/>
    <x v="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x v="0"/>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0"/>
  </r>
  <r>
    <x v="0"/>
  </r>
  <r>
    <x v="0"/>
  </r>
  <r>
    <x v="0"/>
  </r>
  <r>
    <x v="0"/>
  </r>
  <r>
    <x v="0"/>
  </r>
  <r>
    <x v="0"/>
  </r>
  <r>
    <x v="0"/>
  </r>
  <r>
    <x v="3"/>
  </r>
  <r>
    <x v="0"/>
  </r>
  <r>
    <x v="0"/>
  </r>
  <r>
    <x v="0"/>
  </r>
  <r>
    <x v="4"/>
  </r>
  <r>
    <x v="2"/>
  </r>
  <r>
    <x v="5"/>
  </r>
  <r>
    <x v="0"/>
  </r>
  <r>
    <x v="0"/>
  </r>
  <r>
    <x v="0"/>
  </r>
  <r>
    <x v="4"/>
  </r>
  <r>
    <x v="0"/>
  </r>
  <r>
    <x v="0"/>
  </r>
  <r>
    <x v="0"/>
  </r>
  <r>
    <x v="0"/>
  </r>
  <r>
    <x v="0"/>
  </r>
  <r>
    <x v="0"/>
  </r>
  <r>
    <x v="2"/>
  </r>
  <r>
    <x v="0"/>
  </r>
  <r>
    <x v="0"/>
  </r>
  <r>
    <x v="0"/>
  </r>
  <r>
    <x v="6"/>
  </r>
  <r>
    <x v="0"/>
  </r>
  <r>
    <x v="0"/>
  </r>
  <r>
    <x v="2"/>
  </r>
  <r>
    <x v="0"/>
  </r>
  <r>
    <x v="0"/>
  </r>
  <r>
    <x v="0"/>
  </r>
  <r>
    <x v="0"/>
  </r>
  <r>
    <x v="3"/>
  </r>
  <r>
    <x v="0"/>
  </r>
  <r>
    <x v="7"/>
  </r>
  <r>
    <x v="4"/>
  </r>
  <r>
    <x v="7"/>
  </r>
  <r>
    <x v="8"/>
  </r>
  <r>
    <x v="0"/>
  </r>
  <r>
    <x v="4"/>
  </r>
  <r>
    <x v="0"/>
  </r>
  <r>
    <x v="4"/>
  </r>
  <r>
    <x v="0"/>
  </r>
  <r>
    <x v="2"/>
  </r>
  <r>
    <x v="0"/>
  </r>
  <r>
    <x v="0"/>
  </r>
  <r>
    <x v="0"/>
  </r>
  <r>
    <x v="0"/>
  </r>
  <r>
    <x v="0"/>
  </r>
  <r>
    <x v="2"/>
  </r>
  <r>
    <x v="0"/>
  </r>
  <r>
    <x v="0"/>
  </r>
  <r>
    <x v="4"/>
  </r>
  <r>
    <x v="0"/>
  </r>
  <r>
    <x v="3"/>
  </r>
  <r>
    <x v="0"/>
  </r>
  <r>
    <x v="0"/>
  </r>
  <r>
    <x v="0"/>
  </r>
  <r>
    <x v="0"/>
  </r>
  <r>
    <x v="0"/>
  </r>
  <r>
    <x v="7"/>
  </r>
  <r>
    <x v="0"/>
  </r>
  <r>
    <x v="6"/>
  </r>
  <r>
    <x v="0"/>
  </r>
  <r>
    <x v="0"/>
  </r>
  <r>
    <x v="0"/>
  </r>
  <r>
    <x v="2"/>
  </r>
  <r>
    <x v="0"/>
  </r>
  <r>
    <x v="0"/>
  </r>
  <r>
    <x v="0"/>
  </r>
  <r>
    <x v="0"/>
  </r>
  <r>
    <x v="4"/>
  </r>
  <r>
    <x v="0"/>
  </r>
  <r>
    <x v="0"/>
  </r>
  <r>
    <x v="0"/>
  </r>
  <r>
    <x v="6"/>
  </r>
  <r>
    <x v="0"/>
  </r>
  <r>
    <x v="3"/>
  </r>
  <r>
    <x v="0"/>
  </r>
  <r>
    <x v="0"/>
  </r>
  <r>
    <x v="2"/>
  </r>
  <r>
    <x v="0"/>
  </r>
  <r>
    <x v="7"/>
  </r>
  <r>
    <x v="0"/>
  </r>
  <r>
    <x v="0"/>
  </r>
  <r>
    <x v="0"/>
  </r>
  <r>
    <x v="0"/>
  </r>
  <r>
    <x v="0"/>
  </r>
  <r>
    <x v="2"/>
  </r>
  <r>
    <x v="8"/>
  </r>
  <r>
    <x v="0"/>
  </r>
  <r>
    <x v="0"/>
  </r>
  <r>
    <x v="4"/>
  </r>
  <r>
    <x v="0"/>
  </r>
  <r>
    <x v="5"/>
  </r>
  <r>
    <x v="9"/>
  </r>
  <r>
    <x v="4"/>
  </r>
  <r>
    <x v="4"/>
  </r>
  <r>
    <x v="4"/>
  </r>
  <r>
    <x v="9"/>
  </r>
  <r>
    <x v="2"/>
  </r>
  <r>
    <x v="4"/>
  </r>
  <r>
    <x v="4"/>
  </r>
  <r>
    <x v="4"/>
  </r>
  <r>
    <x v="9"/>
  </r>
  <r>
    <x v="4"/>
  </r>
  <r>
    <x v="9"/>
  </r>
  <r>
    <x v="2"/>
  </r>
  <r>
    <x v="9"/>
  </r>
  <r>
    <x v="9"/>
  </r>
  <r>
    <x v="9"/>
  </r>
  <r>
    <x v="4"/>
  </r>
  <r>
    <x v="3"/>
  </r>
  <r>
    <x v="4"/>
  </r>
  <r>
    <x v="9"/>
  </r>
  <r>
    <x v="4"/>
  </r>
  <r>
    <x v="4"/>
  </r>
  <r>
    <x v="3"/>
  </r>
  <r>
    <x v="9"/>
  </r>
  <r>
    <x v="4"/>
  </r>
  <r>
    <x v="4"/>
  </r>
  <r>
    <x v="9"/>
  </r>
  <r>
    <x v="4"/>
  </r>
  <r>
    <x v="2"/>
  </r>
  <r>
    <x v="4"/>
  </r>
  <r>
    <x v="9"/>
  </r>
  <r>
    <x v="9"/>
  </r>
  <r>
    <x v="9"/>
  </r>
  <r>
    <x v="9"/>
  </r>
  <r>
    <x v="4"/>
  </r>
  <r>
    <x v="2"/>
  </r>
  <r>
    <x v="3"/>
  </r>
  <r>
    <x v="4"/>
  </r>
  <r>
    <x v="9"/>
  </r>
  <r>
    <x v="4"/>
  </r>
  <r>
    <x v="9"/>
  </r>
  <r>
    <x v="9"/>
  </r>
  <r>
    <x v="4"/>
  </r>
  <r>
    <x v="9"/>
  </r>
  <r>
    <x v="10"/>
  </r>
  <r>
    <x v="9"/>
  </r>
  <r>
    <x v="3"/>
  </r>
  <r>
    <x v="9"/>
  </r>
  <r>
    <x v="9"/>
  </r>
  <r>
    <x v="6"/>
  </r>
  <r>
    <x v="4"/>
  </r>
  <r>
    <x v="9"/>
  </r>
  <r>
    <x v="9"/>
  </r>
  <r>
    <x v="4"/>
  </r>
  <r>
    <x v="2"/>
  </r>
  <r>
    <x v="10"/>
  </r>
  <r>
    <x v="4"/>
  </r>
  <r>
    <x v="4"/>
  </r>
  <r>
    <x v="9"/>
  </r>
  <r>
    <x v="2"/>
  </r>
  <r>
    <x v="6"/>
  </r>
  <r>
    <x v="3"/>
  </r>
  <r>
    <x v="2"/>
  </r>
  <r>
    <x v="4"/>
  </r>
  <r>
    <x v="4"/>
  </r>
  <r>
    <x v="4"/>
  </r>
  <r>
    <x v="4"/>
  </r>
  <r>
    <x v="6"/>
  </r>
  <r>
    <x v="9"/>
  </r>
  <r>
    <x v="4"/>
  </r>
  <r>
    <x v="9"/>
  </r>
  <r>
    <x v="4"/>
  </r>
  <r>
    <x v="11"/>
  </r>
  <r>
    <x v="4"/>
  </r>
  <r>
    <x v="9"/>
  </r>
  <r>
    <x v="9"/>
  </r>
  <r>
    <x v="4"/>
  </r>
  <r>
    <x v="9"/>
  </r>
  <r>
    <x v="9"/>
  </r>
  <r>
    <x v="9"/>
  </r>
  <r>
    <x v="9"/>
  </r>
  <r>
    <x v="9"/>
  </r>
  <r>
    <x v="2"/>
  </r>
  <r>
    <x v="9"/>
  </r>
  <r>
    <x v="3"/>
  </r>
  <r>
    <x v="2"/>
  </r>
  <r>
    <x v="4"/>
  </r>
  <r>
    <x v="9"/>
  </r>
  <r>
    <x v="9"/>
  </r>
  <r>
    <x v="9"/>
  </r>
  <r>
    <x v="4"/>
  </r>
  <r>
    <x v="4"/>
  </r>
  <r>
    <x v="4"/>
  </r>
  <r>
    <x v="3"/>
  </r>
  <r>
    <x v="4"/>
  </r>
  <r>
    <x v="6"/>
  </r>
  <r>
    <x v="4"/>
  </r>
  <r>
    <x v="4"/>
  </r>
  <r>
    <x v="9"/>
  </r>
  <r>
    <x v="4"/>
  </r>
  <r>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
  <r>
    <x v="0"/>
    <x v="0"/>
    <x v="0"/>
    <x v="0"/>
  </r>
  <r>
    <x v="0"/>
    <x v="1"/>
    <x v="0"/>
    <x v="0"/>
  </r>
  <r>
    <x v="0"/>
    <x v="0"/>
    <x v="1"/>
    <x v="0"/>
  </r>
  <r>
    <x v="0"/>
    <x v="0"/>
    <x v="2"/>
    <x v="0"/>
  </r>
  <r>
    <x v="0"/>
    <x v="0"/>
    <x v="1"/>
    <x v="0"/>
  </r>
  <r>
    <x v="0"/>
    <x v="0"/>
    <x v="0"/>
    <x v="0"/>
  </r>
  <r>
    <x v="0"/>
    <x v="0"/>
    <x v="0"/>
    <x v="0"/>
  </r>
  <r>
    <x v="0"/>
    <x v="0"/>
    <x v="3"/>
    <x v="0"/>
  </r>
  <r>
    <x v="0"/>
    <x v="1"/>
    <x v="0"/>
    <x v="0"/>
  </r>
  <r>
    <x v="0"/>
    <x v="0"/>
    <x v="0"/>
    <x v="0"/>
  </r>
  <r>
    <x v="0"/>
    <x v="0"/>
    <x v="2"/>
    <x v="1"/>
  </r>
  <r>
    <x v="0"/>
    <x v="1"/>
    <x v="0"/>
    <x v="0"/>
  </r>
  <r>
    <x v="0"/>
    <x v="0"/>
    <x v="1"/>
    <x v="0"/>
  </r>
  <r>
    <x v="0"/>
    <x v="0"/>
    <x v="0"/>
    <x v="0"/>
  </r>
  <r>
    <x v="0"/>
    <x v="0"/>
    <x v="1"/>
    <x v="2"/>
  </r>
  <r>
    <x v="0"/>
    <x v="2"/>
    <x v="4"/>
    <x v="0"/>
  </r>
  <r>
    <x v="0"/>
    <x v="0"/>
    <x v="1"/>
    <x v="1"/>
  </r>
  <r>
    <x v="0"/>
    <x v="3"/>
    <x v="0"/>
    <x v="0"/>
  </r>
  <r>
    <x v="0"/>
    <x v="0"/>
    <x v="0"/>
    <x v="0"/>
  </r>
  <r>
    <x v="0"/>
    <x v="0"/>
    <x v="4"/>
    <x v="0"/>
  </r>
  <r>
    <x v="1"/>
    <x v="3"/>
    <x v="3"/>
    <x v="0"/>
  </r>
  <r>
    <x v="0"/>
    <x v="0"/>
    <x v="1"/>
    <x v="3"/>
  </r>
  <r>
    <x v="0"/>
    <x v="1"/>
    <x v="5"/>
    <x v="3"/>
  </r>
  <r>
    <x v="0"/>
    <x v="0"/>
    <x v="0"/>
    <x v="0"/>
  </r>
  <r>
    <x v="0"/>
    <x v="4"/>
    <x v="5"/>
    <x v="3"/>
  </r>
  <r>
    <x v="0"/>
    <x v="0"/>
    <x v="0"/>
    <x v="0"/>
  </r>
  <r>
    <x v="0"/>
    <x v="0"/>
    <x v="5"/>
    <x v="0"/>
  </r>
  <r>
    <x v="0"/>
    <x v="0"/>
    <x v="0"/>
    <x v="0"/>
  </r>
  <r>
    <x v="0"/>
    <x v="0"/>
    <x v="5"/>
    <x v="2"/>
  </r>
  <r>
    <x v="0"/>
    <x v="0"/>
    <x v="0"/>
    <x v="0"/>
  </r>
  <r>
    <x v="0"/>
    <x v="0"/>
    <x v="4"/>
    <x v="0"/>
  </r>
  <r>
    <x v="0"/>
    <x v="0"/>
    <x v="5"/>
    <x v="0"/>
  </r>
  <r>
    <x v="0"/>
    <x v="5"/>
    <x v="0"/>
    <x v="0"/>
  </r>
  <r>
    <x v="0"/>
    <x v="0"/>
    <x v="0"/>
    <x v="0"/>
  </r>
  <r>
    <x v="0"/>
    <x v="0"/>
    <x v="5"/>
    <x v="0"/>
  </r>
  <r>
    <x v="0"/>
    <x v="4"/>
    <x v="4"/>
    <x v="0"/>
  </r>
  <r>
    <x v="0"/>
    <x v="0"/>
    <x v="5"/>
    <x v="3"/>
  </r>
  <r>
    <x v="0"/>
    <x v="3"/>
    <x v="0"/>
    <x v="0"/>
  </r>
  <r>
    <x v="0"/>
    <x v="3"/>
    <x v="5"/>
    <x v="0"/>
  </r>
  <r>
    <x v="0"/>
    <x v="0"/>
    <x v="5"/>
    <x v="0"/>
  </r>
  <r>
    <x v="0"/>
    <x v="3"/>
    <x v="6"/>
    <x v="0"/>
  </r>
  <r>
    <x v="0"/>
    <x v="0"/>
    <x v="5"/>
    <x v="0"/>
  </r>
  <r>
    <x v="0"/>
    <x v="0"/>
    <x v="4"/>
    <x v="0"/>
  </r>
  <r>
    <x v="0"/>
    <x v="2"/>
    <x v="4"/>
    <x v="0"/>
  </r>
  <r>
    <x v="0"/>
    <x v="2"/>
    <x v="7"/>
    <x v="4"/>
  </r>
  <r>
    <x v="0"/>
    <x v="0"/>
    <x v="0"/>
    <x v="0"/>
  </r>
  <r>
    <x v="0"/>
    <x v="0"/>
    <x v="0"/>
    <x v="5"/>
  </r>
  <r>
    <x v="0"/>
    <x v="0"/>
    <x v="5"/>
    <x v="0"/>
  </r>
  <r>
    <x v="0"/>
    <x v="0"/>
    <x v="0"/>
    <x v="0"/>
  </r>
  <r>
    <x v="0"/>
    <x v="6"/>
    <x v="0"/>
    <x v="0"/>
  </r>
  <r>
    <x v="0"/>
    <x v="3"/>
    <x v="5"/>
    <x v="3"/>
  </r>
  <r>
    <x v="0"/>
    <x v="0"/>
    <x v="5"/>
    <x v="0"/>
  </r>
  <r>
    <x v="0"/>
    <x v="0"/>
    <x v="1"/>
    <x v="3"/>
  </r>
  <r>
    <x v="0"/>
    <x v="0"/>
    <x v="0"/>
    <x v="0"/>
  </r>
  <r>
    <x v="0"/>
    <x v="0"/>
    <x v="8"/>
    <x v="0"/>
  </r>
  <r>
    <x v="0"/>
    <x v="0"/>
    <x v="6"/>
    <x v="0"/>
  </r>
  <r>
    <x v="0"/>
    <x v="0"/>
    <x v="1"/>
    <x v="1"/>
  </r>
  <r>
    <x v="0"/>
    <x v="3"/>
    <x v="0"/>
    <x v="2"/>
  </r>
  <r>
    <x v="0"/>
    <x v="0"/>
    <x v="6"/>
    <x v="3"/>
  </r>
  <r>
    <x v="0"/>
    <x v="0"/>
    <x v="0"/>
    <x v="2"/>
  </r>
  <r>
    <x v="0"/>
    <x v="3"/>
    <x v="0"/>
    <x v="0"/>
  </r>
  <r>
    <x v="0"/>
    <x v="0"/>
    <x v="0"/>
    <x v="0"/>
  </r>
  <r>
    <x v="2"/>
    <x v="4"/>
    <x v="5"/>
    <x v="3"/>
  </r>
  <r>
    <x v="0"/>
    <x v="1"/>
    <x v="5"/>
    <x v="0"/>
  </r>
  <r>
    <x v="0"/>
    <x v="0"/>
    <x v="1"/>
    <x v="2"/>
  </r>
  <r>
    <x v="0"/>
    <x v="0"/>
    <x v="1"/>
    <x v="2"/>
  </r>
  <r>
    <x v="0"/>
    <x v="5"/>
    <x v="3"/>
    <x v="0"/>
  </r>
  <r>
    <x v="0"/>
    <x v="0"/>
    <x v="0"/>
    <x v="0"/>
  </r>
  <r>
    <x v="0"/>
    <x v="0"/>
    <x v="4"/>
    <x v="0"/>
  </r>
  <r>
    <x v="0"/>
    <x v="5"/>
    <x v="4"/>
    <x v="0"/>
  </r>
  <r>
    <x v="0"/>
    <x v="0"/>
    <x v="1"/>
    <x v="0"/>
  </r>
  <r>
    <x v="0"/>
    <x v="6"/>
    <x v="3"/>
    <x v="0"/>
  </r>
  <r>
    <x v="0"/>
    <x v="0"/>
    <x v="0"/>
    <x v="0"/>
  </r>
  <r>
    <x v="0"/>
    <x v="0"/>
    <x v="0"/>
    <x v="0"/>
  </r>
  <r>
    <x v="0"/>
    <x v="0"/>
    <x v="1"/>
    <x v="3"/>
  </r>
  <r>
    <x v="1"/>
    <x v="4"/>
    <x v="5"/>
    <x v="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4">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1"/>
  </r>
  <r>
    <x v="1"/>
  </r>
  <r>
    <x v="3"/>
  </r>
  <r>
    <x v="1"/>
  </r>
  <r>
    <x v="1"/>
  </r>
  <r>
    <x v="1"/>
  </r>
  <r>
    <x v="1"/>
  </r>
  <r>
    <x v="1"/>
  </r>
  <r>
    <x v="1"/>
  </r>
  <r>
    <x v="3"/>
  </r>
  <r>
    <x v="1"/>
  </r>
  <r>
    <x v="1"/>
  </r>
  <r>
    <x v="3"/>
  </r>
  <r>
    <x v="1"/>
  </r>
  <r>
    <x v="1"/>
  </r>
  <r>
    <x v="1"/>
  </r>
  <r>
    <x v="4"/>
  </r>
  <r>
    <x v="1"/>
  </r>
  <r>
    <x v="2"/>
  </r>
  <r>
    <x v="1"/>
  </r>
  <r>
    <x v="1"/>
  </r>
  <r>
    <x v="2"/>
  </r>
  <r>
    <x v="1"/>
  </r>
  <r>
    <x v="3"/>
  </r>
  <r>
    <x v="1"/>
  </r>
  <r>
    <x v="5"/>
  </r>
  <r>
    <x v="1"/>
  </r>
  <r>
    <x v="1"/>
  </r>
  <r>
    <x v="1"/>
  </r>
  <r>
    <x v="1"/>
  </r>
  <r>
    <x v="1"/>
  </r>
  <r>
    <x v="1"/>
  </r>
  <r>
    <x v="1"/>
  </r>
  <r>
    <x v="6"/>
  </r>
  <r>
    <x v="1"/>
  </r>
  <r>
    <x v="1"/>
  </r>
  <r>
    <x v="5"/>
  </r>
  <r>
    <x v="1"/>
  </r>
  <r>
    <x v="2"/>
  </r>
  <r>
    <x v="2"/>
  </r>
  <r>
    <x v="1"/>
  </r>
  <r>
    <x v="2"/>
  </r>
  <r>
    <x v="1"/>
  </r>
  <r>
    <x v="1"/>
  </r>
  <r>
    <x v="4"/>
  </r>
  <r>
    <x v="4"/>
  </r>
  <r>
    <x v="1"/>
  </r>
  <r>
    <x v="1"/>
  </r>
  <r>
    <x v="1"/>
  </r>
  <r>
    <x v="1"/>
  </r>
  <r>
    <x v="7"/>
  </r>
  <r>
    <x v="2"/>
  </r>
  <r>
    <x v="1"/>
  </r>
  <r>
    <x v="1"/>
  </r>
  <r>
    <x v="1"/>
  </r>
  <r>
    <x v="1"/>
  </r>
  <r>
    <x v="1"/>
  </r>
  <r>
    <x v="1"/>
  </r>
  <r>
    <x v="2"/>
  </r>
  <r>
    <x v="1"/>
  </r>
  <r>
    <x v="1"/>
  </r>
  <r>
    <x v="2"/>
  </r>
  <r>
    <x v="1"/>
  </r>
  <r>
    <x v="5"/>
  </r>
  <r>
    <x v="3"/>
  </r>
  <r>
    <x v="1"/>
  </r>
  <r>
    <x v="1"/>
  </r>
  <r>
    <x v="6"/>
  </r>
  <r>
    <x v="1"/>
  </r>
  <r>
    <x v="1"/>
  </r>
  <r>
    <x v="6"/>
  </r>
  <r>
    <x v="1"/>
  </r>
  <r>
    <x v="7"/>
  </r>
  <r>
    <x v="1"/>
  </r>
  <r>
    <x v="1"/>
  </r>
  <r>
    <x v="1"/>
  </r>
  <r>
    <x v="5"/>
  </r>
  <r>
    <x v="4"/>
  </r>
  <r>
    <x v="4"/>
  </r>
  <r>
    <x v="2"/>
  </r>
  <r>
    <x v="3"/>
  </r>
  <r>
    <x v="2"/>
  </r>
  <r>
    <x v="4"/>
  </r>
  <r>
    <x v="4"/>
  </r>
  <r>
    <x v="8"/>
  </r>
  <r>
    <x v="4"/>
  </r>
  <r>
    <x v="4"/>
  </r>
  <r>
    <x v="3"/>
  </r>
  <r>
    <x v="4"/>
  </r>
  <r>
    <x v="2"/>
  </r>
  <r>
    <x v="4"/>
  </r>
  <r>
    <x v="2"/>
  </r>
  <r>
    <x v="9"/>
  </r>
  <r>
    <x v="2"/>
  </r>
  <r>
    <x v="4"/>
  </r>
  <r>
    <x v="4"/>
  </r>
  <r>
    <x v="9"/>
  </r>
  <r>
    <x v="8"/>
  </r>
  <r>
    <x v="2"/>
  </r>
  <r>
    <x v="7"/>
  </r>
  <r>
    <x v="4"/>
  </r>
  <r>
    <x v="7"/>
  </r>
  <r>
    <x v="4"/>
  </r>
  <r>
    <x v="7"/>
  </r>
  <r>
    <x v="4"/>
  </r>
  <r>
    <x v="7"/>
  </r>
  <r>
    <x v="4"/>
  </r>
  <r>
    <x v="9"/>
  </r>
  <r>
    <x v="7"/>
  </r>
  <r>
    <x v="4"/>
  </r>
  <r>
    <x v="4"/>
  </r>
  <r>
    <x v="7"/>
  </r>
  <r>
    <x v="9"/>
  </r>
  <r>
    <x v="7"/>
  </r>
  <r>
    <x v="4"/>
  </r>
  <r>
    <x v="7"/>
  </r>
  <r>
    <x v="7"/>
  </r>
  <r>
    <x v="5"/>
  </r>
  <r>
    <x v="7"/>
  </r>
  <r>
    <x v="9"/>
  </r>
  <r>
    <x v="9"/>
  </r>
  <r>
    <x v="10"/>
  </r>
  <r>
    <x v="4"/>
  </r>
  <r>
    <x v="4"/>
  </r>
  <r>
    <x v="7"/>
  </r>
  <r>
    <x v="4"/>
  </r>
  <r>
    <x v="4"/>
  </r>
  <r>
    <x v="7"/>
  </r>
  <r>
    <x v="7"/>
  </r>
  <r>
    <x v="2"/>
  </r>
  <r>
    <x v="4"/>
  </r>
  <r>
    <x v="6"/>
  </r>
  <r>
    <x v="5"/>
  </r>
  <r>
    <x v="2"/>
  </r>
  <r>
    <x v="4"/>
  </r>
  <r>
    <x v="5"/>
  </r>
  <r>
    <x v="4"/>
  </r>
  <r>
    <x v="4"/>
  </r>
  <r>
    <x v="4"/>
  </r>
  <r>
    <x v="7"/>
  </r>
  <r>
    <x v="7"/>
  </r>
  <r>
    <x v="2"/>
  </r>
  <r>
    <x v="2"/>
  </r>
  <r>
    <x v="8"/>
  </r>
  <r>
    <x v="4"/>
  </r>
  <r>
    <x v="9"/>
  </r>
  <r>
    <x v="9"/>
  </r>
  <r>
    <x v="2"/>
  </r>
  <r>
    <x v="8"/>
  </r>
  <r>
    <x v="4"/>
  </r>
  <r>
    <x v="4"/>
  </r>
  <r>
    <x v="2"/>
  </r>
  <r>
    <x v="7"/>
  </r>
  <r>
    <x v="10"/>
  </r>
  <r>
    <x v="10"/>
  </r>
  <r>
    <x v="10"/>
  </r>
  <r>
    <x v="10"/>
  </r>
  <r>
    <x v="10"/>
  </r>
  <r>
    <x v="10"/>
  </r>
  <r>
    <x v="10"/>
  </r>
  <r>
    <x v="10"/>
  </r>
  <r>
    <x v="10"/>
  </r>
  <r>
    <x v="10"/>
  </r>
  <r>
    <x v="7"/>
  </r>
  <r>
    <x v="10"/>
  </r>
  <r>
    <x v="10"/>
  </r>
  <r>
    <x v="10"/>
  </r>
  <r>
    <x v="9"/>
  </r>
  <r>
    <x v="10"/>
  </r>
  <r>
    <x v="7"/>
  </r>
  <r>
    <x v="10"/>
  </r>
  <r>
    <x v="10"/>
  </r>
  <r>
    <x v="10"/>
  </r>
  <r>
    <x v="10"/>
  </r>
  <r>
    <x v="4"/>
  </r>
  <r>
    <x v="4"/>
  </r>
  <r>
    <x v="10"/>
  </r>
  <r>
    <x v="4"/>
  </r>
  <r>
    <x v="10"/>
  </r>
  <r>
    <x v="10"/>
  </r>
  <r>
    <x v="10"/>
  </r>
  <r>
    <x v="9"/>
  </r>
  <r>
    <x v="10"/>
  </r>
  <r>
    <x v="10"/>
  </r>
  <r>
    <x v="10"/>
  </r>
  <r>
    <x v="10"/>
  </r>
  <r>
    <x v="10"/>
  </r>
  <r>
    <x v="10"/>
  </r>
  <r>
    <x v="10"/>
  </r>
  <r>
    <x v="4"/>
  </r>
  <r>
    <x v="10"/>
  </r>
  <r>
    <x v="10"/>
  </r>
  <r>
    <x v="10"/>
  </r>
  <r>
    <x v="10"/>
  </r>
  <r>
    <x v="10"/>
  </r>
  <r>
    <x v="10"/>
  </r>
  <r>
    <x v="10"/>
  </r>
  <r>
    <x v="11"/>
  </r>
  <r>
    <x v="10"/>
  </r>
  <r>
    <x v="8"/>
  </r>
  <r>
    <x v="10"/>
  </r>
  <r>
    <x v="10"/>
  </r>
  <r>
    <x v="10"/>
  </r>
  <r>
    <x v="4"/>
  </r>
  <r>
    <x v="10"/>
  </r>
  <r>
    <x v="4"/>
  </r>
  <r>
    <x v="10"/>
  </r>
  <r>
    <x v="10"/>
  </r>
  <r>
    <x v="10"/>
  </r>
  <r>
    <x v="7"/>
  </r>
  <r>
    <x v="9"/>
  </r>
  <r>
    <x v="4"/>
  </r>
  <r>
    <x v="9"/>
  </r>
  <r>
    <x v="10"/>
  </r>
  <r>
    <x v="10"/>
  </r>
  <r>
    <x v="4"/>
  </r>
  <r>
    <x v="10"/>
  </r>
  <r>
    <x v="9"/>
  </r>
  <r>
    <x v="9"/>
  </r>
  <r>
    <x v="10"/>
  </r>
  <r>
    <x v="10"/>
  </r>
  <r>
    <x v="10"/>
  </r>
  <r>
    <x v="10"/>
  </r>
  <r>
    <x v="10"/>
  </r>
  <r>
    <x v="10"/>
  </r>
  <r>
    <x v="10"/>
  </r>
  <r>
    <x v="10"/>
  </r>
  <r>
    <x v="4"/>
  </r>
  <r>
    <x v="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0">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2"/>
  </r>
  <r>
    <x v="0"/>
  </r>
  <r>
    <x v="0"/>
  </r>
  <r>
    <x v="0"/>
  </r>
  <r>
    <x v="0"/>
  </r>
  <r>
    <x v="0"/>
  </r>
  <r>
    <x v="0"/>
  </r>
  <r>
    <x v="0"/>
  </r>
  <r>
    <x v="0"/>
  </r>
  <r>
    <x v="0"/>
  </r>
  <r>
    <x v="0"/>
  </r>
  <r>
    <x v="0"/>
  </r>
  <r>
    <x v="0"/>
  </r>
  <r>
    <x v="0"/>
  </r>
  <r>
    <x v="0"/>
  </r>
  <r>
    <x v="0"/>
  </r>
  <r>
    <x v="1"/>
  </r>
  <r>
    <x v="1"/>
  </r>
  <r>
    <x v="1"/>
  </r>
  <r>
    <x v="1"/>
  </r>
  <r>
    <x v="1"/>
  </r>
  <r>
    <x v="1"/>
  </r>
  <r>
    <x v="1"/>
  </r>
  <r>
    <x v="3"/>
  </r>
  <r>
    <x v="1"/>
  </r>
  <r>
    <x v="1"/>
  </r>
  <r>
    <x v="1"/>
  </r>
  <r>
    <x v="1"/>
  </r>
  <r>
    <x v="4"/>
  </r>
  <r>
    <x v="1"/>
  </r>
  <r>
    <x v="1"/>
  </r>
  <r>
    <x v="1"/>
  </r>
  <r>
    <x v="1"/>
  </r>
  <r>
    <x v="3"/>
  </r>
  <r>
    <x v="1"/>
  </r>
  <r>
    <x v="1"/>
  </r>
  <r>
    <x v="1"/>
  </r>
  <r>
    <x v="4"/>
  </r>
  <r>
    <x v="3"/>
  </r>
  <r>
    <x v="1"/>
  </r>
  <r>
    <x v="1"/>
  </r>
  <r>
    <x v="1"/>
  </r>
  <r>
    <x v="1"/>
  </r>
  <r>
    <x v="1"/>
  </r>
  <r>
    <x v="1"/>
  </r>
  <r>
    <x v="1"/>
  </r>
  <r>
    <x v="3"/>
  </r>
  <r>
    <x v="3"/>
  </r>
  <r>
    <x v="1"/>
  </r>
  <r>
    <x v="1"/>
  </r>
  <r>
    <x v="1"/>
  </r>
  <r>
    <x v="1"/>
  </r>
  <r>
    <x v="1"/>
  </r>
  <r>
    <x v="1"/>
  </r>
  <r>
    <x v="1"/>
  </r>
  <r>
    <x v="1"/>
  </r>
  <r>
    <x v="2"/>
  </r>
  <r>
    <x v="1"/>
  </r>
  <r>
    <x v="5"/>
  </r>
  <r>
    <x v="2"/>
  </r>
  <r>
    <x v="1"/>
  </r>
  <r>
    <x v="2"/>
  </r>
  <r>
    <x v="1"/>
  </r>
  <r>
    <x v="1"/>
  </r>
  <r>
    <x v="1"/>
  </r>
  <r>
    <x v="1"/>
  </r>
  <r>
    <x v="1"/>
  </r>
  <r>
    <x v="3"/>
  </r>
  <r>
    <x v="1"/>
  </r>
  <r>
    <x v="1"/>
  </r>
  <r>
    <x v="4"/>
  </r>
  <r>
    <x v="1"/>
  </r>
  <r>
    <x v="1"/>
  </r>
  <r>
    <x v="1"/>
  </r>
  <r>
    <x v="4"/>
  </r>
  <r>
    <x v="6"/>
  </r>
  <r>
    <x v="2"/>
  </r>
  <r>
    <x v="3"/>
  </r>
  <r>
    <x v="5"/>
  </r>
  <r>
    <x v="3"/>
  </r>
  <r>
    <x v="6"/>
  </r>
  <r>
    <x v="6"/>
  </r>
  <r>
    <x v="4"/>
  </r>
  <r>
    <x v="5"/>
  </r>
  <r>
    <x v="6"/>
  </r>
  <r>
    <x v="4"/>
  </r>
  <r>
    <x v="7"/>
  </r>
  <r>
    <x v="2"/>
  </r>
  <r>
    <x v="2"/>
  </r>
  <r>
    <x v="3"/>
  </r>
  <r>
    <x v="3"/>
  </r>
  <r>
    <x v="2"/>
  </r>
  <r>
    <x v="3"/>
  </r>
  <r>
    <x v="4"/>
  </r>
  <r>
    <x v="2"/>
  </r>
  <r>
    <x v="7"/>
  </r>
  <r>
    <x v="2"/>
  </r>
  <r>
    <x v="2"/>
  </r>
  <r>
    <x v="2"/>
  </r>
  <r>
    <x v="3"/>
  </r>
  <r>
    <x v="3"/>
  </r>
  <r>
    <x v="2"/>
  </r>
  <r>
    <x v="4"/>
  </r>
  <r>
    <x v="5"/>
  </r>
  <r>
    <x v="6"/>
  </r>
  <r>
    <x v="2"/>
  </r>
  <r>
    <x v="6"/>
  </r>
  <r>
    <x v="2"/>
  </r>
  <r>
    <x v="5"/>
  </r>
  <r>
    <x v="5"/>
  </r>
  <r>
    <x v="5"/>
  </r>
  <r>
    <x v="2"/>
  </r>
  <r>
    <x v="5"/>
  </r>
  <r>
    <x v="5"/>
  </r>
  <r>
    <x v="5"/>
  </r>
  <r>
    <x v="2"/>
  </r>
  <r>
    <x v="6"/>
  </r>
  <r>
    <x v="6"/>
  </r>
  <r>
    <x v="3"/>
  </r>
  <r>
    <x v="5"/>
  </r>
  <r>
    <x v="3"/>
  </r>
  <r>
    <x v="2"/>
  </r>
  <r>
    <x v="2"/>
  </r>
  <r>
    <x v="2"/>
  </r>
  <r>
    <x v="6"/>
  </r>
  <r>
    <x v="2"/>
  </r>
  <r>
    <x v="2"/>
  </r>
  <r>
    <x v="2"/>
  </r>
  <r>
    <x v="7"/>
  </r>
  <r>
    <x v="2"/>
  </r>
  <r>
    <x v="5"/>
  </r>
  <r>
    <x v="4"/>
  </r>
  <r>
    <x v="7"/>
  </r>
  <r>
    <x v="4"/>
  </r>
  <r>
    <x v="6"/>
  </r>
  <r>
    <x v="7"/>
  </r>
  <r>
    <x v="4"/>
  </r>
  <r>
    <x v="6"/>
  </r>
  <r>
    <x v="4"/>
  </r>
  <r>
    <x v="4"/>
  </r>
  <r>
    <x v="7"/>
  </r>
  <r>
    <x v="8"/>
  </r>
  <r>
    <x v="4"/>
  </r>
  <r>
    <x v="7"/>
  </r>
  <r>
    <x v="9"/>
  </r>
  <r>
    <x v="4"/>
  </r>
  <r>
    <x v="5"/>
  </r>
  <r>
    <x v="2"/>
  </r>
  <r>
    <x v="7"/>
  </r>
  <r>
    <x v="4"/>
  </r>
  <r>
    <x v="4"/>
  </r>
  <r>
    <x v="10"/>
  </r>
  <r>
    <x v="5"/>
  </r>
  <r>
    <x v="9"/>
  </r>
  <r>
    <x v="7"/>
  </r>
  <r>
    <x v="4"/>
  </r>
  <r>
    <x v="8"/>
  </r>
  <r>
    <x v="4"/>
  </r>
  <r>
    <x v="2"/>
  </r>
  <r>
    <x v="4"/>
  </r>
  <r>
    <x v="9"/>
  </r>
  <r>
    <x v="6"/>
  </r>
  <r>
    <x v="4"/>
  </r>
  <r>
    <x v="4"/>
  </r>
  <r>
    <x v="4"/>
  </r>
  <r>
    <x v="10"/>
  </r>
  <r>
    <x v="4"/>
  </r>
  <r>
    <x v="6"/>
  </r>
  <r>
    <x v="7"/>
  </r>
  <r>
    <x v="4"/>
  </r>
  <r>
    <x v="7"/>
  </r>
  <r>
    <x v="4"/>
  </r>
  <r>
    <x v="6"/>
  </r>
  <r>
    <x v="5"/>
  </r>
  <r>
    <x v="4"/>
  </r>
  <r>
    <x v="4"/>
  </r>
  <r>
    <x v="4"/>
  </r>
  <r>
    <x v="6"/>
  </r>
  <r>
    <x v="6"/>
  </r>
  <r>
    <x v="5"/>
  </r>
  <r>
    <x v="6"/>
  </r>
  <r>
    <x v="4"/>
  </r>
  <r>
    <x v="4"/>
  </r>
  <r>
    <x v="4"/>
  </r>
  <r>
    <x v="6"/>
  </r>
  <r>
    <x v="4"/>
  </r>
  <r>
    <x v="10"/>
  </r>
  <r>
    <x v="5"/>
  </r>
  <r>
    <x v="6"/>
  </r>
  <r>
    <x v="7"/>
  </r>
  <r>
    <x v="11"/>
  </r>
  <r>
    <x v="9"/>
  </r>
  <r>
    <x v="11"/>
  </r>
  <r>
    <x v="11"/>
  </r>
  <r>
    <x v="11"/>
  </r>
  <r>
    <x v="4"/>
  </r>
  <r>
    <x v="11"/>
  </r>
  <r>
    <x v="11"/>
  </r>
  <r>
    <x v="11"/>
  </r>
  <r>
    <x v="11"/>
  </r>
  <r>
    <x v="11"/>
  </r>
  <r>
    <x v="11"/>
  </r>
  <r>
    <x v="11"/>
  </r>
  <r>
    <x v="11"/>
  </r>
  <r>
    <x v="11"/>
  </r>
  <r>
    <x v="4"/>
  </r>
  <r>
    <x v="11"/>
  </r>
  <r>
    <x v="11"/>
  </r>
  <r>
    <x v="11"/>
  </r>
  <r>
    <x v="11"/>
  </r>
  <r>
    <x v="11"/>
  </r>
  <r>
    <x v="11"/>
  </r>
  <r>
    <x v="11"/>
  </r>
  <r>
    <x v="11"/>
  </r>
  <r>
    <x v="11"/>
  </r>
  <r>
    <x v="11"/>
  </r>
  <r>
    <x v="6"/>
  </r>
  <r>
    <x v="11"/>
  </r>
  <r>
    <x v="11"/>
  </r>
  <r>
    <x v="11"/>
  </r>
  <r>
    <x v="11"/>
  </r>
  <r>
    <x v="11"/>
  </r>
  <r>
    <x v="11"/>
  </r>
  <r>
    <x v="11"/>
  </r>
  <r>
    <x v="11"/>
  </r>
  <r>
    <x v="11"/>
  </r>
  <r>
    <x v="11"/>
  </r>
  <r>
    <x v="11"/>
  </r>
  <r>
    <x v="11"/>
  </r>
  <r>
    <x v="7"/>
  </r>
  <r>
    <x v="8"/>
  </r>
  <r>
    <x v="8"/>
  </r>
  <r>
    <x v="11"/>
  </r>
  <r>
    <x v="11"/>
  </r>
  <r>
    <x v="11"/>
  </r>
  <r>
    <x v="11"/>
  </r>
  <r>
    <x v="11"/>
  </r>
  <r>
    <x v="11"/>
  </r>
  <r>
    <x v="11"/>
  </r>
  <r>
    <x v="11"/>
  </r>
  <r>
    <x v="11"/>
  </r>
  <r>
    <x v="11"/>
  </r>
  <r>
    <x v="8"/>
  </r>
  <r>
    <x v="11"/>
  </r>
  <r>
    <x v="11"/>
  </r>
  <r>
    <x v="7"/>
  </r>
  <r>
    <x v="4"/>
  </r>
  <r>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FBD8FA-819A-49AB-B167-57EDA52ADB92}" name="PivotTable13" cacheId="10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44:L57" firstHeaderRow="1" firstDataRow="1" firstDataCol="1"/>
  <pivotFields count="1">
    <pivotField name="4 device carriers" axis="axisRow" dataField="1" compact="0" outline="0" showAll="0" sortType="descending">
      <items count="13">
        <item x="3"/>
        <item x="7"/>
        <item x="9"/>
        <item x="2"/>
        <item x="8"/>
        <item x="5"/>
        <item x="1"/>
        <item x="11"/>
        <item x="10"/>
        <item x="6"/>
        <item x="0"/>
        <item x="4"/>
        <item t="default"/>
      </items>
      <autoSortScope>
        <pivotArea dataOnly="0" outline="0" fieldPosition="0">
          <references count="1">
            <reference field="4294967294" count="1" selected="0">
              <x v="0"/>
            </reference>
          </references>
        </pivotArea>
      </autoSortScope>
    </pivotField>
  </pivotFields>
  <rowFields count="1">
    <field x="0"/>
  </rowFields>
  <rowItems count="13">
    <i>
      <x v="10"/>
    </i>
    <i>
      <x v="8"/>
    </i>
    <i>
      <x v="6"/>
    </i>
    <i>
      <x v="11"/>
    </i>
    <i>
      <x v="1"/>
    </i>
    <i>
      <x v="3"/>
    </i>
    <i>
      <x v="2"/>
    </i>
    <i>
      <x/>
    </i>
    <i>
      <x v="5"/>
    </i>
    <i>
      <x v="4"/>
    </i>
    <i>
      <x v="9"/>
    </i>
    <i>
      <x v="7"/>
    </i>
    <i t="grand">
      <x/>
    </i>
  </rowItems>
  <colItems count="1">
    <i/>
  </colItems>
  <dataFields count="1">
    <dataField name="Count" fld="0" subtotal="count" baseField="0" baseItem="0"/>
  </dataFields>
  <formats count="2">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EEAA21-BEB8-4AEB-AB13-8197E1AB9B1A}" name="PivotTable9" cacheId="10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24:O37" firstHeaderRow="1" firstDataRow="1" firstDataCol="1"/>
  <pivotFields count="1">
    <pivotField name="3 device carriers" axis="axisRow" dataField="1" compact="0" outline="0" showAll="0" sortType="descending">
      <items count="13">
        <item x="5"/>
        <item x="2"/>
        <item x="6"/>
        <item x="3"/>
        <item x="11"/>
        <item x="7"/>
        <item x="0"/>
        <item x="10"/>
        <item x="9"/>
        <item x="8"/>
        <item x="1"/>
        <item x="4"/>
        <item t="default"/>
      </items>
      <autoSortScope>
        <pivotArea dataOnly="0" outline="0" fieldPosition="0">
          <references count="1">
            <reference field="4294967294" count="1" selected="0">
              <x v="0"/>
            </reference>
          </references>
        </pivotArea>
      </autoSortScope>
    </pivotField>
  </pivotFields>
  <rowFields count="1">
    <field x="0"/>
  </rowFields>
  <rowItems count="13">
    <i>
      <x v="10"/>
    </i>
    <i>
      <x v="6"/>
    </i>
    <i>
      <x v="11"/>
    </i>
    <i>
      <x v="8"/>
    </i>
    <i>
      <x v="1"/>
    </i>
    <i>
      <x v="3"/>
    </i>
    <i>
      <x v="2"/>
    </i>
    <i>
      <x v="5"/>
    </i>
    <i>
      <x/>
    </i>
    <i>
      <x v="7"/>
    </i>
    <i>
      <x v="9"/>
    </i>
    <i>
      <x v="4"/>
    </i>
    <i t="grand">
      <x/>
    </i>
  </rowItems>
  <colItems count="1">
    <i/>
  </colItems>
  <dataFields count="1">
    <dataField name="Count" fld="0" subtotal="count" baseField="0" baseItem="0"/>
  </dataFields>
  <formats count="2">
    <format dxfId="19">
      <pivotArea outline="0" collapsedLevelsAreSubtotals="1"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E35067-55F4-4D0C-809A-3D6D5E7013D3}" name="PivotTable8"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30:L41" firstHeaderRow="1" firstDataRow="1" firstDataCol="1"/>
  <pivotFields count="1">
    <pivotField axis="axisRow" dataField="1" compact="0" outline="0" showAll="0" sortType="descending">
      <items count="11">
        <item x="4"/>
        <item x="6"/>
        <item x="5"/>
        <item x="7"/>
        <item x="1"/>
        <item x="9"/>
        <item x="3"/>
        <item x="8"/>
        <item x="0"/>
        <item x="2"/>
        <item t="default"/>
      </items>
      <autoSortScope>
        <pivotArea dataOnly="0" outline="0" fieldPosition="0">
          <references count="1">
            <reference field="4294967294" count="1" selected="0">
              <x v="0"/>
            </reference>
          </references>
        </pivotArea>
      </autoSortScope>
    </pivotField>
  </pivotFields>
  <rowFields count="1">
    <field x="0"/>
  </rowFields>
  <rowItems count="11">
    <i>
      <x v="8"/>
    </i>
    <i>
      <x v="4"/>
    </i>
    <i>
      <x v="9"/>
    </i>
    <i>
      <x v="2"/>
    </i>
    <i>
      <x v="6"/>
    </i>
    <i>
      <x/>
    </i>
    <i>
      <x v="1"/>
    </i>
    <i>
      <x v="3"/>
    </i>
    <i>
      <x v="5"/>
    </i>
    <i>
      <x v="7"/>
    </i>
    <i t="grand">
      <x/>
    </i>
  </rowItems>
  <colItems count="1">
    <i/>
  </colItems>
  <dataFields count="1">
    <dataField name="Count" fld="0" subtotal="count" baseField="0" baseItem="0"/>
  </dataFields>
  <formats count="2">
    <format dxfId="21">
      <pivotArea outline="0" collapsedLevelsAreSubtotals="1" fieldPosition="0"/>
    </format>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F66163-DA65-457C-8FFD-81BC6DB0E78E}" name="PivotTable7" cacheId="1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24:L28" firstHeaderRow="1" firstDataRow="1" firstDataCol="1"/>
  <pivotFields count="1">
    <pivotField name="1_device carriers" axis="axisRow" dataField="1"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s>
  <rowFields count="1">
    <field x="0"/>
  </rowFields>
  <rowItems count="4">
    <i>
      <x v="1"/>
    </i>
    <i>
      <x v="2"/>
    </i>
    <i>
      <x/>
    </i>
    <i t="grand">
      <x/>
    </i>
  </rowItems>
  <colItems count="1">
    <i/>
  </colItems>
  <dataFields count="1">
    <dataField name="Count" fld="0" subtotal="count" baseField="0" baseItem="0"/>
  </dataFields>
  <formats count="2">
    <format dxfId="23">
      <pivotArea outline="0" fieldPosition="0">
        <references count="1">
          <reference field="0" count="0" selected="0"/>
        </references>
      </pivotArea>
    </format>
    <format dxfId="22">
      <pivotArea outline="0" collapsedLevelsAreSubtotals="1" fieldPosition="0"/>
    </format>
  </formats>
  <conditionalFormats count="1">
    <conditionalFormat priority="1">
      <pivotAreas count="1">
        <pivotArea type="data" outline="0" collapsedLevelsAreSubtotals="1" fieldPosition="0">
          <references count="2">
            <reference field="4294967294" count="1" selected="0">
              <x v="0"/>
            </reference>
            <reference field="0"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B0985E-08A8-423E-A619-B38E5624C328}" name="PivotTable14" cacheId="1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44:O57" firstHeaderRow="1" firstDataRow="1" firstDataCol="1"/>
  <pivotFields count="1">
    <pivotField name="5 device carriers" axis="axisRow" dataField="1" compact="0" outline="0" showAll="0">
      <items count="13">
        <item x="3"/>
        <item x="6"/>
        <item x="7"/>
        <item x="2"/>
        <item x="10"/>
        <item x="9"/>
        <item x="5"/>
        <item x="1"/>
        <item x="11"/>
        <item x="8"/>
        <item x="0"/>
        <item x="4"/>
        <item t="default"/>
      </items>
    </pivotField>
  </pivotFields>
  <rowFields count="1">
    <field x="0"/>
  </rowFields>
  <rowItems count="13">
    <i>
      <x v="10"/>
    </i>
    <i>
      <x v="8"/>
    </i>
    <i>
      <x v="7"/>
    </i>
    <i>
      <x v="11"/>
    </i>
    <i>
      <x v="3"/>
    </i>
    <i>
      <x v="1"/>
    </i>
    <i>
      <x v="6"/>
    </i>
    <i>
      <x/>
    </i>
    <i>
      <x v="2"/>
    </i>
    <i>
      <x v="9"/>
    </i>
    <i>
      <x v="5"/>
    </i>
    <i>
      <x v="4"/>
    </i>
    <i t="grand">
      <x/>
    </i>
  </rowItems>
  <colItems count="1">
    <i/>
  </colItems>
  <dataFields count="1">
    <dataField name="count" fld="0" subtotal="count" baseField="0" baseItem="0"/>
  </dataFields>
  <formats count="2">
    <format dxfId="25">
      <pivotArea outline="0" collapsedLevelsAreSubtotals="1"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781843-BF17-43D0-82CE-3A99F0F1F7D0}" name="PivotTable1" cacheId="1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2:F6" firstHeaderRow="1" firstDataRow="1" firstDataCol="1"/>
  <pivotFields count="1">
    <pivotField name="1_device carriers" axis="axisRow" dataField="1"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s>
  <rowFields count="1">
    <field x="0"/>
  </rowFields>
  <rowItems count="4">
    <i>
      <x v="1"/>
    </i>
    <i>
      <x v="2"/>
    </i>
    <i>
      <x/>
    </i>
    <i t="grand">
      <x/>
    </i>
  </rowItems>
  <colItems count="1">
    <i/>
  </colItems>
  <dataFields count="1">
    <dataField name="Count" fld="0" subtotal="count" baseField="0" baseItem="0"/>
  </dataFields>
  <formats count="2">
    <format dxfId="15">
      <pivotArea outline="0" fieldPosition="0">
        <references count="1">
          <reference field="0" count="0" selected="0"/>
        </references>
      </pivotArea>
    </format>
    <format dxfId="14">
      <pivotArea outline="0" collapsedLevelsAreSubtotals="1" fieldPosition="0"/>
    </format>
  </formats>
  <conditionalFormats count="1">
    <conditionalFormat priority="1">
      <pivotAreas count="1">
        <pivotArea type="data" outline="0" collapsedLevelsAreSubtotals="1" fieldPosition="0">
          <references count="2">
            <reference field="4294967294" count="1" selected="0">
              <x v="0"/>
            </reference>
            <reference field="0"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5CC7E6-1002-492F-8C7F-87B3FE2FC3F5}" name="PivotTable2" cacheId="10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1:K12" firstHeaderRow="1" firstDataRow="1" firstDataCol="1"/>
  <pivotFields count="1">
    <pivotField axis="axisRow" dataField="1" compact="0" outline="0" showAll="0" sortType="descending">
      <items count="11">
        <item x="4"/>
        <item x="6"/>
        <item x="5"/>
        <item x="7"/>
        <item x="1"/>
        <item x="9"/>
        <item x="3"/>
        <item x="8"/>
        <item x="0"/>
        <item x="2"/>
        <item t="default"/>
      </items>
      <autoSortScope>
        <pivotArea dataOnly="0" outline="0" fieldPosition="0">
          <references count="1">
            <reference field="4294967294" count="1" selected="0">
              <x v="0"/>
            </reference>
          </references>
        </pivotArea>
      </autoSortScope>
    </pivotField>
  </pivotFields>
  <rowFields count="1">
    <field x="0"/>
  </rowFields>
  <rowItems count="11">
    <i>
      <x v="8"/>
    </i>
    <i>
      <x v="4"/>
    </i>
    <i>
      <x v="9"/>
    </i>
    <i>
      <x v="2"/>
    </i>
    <i>
      <x v="6"/>
    </i>
    <i>
      <x/>
    </i>
    <i>
      <x v="1"/>
    </i>
    <i>
      <x v="3"/>
    </i>
    <i>
      <x v="5"/>
    </i>
    <i>
      <x v="7"/>
    </i>
    <i t="grand">
      <x/>
    </i>
  </rowItems>
  <colItems count="1">
    <i/>
  </colItems>
  <dataFields count="1">
    <dataField name="Count of 2 Device carri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3DA975-CB90-4069-BB0F-B46CCDC52E25}" name="PivotTable3" cacheId="10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16:T21" firstHeaderRow="1" firstDataRow="2" firstDataCol="1"/>
  <pivotFields count="2">
    <pivotField axis="axisRow" dataField="1"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axis="axisCol" compact="0" outline="0" showAll="0" sortType="descending">
      <items count="10">
        <item x="3"/>
        <item x="5"/>
        <item x="4"/>
        <item x="6"/>
        <item x="2"/>
        <item x="8"/>
        <item x="0"/>
        <item x="7"/>
        <item x="1"/>
        <item t="default"/>
      </items>
      <autoSortScope>
        <pivotArea dataOnly="0" outline="0" fieldPosition="0">
          <references count="1">
            <reference field="4294967294" count="1" selected="0">
              <x v="0"/>
            </reference>
          </references>
        </pivotArea>
      </autoSortScope>
    </pivotField>
  </pivotFields>
  <rowFields count="1">
    <field x="0"/>
  </rowFields>
  <rowItems count="4">
    <i>
      <x v="1"/>
    </i>
    <i>
      <x/>
    </i>
    <i>
      <x v="2"/>
    </i>
    <i t="grand">
      <x/>
    </i>
  </rowItems>
  <colFields count="1">
    <field x="1"/>
  </colFields>
  <colItems count="10">
    <i>
      <x v="4"/>
    </i>
    <i>
      <x v="8"/>
    </i>
    <i>
      <x v="2"/>
    </i>
    <i>
      <x v="6"/>
    </i>
    <i>
      <x/>
    </i>
    <i>
      <x v="1"/>
    </i>
    <i>
      <x v="3"/>
    </i>
    <i>
      <x v="5"/>
    </i>
    <i>
      <x v="7"/>
    </i>
    <i t="grand">
      <x/>
    </i>
  </colItems>
  <dataFields count="1">
    <dataField name="Count of 2 Device carriers" fld="0" subtotal="count" baseField="0" baseItem="0"/>
  </dataFields>
  <conditionalFormats count="1">
    <conditionalFormat priority="1">
      <pivotAreas count="1">
        <pivotArea type="data" outline="0" collapsedLevelsAreSubtotals="1" fieldPosition="0">
          <references count="3">
            <reference field="4294967294" count="1" selected="0">
              <x v="0"/>
            </reference>
            <reference field="0" count="3" selected="0">
              <x v="0"/>
              <x v="1"/>
              <x v="2"/>
            </reference>
            <reference field="1"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1B8900-4FC2-4235-AD20-79C9EA9ADB8B}" name="PivotTable4" cacheId="106" applyNumberFormats="0" applyBorderFormats="0" applyFontFormats="0" applyPatternFormats="0" applyAlignmentFormats="0" applyWidthHeightFormats="1" dataCaption="Values" tag="01432323-18ba-44ef-8bc1-39558f835cf5" updatedVersion="8" minRefreshableVersion="3" useAutoFormatting="1" itemPrintTitles="1" createdVersion="8" indent="0" outline="1" outlineData="1" multipleFieldFilters="0">
  <location ref="A3:BO9" firstHeaderRow="1" firstDataRow="4" firstDataCol="1"/>
  <pivotFields count="6">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8">
        <item x="0"/>
        <item x="1"/>
        <item x="2"/>
        <item x="3"/>
        <item x="4"/>
        <item x="5"/>
        <item x="6"/>
        <item x="7"/>
      </items>
    </pivotField>
    <pivotField axis="axisCol"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t="grand">
      <x/>
    </i>
  </rowItems>
  <colFields count="3">
    <field x="1"/>
    <field x="2"/>
    <field x="-2"/>
  </colFields>
  <colItems count="66">
    <i>
      <x/>
      <x/>
      <x/>
    </i>
    <i r="2" i="1">
      <x v="1"/>
    </i>
    <i r="2" i="2">
      <x v="2"/>
    </i>
    <i r="1">
      <x v="1"/>
      <x/>
    </i>
    <i r="2" i="1">
      <x v="1"/>
    </i>
    <i r="2" i="2">
      <x v="2"/>
    </i>
    <i>
      <x v="1"/>
      <x v="2"/>
      <x/>
    </i>
    <i r="2" i="1">
      <x v="1"/>
    </i>
    <i r="2" i="2">
      <x v="2"/>
    </i>
    <i r="1">
      <x v="3"/>
      <x/>
    </i>
    <i r="2" i="1">
      <x v="1"/>
    </i>
    <i r="2" i="2">
      <x v="2"/>
    </i>
    <i r="1">
      <x v="4"/>
      <x/>
    </i>
    <i r="2" i="1">
      <x v="1"/>
    </i>
    <i r="2" i="2">
      <x v="2"/>
    </i>
    <i r="1">
      <x v="1"/>
      <x/>
    </i>
    <i r="2" i="1">
      <x v="1"/>
    </i>
    <i r="2" i="2">
      <x v="2"/>
    </i>
    <i r="1">
      <x v="5"/>
      <x/>
    </i>
    <i r="2" i="1">
      <x v="1"/>
    </i>
    <i r="2" i="2">
      <x v="2"/>
    </i>
    <i>
      <x v="2"/>
      <x v="1"/>
      <x/>
    </i>
    <i r="2" i="1">
      <x v="1"/>
    </i>
    <i r="2" i="2">
      <x v="2"/>
    </i>
    <i>
      <x v="3"/>
      <x v="2"/>
      <x/>
    </i>
    <i r="2" i="1">
      <x v="1"/>
    </i>
    <i r="2" i="2">
      <x v="2"/>
    </i>
    <i r="1">
      <x v="1"/>
      <x/>
    </i>
    <i r="2" i="1">
      <x v="1"/>
    </i>
    <i r="2" i="2">
      <x v="2"/>
    </i>
    <i>
      <x v="4"/>
      <x v="1"/>
      <x/>
    </i>
    <i r="2" i="1">
      <x v="1"/>
    </i>
    <i r="2" i="2">
      <x v="2"/>
    </i>
    <i r="1">
      <x v="5"/>
      <x/>
    </i>
    <i r="2" i="1">
      <x v="1"/>
    </i>
    <i r="2" i="2">
      <x v="2"/>
    </i>
    <i>
      <x v="5"/>
      <x v="6"/>
      <x/>
    </i>
    <i r="2" i="1">
      <x v="1"/>
    </i>
    <i r="2" i="2">
      <x v="2"/>
    </i>
    <i r="1">
      <x v="2"/>
      <x/>
    </i>
    <i r="2" i="1">
      <x v="1"/>
    </i>
    <i r="2" i="2">
      <x v="2"/>
    </i>
    <i r="1">
      <x/>
      <x/>
    </i>
    <i r="2" i="1">
      <x v="1"/>
    </i>
    <i r="2" i="2">
      <x v="2"/>
    </i>
    <i r="1">
      <x v="4"/>
      <x/>
    </i>
    <i r="2" i="1">
      <x v="1"/>
    </i>
    <i r="2" i="2">
      <x v="2"/>
    </i>
    <i r="1">
      <x v="1"/>
      <x/>
    </i>
    <i r="2" i="1">
      <x v="1"/>
    </i>
    <i r="2" i="2">
      <x v="2"/>
    </i>
    <i r="1">
      <x v="5"/>
      <x/>
    </i>
    <i r="2" i="1">
      <x v="1"/>
    </i>
    <i r="2" i="2">
      <x v="2"/>
    </i>
    <i>
      <x v="6"/>
      <x v="2"/>
      <x/>
    </i>
    <i r="2" i="1">
      <x v="1"/>
    </i>
    <i r="2" i="2">
      <x v="2"/>
    </i>
    <i r="1">
      <x v="1"/>
      <x/>
    </i>
    <i r="2" i="1">
      <x v="1"/>
    </i>
    <i r="2" i="2">
      <x v="2"/>
    </i>
    <i>
      <x v="7"/>
      <x v="1"/>
      <x/>
    </i>
    <i r="2" i="1">
      <x v="1"/>
    </i>
    <i r="2" i="2">
      <x v="2"/>
    </i>
    <i t="grand">
      <x/>
    </i>
    <i t="grand" i="1">
      <x/>
    </i>
    <i t="grand" i="2">
      <x/>
    </i>
  </colItems>
  <dataFields count="3">
    <dataField name="Count of 3 device carriers" fld="3" subtotal="count" baseField="0" baseItem="0"/>
    <dataField name="Count of 3 device carriers_1" fld="4" subtotal="count" baseField="0" baseItem="0"/>
    <dataField name="Count of 3 device carriers_2" fld="5"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3">
    <colHierarchyUsage hierarchyUsage="1"/>
    <colHierarchyUsage hierarchyUsage="2"/>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BD76C5-4F42-4440-8971-72D2E9F05451}" name="PivotTable5" cacheId="10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3:G16" firstHeaderRow="1" firstDataRow="1" firstDataCol="1"/>
  <pivotFields count="1">
    <pivotField name="3 device carriers" axis="axisRow" dataField="1" compact="0" outline="0" showAll="0" sortType="descending">
      <items count="13">
        <item x="5"/>
        <item x="2"/>
        <item x="6"/>
        <item x="3"/>
        <item x="11"/>
        <item x="7"/>
        <item x="0"/>
        <item x="10"/>
        <item x="9"/>
        <item x="8"/>
        <item x="1"/>
        <item x="4"/>
        <item t="default"/>
      </items>
      <autoSortScope>
        <pivotArea dataOnly="0" outline="0" fieldPosition="0">
          <references count="1">
            <reference field="4294967294" count="1" selected="0">
              <x v="0"/>
            </reference>
          </references>
        </pivotArea>
      </autoSortScope>
    </pivotField>
  </pivotFields>
  <rowFields count="1">
    <field x="0"/>
  </rowFields>
  <rowItems count="13">
    <i>
      <x v="10"/>
    </i>
    <i>
      <x v="6"/>
    </i>
    <i>
      <x v="11"/>
    </i>
    <i>
      <x v="8"/>
    </i>
    <i>
      <x v="1"/>
    </i>
    <i>
      <x v="3"/>
    </i>
    <i>
      <x v="2"/>
    </i>
    <i>
      <x v="5"/>
    </i>
    <i>
      <x/>
    </i>
    <i>
      <x v="7"/>
    </i>
    <i>
      <x v="9"/>
    </i>
    <i>
      <x v="4"/>
    </i>
    <i t="grand">
      <x/>
    </i>
  </rowItems>
  <colItems count="1">
    <i/>
  </colItems>
  <dataFields count="1">
    <dataField name="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0447610-488B-454F-A557-68B3873D49CB}" name="PivotTable12" cacheId="1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Q11" firstHeaderRow="1" firstDataRow="5" firstDataCol="1"/>
  <pivotFields count="4">
    <pivotField axis="axisRow" showAll="0">
      <items count="4">
        <item x="2"/>
        <item x="1"/>
        <item x="0"/>
        <item t="default"/>
      </items>
    </pivotField>
    <pivotField axis="axisCol" dataField="1" showAll="0">
      <items count="8">
        <item x="1"/>
        <item x="6"/>
        <item x="3"/>
        <item x="4"/>
        <item x="0"/>
        <item x="5"/>
        <item x="2"/>
        <item t="default"/>
      </items>
    </pivotField>
    <pivotField axis="axisCol" dataField="1" showAll="0">
      <items count="10">
        <item x="2"/>
        <item x="5"/>
        <item x="4"/>
        <item x="1"/>
        <item x="3"/>
        <item x="6"/>
        <item x="7"/>
        <item x="8"/>
        <item x="0"/>
        <item t="default"/>
      </items>
    </pivotField>
    <pivotField axis="axisCol" dataField="1" showAll="0">
      <items count="7">
        <item x="1"/>
        <item x="2"/>
        <item x="5"/>
        <item x="4"/>
        <item x="0"/>
        <item x="3"/>
        <item t="default"/>
      </items>
    </pivotField>
  </pivotFields>
  <rowFields count="1">
    <field x="0"/>
  </rowFields>
  <rowItems count="4">
    <i>
      <x/>
    </i>
    <i>
      <x v="1"/>
    </i>
    <i>
      <x v="2"/>
    </i>
    <i t="grand">
      <x/>
    </i>
  </rowItems>
  <colFields count="4">
    <field x="1"/>
    <field x="2"/>
    <field x="3"/>
    <field x="-2"/>
  </colFields>
  <colItems count="198">
    <i>
      <x/>
      <x v="1"/>
      <x v="4"/>
      <x/>
    </i>
    <i r="3" i="1">
      <x v="1"/>
    </i>
    <i r="3" i="2">
      <x v="2"/>
    </i>
    <i r="2">
      <x v="5"/>
      <x/>
    </i>
    <i r="3" i="1">
      <x v="1"/>
    </i>
    <i r="3" i="2">
      <x v="2"/>
    </i>
    <i t="default" r="1">
      <x v="1"/>
    </i>
    <i t="default" r="1" i="1">
      <x v="1"/>
    </i>
    <i t="default" r="1" i="2">
      <x v="1"/>
    </i>
    <i r="1">
      <x v="8"/>
      <x v="4"/>
      <x/>
    </i>
    <i r="3" i="1">
      <x v="1"/>
    </i>
    <i r="3" i="2">
      <x v="2"/>
    </i>
    <i t="default" r="1">
      <x v="8"/>
    </i>
    <i t="default" r="1" i="1">
      <x v="8"/>
    </i>
    <i t="default" r="1" i="2">
      <x v="8"/>
    </i>
    <i t="default">
      <x/>
    </i>
    <i t="default" i="1">
      <x/>
    </i>
    <i t="default" i="2">
      <x/>
    </i>
    <i>
      <x v="1"/>
      <x v="4"/>
      <x v="4"/>
      <x/>
    </i>
    <i r="3" i="1">
      <x v="1"/>
    </i>
    <i r="3" i="2">
      <x v="2"/>
    </i>
    <i t="default" r="1">
      <x v="4"/>
    </i>
    <i t="default" r="1" i="1">
      <x v="4"/>
    </i>
    <i t="default" r="1" i="2">
      <x v="4"/>
    </i>
    <i r="1">
      <x v="8"/>
      <x v="4"/>
      <x/>
    </i>
    <i r="3" i="1">
      <x v="1"/>
    </i>
    <i r="3" i="2">
      <x v="2"/>
    </i>
    <i t="default" r="1">
      <x v="8"/>
    </i>
    <i t="default" r="1" i="1">
      <x v="8"/>
    </i>
    <i t="default" r="1" i="2">
      <x v="8"/>
    </i>
    <i t="default">
      <x v="1"/>
    </i>
    <i t="default" i="1">
      <x v="1"/>
    </i>
    <i t="default" i="2">
      <x v="1"/>
    </i>
    <i>
      <x v="2"/>
      <x v="1"/>
      <x v="4"/>
      <x/>
    </i>
    <i r="3" i="1">
      <x v="1"/>
    </i>
    <i r="3" i="2">
      <x v="2"/>
    </i>
    <i r="2">
      <x v="5"/>
      <x/>
    </i>
    <i r="3" i="1">
      <x v="1"/>
    </i>
    <i r="3" i="2">
      <x v="2"/>
    </i>
    <i t="default" r="1">
      <x v="1"/>
    </i>
    <i t="default" r="1" i="1">
      <x v="1"/>
    </i>
    <i t="default" r="1" i="2">
      <x v="1"/>
    </i>
    <i r="1">
      <x v="4"/>
      <x v="4"/>
      <x/>
    </i>
    <i r="3" i="1">
      <x v="1"/>
    </i>
    <i r="3" i="2">
      <x v="2"/>
    </i>
    <i t="default" r="1">
      <x v="4"/>
    </i>
    <i t="default" r="1" i="1">
      <x v="4"/>
    </i>
    <i t="default" r="1" i="2">
      <x v="4"/>
    </i>
    <i r="1">
      <x v="5"/>
      <x v="4"/>
      <x/>
    </i>
    <i r="3" i="1">
      <x v="1"/>
    </i>
    <i r="3" i="2">
      <x v="2"/>
    </i>
    <i t="default" r="1">
      <x v="5"/>
    </i>
    <i t="default" r="1" i="1">
      <x v="5"/>
    </i>
    <i t="default" r="1" i="2">
      <x v="5"/>
    </i>
    <i r="1">
      <x v="8"/>
      <x v="1"/>
      <x/>
    </i>
    <i r="3" i="1">
      <x v="1"/>
    </i>
    <i r="3" i="2">
      <x v="2"/>
    </i>
    <i r="2">
      <x v="4"/>
      <x/>
    </i>
    <i r="3" i="1">
      <x v="1"/>
    </i>
    <i r="3" i="2">
      <x v="2"/>
    </i>
    <i t="default" r="1">
      <x v="8"/>
    </i>
    <i t="default" r="1" i="1">
      <x v="8"/>
    </i>
    <i t="default" r="1" i="2">
      <x v="8"/>
    </i>
    <i t="default">
      <x v="2"/>
    </i>
    <i t="default" i="1">
      <x v="2"/>
    </i>
    <i t="default" i="2">
      <x v="2"/>
    </i>
    <i>
      <x v="3"/>
      <x v="1"/>
      <x v="5"/>
      <x/>
    </i>
    <i r="3" i="1">
      <x v="1"/>
    </i>
    <i r="3" i="2">
      <x v="2"/>
    </i>
    <i t="default" r="1">
      <x v="1"/>
    </i>
    <i t="default" r="1" i="1">
      <x v="1"/>
    </i>
    <i t="default" r="1" i="2">
      <x v="1"/>
    </i>
    <i r="1">
      <x v="2"/>
      <x v="4"/>
      <x/>
    </i>
    <i r="3" i="1">
      <x v="1"/>
    </i>
    <i r="3" i="2">
      <x v="2"/>
    </i>
    <i t="default" r="1">
      <x v="2"/>
    </i>
    <i t="default" r="1" i="1">
      <x v="2"/>
    </i>
    <i t="default" r="1" i="2">
      <x v="2"/>
    </i>
    <i t="default">
      <x v="3"/>
    </i>
    <i t="default" i="1">
      <x v="3"/>
    </i>
    <i t="default" i="2">
      <x v="3"/>
    </i>
    <i>
      <x v="4"/>
      <x/>
      <x/>
      <x/>
    </i>
    <i r="3" i="1">
      <x v="1"/>
    </i>
    <i r="3" i="2">
      <x v="2"/>
    </i>
    <i r="2">
      <x v="4"/>
      <x/>
    </i>
    <i r="3" i="1">
      <x v="1"/>
    </i>
    <i r="3" i="2">
      <x v="2"/>
    </i>
    <i t="default" r="1">
      <x/>
    </i>
    <i t="default" r="1" i="1">
      <x/>
    </i>
    <i t="default" r="1" i="2">
      <x/>
    </i>
    <i r="1">
      <x v="1"/>
      <x v="1"/>
      <x/>
    </i>
    <i r="3" i="1">
      <x v="1"/>
    </i>
    <i r="3" i="2">
      <x v="2"/>
    </i>
    <i r="2">
      <x v="4"/>
      <x/>
    </i>
    <i r="3" i="1">
      <x v="1"/>
    </i>
    <i r="3" i="2">
      <x v="2"/>
    </i>
    <i r="2">
      <x v="5"/>
      <x/>
    </i>
    <i r="3" i="1">
      <x v="1"/>
    </i>
    <i r="3" i="2">
      <x v="2"/>
    </i>
    <i t="default" r="1">
      <x v="1"/>
    </i>
    <i t="default" r="1" i="1">
      <x v="1"/>
    </i>
    <i t="default" r="1" i="2">
      <x v="1"/>
    </i>
    <i r="1">
      <x v="2"/>
      <x v="4"/>
      <x/>
    </i>
    <i r="3" i="1">
      <x v="1"/>
    </i>
    <i r="3" i="2">
      <x v="2"/>
    </i>
    <i t="default" r="1">
      <x v="2"/>
    </i>
    <i t="default" r="1" i="1">
      <x v="2"/>
    </i>
    <i t="default" r="1" i="2">
      <x v="2"/>
    </i>
    <i r="1">
      <x v="3"/>
      <x/>
      <x/>
    </i>
    <i r="3" i="1">
      <x v="1"/>
    </i>
    <i r="3" i="2">
      <x v="2"/>
    </i>
    <i r="2">
      <x v="1"/>
      <x/>
    </i>
    <i r="3" i="1">
      <x v="1"/>
    </i>
    <i r="3" i="2">
      <x v="2"/>
    </i>
    <i r="2">
      <x v="4"/>
      <x/>
    </i>
    <i r="3" i="1">
      <x v="1"/>
    </i>
    <i r="3" i="2">
      <x v="2"/>
    </i>
    <i r="2">
      <x v="5"/>
      <x/>
    </i>
    <i r="3" i="1">
      <x v="1"/>
    </i>
    <i r="3" i="2">
      <x v="2"/>
    </i>
    <i t="default" r="1">
      <x v="3"/>
    </i>
    <i t="default" r="1" i="1">
      <x v="3"/>
    </i>
    <i t="default" r="1" i="2">
      <x v="3"/>
    </i>
    <i r="1">
      <x v="4"/>
      <x v="4"/>
      <x/>
    </i>
    <i r="3" i="1">
      <x v="1"/>
    </i>
    <i r="3" i="2">
      <x v="2"/>
    </i>
    <i t="default" r="1">
      <x v="4"/>
    </i>
    <i t="default" r="1" i="1">
      <x v="4"/>
    </i>
    <i t="default" r="1" i="2">
      <x v="4"/>
    </i>
    <i r="1">
      <x v="5"/>
      <x v="4"/>
      <x/>
    </i>
    <i r="3" i="1">
      <x v="1"/>
    </i>
    <i r="3" i="2">
      <x v="2"/>
    </i>
    <i r="2">
      <x v="5"/>
      <x/>
    </i>
    <i r="3" i="1">
      <x v="1"/>
    </i>
    <i r="3" i="2">
      <x v="2"/>
    </i>
    <i t="default" r="1">
      <x v="5"/>
    </i>
    <i t="default" r="1" i="1">
      <x v="5"/>
    </i>
    <i t="default" r="1" i="2">
      <x v="5"/>
    </i>
    <i r="1">
      <x v="7"/>
      <x v="4"/>
      <x/>
    </i>
    <i r="3" i="1">
      <x v="1"/>
    </i>
    <i r="3" i="2">
      <x v="2"/>
    </i>
    <i t="default" r="1">
      <x v="7"/>
    </i>
    <i t="default" r="1" i="1">
      <x v="7"/>
    </i>
    <i t="default" r="1" i="2">
      <x v="7"/>
    </i>
    <i r="1">
      <x v="8"/>
      <x v="1"/>
      <x/>
    </i>
    <i r="3" i="1">
      <x v="1"/>
    </i>
    <i r="3" i="2">
      <x v="2"/>
    </i>
    <i r="2">
      <x v="2"/>
      <x/>
    </i>
    <i r="3" i="1">
      <x v="1"/>
    </i>
    <i r="3" i="2">
      <x v="2"/>
    </i>
    <i r="2">
      <x v="4"/>
      <x/>
    </i>
    <i r="3" i="1">
      <x v="1"/>
    </i>
    <i r="3" i="2">
      <x v="2"/>
    </i>
    <i t="default" r="1">
      <x v="8"/>
    </i>
    <i t="default" r="1" i="1">
      <x v="8"/>
    </i>
    <i t="default" r="1" i="2">
      <x v="8"/>
    </i>
    <i t="default">
      <x v="4"/>
    </i>
    <i t="default" i="1">
      <x v="4"/>
    </i>
    <i t="default" i="2">
      <x v="4"/>
    </i>
    <i>
      <x v="5"/>
      <x v="2"/>
      <x v="4"/>
      <x/>
    </i>
    <i r="3" i="1">
      <x v="1"/>
    </i>
    <i r="3" i="2">
      <x v="2"/>
    </i>
    <i t="default" r="1">
      <x v="2"/>
    </i>
    <i t="default" r="1" i="1">
      <x v="2"/>
    </i>
    <i t="default" r="1" i="2">
      <x v="2"/>
    </i>
    <i r="1">
      <x v="4"/>
      <x v="4"/>
      <x/>
    </i>
    <i r="3" i="1">
      <x v="1"/>
    </i>
    <i r="3" i="2">
      <x v="2"/>
    </i>
    <i t="default" r="1">
      <x v="4"/>
    </i>
    <i t="default" r="1" i="1">
      <x v="4"/>
    </i>
    <i t="default" r="1" i="2">
      <x v="4"/>
    </i>
    <i r="1">
      <x v="8"/>
      <x v="4"/>
      <x/>
    </i>
    <i r="3" i="1">
      <x v="1"/>
    </i>
    <i r="3" i="2">
      <x v="2"/>
    </i>
    <i t="default" r="1">
      <x v="8"/>
    </i>
    <i t="default" r="1" i="1">
      <x v="8"/>
    </i>
    <i t="default" r="1" i="2">
      <x v="8"/>
    </i>
    <i t="default">
      <x v="5"/>
    </i>
    <i t="default" i="1">
      <x v="5"/>
    </i>
    <i t="default" i="2">
      <x v="5"/>
    </i>
    <i>
      <x v="6"/>
      <x v="2"/>
      <x v="4"/>
      <x/>
    </i>
    <i r="3" i="1">
      <x v="1"/>
    </i>
    <i r="3" i="2">
      <x v="2"/>
    </i>
    <i t="default" r="1">
      <x v="2"/>
    </i>
    <i t="default" r="1" i="1">
      <x v="2"/>
    </i>
    <i t="default" r="1" i="2">
      <x v="2"/>
    </i>
    <i r="1">
      <x v="6"/>
      <x v="3"/>
      <x/>
    </i>
    <i r="3" i="1">
      <x v="1"/>
    </i>
    <i r="3" i="2">
      <x v="2"/>
    </i>
    <i t="default" r="1">
      <x v="6"/>
    </i>
    <i t="default" r="1" i="1">
      <x v="6"/>
    </i>
    <i t="default" r="1" i="2">
      <x v="6"/>
    </i>
    <i t="default">
      <x v="6"/>
    </i>
    <i t="default" i="1">
      <x v="6"/>
    </i>
    <i t="default" i="2">
      <x v="6"/>
    </i>
    <i t="grand">
      <x/>
    </i>
    <i t="grand" i="1">
      <x/>
    </i>
    <i t="grand" i="2">
      <x/>
    </i>
  </colItems>
  <dataFields count="3">
    <dataField name="Count of field2" fld="1" subtotal="count" baseField="0" baseItem="0"/>
    <dataField name="Count of field3" fld="2" subtotal="count" baseField="0" baseItem="0"/>
    <dataField name="Count of field4" fld="3" subtotal="count" baseField="0" baseItem="0"/>
  </dataFields>
  <conditionalFormats count="1">
    <conditionalFormat priority="1">
      <pivotAreas count="1">
        <pivotArea type="data" collapsedLevelsAreSubtotals="1" fieldPosition="0">
          <references count="2">
            <reference field="0" count="3">
              <x v="0"/>
              <x v="1"/>
              <x v="2"/>
            </reference>
            <reference field="1" count="7" selected="0" defaultSubtotal="1">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D329B13-08B2-4536-8117-F4A5CDF188E7}" name="PivotTable6" cacheId="10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2:I15" firstHeaderRow="1" firstDataRow="1" firstDataCol="1"/>
  <pivotFields count="1">
    <pivotField name="4 device carriers" axis="axisRow" dataField="1" compact="0" outline="0" showAll="0" sortType="descending">
      <items count="13">
        <item x="3"/>
        <item x="7"/>
        <item x="9"/>
        <item x="2"/>
        <item x="8"/>
        <item x="5"/>
        <item x="1"/>
        <item x="11"/>
        <item x="10"/>
        <item x="6"/>
        <item x="0"/>
        <item x="4"/>
        <item t="default"/>
      </items>
      <autoSortScope>
        <pivotArea dataOnly="0" outline="0" fieldPosition="0">
          <references count="1">
            <reference field="4294967294" count="1" selected="0">
              <x v="0"/>
            </reference>
          </references>
        </pivotArea>
      </autoSortScope>
    </pivotField>
  </pivotFields>
  <rowFields count="1">
    <field x="0"/>
  </rowFields>
  <rowItems count="13">
    <i>
      <x v="10"/>
    </i>
    <i>
      <x v="8"/>
    </i>
    <i>
      <x v="6"/>
    </i>
    <i>
      <x v="11"/>
    </i>
    <i>
      <x v="1"/>
    </i>
    <i>
      <x v="3"/>
    </i>
    <i>
      <x v="2"/>
    </i>
    <i>
      <x/>
    </i>
    <i>
      <x v="5"/>
    </i>
    <i>
      <x v="4"/>
    </i>
    <i>
      <x v="9"/>
    </i>
    <i>
      <x v="7"/>
    </i>
    <i t="grand">
      <x/>
    </i>
  </rowItems>
  <colItems count="1">
    <i/>
  </colItems>
  <dataFields count="1">
    <dataField name="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E92D58-3A7F-428B-9000-668ABDAB3D80}" name="PivotTable10" cacheId="1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2:H15" firstHeaderRow="1" firstDataRow="1" firstDataCol="1"/>
  <pivotFields count="1">
    <pivotField name="5 device carriers" axis="axisRow" dataField="1" compact="0" outline="0" showAll="0">
      <items count="13">
        <item x="3"/>
        <item x="6"/>
        <item x="7"/>
        <item x="2"/>
        <item x="10"/>
        <item x="9"/>
        <item x="5"/>
        <item x="1"/>
        <item x="11"/>
        <item x="8"/>
        <item x="0"/>
        <item x="4"/>
        <item t="default"/>
      </items>
    </pivotField>
  </pivotFields>
  <rowFields count="1">
    <field x="0"/>
  </rowFields>
  <rowItems count="13">
    <i>
      <x v="10"/>
    </i>
    <i>
      <x v="8"/>
    </i>
    <i>
      <x v="7"/>
    </i>
    <i>
      <x v="11"/>
    </i>
    <i>
      <x v="3"/>
    </i>
    <i>
      <x v="1"/>
    </i>
    <i>
      <x v="6"/>
    </i>
    <i>
      <x/>
    </i>
    <i>
      <x v="2"/>
    </i>
    <i>
      <x v="9"/>
    </i>
    <i>
      <x v="5"/>
    </i>
    <i>
      <x v="4"/>
    </i>
    <i t="grand">
      <x/>
    </i>
  </rowItems>
  <colItems count="1">
    <i/>
  </colItems>
  <dataFields count="1">
    <dataField name="count" fld="0" subtotal="count" baseField="0" baseItem="0"/>
  </dataFields>
  <formats count="2">
    <format dxfId="13">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94C9-7011-47E3-8F2F-23B03B496D2C}">
  <dimension ref="A1:AP386"/>
  <sheetViews>
    <sheetView topLeftCell="W43" workbookViewId="0">
      <selection activeCell="D1" sqref="D1:D1048576"/>
    </sheetView>
  </sheetViews>
  <sheetFormatPr defaultColWidth="14.453125" defaultRowHeight="22" customHeight="1" x14ac:dyDescent="0.35"/>
  <cols>
    <col min="1" max="1" width="16.1796875" bestFit="1" customWidth="1"/>
    <col min="2" max="2" width="17.81640625" bestFit="1" customWidth="1"/>
    <col min="3" max="3" width="16.54296875" bestFit="1" customWidth="1"/>
    <col min="4" max="4" width="19.54296875" bestFit="1" customWidth="1"/>
    <col min="5" max="5" width="23.453125" bestFit="1" customWidth="1"/>
    <col min="6" max="6" width="16.54296875" bestFit="1" customWidth="1"/>
    <col min="7" max="8" width="24.54296875" bestFit="1" customWidth="1"/>
    <col min="9" max="9" width="24.7265625" bestFit="1" customWidth="1"/>
    <col min="10" max="10" width="25" bestFit="1" customWidth="1"/>
    <col min="11" max="11" width="24.54296875" bestFit="1" customWidth="1"/>
    <col min="12" max="12" width="24.81640625" bestFit="1" customWidth="1"/>
    <col min="13" max="14" width="24.54296875" bestFit="1" customWidth="1"/>
    <col min="15" max="15" width="33" bestFit="1" customWidth="1"/>
    <col min="16" max="16" width="27.453125" bestFit="1" customWidth="1"/>
    <col min="17" max="17" width="24.54296875" bestFit="1" customWidth="1"/>
    <col min="18" max="18" width="30.81640625" bestFit="1" customWidth="1"/>
    <col min="19" max="21" width="24.54296875" bestFit="1" customWidth="1"/>
    <col min="22" max="22" width="166.90625" bestFit="1" customWidth="1"/>
    <col min="23" max="23" width="10.6328125" bestFit="1" customWidth="1"/>
    <col min="24" max="25" width="20.7265625" bestFit="1" customWidth="1"/>
    <col min="26" max="33" width="13.36328125" customWidth="1"/>
    <col min="34" max="34" width="78.7265625" bestFit="1" customWidth="1"/>
    <col min="35" max="35" width="255.7265625" bestFit="1" customWidth="1"/>
    <col min="36" max="36" width="151.453125" bestFit="1" customWidth="1"/>
    <col min="37" max="38" width="255.7265625" bestFit="1" customWidth="1"/>
    <col min="39" max="39" width="179" bestFit="1" customWidth="1"/>
    <col min="40" max="40" width="255.7265625" bestFit="1" customWidth="1"/>
    <col min="41" max="42" width="26.81640625" bestFit="1" customWidth="1"/>
  </cols>
  <sheetData>
    <row r="1" spans="1:42" ht="22" customHeight="1" x14ac:dyDescent="0.35">
      <c r="A1" s="1" t="s">
        <v>59</v>
      </c>
      <c r="B1" s="1" t="s">
        <v>60</v>
      </c>
      <c r="C1" s="1" t="s">
        <v>65</v>
      </c>
      <c r="D1" s="1" t="s">
        <v>2839</v>
      </c>
      <c r="E1" s="1" t="s">
        <v>2711</v>
      </c>
      <c r="F1" s="1" t="s">
        <v>69</v>
      </c>
      <c r="G1" s="1" t="s">
        <v>70</v>
      </c>
      <c r="H1" s="1" t="s">
        <v>71</v>
      </c>
      <c r="I1" s="1" t="s">
        <v>72</v>
      </c>
      <c r="J1" s="1" t="s">
        <v>73</v>
      </c>
      <c r="K1" s="1" t="s">
        <v>74</v>
      </c>
      <c r="L1" s="1" t="s">
        <v>75</v>
      </c>
      <c r="M1" s="1" t="s">
        <v>76</v>
      </c>
      <c r="N1" s="1" t="s">
        <v>77</v>
      </c>
      <c r="O1" s="1" t="s">
        <v>78</v>
      </c>
      <c r="P1" s="1" t="s">
        <v>79</v>
      </c>
      <c r="Q1" s="1" t="s">
        <v>80</v>
      </c>
      <c r="R1" s="1" t="s">
        <v>81</v>
      </c>
      <c r="S1" s="1" t="s">
        <v>82</v>
      </c>
      <c r="T1" s="1" t="s">
        <v>83</v>
      </c>
      <c r="U1" s="1" t="s">
        <v>2712</v>
      </c>
      <c r="V1" s="1" t="s">
        <v>2713</v>
      </c>
      <c r="W1" s="1" t="s">
        <v>2850</v>
      </c>
      <c r="X1" s="1" t="s">
        <v>2723</v>
      </c>
      <c r="Y1" s="1" t="s">
        <v>2724</v>
      </c>
      <c r="Z1" s="1" t="s">
        <v>2725</v>
      </c>
      <c r="AA1" s="1" t="s">
        <v>2726</v>
      </c>
      <c r="AB1" s="1" t="s">
        <v>2727</v>
      </c>
      <c r="AC1" s="1" t="s">
        <v>2728</v>
      </c>
      <c r="AD1" s="1" t="s">
        <v>2729</v>
      </c>
      <c r="AE1" s="1" t="s">
        <v>2730</v>
      </c>
      <c r="AF1" s="1" t="s">
        <v>2731</v>
      </c>
      <c r="AG1" s="1"/>
      <c r="AH1" s="1" t="s">
        <v>2714</v>
      </c>
      <c r="AI1" s="1" t="s">
        <v>87</v>
      </c>
      <c r="AJ1" s="1" t="s">
        <v>88</v>
      </c>
      <c r="AK1" s="1" t="s">
        <v>89</v>
      </c>
      <c r="AL1" s="1" t="s">
        <v>90</v>
      </c>
      <c r="AM1" s="1" t="s">
        <v>91</v>
      </c>
      <c r="AN1" s="1" t="s">
        <v>92</v>
      </c>
      <c r="AO1" s="1" t="s">
        <v>48</v>
      </c>
    </row>
    <row r="2" spans="1:42" ht="22" customHeight="1" x14ac:dyDescent="0.35">
      <c r="A2">
        <v>35.348199999999999</v>
      </c>
      <c r="B2">
        <v>-83.202799999999996</v>
      </c>
      <c r="C2">
        <v>46</v>
      </c>
      <c r="D2" s="3" t="s">
        <v>101</v>
      </c>
      <c r="E2" s="3" t="s">
        <v>96</v>
      </c>
      <c r="F2" s="3" t="s">
        <v>103</v>
      </c>
      <c r="G2" s="3" t="s">
        <v>104</v>
      </c>
      <c r="H2" s="3" t="s">
        <v>105</v>
      </c>
      <c r="I2" s="3" t="s">
        <v>104</v>
      </c>
      <c r="J2" s="3" t="s">
        <v>104</v>
      </c>
      <c r="K2" s="3" t="s">
        <v>105</v>
      </c>
      <c r="L2" s="3" t="s">
        <v>106</v>
      </c>
      <c r="M2" s="3" t="s">
        <v>104</v>
      </c>
      <c r="N2" s="3" t="s">
        <v>105</v>
      </c>
      <c r="O2" s="3" t="s">
        <v>107</v>
      </c>
      <c r="P2" s="3" t="s">
        <v>104</v>
      </c>
      <c r="Q2" s="3" t="s">
        <v>105</v>
      </c>
      <c r="R2" s="3" t="s">
        <v>105</v>
      </c>
      <c r="S2" s="3" t="s">
        <v>105</v>
      </c>
      <c r="T2" s="3" t="s">
        <v>105</v>
      </c>
      <c r="U2" s="3" t="s">
        <v>2715</v>
      </c>
      <c r="V2" s="3" t="s">
        <v>96</v>
      </c>
      <c r="W2" t="s">
        <v>2715</v>
      </c>
      <c r="AG2" s="3"/>
      <c r="AH2" s="3" t="s">
        <v>96</v>
      </c>
      <c r="AI2" s="3" t="s">
        <v>109</v>
      </c>
      <c r="AJ2" s="3" t="s">
        <v>110</v>
      </c>
      <c r="AK2" s="3" t="s">
        <v>96</v>
      </c>
      <c r="AL2" s="3" t="s">
        <v>96</v>
      </c>
      <c r="AM2" s="3" t="s">
        <v>96</v>
      </c>
      <c r="AN2" s="3" t="s">
        <v>111</v>
      </c>
      <c r="AO2" s="3" t="s">
        <v>100</v>
      </c>
      <c r="AP2" s="3" t="s">
        <v>100</v>
      </c>
    </row>
    <row r="3" spans="1:42" ht="22" customHeight="1" x14ac:dyDescent="0.35">
      <c r="A3">
        <v>43.150300000000001</v>
      </c>
      <c r="B3">
        <v>-77.588099999999997</v>
      </c>
      <c r="C3">
        <v>29</v>
      </c>
      <c r="D3" s="3" t="s">
        <v>101</v>
      </c>
      <c r="E3" s="3" t="s">
        <v>96</v>
      </c>
      <c r="F3" s="3" t="s">
        <v>116</v>
      </c>
      <c r="G3" s="3" t="s">
        <v>117</v>
      </c>
      <c r="H3" s="3" t="s">
        <v>104</v>
      </c>
      <c r="I3" s="3" t="s">
        <v>105</v>
      </c>
      <c r="J3" s="3" t="s">
        <v>105</v>
      </c>
      <c r="K3" s="3" t="s">
        <v>105</v>
      </c>
      <c r="L3" s="3" t="s">
        <v>105</v>
      </c>
      <c r="M3" s="3" t="s">
        <v>104</v>
      </c>
      <c r="N3" s="3" t="s">
        <v>107</v>
      </c>
      <c r="O3" s="3" t="s">
        <v>105</v>
      </c>
      <c r="P3" s="3" t="s">
        <v>107</v>
      </c>
      <c r="Q3" s="3" t="s">
        <v>107</v>
      </c>
      <c r="R3" s="3" t="s">
        <v>107</v>
      </c>
      <c r="S3" s="3" t="s">
        <v>105</v>
      </c>
      <c r="T3" s="3" t="s">
        <v>105</v>
      </c>
      <c r="U3" s="3" t="s">
        <v>2715</v>
      </c>
      <c r="V3" s="3" t="s">
        <v>118</v>
      </c>
      <c r="W3" t="s">
        <v>2715</v>
      </c>
      <c r="X3" t="s">
        <v>244</v>
      </c>
      <c r="Y3" t="s">
        <v>2717</v>
      </c>
      <c r="Z3" t="s">
        <v>854</v>
      </c>
      <c r="AA3" t="s">
        <v>198</v>
      </c>
      <c r="AG3" s="3"/>
      <c r="AH3" s="3" t="s">
        <v>96</v>
      </c>
      <c r="AI3" s="3" t="s">
        <v>119</v>
      </c>
      <c r="AJ3" s="3" t="s">
        <v>120</v>
      </c>
      <c r="AK3" s="3" t="s">
        <v>121</v>
      </c>
      <c r="AL3" s="3" t="s">
        <v>96</v>
      </c>
      <c r="AM3" s="3" t="s">
        <v>96</v>
      </c>
      <c r="AN3" s="3" t="s">
        <v>96</v>
      </c>
      <c r="AO3" s="3" t="s">
        <v>114</v>
      </c>
      <c r="AP3" s="3" t="s">
        <v>114</v>
      </c>
    </row>
    <row r="4" spans="1:42" ht="22" customHeight="1" x14ac:dyDescent="0.35">
      <c r="A4">
        <v>41.4377</v>
      </c>
      <c r="B4">
        <v>-81.548699999999997</v>
      </c>
      <c r="C4">
        <v>35</v>
      </c>
      <c r="D4" s="3" t="s">
        <v>101</v>
      </c>
      <c r="E4" s="3" t="s">
        <v>96</v>
      </c>
      <c r="F4" s="3" t="s">
        <v>116</v>
      </c>
      <c r="G4" s="3" t="s">
        <v>104</v>
      </c>
      <c r="H4" s="3" t="s">
        <v>107</v>
      </c>
      <c r="I4" s="3" t="s">
        <v>117</v>
      </c>
      <c r="J4" s="3" t="s">
        <v>104</v>
      </c>
      <c r="K4" s="3" t="s">
        <v>106</v>
      </c>
      <c r="L4" s="3" t="s">
        <v>106</v>
      </c>
      <c r="M4" s="3" t="s">
        <v>104</v>
      </c>
      <c r="N4" s="3" t="s">
        <v>104</v>
      </c>
      <c r="O4" s="3" t="s">
        <v>117</v>
      </c>
      <c r="P4" s="3" t="s">
        <v>104</v>
      </c>
      <c r="Q4" s="3" t="s">
        <v>106</v>
      </c>
      <c r="R4" s="3" t="s">
        <v>106</v>
      </c>
      <c r="S4" s="3" t="s">
        <v>117</v>
      </c>
      <c r="T4" s="3" t="s">
        <v>104</v>
      </c>
      <c r="U4" s="3"/>
      <c r="V4" s="3" t="s">
        <v>127</v>
      </c>
      <c r="W4" t="s">
        <v>244</v>
      </c>
      <c r="X4" t="s">
        <v>2719</v>
      </c>
      <c r="Y4" t="s">
        <v>198</v>
      </c>
      <c r="AG4" s="3"/>
      <c r="AH4" s="3" t="s">
        <v>96</v>
      </c>
      <c r="AI4" s="3" t="s">
        <v>96</v>
      </c>
      <c r="AJ4" s="3" t="s">
        <v>96</v>
      </c>
      <c r="AK4" s="3" t="s">
        <v>128</v>
      </c>
      <c r="AL4" s="3" t="s">
        <v>96</v>
      </c>
      <c r="AM4" s="3" t="s">
        <v>129</v>
      </c>
      <c r="AN4" s="3" t="s">
        <v>96</v>
      </c>
      <c r="AO4" s="3" t="s">
        <v>124</v>
      </c>
      <c r="AP4" s="3" t="s">
        <v>124</v>
      </c>
    </row>
    <row r="5" spans="1:42" ht="22" customHeight="1" x14ac:dyDescent="0.35">
      <c r="A5">
        <v>34.8504</v>
      </c>
      <c r="B5">
        <v>-92.408900000000003</v>
      </c>
      <c r="C5">
        <v>34</v>
      </c>
      <c r="D5" s="3" t="s">
        <v>133</v>
      </c>
      <c r="E5" s="3" t="s">
        <v>96</v>
      </c>
      <c r="F5" s="3" t="s">
        <v>135</v>
      </c>
      <c r="G5" s="3" t="s">
        <v>107</v>
      </c>
      <c r="H5" s="3" t="s">
        <v>104</v>
      </c>
      <c r="I5" s="3" t="s">
        <v>105</v>
      </c>
      <c r="J5" s="3" t="s">
        <v>105</v>
      </c>
      <c r="K5" s="3" t="s">
        <v>104</v>
      </c>
      <c r="L5" s="3" t="s">
        <v>105</v>
      </c>
      <c r="M5" s="3" t="s">
        <v>104</v>
      </c>
      <c r="N5" s="3" t="s">
        <v>105</v>
      </c>
      <c r="O5" s="3" t="s">
        <v>107</v>
      </c>
      <c r="P5" s="3" t="s">
        <v>104</v>
      </c>
      <c r="Q5" s="3" t="s">
        <v>107</v>
      </c>
      <c r="R5" s="3" t="s">
        <v>117</v>
      </c>
      <c r="S5" s="3" t="s">
        <v>104</v>
      </c>
      <c r="T5" s="3" t="s">
        <v>105</v>
      </c>
      <c r="U5" s="3" t="s">
        <v>2715</v>
      </c>
      <c r="V5" s="3" t="s">
        <v>136</v>
      </c>
      <c r="W5" t="s">
        <v>2715</v>
      </c>
      <c r="X5" t="s">
        <v>244</v>
      </c>
      <c r="Y5" t="s">
        <v>2717</v>
      </c>
      <c r="Z5" t="s">
        <v>198</v>
      </c>
      <c r="AG5" s="3"/>
      <c r="AH5" s="3" t="s">
        <v>96</v>
      </c>
      <c r="AI5" s="3" t="s">
        <v>137</v>
      </c>
      <c r="AJ5" s="3" t="s">
        <v>138</v>
      </c>
      <c r="AK5" s="3" t="s">
        <v>139</v>
      </c>
      <c r="AL5" s="3" t="s">
        <v>96</v>
      </c>
      <c r="AM5" s="3" t="s">
        <v>96</v>
      </c>
      <c r="AN5" s="3" t="s">
        <v>96</v>
      </c>
      <c r="AO5" s="3" t="s">
        <v>132</v>
      </c>
      <c r="AP5" s="3" t="s">
        <v>132</v>
      </c>
    </row>
    <row r="6" spans="1:42" ht="22" customHeight="1" x14ac:dyDescent="0.35">
      <c r="A6">
        <v>37.752000000000002</v>
      </c>
      <c r="B6">
        <v>-87.151399999999995</v>
      </c>
      <c r="C6">
        <v>33</v>
      </c>
      <c r="D6" s="3" t="s">
        <v>101</v>
      </c>
      <c r="E6" s="3" t="s">
        <v>96</v>
      </c>
      <c r="F6" s="3" t="s">
        <v>144</v>
      </c>
      <c r="G6" s="3" t="s">
        <v>105</v>
      </c>
      <c r="H6" s="3" t="s">
        <v>105</v>
      </c>
      <c r="I6" s="3" t="s">
        <v>107</v>
      </c>
      <c r="J6" s="3" t="s">
        <v>104</v>
      </c>
      <c r="K6" s="3" t="s">
        <v>104</v>
      </c>
      <c r="L6" s="3" t="s">
        <v>107</v>
      </c>
      <c r="M6" s="3" t="s">
        <v>104</v>
      </c>
      <c r="N6" s="3" t="s">
        <v>104</v>
      </c>
      <c r="O6" s="3" t="s">
        <v>104</v>
      </c>
      <c r="P6" s="3" t="s">
        <v>105</v>
      </c>
      <c r="Q6" s="3" t="s">
        <v>105</v>
      </c>
      <c r="R6" s="3" t="s">
        <v>107</v>
      </c>
      <c r="S6" s="3" t="s">
        <v>105</v>
      </c>
      <c r="T6" s="3" t="s">
        <v>105</v>
      </c>
      <c r="U6" s="3" t="s">
        <v>2715</v>
      </c>
      <c r="V6" s="3" t="s">
        <v>145</v>
      </c>
      <c r="W6" t="s">
        <v>2715</v>
      </c>
      <c r="X6" t="s">
        <v>244</v>
      </c>
      <c r="Y6" t="s">
        <v>2719</v>
      </c>
      <c r="Z6" t="s">
        <v>2717</v>
      </c>
      <c r="AA6" t="s">
        <v>2720</v>
      </c>
      <c r="AG6" s="3"/>
      <c r="AH6" s="3" t="s">
        <v>96</v>
      </c>
      <c r="AI6" s="3" t="s">
        <v>146</v>
      </c>
      <c r="AJ6" s="3" t="s">
        <v>147</v>
      </c>
      <c r="AK6" s="3" t="s">
        <v>148</v>
      </c>
      <c r="AL6" s="3" t="s">
        <v>96</v>
      </c>
      <c r="AM6" s="3" t="s">
        <v>96</v>
      </c>
      <c r="AN6" s="3" t="s">
        <v>96</v>
      </c>
      <c r="AO6" s="3" t="s">
        <v>142</v>
      </c>
      <c r="AP6" s="3" t="s">
        <v>142</v>
      </c>
    </row>
    <row r="7" spans="1:42" ht="22" customHeight="1" x14ac:dyDescent="0.35">
      <c r="A7">
        <v>28.479700000000001</v>
      </c>
      <c r="B7">
        <v>-82.512600000000006</v>
      </c>
      <c r="C7">
        <v>36</v>
      </c>
      <c r="D7" s="3" t="s">
        <v>133</v>
      </c>
      <c r="E7" s="3" t="s">
        <v>96</v>
      </c>
      <c r="F7" s="3" t="s">
        <v>103</v>
      </c>
      <c r="G7" s="3" t="s">
        <v>105</v>
      </c>
      <c r="H7" s="3" t="s">
        <v>107</v>
      </c>
      <c r="I7" s="3" t="s">
        <v>106</v>
      </c>
      <c r="J7" s="3" t="s">
        <v>105</v>
      </c>
      <c r="K7" s="3" t="s">
        <v>105</v>
      </c>
      <c r="L7" s="3" t="s">
        <v>107</v>
      </c>
      <c r="M7" s="3" t="s">
        <v>104</v>
      </c>
      <c r="N7" s="3" t="s">
        <v>105</v>
      </c>
      <c r="O7" s="3" t="s">
        <v>104</v>
      </c>
      <c r="P7" s="3" t="s">
        <v>104</v>
      </c>
      <c r="Q7" s="3" t="s">
        <v>104</v>
      </c>
      <c r="R7" s="3" t="s">
        <v>104</v>
      </c>
      <c r="S7" s="3" t="s">
        <v>104</v>
      </c>
      <c r="T7" s="3" t="s">
        <v>104</v>
      </c>
      <c r="U7" s="3" t="s">
        <v>2715</v>
      </c>
      <c r="V7" s="3" t="s">
        <v>96</v>
      </c>
      <c r="W7" t="s">
        <v>2715</v>
      </c>
      <c r="AG7" s="3"/>
      <c r="AH7" s="3" t="s">
        <v>96</v>
      </c>
      <c r="AI7" s="3" t="s">
        <v>153</v>
      </c>
      <c r="AJ7" s="3" t="s">
        <v>154</v>
      </c>
      <c r="AK7" s="3" t="s">
        <v>96</v>
      </c>
      <c r="AL7" s="3" t="s">
        <v>96</v>
      </c>
      <c r="AM7" s="3" t="s">
        <v>96</v>
      </c>
      <c r="AN7" s="3" t="s">
        <v>155</v>
      </c>
      <c r="AO7" s="3" t="s">
        <v>151</v>
      </c>
      <c r="AP7" s="3" t="s">
        <v>151</v>
      </c>
    </row>
    <row r="8" spans="1:42" ht="22" customHeight="1" x14ac:dyDescent="0.35">
      <c r="A8">
        <v>39.335999999999999</v>
      </c>
      <c r="B8">
        <v>-84.312600000000003</v>
      </c>
      <c r="C8">
        <v>40</v>
      </c>
      <c r="D8" s="3" t="s">
        <v>133</v>
      </c>
      <c r="E8" s="3" t="s">
        <v>96</v>
      </c>
      <c r="F8" s="3" t="s">
        <v>103</v>
      </c>
      <c r="G8" s="3" t="s">
        <v>105</v>
      </c>
      <c r="H8" s="3" t="s">
        <v>105</v>
      </c>
      <c r="I8" s="3" t="s">
        <v>105</v>
      </c>
      <c r="J8" s="3" t="s">
        <v>104</v>
      </c>
      <c r="K8" s="3" t="s">
        <v>106</v>
      </c>
      <c r="L8" s="3" t="s">
        <v>107</v>
      </c>
      <c r="M8" s="3" t="s">
        <v>104</v>
      </c>
      <c r="N8" s="3" t="s">
        <v>104</v>
      </c>
      <c r="O8" s="3" t="s">
        <v>105</v>
      </c>
      <c r="P8" s="3" t="s">
        <v>105</v>
      </c>
      <c r="Q8" s="3" t="s">
        <v>106</v>
      </c>
      <c r="R8" s="3" t="s">
        <v>106</v>
      </c>
      <c r="S8" s="3" t="s">
        <v>105</v>
      </c>
      <c r="T8" s="3" t="s">
        <v>105</v>
      </c>
      <c r="U8" s="3" t="s">
        <v>2715</v>
      </c>
      <c r="V8" s="3" t="s">
        <v>160</v>
      </c>
      <c r="W8" t="s">
        <v>2715</v>
      </c>
      <c r="X8" t="s">
        <v>244</v>
      </c>
      <c r="Y8" t="s">
        <v>2721</v>
      </c>
      <c r="Z8" t="s">
        <v>231</v>
      </c>
      <c r="AA8" t="s">
        <v>2719</v>
      </c>
      <c r="AB8" t="s">
        <v>2717</v>
      </c>
      <c r="AC8" t="s">
        <v>198</v>
      </c>
      <c r="AG8" s="3"/>
      <c r="AH8" s="3" t="s">
        <v>96</v>
      </c>
      <c r="AI8" s="3" t="s">
        <v>161</v>
      </c>
      <c r="AJ8" s="3" t="s">
        <v>162</v>
      </c>
      <c r="AK8" s="3" t="s">
        <v>163</v>
      </c>
      <c r="AL8" s="3" t="s">
        <v>96</v>
      </c>
      <c r="AM8" s="3" t="s">
        <v>96</v>
      </c>
      <c r="AN8" s="3" t="s">
        <v>96</v>
      </c>
      <c r="AO8" s="3" t="s">
        <v>158</v>
      </c>
      <c r="AP8" s="3" t="s">
        <v>158</v>
      </c>
    </row>
    <row r="9" spans="1:42" ht="22" customHeight="1" x14ac:dyDescent="0.35">
      <c r="A9">
        <v>35.313499999999998</v>
      </c>
      <c r="B9">
        <v>-120.8369</v>
      </c>
      <c r="C9">
        <v>22</v>
      </c>
      <c r="D9" s="3" t="s">
        <v>101</v>
      </c>
      <c r="E9" s="3" t="s">
        <v>96</v>
      </c>
      <c r="F9" s="3" t="s">
        <v>103</v>
      </c>
      <c r="G9" s="3" t="s">
        <v>117</v>
      </c>
      <c r="H9" s="3" t="s">
        <v>104</v>
      </c>
      <c r="I9" s="3" t="s">
        <v>104</v>
      </c>
      <c r="J9" s="3" t="s">
        <v>104</v>
      </c>
      <c r="K9" s="3" t="s">
        <v>105</v>
      </c>
      <c r="L9" s="3" t="s">
        <v>117</v>
      </c>
      <c r="M9" s="3" t="s">
        <v>104</v>
      </c>
      <c r="N9" s="3" t="s">
        <v>117</v>
      </c>
      <c r="O9" s="3" t="s">
        <v>104</v>
      </c>
      <c r="P9" s="3" t="s">
        <v>105</v>
      </c>
      <c r="Q9" s="3" t="s">
        <v>117</v>
      </c>
      <c r="R9" s="3" t="s">
        <v>117</v>
      </c>
      <c r="S9" s="3" t="s">
        <v>104</v>
      </c>
      <c r="T9" s="3" t="s">
        <v>107</v>
      </c>
      <c r="U9" s="3" t="s">
        <v>2715</v>
      </c>
      <c r="V9" s="3" t="s">
        <v>168</v>
      </c>
      <c r="W9" t="s">
        <v>2715</v>
      </c>
      <c r="X9" t="s">
        <v>244</v>
      </c>
      <c r="Y9" t="s">
        <v>231</v>
      </c>
      <c r="Z9" t="s">
        <v>2719</v>
      </c>
      <c r="AA9" t="s">
        <v>198</v>
      </c>
      <c r="AG9" s="3"/>
      <c r="AH9" s="3" t="s">
        <v>96</v>
      </c>
      <c r="AI9" s="3" t="s">
        <v>169</v>
      </c>
      <c r="AJ9" s="3" t="s">
        <v>170</v>
      </c>
      <c r="AK9" s="3" t="s">
        <v>171</v>
      </c>
      <c r="AL9" s="3" t="s">
        <v>96</v>
      </c>
      <c r="AM9" s="3" t="s">
        <v>96</v>
      </c>
      <c r="AN9" s="3" t="s">
        <v>96</v>
      </c>
      <c r="AO9" s="3" t="s">
        <v>166</v>
      </c>
      <c r="AP9" s="3" t="s">
        <v>166</v>
      </c>
    </row>
    <row r="10" spans="1:42" ht="22" customHeight="1" x14ac:dyDescent="0.35">
      <c r="A10">
        <v>44.9863</v>
      </c>
      <c r="B10">
        <v>-92.727800000000002</v>
      </c>
      <c r="C10">
        <v>23</v>
      </c>
      <c r="D10" s="3" t="s">
        <v>133</v>
      </c>
      <c r="E10" s="3" t="s">
        <v>96</v>
      </c>
      <c r="F10" s="3" t="s">
        <v>103</v>
      </c>
      <c r="G10" s="3" t="s">
        <v>107</v>
      </c>
      <c r="H10" s="3" t="s">
        <v>105</v>
      </c>
      <c r="I10" s="3" t="s">
        <v>106</v>
      </c>
      <c r="J10" s="3" t="s">
        <v>105</v>
      </c>
      <c r="K10" s="3" t="s">
        <v>104</v>
      </c>
      <c r="L10" s="3" t="s">
        <v>107</v>
      </c>
      <c r="M10" s="3" t="s">
        <v>105</v>
      </c>
      <c r="N10" s="3" t="s">
        <v>107</v>
      </c>
      <c r="O10" s="3" t="s">
        <v>105</v>
      </c>
      <c r="P10" s="3" t="s">
        <v>117</v>
      </c>
      <c r="Q10" s="3" t="s">
        <v>117</v>
      </c>
      <c r="R10" s="3" t="s">
        <v>117</v>
      </c>
      <c r="S10" s="3" t="s">
        <v>106</v>
      </c>
      <c r="T10" s="3" t="s">
        <v>105</v>
      </c>
      <c r="U10" s="3" t="s">
        <v>2715</v>
      </c>
      <c r="V10" s="3" t="s">
        <v>176</v>
      </c>
      <c r="W10" t="s">
        <v>2715</v>
      </c>
      <c r="X10" t="s">
        <v>244</v>
      </c>
      <c r="Y10" t="s">
        <v>2717</v>
      </c>
      <c r="AG10" s="3"/>
      <c r="AH10" s="3" t="s">
        <v>96</v>
      </c>
      <c r="AI10" s="3" t="s">
        <v>177</v>
      </c>
      <c r="AJ10" s="3" t="s">
        <v>178</v>
      </c>
      <c r="AK10" s="3" t="s">
        <v>179</v>
      </c>
      <c r="AL10" s="3" t="s">
        <v>96</v>
      </c>
      <c r="AM10" s="3" t="s">
        <v>96</v>
      </c>
      <c r="AN10" s="3" t="s">
        <v>96</v>
      </c>
      <c r="AO10" s="3" t="s">
        <v>174</v>
      </c>
      <c r="AP10" s="3" t="s">
        <v>174</v>
      </c>
    </row>
    <row r="11" spans="1:42" ht="22" customHeight="1" x14ac:dyDescent="0.35">
      <c r="A11">
        <v>36.049599999999998</v>
      </c>
      <c r="B11">
        <v>-95.885800000000003</v>
      </c>
      <c r="C11">
        <v>51</v>
      </c>
      <c r="D11" s="3" t="s">
        <v>133</v>
      </c>
      <c r="E11" s="3" t="s">
        <v>96</v>
      </c>
      <c r="F11" s="3" t="s">
        <v>103</v>
      </c>
      <c r="G11" s="3" t="s">
        <v>107</v>
      </c>
      <c r="H11" s="3" t="s">
        <v>105</v>
      </c>
      <c r="I11" s="3" t="s">
        <v>104</v>
      </c>
      <c r="J11" s="3" t="s">
        <v>105</v>
      </c>
      <c r="K11" s="3" t="s">
        <v>105</v>
      </c>
      <c r="L11" s="3" t="s">
        <v>117</v>
      </c>
      <c r="M11" s="3" t="s">
        <v>106</v>
      </c>
      <c r="N11" s="3" t="s">
        <v>105</v>
      </c>
      <c r="O11" s="3" t="s">
        <v>104</v>
      </c>
      <c r="P11" s="3" t="s">
        <v>107</v>
      </c>
      <c r="Q11" s="3" t="s">
        <v>107</v>
      </c>
      <c r="R11" s="3" t="s">
        <v>117</v>
      </c>
      <c r="S11" s="3" t="s">
        <v>105</v>
      </c>
      <c r="T11" s="3" t="s">
        <v>106</v>
      </c>
      <c r="U11" s="3" t="s">
        <v>2715</v>
      </c>
      <c r="V11" s="3" t="s">
        <v>176</v>
      </c>
      <c r="W11" t="s">
        <v>2715</v>
      </c>
      <c r="X11" t="s">
        <v>244</v>
      </c>
      <c r="Y11" t="s">
        <v>2717</v>
      </c>
      <c r="AG11" s="3"/>
      <c r="AH11" s="3" t="s">
        <v>96</v>
      </c>
      <c r="AI11" s="3" t="s">
        <v>184</v>
      </c>
      <c r="AJ11" s="3" t="s">
        <v>185</v>
      </c>
      <c r="AK11" s="3" t="s">
        <v>186</v>
      </c>
      <c r="AL11" s="3" t="s">
        <v>96</v>
      </c>
      <c r="AM11" s="3" t="s">
        <v>96</v>
      </c>
      <c r="AN11" s="3" t="s">
        <v>96</v>
      </c>
      <c r="AO11" s="3" t="s">
        <v>182</v>
      </c>
      <c r="AP11" s="3" t="s">
        <v>182</v>
      </c>
    </row>
    <row r="12" spans="1:42" ht="22" customHeight="1" x14ac:dyDescent="0.35">
      <c r="A12">
        <v>40.204799999999999</v>
      </c>
      <c r="B12">
        <v>-74.179500000000004</v>
      </c>
      <c r="C12">
        <v>32</v>
      </c>
      <c r="D12" s="3" t="s">
        <v>133</v>
      </c>
      <c r="E12" s="3" t="s">
        <v>96</v>
      </c>
      <c r="F12" s="3" t="s">
        <v>144</v>
      </c>
      <c r="G12" s="3" t="s">
        <v>106</v>
      </c>
      <c r="H12" s="3" t="s">
        <v>106</v>
      </c>
      <c r="I12" s="3" t="s">
        <v>107</v>
      </c>
      <c r="J12" s="3" t="s">
        <v>105</v>
      </c>
      <c r="K12" s="3" t="s">
        <v>106</v>
      </c>
      <c r="L12" s="3" t="s">
        <v>106</v>
      </c>
      <c r="M12" s="3" t="s">
        <v>105</v>
      </c>
      <c r="N12" s="3" t="s">
        <v>105</v>
      </c>
      <c r="O12" s="3" t="s">
        <v>107</v>
      </c>
      <c r="P12" s="3" t="s">
        <v>105</v>
      </c>
      <c r="Q12" s="3" t="s">
        <v>106</v>
      </c>
      <c r="R12" s="3" t="s">
        <v>105</v>
      </c>
      <c r="S12" s="3" t="s">
        <v>105</v>
      </c>
      <c r="T12" s="3" t="s">
        <v>105</v>
      </c>
      <c r="U12" s="3" t="s">
        <v>2715</v>
      </c>
      <c r="V12" s="3" t="s">
        <v>176</v>
      </c>
      <c r="W12" t="s">
        <v>2715</v>
      </c>
      <c r="X12" t="s">
        <v>244</v>
      </c>
      <c r="Y12" t="s">
        <v>2717</v>
      </c>
      <c r="AG12" s="3"/>
      <c r="AH12" s="3" t="s">
        <v>96</v>
      </c>
      <c r="AI12" s="3" t="s">
        <v>191</v>
      </c>
      <c r="AJ12" s="3" t="s">
        <v>192</v>
      </c>
      <c r="AK12" s="3" t="s">
        <v>193</v>
      </c>
      <c r="AL12" s="3" t="s">
        <v>96</v>
      </c>
      <c r="AM12" s="3" t="s">
        <v>96</v>
      </c>
      <c r="AN12" s="3" t="s">
        <v>96</v>
      </c>
      <c r="AO12" s="3" t="s">
        <v>189</v>
      </c>
      <c r="AP12" s="3" t="s">
        <v>189</v>
      </c>
    </row>
    <row r="13" spans="1:42" ht="22" customHeight="1" x14ac:dyDescent="0.35">
      <c r="A13">
        <v>39.771999999999998</v>
      </c>
      <c r="B13">
        <v>-86.156999999999996</v>
      </c>
      <c r="C13">
        <v>25</v>
      </c>
      <c r="D13" s="3" t="s">
        <v>101</v>
      </c>
      <c r="E13" s="3" t="s">
        <v>96</v>
      </c>
      <c r="F13" s="3" t="s">
        <v>144</v>
      </c>
      <c r="G13" s="3" t="s">
        <v>106</v>
      </c>
      <c r="H13" s="3" t="s">
        <v>105</v>
      </c>
      <c r="I13" s="3" t="s">
        <v>106</v>
      </c>
      <c r="J13" s="3" t="s">
        <v>104</v>
      </c>
      <c r="K13" s="3" t="s">
        <v>107</v>
      </c>
      <c r="L13" s="3" t="s">
        <v>106</v>
      </c>
      <c r="M13" s="3" t="s">
        <v>104</v>
      </c>
      <c r="N13" s="3" t="s">
        <v>105</v>
      </c>
      <c r="O13" s="3" t="s">
        <v>107</v>
      </c>
      <c r="P13" s="3" t="s">
        <v>104</v>
      </c>
      <c r="Q13" s="3" t="s">
        <v>107</v>
      </c>
      <c r="R13" s="3" t="s">
        <v>117</v>
      </c>
      <c r="S13" s="3" t="s">
        <v>106</v>
      </c>
      <c r="T13" s="3" t="s">
        <v>106</v>
      </c>
      <c r="U13" s="3" t="s">
        <v>2715</v>
      </c>
      <c r="V13" s="3" t="s">
        <v>198</v>
      </c>
      <c r="W13" t="s">
        <v>2715</v>
      </c>
      <c r="X13" t="s">
        <v>198</v>
      </c>
      <c r="AG13" s="3"/>
      <c r="AH13" s="3" t="s">
        <v>96</v>
      </c>
      <c r="AI13" s="3" t="s">
        <v>199</v>
      </c>
      <c r="AJ13" s="3" t="s">
        <v>200</v>
      </c>
      <c r="AK13" s="3" t="s">
        <v>96</v>
      </c>
      <c r="AL13" s="3" t="s">
        <v>96</v>
      </c>
      <c r="AM13" s="3" t="s">
        <v>96</v>
      </c>
      <c r="AN13" s="3" t="s">
        <v>201</v>
      </c>
      <c r="AO13" s="3" t="s">
        <v>196</v>
      </c>
      <c r="AP13" s="3" t="s">
        <v>196</v>
      </c>
    </row>
    <row r="14" spans="1:42" ht="22" customHeight="1" x14ac:dyDescent="0.35">
      <c r="A14">
        <v>37.255499999999998</v>
      </c>
      <c r="B14">
        <v>-80.053100000000001</v>
      </c>
      <c r="C14">
        <v>46</v>
      </c>
      <c r="D14" s="3" t="s">
        <v>101</v>
      </c>
      <c r="E14" s="3" t="s">
        <v>96</v>
      </c>
      <c r="F14" s="3" t="s">
        <v>116</v>
      </c>
      <c r="G14" s="3" t="s">
        <v>107</v>
      </c>
      <c r="H14" s="3" t="s">
        <v>105</v>
      </c>
      <c r="I14" s="3" t="s">
        <v>106</v>
      </c>
      <c r="J14" s="3" t="s">
        <v>105</v>
      </c>
      <c r="K14" s="3" t="s">
        <v>107</v>
      </c>
      <c r="L14" s="3" t="s">
        <v>107</v>
      </c>
      <c r="M14" s="3" t="s">
        <v>105</v>
      </c>
      <c r="N14" s="3" t="s">
        <v>105</v>
      </c>
      <c r="O14" s="3" t="s">
        <v>105</v>
      </c>
      <c r="P14" s="3" t="s">
        <v>105</v>
      </c>
      <c r="Q14" s="3" t="s">
        <v>107</v>
      </c>
      <c r="R14" s="3" t="s">
        <v>117</v>
      </c>
      <c r="S14" s="3" t="s">
        <v>105</v>
      </c>
      <c r="T14" s="3" t="s">
        <v>106</v>
      </c>
      <c r="U14" s="3" t="s">
        <v>2715</v>
      </c>
      <c r="V14" s="3" t="s">
        <v>206</v>
      </c>
      <c r="W14" t="s">
        <v>2715</v>
      </c>
      <c r="X14" t="s">
        <v>244</v>
      </c>
      <c r="Y14" t="s">
        <v>198</v>
      </c>
      <c r="AG14" s="3"/>
      <c r="AH14" s="3" t="s">
        <v>96</v>
      </c>
      <c r="AI14" s="3" t="s">
        <v>207</v>
      </c>
      <c r="AJ14" s="3" t="s">
        <v>208</v>
      </c>
      <c r="AK14" s="3" t="s">
        <v>209</v>
      </c>
      <c r="AL14" s="3" t="s">
        <v>96</v>
      </c>
      <c r="AM14" s="3" t="s">
        <v>96</v>
      </c>
      <c r="AN14" s="3" t="s">
        <v>96</v>
      </c>
      <c r="AO14" s="3" t="s">
        <v>204</v>
      </c>
      <c r="AP14" s="3" t="s">
        <v>204</v>
      </c>
    </row>
    <row r="15" spans="1:42" ht="22" customHeight="1" x14ac:dyDescent="0.35">
      <c r="A15">
        <v>40.4617</v>
      </c>
      <c r="B15">
        <v>-78.600800000000007</v>
      </c>
      <c r="C15">
        <v>50</v>
      </c>
      <c r="D15" s="3" t="s">
        <v>101</v>
      </c>
      <c r="E15" s="3" t="s">
        <v>96</v>
      </c>
      <c r="F15" s="3" t="s">
        <v>144</v>
      </c>
      <c r="G15" s="3" t="s">
        <v>105</v>
      </c>
      <c r="H15" s="3" t="s">
        <v>105</v>
      </c>
      <c r="I15" s="3" t="s">
        <v>107</v>
      </c>
      <c r="J15" s="3" t="s">
        <v>104</v>
      </c>
      <c r="K15" s="3" t="s">
        <v>105</v>
      </c>
      <c r="L15" s="3" t="s">
        <v>105</v>
      </c>
      <c r="M15" s="3" t="s">
        <v>104</v>
      </c>
      <c r="N15" s="3" t="s">
        <v>105</v>
      </c>
      <c r="O15" s="3" t="s">
        <v>105</v>
      </c>
      <c r="P15" s="3" t="s">
        <v>107</v>
      </c>
      <c r="Q15" s="3" t="s">
        <v>117</v>
      </c>
      <c r="R15" s="3" t="s">
        <v>117</v>
      </c>
      <c r="S15" s="3" t="s">
        <v>105</v>
      </c>
      <c r="T15" s="3" t="s">
        <v>105</v>
      </c>
      <c r="U15" s="3" t="s">
        <v>2715</v>
      </c>
      <c r="V15" s="3" t="s">
        <v>214</v>
      </c>
      <c r="W15" t="s">
        <v>2715</v>
      </c>
      <c r="X15" t="s">
        <v>2717</v>
      </c>
      <c r="AG15" s="3"/>
      <c r="AH15" s="3" t="s">
        <v>96</v>
      </c>
      <c r="AI15" s="3" t="s">
        <v>215</v>
      </c>
      <c r="AJ15" s="3" t="s">
        <v>216</v>
      </c>
      <c r="AK15" s="3" t="s">
        <v>96</v>
      </c>
      <c r="AL15" s="3" t="s">
        <v>96</v>
      </c>
      <c r="AM15" s="3" t="s">
        <v>96</v>
      </c>
      <c r="AN15" s="3" t="s">
        <v>217</v>
      </c>
      <c r="AO15" s="3" t="s">
        <v>212</v>
      </c>
      <c r="AP15" s="3" t="s">
        <v>212</v>
      </c>
    </row>
    <row r="16" spans="1:42" ht="22" customHeight="1" x14ac:dyDescent="0.35">
      <c r="A16">
        <v>44.95</v>
      </c>
      <c r="B16">
        <v>-93.429900000000004</v>
      </c>
      <c r="C16">
        <v>27</v>
      </c>
      <c r="D16" s="3" t="s">
        <v>101</v>
      </c>
      <c r="E16" s="3" t="s">
        <v>96</v>
      </c>
      <c r="F16" s="3" t="s">
        <v>135</v>
      </c>
      <c r="G16" s="3" t="s">
        <v>107</v>
      </c>
      <c r="H16" s="3" t="s">
        <v>106</v>
      </c>
      <c r="I16" s="3" t="s">
        <v>107</v>
      </c>
      <c r="J16" s="3" t="s">
        <v>107</v>
      </c>
      <c r="K16" s="3" t="s">
        <v>105</v>
      </c>
      <c r="L16" s="3" t="s">
        <v>117</v>
      </c>
      <c r="M16" s="3" t="s">
        <v>107</v>
      </c>
      <c r="N16" s="3" t="s">
        <v>117</v>
      </c>
      <c r="O16" s="3" t="s">
        <v>104</v>
      </c>
      <c r="P16" s="3" t="s">
        <v>107</v>
      </c>
      <c r="Q16" s="3" t="s">
        <v>117</v>
      </c>
      <c r="R16" s="3" t="s">
        <v>117</v>
      </c>
      <c r="S16" s="3" t="s">
        <v>104</v>
      </c>
      <c r="T16" s="3" t="s">
        <v>107</v>
      </c>
      <c r="U16" s="3" t="s">
        <v>2715</v>
      </c>
      <c r="V16" s="3" t="s">
        <v>222</v>
      </c>
      <c r="W16" t="s">
        <v>2715</v>
      </c>
      <c r="X16" t="s">
        <v>244</v>
      </c>
      <c r="Y16" t="s">
        <v>2719</v>
      </c>
      <c r="AG16" s="3"/>
      <c r="AH16" s="3" t="s">
        <v>96</v>
      </c>
      <c r="AI16" s="3" t="s">
        <v>223</v>
      </c>
      <c r="AJ16" s="3" t="s">
        <v>224</v>
      </c>
      <c r="AK16" s="3" t="s">
        <v>225</v>
      </c>
      <c r="AL16" s="3" t="s">
        <v>96</v>
      </c>
      <c r="AM16" s="3" t="s">
        <v>96</v>
      </c>
      <c r="AN16" s="3" t="s">
        <v>96</v>
      </c>
      <c r="AO16" s="3" t="s">
        <v>220</v>
      </c>
      <c r="AP16" s="3" t="s">
        <v>220</v>
      </c>
    </row>
    <row r="17" spans="1:42" ht="22" customHeight="1" x14ac:dyDescent="0.35">
      <c r="A17">
        <v>39.963500000000003</v>
      </c>
      <c r="B17">
        <v>-75.229699999999994</v>
      </c>
      <c r="C17">
        <v>39</v>
      </c>
      <c r="D17" s="3" t="s">
        <v>101</v>
      </c>
      <c r="E17" s="3" t="s">
        <v>96</v>
      </c>
      <c r="F17" s="3" t="s">
        <v>135</v>
      </c>
      <c r="G17" s="3" t="s">
        <v>117</v>
      </c>
      <c r="H17" s="3" t="s">
        <v>105</v>
      </c>
      <c r="I17" s="3" t="s">
        <v>105</v>
      </c>
      <c r="J17" s="3" t="s">
        <v>106</v>
      </c>
      <c r="K17" s="3" t="s">
        <v>105</v>
      </c>
      <c r="L17" s="3" t="s">
        <v>104</v>
      </c>
      <c r="M17" s="3" t="s">
        <v>106</v>
      </c>
      <c r="N17" s="3" t="s">
        <v>107</v>
      </c>
      <c r="O17" s="3" t="s">
        <v>105</v>
      </c>
      <c r="P17" s="3" t="s">
        <v>106</v>
      </c>
      <c r="Q17" s="3" t="s">
        <v>117</v>
      </c>
      <c r="R17" s="3" t="s">
        <v>117</v>
      </c>
      <c r="S17" s="3" t="s">
        <v>105</v>
      </c>
      <c r="T17" s="3" t="s">
        <v>107</v>
      </c>
      <c r="U17" s="3" t="s">
        <v>2715</v>
      </c>
      <c r="V17" s="3"/>
      <c r="W17" t="s">
        <v>2715</v>
      </c>
      <c r="AG17" s="3"/>
      <c r="AH17" s="3" t="s">
        <v>96</v>
      </c>
      <c r="AI17" s="3" t="s">
        <v>230</v>
      </c>
      <c r="AJ17" s="3" t="s">
        <v>231</v>
      </c>
      <c r="AK17" s="3" t="s">
        <v>96</v>
      </c>
      <c r="AL17" s="3" t="s">
        <v>96</v>
      </c>
      <c r="AM17" s="3" t="s">
        <v>96</v>
      </c>
      <c r="AN17" s="3" t="s">
        <v>232</v>
      </c>
      <c r="AO17" s="3" t="s">
        <v>228</v>
      </c>
      <c r="AP17" s="3" t="s">
        <v>228</v>
      </c>
    </row>
    <row r="18" spans="1:42" ht="22" customHeight="1" x14ac:dyDescent="0.35">
      <c r="A18">
        <v>42.2256</v>
      </c>
      <c r="B18">
        <v>-83.395899999999997</v>
      </c>
      <c r="C18">
        <v>32</v>
      </c>
      <c r="D18" s="3" t="s">
        <v>101</v>
      </c>
      <c r="E18" s="3" t="s">
        <v>96</v>
      </c>
      <c r="F18" s="3" t="s">
        <v>144</v>
      </c>
      <c r="G18" s="3" t="s">
        <v>105</v>
      </c>
      <c r="H18" s="3" t="s">
        <v>106</v>
      </c>
      <c r="I18" s="3" t="s">
        <v>104</v>
      </c>
      <c r="J18" s="3" t="s">
        <v>105</v>
      </c>
      <c r="K18" s="3" t="s">
        <v>104</v>
      </c>
      <c r="L18" s="3" t="s">
        <v>107</v>
      </c>
      <c r="M18" s="3" t="s">
        <v>105</v>
      </c>
      <c r="N18" s="3" t="s">
        <v>105</v>
      </c>
      <c r="O18" s="3" t="s">
        <v>105</v>
      </c>
      <c r="P18" s="3" t="s">
        <v>104</v>
      </c>
      <c r="Q18" s="3" t="s">
        <v>107</v>
      </c>
      <c r="R18" s="3" t="s">
        <v>117</v>
      </c>
      <c r="S18" s="3" t="s">
        <v>105</v>
      </c>
      <c r="T18" s="3" t="s">
        <v>106</v>
      </c>
      <c r="U18" s="3" t="s">
        <v>2715</v>
      </c>
      <c r="V18" s="3" t="s">
        <v>176</v>
      </c>
      <c r="W18" t="s">
        <v>2715</v>
      </c>
      <c r="X18" t="s">
        <v>244</v>
      </c>
      <c r="Y18" t="s">
        <v>2717</v>
      </c>
      <c r="AG18" s="3"/>
      <c r="AH18" s="3" t="s">
        <v>96</v>
      </c>
      <c r="AI18" s="3" t="s">
        <v>237</v>
      </c>
      <c r="AJ18" s="3" t="s">
        <v>238</v>
      </c>
      <c r="AK18" s="3" t="s">
        <v>239</v>
      </c>
      <c r="AL18" s="3" t="s">
        <v>96</v>
      </c>
      <c r="AM18" s="3" t="s">
        <v>96</v>
      </c>
      <c r="AN18" s="3" t="s">
        <v>96</v>
      </c>
      <c r="AO18" s="3" t="s">
        <v>235</v>
      </c>
      <c r="AP18" s="3" t="s">
        <v>235</v>
      </c>
    </row>
    <row r="19" spans="1:42" ht="22" customHeight="1" x14ac:dyDescent="0.35">
      <c r="A19">
        <v>40.733699999999999</v>
      </c>
      <c r="B19">
        <v>-74.193899999999999</v>
      </c>
      <c r="C19">
        <v>21</v>
      </c>
      <c r="D19" s="3" t="s">
        <v>101</v>
      </c>
      <c r="E19" s="3" t="s">
        <v>96</v>
      </c>
      <c r="F19" s="3" t="s">
        <v>103</v>
      </c>
      <c r="G19" s="3" t="s">
        <v>107</v>
      </c>
      <c r="H19" s="3" t="s">
        <v>105</v>
      </c>
      <c r="I19" s="3" t="s">
        <v>105</v>
      </c>
      <c r="J19" s="3" t="s">
        <v>105</v>
      </c>
      <c r="K19" s="3" t="s">
        <v>104</v>
      </c>
      <c r="L19" s="3" t="s">
        <v>105</v>
      </c>
      <c r="M19" s="3" t="s">
        <v>104</v>
      </c>
      <c r="N19" s="3" t="s">
        <v>104</v>
      </c>
      <c r="O19" s="3" t="s">
        <v>105</v>
      </c>
      <c r="P19" s="3" t="s">
        <v>105</v>
      </c>
      <c r="Q19" s="3" t="s">
        <v>106</v>
      </c>
      <c r="R19" s="3" t="s">
        <v>106</v>
      </c>
      <c r="S19" s="3" t="s">
        <v>104</v>
      </c>
      <c r="T19" s="3" t="s">
        <v>105</v>
      </c>
      <c r="U19" s="3" t="s">
        <v>2715</v>
      </c>
      <c r="V19" s="3" t="s">
        <v>244</v>
      </c>
      <c r="W19" t="s">
        <v>2715</v>
      </c>
      <c r="X19" t="s">
        <v>244</v>
      </c>
      <c r="AG19" s="3"/>
      <c r="AH19" s="3" t="s">
        <v>96</v>
      </c>
      <c r="AI19" s="3" t="s">
        <v>245</v>
      </c>
      <c r="AJ19" s="3" t="s">
        <v>246</v>
      </c>
      <c r="AK19" s="3" t="s">
        <v>247</v>
      </c>
      <c r="AL19" s="3" t="s">
        <v>96</v>
      </c>
      <c r="AM19" s="3" t="s">
        <v>96</v>
      </c>
      <c r="AN19" s="3" t="s">
        <v>96</v>
      </c>
      <c r="AO19" s="3" t="s">
        <v>242</v>
      </c>
      <c r="AP19" s="3" t="s">
        <v>242</v>
      </c>
    </row>
    <row r="20" spans="1:42" ht="22" customHeight="1" x14ac:dyDescent="0.35">
      <c r="A20">
        <v>41.451900000000002</v>
      </c>
      <c r="B20">
        <v>-81.921000000000006</v>
      </c>
      <c r="C20">
        <v>55</v>
      </c>
      <c r="D20" s="3" t="s">
        <v>101</v>
      </c>
      <c r="E20" s="3" t="s">
        <v>96</v>
      </c>
      <c r="F20" s="3" t="s">
        <v>144</v>
      </c>
      <c r="G20" s="3" t="s">
        <v>107</v>
      </c>
      <c r="H20" s="3" t="s">
        <v>107</v>
      </c>
      <c r="I20" s="3" t="s">
        <v>107</v>
      </c>
      <c r="J20" s="3" t="s">
        <v>104</v>
      </c>
      <c r="K20" s="3" t="s">
        <v>105</v>
      </c>
      <c r="L20" s="3" t="s">
        <v>107</v>
      </c>
      <c r="M20" s="3" t="s">
        <v>104</v>
      </c>
      <c r="N20" s="3" t="s">
        <v>105</v>
      </c>
      <c r="O20" s="3" t="s">
        <v>106</v>
      </c>
      <c r="P20" s="3" t="s">
        <v>105</v>
      </c>
      <c r="Q20" s="3" t="s">
        <v>107</v>
      </c>
      <c r="R20" s="3" t="s">
        <v>106</v>
      </c>
      <c r="S20" s="3" t="s">
        <v>105</v>
      </c>
      <c r="T20" s="3" t="s">
        <v>105</v>
      </c>
      <c r="U20" s="3" t="s">
        <v>2715</v>
      </c>
      <c r="V20" s="3" t="s">
        <v>252</v>
      </c>
      <c r="W20" t="s">
        <v>2715</v>
      </c>
      <c r="X20" t="s">
        <v>2719</v>
      </c>
      <c r="AG20" s="3"/>
      <c r="AH20" s="3" t="s">
        <v>96</v>
      </c>
      <c r="AI20" s="3" t="s">
        <v>253</v>
      </c>
      <c r="AJ20" s="3" t="s">
        <v>216</v>
      </c>
      <c r="AK20" s="3" t="s">
        <v>96</v>
      </c>
      <c r="AL20" s="3" t="s">
        <v>96</v>
      </c>
      <c r="AM20" s="3" t="s">
        <v>96</v>
      </c>
      <c r="AN20" s="3" t="s">
        <v>254</v>
      </c>
      <c r="AO20" s="3" t="s">
        <v>250</v>
      </c>
      <c r="AP20" s="3" t="s">
        <v>250</v>
      </c>
    </row>
    <row r="21" spans="1:42" ht="22" customHeight="1" x14ac:dyDescent="0.35">
      <c r="A21">
        <v>40.941899999999997</v>
      </c>
      <c r="B21">
        <v>-73.995699999999999</v>
      </c>
      <c r="C21">
        <v>37</v>
      </c>
      <c r="D21" s="3" t="s">
        <v>101</v>
      </c>
      <c r="E21" s="3" t="s">
        <v>96</v>
      </c>
      <c r="F21" s="3" t="s">
        <v>144</v>
      </c>
      <c r="G21" s="3" t="s">
        <v>107</v>
      </c>
      <c r="H21" s="3" t="s">
        <v>105</v>
      </c>
      <c r="I21" s="3" t="s">
        <v>105</v>
      </c>
      <c r="J21" s="3" t="s">
        <v>107</v>
      </c>
      <c r="K21" s="3" t="s">
        <v>104</v>
      </c>
      <c r="L21" s="3" t="s">
        <v>105</v>
      </c>
      <c r="M21" s="3" t="s">
        <v>105</v>
      </c>
      <c r="N21" s="3" t="s">
        <v>105</v>
      </c>
      <c r="O21" s="3" t="s">
        <v>106</v>
      </c>
      <c r="P21" s="3" t="s">
        <v>106</v>
      </c>
      <c r="Q21" s="3" t="s">
        <v>107</v>
      </c>
      <c r="R21" s="3" t="s">
        <v>107</v>
      </c>
      <c r="S21" s="3" t="s">
        <v>105</v>
      </c>
      <c r="T21" s="3" t="s">
        <v>107</v>
      </c>
      <c r="U21" s="3" t="s">
        <v>2715</v>
      </c>
      <c r="V21" s="3" t="s">
        <v>259</v>
      </c>
      <c r="W21" t="s">
        <v>2715</v>
      </c>
      <c r="X21" t="s">
        <v>2721</v>
      </c>
      <c r="Y21" t="s">
        <v>2717</v>
      </c>
      <c r="Z21" t="s">
        <v>198</v>
      </c>
      <c r="AG21" s="3"/>
      <c r="AH21" s="3" t="s">
        <v>96</v>
      </c>
      <c r="AI21" s="3" t="s">
        <v>260</v>
      </c>
      <c r="AJ21" s="3" t="s">
        <v>261</v>
      </c>
      <c r="AK21" s="3" t="s">
        <v>96</v>
      </c>
      <c r="AL21" s="3" t="s">
        <v>96</v>
      </c>
      <c r="AM21" s="3" t="s">
        <v>96</v>
      </c>
      <c r="AN21" s="3" t="s">
        <v>262</v>
      </c>
      <c r="AO21" s="3" t="s">
        <v>257</v>
      </c>
      <c r="AP21" s="3" t="s">
        <v>257</v>
      </c>
    </row>
    <row r="22" spans="1:42" ht="22" customHeight="1" x14ac:dyDescent="0.35">
      <c r="A22">
        <v>28.020600000000002</v>
      </c>
      <c r="B22">
        <v>-82.457400000000007</v>
      </c>
      <c r="C22">
        <v>22</v>
      </c>
      <c r="D22" s="3" t="s">
        <v>101</v>
      </c>
      <c r="E22" s="3" t="s">
        <v>96</v>
      </c>
      <c r="F22" s="3" t="s">
        <v>135</v>
      </c>
      <c r="G22" s="3" t="s">
        <v>117</v>
      </c>
      <c r="H22" s="3" t="s">
        <v>105</v>
      </c>
      <c r="I22" s="3" t="s">
        <v>107</v>
      </c>
      <c r="J22" s="3" t="s">
        <v>104</v>
      </c>
      <c r="K22" s="3" t="s">
        <v>107</v>
      </c>
      <c r="L22" s="3" t="s">
        <v>105</v>
      </c>
      <c r="M22" s="3" t="s">
        <v>104</v>
      </c>
      <c r="N22" s="3" t="s">
        <v>107</v>
      </c>
      <c r="O22" s="3" t="s">
        <v>105</v>
      </c>
      <c r="P22" s="3" t="s">
        <v>107</v>
      </c>
      <c r="Q22" s="3" t="s">
        <v>107</v>
      </c>
      <c r="R22" s="3" t="s">
        <v>117</v>
      </c>
      <c r="S22" s="3" t="s">
        <v>104</v>
      </c>
      <c r="T22" s="3" t="s">
        <v>104</v>
      </c>
      <c r="U22" s="3" t="s">
        <v>2715</v>
      </c>
      <c r="V22" s="3" t="s">
        <v>176</v>
      </c>
      <c r="W22" t="s">
        <v>2715</v>
      </c>
      <c r="X22" t="s">
        <v>244</v>
      </c>
      <c r="Y22" t="s">
        <v>2717</v>
      </c>
      <c r="AG22" s="3"/>
      <c r="AH22" s="3" t="s">
        <v>96</v>
      </c>
      <c r="AI22" s="3" t="s">
        <v>267</v>
      </c>
      <c r="AJ22" s="3" t="s">
        <v>268</v>
      </c>
      <c r="AK22" s="3" t="s">
        <v>269</v>
      </c>
      <c r="AL22" s="3" t="s">
        <v>96</v>
      </c>
      <c r="AM22" s="3" t="s">
        <v>96</v>
      </c>
      <c r="AN22" s="3" t="s">
        <v>96</v>
      </c>
      <c r="AO22" s="3" t="s">
        <v>265</v>
      </c>
      <c r="AP22" s="3" t="s">
        <v>265</v>
      </c>
    </row>
    <row r="23" spans="1:42" ht="22" customHeight="1" x14ac:dyDescent="0.35">
      <c r="A23">
        <v>33.4512</v>
      </c>
      <c r="B23">
        <v>-112.08759999999999</v>
      </c>
      <c r="C23">
        <v>29</v>
      </c>
      <c r="D23" s="3" t="s">
        <v>101</v>
      </c>
      <c r="E23" s="3" t="s">
        <v>96</v>
      </c>
      <c r="F23" s="3" t="s">
        <v>103</v>
      </c>
      <c r="G23" s="3" t="s">
        <v>107</v>
      </c>
      <c r="H23" s="3" t="s">
        <v>107</v>
      </c>
      <c r="I23" s="3" t="s">
        <v>106</v>
      </c>
      <c r="J23" s="3" t="s">
        <v>105</v>
      </c>
      <c r="K23" s="3" t="s">
        <v>105</v>
      </c>
      <c r="L23" s="3" t="s">
        <v>106</v>
      </c>
      <c r="M23" s="3" t="s">
        <v>104</v>
      </c>
      <c r="N23" s="3" t="s">
        <v>104</v>
      </c>
      <c r="O23" s="3" t="s">
        <v>106</v>
      </c>
      <c r="P23" s="3" t="s">
        <v>106</v>
      </c>
      <c r="Q23" s="3" t="s">
        <v>107</v>
      </c>
      <c r="R23" s="3" t="s">
        <v>107</v>
      </c>
      <c r="S23" s="3" t="s">
        <v>105</v>
      </c>
      <c r="T23" s="3" t="s">
        <v>105</v>
      </c>
      <c r="U23" s="3" t="s">
        <v>2715</v>
      </c>
      <c r="V23" s="3" t="s">
        <v>274</v>
      </c>
      <c r="W23" t="s">
        <v>2715</v>
      </c>
      <c r="X23" t="s">
        <v>244</v>
      </c>
      <c r="Y23" t="s">
        <v>231</v>
      </c>
      <c r="Z23" t="s">
        <v>198</v>
      </c>
      <c r="AG23" s="3"/>
      <c r="AH23" s="3" t="s">
        <v>96</v>
      </c>
      <c r="AI23" s="3" t="s">
        <v>275</v>
      </c>
      <c r="AJ23" s="3" t="s">
        <v>276</v>
      </c>
      <c r="AK23" s="3" t="s">
        <v>277</v>
      </c>
      <c r="AL23" s="3" t="s">
        <v>96</v>
      </c>
      <c r="AM23" s="3" t="s">
        <v>96</v>
      </c>
      <c r="AN23" s="3" t="s">
        <v>96</v>
      </c>
      <c r="AO23" s="3" t="s">
        <v>272</v>
      </c>
      <c r="AP23" s="3" t="s">
        <v>272</v>
      </c>
    </row>
    <row r="24" spans="1:42" ht="22" customHeight="1" x14ac:dyDescent="0.35">
      <c r="A24">
        <v>42.558</v>
      </c>
      <c r="B24">
        <v>-82.998000000000005</v>
      </c>
      <c r="C24">
        <v>60</v>
      </c>
      <c r="D24" s="3" t="s">
        <v>101</v>
      </c>
      <c r="E24" s="3" t="s">
        <v>96</v>
      </c>
      <c r="F24" s="3" t="s">
        <v>103</v>
      </c>
      <c r="G24" s="3" t="s">
        <v>106</v>
      </c>
      <c r="H24" s="3" t="s">
        <v>117</v>
      </c>
      <c r="I24" s="3" t="s">
        <v>104</v>
      </c>
      <c r="J24" s="3" t="s">
        <v>106</v>
      </c>
      <c r="K24" s="3" t="s">
        <v>105</v>
      </c>
      <c r="L24" s="3" t="s">
        <v>105</v>
      </c>
      <c r="M24" s="3" t="s">
        <v>106</v>
      </c>
      <c r="N24" s="3" t="s">
        <v>107</v>
      </c>
      <c r="O24" s="3" t="s">
        <v>104</v>
      </c>
      <c r="P24" s="3" t="s">
        <v>117</v>
      </c>
      <c r="Q24" s="3" t="s">
        <v>117</v>
      </c>
      <c r="R24" s="3" t="s">
        <v>117</v>
      </c>
      <c r="S24" s="3" t="s">
        <v>104</v>
      </c>
      <c r="T24" s="3" t="s">
        <v>117</v>
      </c>
      <c r="U24" s="3" t="s">
        <v>2715</v>
      </c>
      <c r="V24" s="3" t="s">
        <v>244</v>
      </c>
      <c r="W24" t="s">
        <v>2715</v>
      </c>
      <c r="X24" t="s">
        <v>244</v>
      </c>
      <c r="AG24" s="3"/>
      <c r="AH24" s="3" t="s">
        <v>96</v>
      </c>
      <c r="AI24" s="3" t="s">
        <v>282</v>
      </c>
      <c r="AJ24" s="3" t="s">
        <v>283</v>
      </c>
      <c r="AK24" s="3" t="s">
        <v>284</v>
      </c>
      <c r="AL24" s="3" t="s">
        <v>96</v>
      </c>
      <c r="AM24" s="3" t="s">
        <v>96</v>
      </c>
      <c r="AN24" s="3" t="s">
        <v>96</v>
      </c>
      <c r="AO24" s="3" t="s">
        <v>280</v>
      </c>
      <c r="AP24" s="3" t="s">
        <v>280</v>
      </c>
    </row>
    <row r="25" spans="1:42" ht="22" customHeight="1" x14ac:dyDescent="0.35">
      <c r="A25">
        <v>38.236600000000003</v>
      </c>
      <c r="B25">
        <v>-104.6593</v>
      </c>
      <c r="C25">
        <v>28</v>
      </c>
      <c r="D25" s="3" t="s">
        <v>101</v>
      </c>
      <c r="E25" s="3" t="s">
        <v>96</v>
      </c>
      <c r="F25" s="3" t="s">
        <v>103</v>
      </c>
      <c r="G25" s="3" t="s">
        <v>117</v>
      </c>
      <c r="H25" s="3" t="s">
        <v>105</v>
      </c>
      <c r="I25" s="3" t="s">
        <v>105</v>
      </c>
      <c r="J25" s="3" t="s">
        <v>104</v>
      </c>
      <c r="K25" s="3" t="s">
        <v>104</v>
      </c>
      <c r="L25" s="3" t="s">
        <v>117</v>
      </c>
      <c r="M25" s="3" t="s">
        <v>104</v>
      </c>
      <c r="N25" s="3" t="s">
        <v>104</v>
      </c>
      <c r="O25" s="3" t="s">
        <v>106</v>
      </c>
      <c r="P25" s="3" t="s">
        <v>104</v>
      </c>
      <c r="Q25" s="3" t="s">
        <v>107</v>
      </c>
      <c r="R25" s="3" t="s">
        <v>117</v>
      </c>
      <c r="S25" s="3" t="s">
        <v>105</v>
      </c>
      <c r="T25" s="3" t="s">
        <v>105</v>
      </c>
      <c r="U25" s="3" t="s">
        <v>2715</v>
      </c>
      <c r="V25" s="3" t="s">
        <v>176</v>
      </c>
      <c r="W25" t="s">
        <v>2715</v>
      </c>
      <c r="X25" t="s">
        <v>244</v>
      </c>
      <c r="Y25" t="s">
        <v>2717</v>
      </c>
      <c r="AG25" s="3"/>
      <c r="AH25" s="3" t="s">
        <v>96</v>
      </c>
      <c r="AI25" s="3" t="s">
        <v>289</v>
      </c>
      <c r="AJ25" s="3" t="s">
        <v>290</v>
      </c>
      <c r="AK25" s="3" t="s">
        <v>291</v>
      </c>
      <c r="AL25" s="3" t="s">
        <v>96</v>
      </c>
      <c r="AM25" s="3" t="s">
        <v>96</v>
      </c>
      <c r="AN25" s="3" t="s">
        <v>96</v>
      </c>
      <c r="AO25" s="3" t="s">
        <v>287</v>
      </c>
      <c r="AP25" s="3" t="s">
        <v>287</v>
      </c>
    </row>
    <row r="26" spans="1:42" ht="22" customHeight="1" x14ac:dyDescent="0.35">
      <c r="A26">
        <v>33.6432</v>
      </c>
      <c r="B26">
        <v>-83.968100000000007</v>
      </c>
      <c r="C26">
        <v>42</v>
      </c>
      <c r="D26" s="3" t="s">
        <v>101</v>
      </c>
      <c r="E26" s="3" t="s">
        <v>96</v>
      </c>
      <c r="F26" s="3" t="s">
        <v>135</v>
      </c>
      <c r="G26" s="3" t="s">
        <v>117</v>
      </c>
      <c r="H26" s="3" t="s">
        <v>105</v>
      </c>
      <c r="I26" s="3" t="s">
        <v>106</v>
      </c>
      <c r="J26" s="3" t="s">
        <v>105</v>
      </c>
      <c r="K26" s="3" t="s">
        <v>106</v>
      </c>
      <c r="L26" s="3" t="s">
        <v>105</v>
      </c>
      <c r="M26" s="3" t="s">
        <v>105</v>
      </c>
      <c r="N26" s="3" t="s">
        <v>105</v>
      </c>
      <c r="O26" s="3" t="s">
        <v>105</v>
      </c>
      <c r="P26" s="3" t="s">
        <v>107</v>
      </c>
      <c r="Q26" s="3" t="s">
        <v>107</v>
      </c>
      <c r="R26" s="3" t="s">
        <v>117</v>
      </c>
      <c r="S26" s="3" t="s">
        <v>105</v>
      </c>
      <c r="T26" s="3" t="s">
        <v>107</v>
      </c>
      <c r="U26" s="3" t="s">
        <v>2715</v>
      </c>
      <c r="V26" s="3" t="s">
        <v>296</v>
      </c>
      <c r="W26" t="s">
        <v>2715</v>
      </c>
      <c r="X26" t="s">
        <v>244</v>
      </c>
      <c r="Y26" t="s">
        <v>2721</v>
      </c>
      <c r="Z26" t="s">
        <v>198</v>
      </c>
      <c r="AG26" s="3"/>
      <c r="AH26" s="3" t="s">
        <v>96</v>
      </c>
      <c r="AI26" s="3" t="s">
        <v>297</v>
      </c>
      <c r="AJ26" s="3" t="s">
        <v>298</v>
      </c>
      <c r="AK26" s="3" t="s">
        <v>299</v>
      </c>
      <c r="AL26" s="3" t="s">
        <v>96</v>
      </c>
      <c r="AM26" s="3" t="s">
        <v>96</v>
      </c>
      <c r="AN26" s="3" t="s">
        <v>96</v>
      </c>
      <c r="AO26" s="3" t="s">
        <v>294</v>
      </c>
      <c r="AP26" s="3" t="s">
        <v>294</v>
      </c>
    </row>
    <row r="27" spans="1:42" ht="22" customHeight="1" x14ac:dyDescent="0.35">
      <c r="A27">
        <v>29.651499999999999</v>
      </c>
      <c r="B27">
        <v>-95.190899999999999</v>
      </c>
      <c r="C27">
        <v>28</v>
      </c>
      <c r="D27" s="3" t="s">
        <v>101</v>
      </c>
      <c r="E27" s="3" t="s">
        <v>96</v>
      </c>
      <c r="F27" s="3" t="s">
        <v>116</v>
      </c>
      <c r="G27" s="3" t="s">
        <v>117</v>
      </c>
      <c r="H27" s="3" t="s">
        <v>105</v>
      </c>
      <c r="I27" s="3" t="s">
        <v>105</v>
      </c>
      <c r="J27" s="3" t="s">
        <v>104</v>
      </c>
      <c r="K27" s="3" t="s">
        <v>105</v>
      </c>
      <c r="L27" s="3" t="s">
        <v>117</v>
      </c>
      <c r="M27" s="3" t="s">
        <v>105</v>
      </c>
      <c r="N27" s="3" t="s">
        <v>105</v>
      </c>
      <c r="O27" s="3" t="s">
        <v>105</v>
      </c>
      <c r="P27" s="3" t="s">
        <v>107</v>
      </c>
      <c r="Q27" s="3" t="s">
        <v>107</v>
      </c>
      <c r="R27" s="3" t="s">
        <v>107</v>
      </c>
      <c r="S27" s="3" t="s">
        <v>104</v>
      </c>
      <c r="T27" s="3" t="s">
        <v>107</v>
      </c>
      <c r="U27" s="3" t="s">
        <v>2715</v>
      </c>
      <c r="V27" s="3" t="s">
        <v>274</v>
      </c>
      <c r="W27" t="s">
        <v>2715</v>
      </c>
      <c r="X27" t="s">
        <v>244</v>
      </c>
      <c r="Y27" t="s">
        <v>231</v>
      </c>
      <c r="Z27" t="s">
        <v>198</v>
      </c>
      <c r="AG27" s="3"/>
      <c r="AH27" s="3" t="s">
        <v>96</v>
      </c>
      <c r="AI27" s="3" t="s">
        <v>304</v>
      </c>
      <c r="AJ27" s="3" t="s">
        <v>283</v>
      </c>
      <c r="AK27" s="3" t="s">
        <v>305</v>
      </c>
      <c r="AL27" s="3" t="s">
        <v>96</v>
      </c>
      <c r="AM27" s="3" t="s">
        <v>96</v>
      </c>
      <c r="AN27" s="3" t="s">
        <v>96</v>
      </c>
      <c r="AO27" s="3" t="s">
        <v>302</v>
      </c>
      <c r="AP27" s="3" t="s">
        <v>302</v>
      </c>
    </row>
    <row r="28" spans="1:42" ht="22" customHeight="1" x14ac:dyDescent="0.35">
      <c r="A28">
        <v>45.4407</v>
      </c>
      <c r="B28">
        <v>-122.7792</v>
      </c>
      <c r="C28">
        <v>52</v>
      </c>
      <c r="D28" s="3" t="s">
        <v>101</v>
      </c>
      <c r="E28" s="3" t="s">
        <v>96</v>
      </c>
      <c r="F28" s="3" t="s">
        <v>144</v>
      </c>
      <c r="G28" s="3" t="s">
        <v>105</v>
      </c>
      <c r="H28" s="3" t="s">
        <v>107</v>
      </c>
      <c r="I28" s="3" t="s">
        <v>107</v>
      </c>
      <c r="J28" s="3" t="s">
        <v>104</v>
      </c>
      <c r="K28" s="3" t="s">
        <v>105</v>
      </c>
      <c r="L28" s="3" t="s">
        <v>107</v>
      </c>
      <c r="M28" s="3" t="s">
        <v>104</v>
      </c>
      <c r="N28" s="3" t="s">
        <v>105</v>
      </c>
      <c r="O28" s="3" t="s">
        <v>106</v>
      </c>
      <c r="P28" s="3" t="s">
        <v>105</v>
      </c>
      <c r="Q28" s="3" t="s">
        <v>107</v>
      </c>
      <c r="R28" s="3" t="s">
        <v>117</v>
      </c>
      <c r="S28" s="3" t="s">
        <v>105</v>
      </c>
      <c r="T28" s="3" t="s">
        <v>117</v>
      </c>
      <c r="U28" s="3" t="s">
        <v>2715</v>
      </c>
      <c r="V28" s="3" t="s">
        <v>310</v>
      </c>
      <c r="W28" t="s">
        <v>2715</v>
      </c>
      <c r="X28" t="s">
        <v>231</v>
      </c>
      <c r="Y28" t="s">
        <v>198</v>
      </c>
      <c r="AG28" s="3"/>
      <c r="AH28" s="3" t="s">
        <v>96</v>
      </c>
      <c r="AI28" s="3" t="s">
        <v>311</v>
      </c>
      <c r="AJ28" s="3" t="s">
        <v>261</v>
      </c>
      <c r="AK28" s="3" t="s">
        <v>96</v>
      </c>
      <c r="AL28" s="3" t="s">
        <v>96</v>
      </c>
      <c r="AM28" s="3" t="s">
        <v>96</v>
      </c>
      <c r="AN28" s="3" t="s">
        <v>312</v>
      </c>
      <c r="AO28" s="3" t="s">
        <v>308</v>
      </c>
      <c r="AP28" s="3" t="s">
        <v>308</v>
      </c>
    </row>
    <row r="29" spans="1:42" ht="22" customHeight="1" x14ac:dyDescent="0.35">
      <c r="A29">
        <v>35.574599999999997</v>
      </c>
      <c r="B29">
        <v>-80.823400000000007</v>
      </c>
      <c r="C29">
        <v>29</v>
      </c>
      <c r="D29" s="3" t="s">
        <v>133</v>
      </c>
      <c r="E29" s="3" t="s">
        <v>96</v>
      </c>
      <c r="F29" s="3" t="s">
        <v>144</v>
      </c>
      <c r="G29" s="3" t="s">
        <v>106</v>
      </c>
      <c r="H29" s="3" t="s">
        <v>104</v>
      </c>
      <c r="I29" s="3" t="s">
        <v>106</v>
      </c>
      <c r="J29" s="3" t="s">
        <v>104</v>
      </c>
      <c r="K29" s="3" t="s">
        <v>104</v>
      </c>
      <c r="L29" s="3" t="s">
        <v>104</v>
      </c>
      <c r="M29" s="3" t="s">
        <v>104</v>
      </c>
      <c r="N29" s="3" t="s">
        <v>105</v>
      </c>
      <c r="O29" s="3" t="s">
        <v>105</v>
      </c>
      <c r="P29" s="3" t="s">
        <v>106</v>
      </c>
      <c r="Q29" s="3" t="s">
        <v>107</v>
      </c>
      <c r="R29" s="3" t="s">
        <v>107</v>
      </c>
      <c r="S29" s="3" t="s">
        <v>104</v>
      </c>
      <c r="T29" s="3" t="s">
        <v>105</v>
      </c>
      <c r="U29" s="3" t="s">
        <v>2715</v>
      </c>
      <c r="V29" s="3" t="s">
        <v>317</v>
      </c>
      <c r="W29" t="s">
        <v>2715</v>
      </c>
      <c r="X29" t="s">
        <v>244</v>
      </c>
      <c r="Y29" t="s">
        <v>2721</v>
      </c>
      <c r="Z29" t="s">
        <v>231</v>
      </c>
      <c r="AA29" t="s">
        <v>2719</v>
      </c>
      <c r="AB29" t="s">
        <v>2718</v>
      </c>
      <c r="AC29" t="s">
        <v>2717</v>
      </c>
      <c r="AD29" t="s">
        <v>854</v>
      </c>
      <c r="AE29" t="s">
        <v>198</v>
      </c>
      <c r="AG29" s="3"/>
      <c r="AH29" s="3" t="s">
        <v>96</v>
      </c>
      <c r="AI29" s="3" t="s">
        <v>318</v>
      </c>
      <c r="AJ29" s="3" t="s">
        <v>120</v>
      </c>
      <c r="AK29" s="3" t="s">
        <v>319</v>
      </c>
      <c r="AL29" s="3" t="s">
        <v>96</v>
      </c>
      <c r="AM29" s="3" t="s">
        <v>96</v>
      </c>
      <c r="AN29" s="3" t="s">
        <v>96</v>
      </c>
      <c r="AO29" s="3" t="s">
        <v>315</v>
      </c>
      <c r="AP29" s="3" t="s">
        <v>315</v>
      </c>
    </row>
    <row r="30" spans="1:42" ht="22" customHeight="1" x14ac:dyDescent="0.35">
      <c r="A30">
        <v>34.6325</v>
      </c>
      <c r="B30">
        <v>-92.470399999999998</v>
      </c>
      <c r="C30">
        <v>43</v>
      </c>
      <c r="D30" s="3" t="s">
        <v>101</v>
      </c>
      <c r="E30" s="3" t="s">
        <v>96</v>
      </c>
      <c r="F30" s="3" t="s">
        <v>116</v>
      </c>
      <c r="G30" s="3" t="s">
        <v>117</v>
      </c>
      <c r="H30" s="3" t="s">
        <v>104</v>
      </c>
      <c r="I30" s="3" t="s">
        <v>105</v>
      </c>
      <c r="J30" s="3" t="s">
        <v>105</v>
      </c>
      <c r="K30" s="3" t="s">
        <v>107</v>
      </c>
      <c r="L30" s="3" t="s">
        <v>105</v>
      </c>
      <c r="M30" s="3" t="s">
        <v>105</v>
      </c>
      <c r="N30" s="3" t="s">
        <v>117</v>
      </c>
      <c r="O30" s="3" t="s">
        <v>105</v>
      </c>
      <c r="P30" s="3" t="s">
        <v>105</v>
      </c>
      <c r="Q30" s="3" t="s">
        <v>105</v>
      </c>
      <c r="R30" s="3" t="s">
        <v>107</v>
      </c>
      <c r="S30" s="3" t="s">
        <v>104</v>
      </c>
      <c r="T30" s="3" t="s">
        <v>105</v>
      </c>
      <c r="U30" s="3" t="s">
        <v>2715</v>
      </c>
      <c r="V30" s="3" t="s">
        <v>176</v>
      </c>
      <c r="W30" t="s">
        <v>2715</v>
      </c>
      <c r="X30" t="s">
        <v>244</v>
      </c>
      <c r="Y30" t="s">
        <v>2717</v>
      </c>
      <c r="AG30" s="3"/>
      <c r="AH30" s="3" t="s">
        <v>96</v>
      </c>
      <c r="AI30" s="3" t="s">
        <v>324</v>
      </c>
      <c r="AJ30" s="3" t="s">
        <v>261</v>
      </c>
      <c r="AK30" s="3" t="s">
        <v>325</v>
      </c>
      <c r="AL30" s="3" t="s">
        <v>96</v>
      </c>
      <c r="AM30" s="3" t="s">
        <v>96</v>
      </c>
      <c r="AN30" s="3" t="s">
        <v>96</v>
      </c>
      <c r="AO30" s="3" t="s">
        <v>322</v>
      </c>
      <c r="AP30" s="3" t="s">
        <v>322</v>
      </c>
    </row>
    <row r="31" spans="1:42" ht="22" customHeight="1" x14ac:dyDescent="0.35">
      <c r="A31">
        <v>38.893999999999998</v>
      </c>
      <c r="B31">
        <v>-77.036500000000004</v>
      </c>
      <c r="C31">
        <v>31</v>
      </c>
      <c r="D31" s="3" t="s">
        <v>101</v>
      </c>
      <c r="E31" s="3" t="s">
        <v>96</v>
      </c>
      <c r="F31" s="3" t="s">
        <v>116</v>
      </c>
      <c r="G31" s="3" t="s">
        <v>117</v>
      </c>
      <c r="H31" s="3" t="s">
        <v>105</v>
      </c>
      <c r="I31" s="3" t="s">
        <v>107</v>
      </c>
      <c r="J31" s="3" t="s">
        <v>105</v>
      </c>
      <c r="K31" s="3" t="s">
        <v>105</v>
      </c>
      <c r="L31" s="3" t="s">
        <v>105</v>
      </c>
      <c r="M31" s="3" t="s">
        <v>106</v>
      </c>
      <c r="N31" s="3" t="s">
        <v>106</v>
      </c>
      <c r="O31" s="3" t="s">
        <v>105</v>
      </c>
      <c r="P31" s="3" t="s">
        <v>117</v>
      </c>
      <c r="Q31" s="3" t="s">
        <v>117</v>
      </c>
      <c r="R31" s="3" t="s">
        <v>117</v>
      </c>
      <c r="S31" s="3" t="s">
        <v>104</v>
      </c>
      <c r="T31" s="3" t="s">
        <v>107</v>
      </c>
      <c r="U31" s="3" t="s">
        <v>2715</v>
      </c>
      <c r="V31" s="3" t="s">
        <v>96</v>
      </c>
      <c r="W31" t="s">
        <v>2715</v>
      </c>
      <c r="AG31" s="3"/>
      <c r="AH31" s="3" t="s">
        <v>96</v>
      </c>
      <c r="AI31" s="3" t="s">
        <v>330</v>
      </c>
      <c r="AJ31" s="3" t="s">
        <v>331</v>
      </c>
      <c r="AK31" s="3" t="s">
        <v>96</v>
      </c>
      <c r="AL31" s="3" t="s">
        <v>96</v>
      </c>
      <c r="AM31" s="3" t="s">
        <v>96</v>
      </c>
      <c r="AN31" s="3" t="s">
        <v>332</v>
      </c>
      <c r="AO31" s="3" t="s">
        <v>328</v>
      </c>
      <c r="AP31" s="3" t="s">
        <v>328</v>
      </c>
    </row>
    <row r="32" spans="1:42" ht="22" customHeight="1" x14ac:dyDescent="0.35">
      <c r="A32">
        <v>43.0334</v>
      </c>
      <c r="B32">
        <v>-89.4512</v>
      </c>
      <c r="C32">
        <v>34</v>
      </c>
      <c r="D32" s="3" t="s">
        <v>101</v>
      </c>
      <c r="E32" s="3" t="s">
        <v>96</v>
      </c>
      <c r="F32" s="3" t="s">
        <v>144</v>
      </c>
      <c r="G32" s="3" t="s">
        <v>107</v>
      </c>
      <c r="H32" s="3" t="s">
        <v>104</v>
      </c>
      <c r="I32" s="3" t="s">
        <v>105</v>
      </c>
      <c r="J32" s="3" t="s">
        <v>104</v>
      </c>
      <c r="K32" s="3" t="s">
        <v>105</v>
      </c>
      <c r="L32" s="3" t="s">
        <v>105</v>
      </c>
      <c r="M32" s="3" t="s">
        <v>104</v>
      </c>
      <c r="N32" s="3" t="s">
        <v>107</v>
      </c>
      <c r="O32" s="3" t="s">
        <v>107</v>
      </c>
      <c r="P32" s="3" t="s">
        <v>104</v>
      </c>
      <c r="Q32" s="3" t="s">
        <v>105</v>
      </c>
      <c r="R32" s="3" t="s">
        <v>117</v>
      </c>
      <c r="S32" s="3" t="s">
        <v>107</v>
      </c>
      <c r="T32" s="3" t="s">
        <v>105</v>
      </c>
      <c r="U32" s="3" t="s">
        <v>2715</v>
      </c>
      <c r="V32" s="3" t="s">
        <v>136</v>
      </c>
      <c r="W32" t="s">
        <v>2715</v>
      </c>
      <c r="X32" t="s">
        <v>244</v>
      </c>
      <c r="Y32" t="s">
        <v>2717</v>
      </c>
      <c r="Z32" t="s">
        <v>198</v>
      </c>
      <c r="AG32" s="3"/>
      <c r="AH32" s="3" t="s">
        <v>96</v>
      </c>
      <c r="AI32" s="3" t="s">
        <v>337</v>
      </c>
      <c r="AJ32" s="3" t="s">
        <v>338</v>
      </c>
      <c r="AK32" s="3" t="s">
        <v>339</v>
      </c>
      <c r="AL32" s="3" t="s">
        <v>96</v>
      </c>
      <c r="AM32" s="3" t="s">
        <v>96</v>
      </c>
      <c r="AN32" s="3" t="s">
        <v>96</v>
      </c>
      <c r="AO32" s="3" t="s">
        <v>335</v>
      </c>
      <c r="AP32" s="3" t="s">
        <v>335</v>
      </c>
    </row>
    <row r="33" spans="1:42" ht="22" customHeight="1" x14ac:dyDescent="0.35">
      <c r="A33">
        <v>38.932400000000001</v>
      </c>
      <c r="B33">
        <v>-77.027100000000004</v>
      </c>
      <c r="C33">
        <v>20</v>
      </c>
      <c r="D33" s="3" t="s">
        <v>101</v>
      </c>
      <c r="E33" s="3" t="s">
        <v>96</v>
      </c>
      <c r="F33" s="3" t="s">
        <v>116</v>
      </c>
      <c r="G33" s="3" t="s">
        <v>117</v>
      </c>
      <c r="H33" s="3" t="s">
        <v>104</v>
      </c>
      <c r="I33" s="3" t="s">
        <v>105</v>
      </c>
      <c r="J33" s="3" t="s">
        <v>107</v>
      </c>
      <c r="K33" s="3" t="s">
        <v>105</v>
      </c>
      <c r="L33" s="3" t="s">
        <v>105</v>
      </c>
      <c r="M33" s="3" t="s">
        <v>105</v>
      </c>
      <c r="N33" s="3" t="s">
        <v>105</v>
      </c>
      <c r="O33" s="3" t="s">
        <v>104</v>
      </c>
      <c r="P33" s="3" t="s">
        <v>117</v>
      </c>
      <c r="Q33" s="3" t="s">
        <v>117</v>
      </c>
      <c r="R33" s="3" t="s">
        <v>117</v>
      </c>
      <c r="S33" s="3" t="s">
        <v>105</v>
      </c>
      <c r="T33" s="3" t="s">
        <v>107</v>
      </c>
      <c r="U33" s="3" t="s">
        <v>2715</v>
      </c>
      <c r="V33" s="3" t="s">
        <v>344</v>
      </c>
      <c r="W33" t="s">
        <v>2715</v>
      </c>
      <c r="X33" t="s">
        <v>244</v>
      </c>
      <c r="Y33" t="s">
        <v>2721</v>
      </c>
      <c r="Z33" t="s">
        <v>854</v>
      </c>
      <c r="AA33" t="s">
        <v>198</v>
      </c>
      <c r="AG33" s="3"/>
      <c r="AH33" s="3" t="s">
        <v>96</v>
      </c>
      <c r="AI33" s="3" t="s">
        <v>345</v>
      </c>
      <c r="AJ33" s="3" t="s">
        <v>346</v>
      </c>
      <c r="AK33" s="3" t="s">
        <v>347</v>
      </c>
      <c r="AL33" s="3" t="s">
        <v>96</v>
      </c>
      <c r="AM33" s="3" t="s">
        <v>96</v>
      </c>
      <c r="AN33" s="3" t="s">
        <v>96</v>
      </c>
      <c r="AO33" s="3" t="s">
        <v>342</v>
      </c>
      <c r="AP33" s="3" t="s">
        <v>342</v>
      </c>
    </row>
    <row r="34" spans="1:42" ht="22" customHeight="1" x14ac:dyDescent="0.35">
      <c r="A34">
        <v>30.508900000000001</v>
      </c>
      <c r="B34">
        <v>-97.679599999999994</v>
      </c>
      <c r="C34">
        <v>23</v>
      </c>
      <c r="D34" s="3" t="s">
        <v>133</v>
      </c>
      <c r="E34" s="3" t="s">
        <v>96</v>
      </c>
      <c r="F34" s="3" t="s">
        <v>135</v>
      </c>
      <c r="G34" s="3" t="s">
        <v>107</v>
      </c>
      <c r="H34" s="3" t="s">
        <v>104</v>
      </c>
      <c r="I34" s="3" t="s">
        <v>106</v>
      </c>
      <c r="J34" s="3" t="s">
        <v>104</v>
      </c>
      <c r="K34" s="3" t="s">
        <v>107</v>
      </c>
      <c r="L34" s="3" t="s">
        <v>106</v>
      </c>
      <c r="M34" s="3" t="s">
        <v>104</v>
      </c>
      <c r="N34" s="3" t="s">
        <v>106</v>
      </c>
      <c r="O34" s="3" t="s">
        <v>104</v>
      </c>
      <c r="P34" s="3" t="s">
        <v>117</v>
      </c>
      <c r="Q34" s="3" t="s">
        <v>117</v>
      </c>
      <c r="R34" s="3" t="s">
        <v>117</v>
      </c>
      <c r="S34" s="3" t="s">
        <v>105</v>
      </c>
      <c r="T34" s="3" t="s">
        <v>106</v>
      </c>
      <c r="U34" s="3" t="s">
        <v>2715</v>
      </c>
      <c r="V34" s="3" t="s">
        <v>206</v>
      </c>
      <c r="W34" t="s">
        <v>2715</v>
      </c>
      <c r="X34" t="s">
        <v>244</v>
      </c>
      <c r="Y34" t="s">
        <v>198</v>
      </c>
      <c r="AG34" s="3"/>
      <c r="AH34" s="3" t="s">
        <v>96</v>
      </c>
      <c r="AI34" s="3" t="s">
        <v>352</v>
      </c>
      <c r="AJ34" s="3" t="s">
        <v>353</v>
      </c>
      <c r="AK34" s="3" t="s">
        <v>354</v>
      </c>
      <c r="AL34" s="3" t="s">
        <v>96</v>
      </c>
      <c r="AM34" s="3" t="s">
        <v>96</v>
      </c>
      <c r="AN34" s="3" t="s">
        <v>96</v>
      </c>
      <c r="AO34" s="3" t="s">
        <v>350</v>
      </c>
      <c r="AP34" s="3" t="s">
        <v>350</v>
      </c>
    </row>
    <row r="35" spans="1:42" ht="22" customHeight="1" x14ac:dyDescent="0.35">
      <c r="A35">
        <v>33.985399999999998</v>
      </c>
      <c r="B35">
        <v>-117.8972</v>
      </c>
      <c r="C35">
        <v>27</v>
      </c>
      <c r="D35" s="3" t="s">
        <v>133</v>
      </c>
      <c r="E35" s="3" t="s">
        <v>96</v>
      </c>
      <c r="F35" s="3" t="s">
        <v>144</v>
      </c>
      <c r="G35" s="3" t="s">
        <v>107</v>
      </c>
      <c r="H35" s="3" t="s">
        <v>105</v>
      </c>
      <c r="I35" s="3" t="s">
        <v>107</v>
      </c>
      <c r="J35" s="3" t="s">
        <v>104</v>
      </c>
      <c r="K35" s="3" t="s">
        <v>105</v>
      </c>
      <c r="L35" s="3" t="s">
        <v>105</v>
      </c>
      <c r="M35" s="3" t="s">
        <v>104</v>
      </c>
      <c r="N35" s="3" t="s">
        <v>104</v>
      </c>
      <c r="O35" s="3" t="s">
        <v>117</v>
      </c>
      <c r="P35" s="3" t="s">
        <v>105</v>
      </c>
      <c r="Q35" s="3" t="s">
        <v>107</v>
      </c>
      <c r="R35" s="3" t="s">
        <v>107</v>
      </c>
      <c r="S35" s="3" t="s">
        <v>105</v>
      </c>
      <c r="T35" s="3" t="s">
        <v>104</v>
      </c>
      <c r="U35" s="3" t="s">
        <v>2715</v>
      </c>
      <c r="V35" s="3" t="s">
        <v>136</v>
      </c>
      <c r="W35" t="s">
        <v>2715</v>
      </c>
      <c r="X35" t="s">
        <v>244</v>
      </c>
      <c r="Y35" t="s">
        <v>2717</v>
      </c>
      <c r="Z35" t="s">
        <v>198</v>
      </c>
      <c r="AG35" s="3"/>
      <c r="AH35" s="3" t="s">
        <v>96</v>
      </c>
      <c r="AI35" s="3" t="s">
        <v>359</v>
      </c>
      <c r="AJ35" s="3" t="s">
        <v>147</v>
      </c>
      <c r="AK35" s="3" t="s">
        <v>360</v>
      </c>
      <c r="AL35" s="3" t="s">
        <v>96</v>
      </c>
      <c r="AM35" s="3" t="s">
        <v>96</v>
      </c>
      <c r="AN35" s="3" t="s">
        <v>96</v>
      </c>
      <c r="AO35" s="3" t="s">
        <v>357</v>
      </c>
      <c r="AP35" s="3" t="s">
        <v>357</v>
      </c>
    </row>
    <row r="36" spans="1:42" ht="22" customHeight="1" x14ac:dyDescent="0.35">
      <c r="A36">
        <v>29.679600000000001</v>
      </c>
      <c r="B36">
        <v>-98.945999999999998</v>
      </c>
      <c r="C36">
        <v>31</v>
      </c>
      <c r="D36" s="3" t="s">
        <v>101</v>
      </c>
      <c r="E36" s="3" t="s">
        <v>96</v>
      </c>
      <c r="F36" s="3" t="s">
        <v>116</v>
      </c>
      <c r="G36" s="3" t="s">
        <v>106</v>
      </c>
      <c r="H36" s="3" t="s">
        <v>105</v>
      </c>
      <c r="I36" s="3" t="s">
        <v>105</v>
      </c>
      <c r="J36" s="3" t="s">
        <v>104</v>
      </c>
      <c r="K36" s="3" t="s">
        <v>105</v>
      </c>
      <c r="L36" s="3" t="s">
        <v>117</v>
      </c>
      <c r="M36" s="3" t="s">
        <v>104</v>
      </c>
      <c r="N36" s="3" t="s">
        <v>105</v>
      </c>
      <c r="O36" s="3" t="s">
        <v>107</v>
      </c>
      <c r="P36" s="3" t="s">
        <v>104</v>
      </c>
      <c r="Q36" s="3" t="s">
        <v>105</v>
      </c>
      <c r="R36" s="3" t="s">
        <v>107</v>
      </c>
      <c r="S36" s="3" t="s">
        <v>107</v>
      </c>
      <c r="T36" s="3" t="s">
        <v>105</v>
      </c>
      <c r="U36" s="3" t="s">
        <v>2715</v>
      </c>
      <c r="V36" s="3" t="s">
        <v>365</v>
      </c>
      <c r="W36" t="s">
        <v>2715</v>
      </c>
      <c r="X36" t="s">
        <v>244</v>
      </c>
      <c r="Y36" t="s">
        <v>2720</v>
      </c>
      <c r="Z36" t="s">
        <v>198</v>
      </c>
      <c r="AG36" s="3"/>
      <c r="AH36" s="3" t="s">
        <v>96</v>
      </c>
      <c r="AI36" s="3" t="s">
        <v>366</v>
      </c>
      <c r="AJ36" s="3" t="s">
        <v>367</v>
      </c>
      <c r="AK36" s="3" t="s">
        <v>368</v>
      </c>
      <c r="AL36" s="3" t="s">
        <v>96</v>
      </c>
      <c r="AM36" s="3" t="s">
        <v>96</v>
      </c>
      <c r="AN36" s="3" t="s">
        <v>96</v>
      </c>
      <c r="AO36" s="3" t="s">
        <v>363</v>
      </c>
      <c r="AP36" s="3" t="s">
        <v>363</v>
      </c>
    </row>
    <row r="37" spans="1:42" ht="22" customHeight="1" x14ac:dyDescent="0.35">
      <c r="A37">
        <v>42.279600000000002</v>
      </c>
      <c r="B37">
        <v>-71.128200000000007</v>
      </c>
      <c r="C37">
        <v>32</v>
      </c>
      <c r="D37" s="3" t="s">
        <v>101</v>
      </c>
      <c r="E37" s="3" t="s">
        <v>96</v>
      </c>
      <c r="F37" s="3" t="s">
        <v>144</v>
      </c>
      <c r="G37" s="3" t="s">
        <v>105</v>
      </c>
      <c r="H37" s="3" t="s">
        <v>117</v>
      </c>
      <c r="I37" s="3" t="s">
        <v>107</v>
      </c>
      <c r="J37" s="3" t="s">
        <v>105</v>
      </c>
      <c r="K37" s="3" t="s">
        <v>106</v>
      </c>
      <c r="L37" s="3" t="s">
        <v>106</v>
      </c>
      <c r="M37" s="3" t="s">
        <v>105</v>
      </c>
      <c r="N37" s="3" t="s">
        <v>105</v>
      </c>
      <c r="O37" s="3" t="s">
        <v>105</v>
      </c>
      <c r="P37" s="3" t="s">
        <v>105</v>
      </c>
      <c r="Q37" s="3" t="s">
        <v>107</v>
      </c>
      <c r="R37" s="3" t="s">
        <v>117</v>
      </c>
      <c r="S37" s="3" t="s">
        <v>104</v>
      </c>
      <c r="T37" s="3" t="s">
        <v>107</v>
      </c>
      <c r="U37" s="3" t="s">
        <v>2715</v>
      </c>
      <c r="V37" s="3" t="s">
        <v>214</v>
      </c>
      <c r="W37" t="s">
        <v>2715</v>
      </c>
      <c r="X37" t="s">
        <v>2717</v>
      </c>
      <c r="AG37" s="3"/>
      <c r="AH37" s="3" t="s">
        <v>96</v>
      </c>
      <c r="AI37" s="3" t="s">
        <v>373</v>
      </c>
      <c r="AJ37" s="3" t="s">
        <v>374</v>
      </c>
      <c r="AK37" s="3" t="s">
        <v>96</v>
      </c>
      <c r="AL37" s="3" t="s">
        <v>96</v>
      </c>
      <c r="AM37" s="3" t="s">
        <v>96</v>
      </c>
      <c r="AN37" s="3" t="s">
        <v>375</v>
      </c>
      <c r="AO37" s="3" t="s">
        <v>371</v>
      </c>
      <c r="AP37" s="3" t="s">
        <v>371</v>
      </c>
    </row>
    <row r="38" spans="1:42" ht="22" customHeight="1" x14ac:dyDescent="0.35">
      <c r="A38">
        <v>43.999099999999999</v>
      </c>
      <c r="B38">
        <v>-116.91670000000001</v>
      </c>
      <c r="C38">
        <v>48</v>
      </c>
      <c r="D38" s="3" t="s">
        <v>133</v>
      </c>
      <c r="E38" s="3" t="s">
        <v>96</v>
      </c>
      <c r="F38" s="3" t="s">
        <v>144</v>
      </c>
      <c r="G38" s="3" t="s">
        <v>105</v>
      </c>
      <c r="H38" s="3" t="s">
        <v>104</v>
      </c>
      <c r="I38" s="3" t="s">
        <v>105</v>
      </c>
      <c r="J38" s="3" t="s">
        <v>104</v>
      </c>
      <c r="K38" s="3" t="s">
        <v>105</v>
      </c>
      <c r="L38" s="3" t="s">
        <v>107</v>
      </c>
      <c r="M38" s="3" t="s">
        <v>105</v>
      </c>
      <c r="N38" s="3" t="s">
        <v>105</v>
      </c>
      <c r="O38" s="3" t="s">
        <v>107</v>
      </c>
      <c r="P38" s="3" t="s">
        <v>105</v>
      </c>
      <c r="Q38" s="3" t="s">
        <v>105</v>
      </c>
      <c r="R38" s="3" t="s">
        <v>105</v>
      </c>
      <c r="S38" s="3" t="s">
        <v>106</v>
      </c>
      <c r="T38" s="3" t="s">
        <v>107</v>
      </c>
      <c r="U38" s="3" t="s">
        <v>2715</v>
      </c>
      <c r="V38" s="3" t="s">
        <v>96</v>
      </c>
      <c r="W38" t="s">
        <v>2715</v>
      </c>
      <c r="AG38" s="3"/>
      <c r="AH38" s="3" t="s">
        <v>96</v>
      </c>
      <c r="AI38" s="3" t="s">
        <v>380</v>
      </c>
      <c r="AJ38" s="3" t="s">
        <v>381</v>
      </c>
      <c r="AK38" s="3" t="s">
        <v>96</v>
      </c>
      <c r="AL38" s="3" t="s">
        <v>96</v>
      </c>
      <c r="AM38" s="3" t="s">
        <v>96</v>
      </c>
      <c r="AN38" s="3" t="s">
        <v>382</v>
      </c>
      <c r="AO38" s="3" t="s">
        <v>378</v>
      </c>
      <c r="AP38" s="3" t="s">
        <v>378</v>
      </c>
    </row>
    <row r="39" spans="1:42" ht="22" customHeight="1" x14ac:dyDescent="0.35">
      <c r="A39">
        <v>39.681399999999996</v>
      </c>
      <c r="B39">
        <v>-104.8837</v>
      </c>
      <c r="C39">
        <v>36</v>
      </c>
      <c r="D39" s="3" t="s">
        <v>133</v>
      </c>
      <c r="E39" s="3" t="s">
        <v>96</v>
      </c>
      <c r="F39" s="3" t="s">
        <v>103</v>
      </c>
      <c r="G39" s="3" t="s">
        <v>104</v>
      </c>
      <c r="H39" s="3" t="s">
        <v>106</v>
      </c>
      <c r="I39" s="3" t="s">
        <v>105</v>
      </c>
      <c r="J39" s="3" t="s">
        <v>105</v>
      </c>
      <c r="K39" s="3" t="s">
        <v>105</v>
      </c>
      <c r="L39" s="3" t="s">
        <v>107</v>
      </c>
      <c r="M39" s="3" t="s">
        <v>105</v>
      </c>
      <c r="N39" s="3" t="s">
        <v>105</v>
      </c>
      <c r="O39" s="3" t="s">
        <v>105</v>
      </c>
      <c r="P39" s="3" t="s">
        <v>105</v>
      </c>
      <c r="Q39" s="3" t="s">
        <v>107</v>
      </c>
      <c r="R39" s="3" t="s">
        <v>107</v>
      </c>
      <c r="S39" s="3" t="s">
        <v>105</v>
      </c>
      <c r="T39" s="3" t="s">
        <v>105</v>
      </c>
      <c r="U39" s="3" t="s">
        <v>2715</v>
      </c>
      <c r="V39" s="3" t="s">
        <v>222</v>
      </c>
      <c r="W39" t="s">
        <v>2715</v>
      </c>
      <c r="X39" t="s">
        <v>244</v>
      </c>
      <c r="Y39" t="s">
        <v>2719</v>
      </c>
      <c r="AG39" s="3"/>
      <c r="AH39" s="3" t="s">
        <v>96</v>
      </c>
      <c r="AI39" s="3" t="s">
        <v>387</v>
      </c>
      <c r="AJ39" s="3" t="s">
        <v>388</v>
      </c>
      <c r="AK39" s="3" t="s">
        <v>389</v>
      </c>
      <c r="AL39" s="3" t="s">
        <v>96</v>
      </c>
      <c r="AM39" s="3" t="s">
        <v>96</v>
      </c>
      <c r="AN39" s="3" t="s">
        <v>96</v>
      </c>
      <c r="AO39" s="3" t="s">
        <v>385</v>
      </c>
      <c r="AP39" s="3" t="s">
        <v>385</v>
      </c>
    </row>
    <row r="40" spans="1:42" ht="22" customHeight="1" x14ac:dyDescent="0.35">
      <c r="A40">
        <v>39.340800000000002</v>
      </c>
      <c r="B40">
        <v>-76.407799999999995</v>
      </c>
      <c r="C40">
        <v>32</v>
      </c>
      <c r="D40" s="3" t="s">
        <v>133</v>
      </c>
      <c r="E40" s="3" t="s">
        <v>96</v>
      </c>
      <c r="F40" s="3" t="s">
        <v>116</v>
      </c>
      <c r="G40" s="3" t="s">
        <v>117</v>
      </c>
      <c r="H40" s="3" t="s">
        <v>105</v>
      </c>
      <c r="I40" s="3" t="s">
        <v>107</v>
      </c>
      <c r="J40" s="3" t="s">
        <v>105</v>
      </c>
      <c r="K40" s="3" t="s">
        <v>104</v>
      </c>
      <c r="L40" s="3" t="s">
        <v>104</v>
      </c>
      <c r="M40" s="3" t="s">
        <v>105</v>
      </c>
      <c r="N40" s="3" t="s">
        <v>117</v>
      </c>
      <c r="O40" s="3" t="s">
        <v>107</v>
      </c>
      <c r="P40" s="3" t="s">
        <v>106</v>
      </c>
      <c r="Q40" s="3" t="s">
        <v>117</v>
      </c>
      <c r="R40" s="3" t="s">
        <v>117</v>
      </c>
      <c r="S40" s="3" t="s">
        <v>106</v>
      </c>
      <c r="T40" s="3" t="s">
        <v>105</v>
      </c>
      <c r="U40" s="3" t="s">
        <v>2715</v>
      </c>
      <c r="V40" s="3" t="s">
        <v>244</v>
      </c>
      <c r="W40" t="s">
        <v>2715</v>
      </c>
      <c r="X40" t="s">
        <v>244</v>
      </c>
      <c r="AG40" s="3"/>
      <c r="AH40" s="3" t="s">
        <v>96</v>
      </c>
      <c r="AI40" s="3" t="s">
        <v>394</v>
      </c>
      <c r="AJ40" s="3" t="s">
        <v>395</v>
      </c>
      <c r="AK40" s="3" t="s">
        <v>396</v>
      </c>
      <c r="AL40" s="3" t="s">
        <v>96</v>
      </c>
      <c r="AM40" s="3" t="s">
        <v>96</v>
      </c>
      <c r="AN40" s="3" t="s">
        <v>96</v>
      </c>
      <c r="AO40" s="3" t="s">
        <v>392</v>
      </c>
      <c r="AP40" s="3" t="s">
        <v>392</v>
      </c>
    </row>
    <row r="41" spans="1:42" ht="22" customHeight="1" x14ac:dyDescent="0.35">
      <c r="A41">
        <v>43.059199999999997</v>
      </c>
      <c r="B41">
        <v>-73.735600000000005</v>
      </c>
      <c r="C41">
        <v>45</v>
      </c>
      <c r="D41" s="3" t="s">
        <v>101</v>
      </c>
      <c r="E41" s="3" t="s">
        <v>96</v>
      </c>
      <c r="F41" s="3" t="s">
        <v>144</v>
      </c>
      <c r="G41" s="3" t="s">
        <v>117</v>
      </c>
      <c r="H41" s="3" t="s">
        <v>105</v>
      </c>
      <c r="I41" s="3" t="s">
        <v>105</v>
      </c>
      <c r="J41" s="3" t="s">
        <v>105</v>
      </c>
      <c r="K41" s="3" t="s">
        <v>104</v>
      </c>
      <c r="L41" s="3" t="s">
        <v>106</v>
      </c>
      <c r="M41" s="3" t="s">
        <v>104</v>
      </c>
      <c r="N41" s="3" t="s">
        <v>104</v>
      </c>
      <c r="O41" s="3" t="s">
        <v>105</v>
      </c>
      <c r="P41" s="3" t="s">
        <v>104</v>
      </c>
      <c r="Q41" s="3" t="s">
        <v>105</v>
      </c>
      <c r="R41" s="3" t="s">
        <v>107</v>
      </c>
      <c r="S41" s="3" t="s">
        <v>104</v>
      </c>
      <c r="T41" s="3" t="s">
        <v>107</v>
      </c>
      <c r="U41" s="3" t="s">
        <v>2715</v>
      </c>
      <c r="V41" s="3" t="s">
        <v>401</v>
      </c>
      <c r="W41" t="s">
        <v>2715</v>
      </c>
      <c r="X41" t="s">
        <v>2717</v>
      </c>
      <c r="Y41" t="s">
        <v>198</v>
      </c>
      <c r="AG41" s="3"/>
      <c r="AH41" s="3" t="s">
        <v>96</v>
      </c>
      <c r="AI41" s="3" t="s">
        <v>402</v>
      </c>
      <c r="AJ41" s="3" t="s">
        <v>403</v>
      </c>
      <c r="AK41" s="3" t="s">
        <v>96</v>
      </c>
      <c r="AL41" s="3" t="s">
        <v>96</v>
      </c>
      <c r="AM41" s="3" t="s">
        <v>96</v>
      </c>
      <c r="AN41" s="3" t="s">
        <v>404</v>
      </c>
      <c r="AO41" s="3" t="s">
        <v>399</v>
      </c>
      <c r="AP41" s="3" t="s">
        <v>399</v>
      </c>
    </row>
    <row r="42" spans="1:42" ht="22" customHeight="1" x14ac:dyDescent="0.35">
      <c r="A42">
        <v>34.2363</v>
      </c>
      <c r="B42">
        <v>-118.4798</v>
      </c>
      <c r="C42">
        <v>20</v>
      </c>
      <c r="D42" s="3" t="s">
        <v>101</v>
      </c>
      <c r="E42" s="3" t="s">
        <v>96</v>
      </c>
      <c r="F42" s="3" t="s">
        <v>144</v>
      </c>
      <c r="G42" s="3" t="s">
        <v>106</v>
      </c>
      <c r="H42" s="3" t="s">
        <v>105</v>
      </c>
      <c r="I42" s="3" t="s">
        <v>107</v>
      </c>
      <c r="J42" s="3" t="s">
        <v>104</v>
      </c>
      <c r="K42" s="3" t="s">
        <v>107</v>
      </c>
      <c r="L42" s="3" t="s">
        <v>107</v>
      </c>
      <c r="M42" s="3" t="s">
        <v>104</v>
      </c>
      <c r="N42" s="3" t="s">
        <v>106</v>
      </c>
      <c r="O42" s="3" t="s">
        <v>107</v>
      </c>
      <c r="P42" s="3" t="s">
        <v>105</v>
      </c>
      <c r="Q42" s="3" t="s">
        <v>107</v>
      </c>
      <c r="R42" s="3" t="s">
        <v>106</v>
      </c>
      <c r="S42" s="3" t="s">
        <v>107</v>
      </c>
      <c r="T42" s="3" t="s">
        <v>105</v>
      </c>
      <c r="U42" s="3" t="s">
        <v>2715</v>
      </c>
      <c r="V42" s="3" t="s">
        <v>409</v>
      </c>
      <c r="W42" t="s">
        <v>2715</v>
      </c>
      <c r="X42" t="s">
        <v>244</v>
      </c>
      <c r="Y42" t="s">
        <v>1177</v>
      </c>
      <c r="Z42" t="s">
        <v>2717</v>
      </c>
      <c r="AA42" t="s">
        <v>198</v>
      </c>
      <c r="AG42" s="3"/>
      <c r="AH42" s="3" t="s">
        <v>96</v>
      </c>
      <c r="AI42" s="3" t="s">
        <v>410</v>
      </c>
      <c r="AJ42" s="3" t="s">
        <v>411</v>
      </c>
      <c r="AK42" s="3" t="s">
        <v>412</v>
      </c>
      <c r="AL42" s="3" t="s">
        <v>413</v>
      </c>
      <c r="AM42" s="3" t="s">
        <v>96</v>
      </c>
      <c r="AN42" s="3" t="s">
        <v>96</v>
      </c>
      <c r="AO42" s="3" t="s">
        <v>407</v>
      </c>
      <c r="AP42" s="3" t="s">
        <v>407</v>
      </c>
    </row>
    <row r="43" spans="1:42" ht="22" customHeight="1" x14ac:dyDescent="0.35">
      <c r="A43">
        <v>38.933599999999998</v>
      </c>
      <c r="B43">
        <v>-92.363</v>
      </c>
      <c r="C43">
        <v>19</v>
      </c>
      <c r="D43" s="3" t="s">
        <v>101</v>
      </c>
      <c r="E43" s="3" t="s">
        <v>96</v>
      </c>
      <c r="F43" s="3" t="s">
        <v>135</v>
      </c>
      <c r="G43" s="3" t="s">
        <v>117</v>
      </c>
      <c r="H43" s="3" t="s">
        <v>104</v>
      </c>
      <c r="I43" s="3" t="s">
        <v>105</v>
      </c>
      <c r="J43" s="3" t="s">
        <v>105</v>
      </c>
      <c r="K43" s="3" t="s">
        <v>105</v>
      </c>
      <c r="L43" s="3" t="s">
        <v>105</v>
      </c>
      <c r="M43" s="3" t="s">
        <v>106</v>
      </c>
      <c r="N43" s="3" t="s">
        <v>105</v>
      </c>
      <c r="O43" s="3" t="s">
        <v>104</v>
      </c>
      <c r="P43" s="3" t="s">
        <v>117</v>
      </c>
      <c r="Q43" s="3" t="s">
        <v>117</v>
      </c>
      <c r="R43" s="3" t="s">
        <v>117</v>
      </c>
      <c r="S43" s="3" t="s">
        <v>104</v>
      </c>
      <c r="T43" s="3" t="s">
        <v>117</v>
      </c>
      <c r="U43" s="3" t="s">
        <v>2715</v>
      </c>
      <c r="V43" s="3" t="s">
        <v>418</v>
      </c>
      <c r="W43" t="s">
        <v>2715</v>
      </c>
      <c r="X43" t="s">
        <v>244</v>
      </c>
      <c r="Y43" t="s">
        <v>2718</v>
      </c>
      <c r="Z43" t="s">
        <v>2717</v>
      </c>
      <c r="AA43" t="s">
        <v>854</v>
      </c>
      <c r="AB43" t="s">
        <v>198</v>
      </c>
      <c r="AG43" s="3"/>
      <c r="AH43" s="3" t="s">
        <v>96</v>
      </c>
      <c r="AI43" s="3" t="s">
        <v>419</v>
      </c>
      <c r="AJ43" s="3" t="s">
        <v>138</v>
      </c>
      <c r="AK43" s="3" t="s">
        <v>420</v>
      </c>
      <c r="AL43" s="3" t="s">
        <v>96</v>
      </c>
      <c r="AM43" s="3" t="s">
        <v>96</v>
      </c>
      <c r="AN43" s="3" t="s">
        <v>96</v>
      </c>
      <c r="AO43" s="3" t="s">
        <v>416</v>
      </c>
      <c r="AP43" s="3" t="s">
        <v>416</v>
      </c>
    </row>
    <row r="44" spans="1:42" ht="22" customHeight="1" x14ac:dyDescent="0.35">
      <c r="A44">
        <v>34.114699999999999</v>
      </c>
      <c r="B44">
        <v>-117.3845</v>
      </c>
      <c r="C44">
        <v>32</v>
      </c>
      <c r="D44" s="3" t="s">
        <v>101</v>
      </c>
      <c r="E44" s="3" t="s">
        <v>96</v>
      </c>
      <c r="F44" s="3" t="s">
        <v>144</v>
      </c>
      <c r="G44" s="3" t="s">
        <v>104</v>
      </c>
      <c r="H44" s="3" t="s">
        <v>107</v>
      </c>
      <c r="I44" s="3" t="s">
        <v>104</v>
      </c>
      <c r="J44" s="3" t="s">
        <v>104</v>
      </c>
      <c r="K44" s="3" t="s">
        <v>104</v>
      </c>
      <c r="L44" s="3" t="s">
        <v>107</v>
      </c>
      <c r="M44" s="3" t="s">
        <v>104</v>
      </c>
      <c r="N44" s="3" t="s">
        <v>104</v>
      </c>
      <c r="O44" s="3" t="s">
        <v>106</v>
      </c>
      <c r="P44" s="3" t="s">
        <v>105</v>
      </c>
      <c r="Q44" s="3" t="s">
        <v>105</v>
      </c>
      <c r="R44" s="3" t="s">
        <v>106</v>
      </c>
      <c r="S44" s="3" t="s">
        <v>106</v>
      </c>
      <c r="T44" s="3" t="s">
        <v>105</v>
      </c>
      <c r="U44" s="3" t="s">
        <v>2715</v>
      </c>
      <c r="V44" s="3" t="s">
        <v>96</v>
      </c>
      <c r="W44" t="s">
        <v>2715</v>
      </c>
      <c r="AG44" s="3"/>
      <c r="AH44" s="3" t="s">
        <v>96</v>
      </c>
      <c r="AI44" s="3" t="s">
        <v>425</v>
      </c>
      <c r="AJ44" s="3" t="s">
        <v>276</v>
      </c>
      <c r="AK44" s="3" t="s">
        <v>96</v>
      </c>
      <c r="AL44" s="3" t="s">
        <v>96</v>
      </c>
      <c r="AM44" s="3" t="s">
        <v>96</v>
      </c>
      <c r="AN44" s="3" t="s">
        <v>426</v>
      </c>
      <c r="AO44" s="3" t="s">
        <v>423</v>
      </c>
      <c r="AP44" s="3" t="s">
        <v>423</v>
      </c>
    </row>
    <row r="45" spans="1:42" ht="22" customHeight="1" x14ac:dyDescent="0.35">
      <c r="A45">
        <v>34.499299999999998</v>
      </c>
      <c r="B45">
        <v>-84.937299999999993</v>
      </c>
      <c r="C45">
        <v>72</v>
      </c>
      <c r="D45" s="3" t="s">
        <v>133</v>
      </c>
      <c r="E45" s="3" t="s">
        <v>96</v>
      </c>
      <c r="F45" s="3" t="s">
        <v>103</v>
      </c>
      <c r="G45" s="3" t="s">
        <v>105</v>
      </c>
      <c r="H45" s="3" t="s">
        <v>107</v>
      </c>
      <c r="I45" s="3" t="s">
        <v>105</v>
      </c>
      <c r="J45" s="3" t="s">
        <v>105</v>
      </c>
      <c r="K45" s="3" t="s">
        <v>105</v>
      </c>
      <c r="L45" s="3" t="s">
        <v>107</v>
      </c>
      <c r="M45" s="3" t="s">
        <v>104</v>
      </c>
      <c r="N45" s="3" t="s">
        <v>104</v>
      </c>
      <c r="O45" s="3" t="s">
        <v>106</v>
      </c>
      <c r="P45" s="3" t="s">
        <v>107</v>
      </c>
      <c r="Q45" s="3" t="s">
        <v>107</v>
      </c>
      <c r="R45" s="3" t="s">
        <v>117</v>
      </c>
      <c r="S45" s="3" t="s">
        <v>104</v>
      </c>
      <c r="T45" s="3" t="s">
        <v>117</v>
      </c>
      <c r="U45" s="3" t="s">
        <v>2715</v>
      </c>
      <c r="V45" s="3" t="s">
        <v>259</v>
      </c>
      <c r="W45" t="s">
        <v>2715</v>
      </c>
      <c r="X45" t="s">
        <v>2721</v>
      </c>
      <c r="Y45" t="s">
        <v>2717</v>
      </c>
      <c r="Z45" t="s">
        <v>198</v>
      </c>
      <c r="AG45" s="3"/>
      <c r="AH45" s="3" t="s">
        <v>96</v>
      </c>
      <c r="AI45" s="3" t="s">
        <v>431</v>
      </c>
      <c r="AJ45" s="3" t="s">
        <v>246</v>
      </c>
      <c r="AK45" s="3" t="s">
        <v>96</v>
      </c>
      <c r="AL45" s="3" t="s">
        <v>96</v>
      </c>
      <c r="AM45" s="3" t="s">
        <v>96</v>
      </c>
      <c r="AN45" s="3" t="s">
        <v>432</v>
      </c>
      <c r="AO45" s="3" t="s">
        <v>429</v>
      </c>
      <c r="AP45" s="3" t="s">
        <v>429</v>
      </c>
    </row>
    <row r="46" spans="1:42" ht="22" customHeight="1" x14ac:dyDescent="0.35">
      <c r="A46">
        <v>45.337600000000002</v>
      </c>
      <c r="B46">
        <v>-92.960999999999999</v>
      </c>
      <c r="C46">
        <v>48</v>
      </c>
      <c r="D46" s="3" t="s">
        <v>133</v>
      </c>
      <c r="E46" s="3" t="s">
        <v>96</v>
      </c>
      <c r="F46" s="3" t="s">
        <v>116</v>
      </c>
      <c r="G46" s="3" t="s">
        <v>107</v>
      </c>
      <c r="H46" s="3" t="s">
        <v>105</v>
      </c>
      <c r="I46" s="3" t="s">
        <v>107</v>
      </c>
      <c r="J46" s="3" t="s">
        <v>104</v>
      </c>
      <c r="K46" s="3" t="s">
        <v>105</v>
      </c>
      <c r="L46" s="3" t="s">
        <v>105</v>
      </c>
      <c r="M46" s="3" t="s">
        <v>105</v>
      </c>
      <c r="N46" s="3" t="s">
        <v>104</v>
      </c>
      <c r="O46" s="3" t="s">
        <v>105</v>
      </c>
      <c r="P46" s="3" t="s">
        <v>107</v>
      </c>
      <c r="Q46" s="3" t="s">
        <v>117</v>
      </c>
      <c r="R46" s="3" t="s">
        <v>117</v>
      </c>
      <c r="S46" s="3" t="s">
        <v>107</v>
      </c>
      <c r="T46" s="3" t="s">
        <v>105</v>
      </c>
      <c r="U46" s="3" t="s">
        <v>2715</v>
      </c>
      <c r="V46" s="3" t="s">
        <v>437</v>
      </c>
      <c r="W46" t="s">
        <v>2715</v>
      </c>
      <c r="X46" t="s">
        <v>2719</v>
      </c>
      <c r="Y46" t="s">
        <v>198</v>
      </c>
      <c r="AG46" s="3"/>
      <c r="AH46" s="3" t="s">
        <v>96</v>
      </c>
      <c r="AI46" s="3" t="s">
        <v>438</v>
      </c>
      <c r="AJ46" s="3" t="s">
        <v>276</v>
      </c>
      <c r="AK46" s="3" t="s">
        <v>96</v>
      </c>
      <c r="AL46" s="3" t="s">
        <v>96</v>
      </c>
      <c r="AM46" s="3" t="s">
        <v>96</v>
      </c>
      <c r="AN46" s="3" t="s">
        <v>439</v>
      </c>
      <c r="AO46" s="3" t="s">
        <v>435</v>
      </c>
      <c r="AP46" s="3" t="s">
        <v>435</v>
      </c>
    </row>
    <row r="47" spans="1:42" ht="22" customHeight="1" x14ac:dyDescent="0.35">
      <c r="A47">
        <v>41.334400000000002</v>
      </c>
      <c r="B47">
        <v>-95.994900000000001</v>
      </c>
      <c r="C47">
        <v>61</v>
      </c>
      <c r="D47" s="3" t="s">
        <v>101</v>
      </c>
      <c r="E47" s="3" t="s">
        <v>96</v>
      </c>
      <c r="F47" s="3" t="s">
        <v>144</v>
      </c>
      <c r="G47" s="3" t="s">
        <v>107</v>
      </c>
      <c r="H47" s="3" t="s">
        <v>105</v>
      </c>
      <c r="I47" s="3" t="s">
        <v>107</v>
      </c>
      <c r="J47" s="3" t="s">
        <v>104</v>
      </c>
      <c r="K47" s="3" t="s">
        <v>105</v>
      </c>
      <c r="L47" s="3" t="s">
        <v>106</v>
      </c>
      <c r="M47" s="3" t="s">
        <v>105</v>
      </c>
      <c r="N47" s="3" t="s">
        <v>107</v>
      </c>
      <c r="O47" s="3" t="s">
        <v>107</v>
      </c>
      <c r="P47" s="3" t="s">
        <v>105</v>
      </c>
      <c r="Q47" s="3" t="s">
        <v>117</v>
      </c>
      <c r="R47" s="3" t="s">
        <v>117</v>
      </c>
      <c r="S47" s="3" t="s">
        <v>107</v>
      </c>
      <c r="T47" s="3" t="s">
        <v>105</v>
      </c>
      <c r="U47" s="3" t="s">
        <v>2715</v>
      </c>
      <c r="V47" s="3" t="s">
        <v>444</v>
      </c>
      <c r="W47" t="s">
        <v>2715</v>
      </c>
      <c r="X47" t="s">
        <v>231</v>
      </c>
      <c r="AG47" s="3"/>
      <c r="AH47" s="3" t="s">
        <v>96</v>
      </c>
      <c r="AI47" s="3" t="s">
        <v>445</v>
      </c>
      <c r="AJ47" s="3" t="s">
        <v>231</v>
      </c>
      <c r="AK47" s="3" t="s">
        <v>96</v>
      </c>
      <c r="AL47" s="3" t="s">
        <v>96</v>
      </c>
      <c r="AM47" s="3" t="s">
        <v>96</v>
      </c>
      <c r="AN47" s="3" t="s">
        <v>446</v>
      </c>
      <c r="AO47" s="3" t="s">
        <v>442</v>
      </c>
      <c r="AP47" s="3" t="s">
        <v>442</v>
      </c>
    </row>
    <row r="48" spans="1:42" ht="22" customHeight="1" x14ac:dyDescent="0.35">
      <c r="A48">
        <v>25.890599999999999</v>
      </c>
      <c r="B48">
        <v>-80.178399999999996</v>
      </c>
      <c r="C48">
        <v>40</v>
      </c>
      <c r="D48" s="3" t="s">
        <v>101</v>
      </c>
      <c r="E48" s="3" t="s">
        <v>96</v>
      </c>
      <c r="F48" s="3" t="s">
        <v>116</v>
      </c>
      <c r="G48" s="3" t="s">
        <v>104</v>
      </c>
      <c r="H48" s="3" t="s">
        <v>106</v>
      </c>
      <c r="I48" s="3" t="s">
        <v>107</v>
      </c>
      <c r="J48" s="3" t="s">
        <v>104</v>
      </c>
      <c r="K48" s="3" t="s">
        <v>105</v>
      </c>
      <c r="L48" s="3" t="s">
        <v>106</v>
      </c>
      <c r="M48" s="3" t="s">
        <v>104</v>
      </c>
      <c r="N48" s="3" t="s">
        <v>106</v>
      </c>
      <c r="O48" s="3" t="s">
        <v>104</v>
      </c>
      <c r="P48" s="3" t="s">
        <v>107</v>
      </c>
      <c r="Q48" s="3" t="s">
        <v>117</v>
      </c>
      <c r="R48" s="3" t="s">
        <v>117</v>
      </c>
      <c r="S48" s="3" t="s">
        <v>104</v>
      </c>
      <c r="T48" s="3" t="s">
        <v>117</v>
      </c>
      <c r="U48" s="3"/>
      <c r="V48" s="3" t="s">
        <v>296</v>
      </c>
      <c r="W48" t="s">
        <v>244</v>
      </c>
      <c r="X48" t="s">
        <v>2721</v>
      </c>
      <c r="Y48" t="s">
        <v>198</v>
      </c>
      <c r="AG48" s="3"/>
      <c r="AH48" s="3" t="s">
        <v>96</v>
      </c>
      <c r="AI48" s="3" t="s">
        <v>96</v>
      </c>
      <c r="AJ48" s="3" t="s">
        <v>96</v>
      </c>
      <c r="AK48" s="3" t="s">
        <v>451</v>
      </c>
      <c r="AL48" s="3" t="s">
        <v>96</v>
      </c>
      <c r="AM48" s="3" t="s">
        <v>452</v>
      </c>
      <c r="AN48" s="3" t="s">
        <v>96</v>
      </c>
      <c r="AO48" s="3" t="s">
        <v>449</v>
      </c>
      <c r="AP48" s="3" t="s">
        <v>449</v>
      </c>
    </row>
    <row r="49" spans="1:42" ht="22" customHeight="1" x14ac:dyDescent="0.35">
      <c r="A49">
        <v>35.045999999999999</v>
      </c>
      <c r="B49">
        <v>-81.980999999999995</v>
      </c>
      <c r="C49">
        <v>59</v>
      </c>
      <c r="D49" s="3" t="s">
        <v>101</v>
      </c>
      <c r="E49" s="3" t="s">
        <v>96</v>
      </c>
      <c r="F49" s="3" t="s">
        <v>144</v>
      </c>
      <c r="G49" s="3" t="s">
        <v>107</v>
      </c>
      <c r="H49" s="3" t="s">
        <v>105</v>
      </c>
      <c r="I49" s="3" t="s">
        <v>105</v>
      </c>
      <c r="J49" s="3" t="s">
        <v>105</v>
      </c>
      <c r="K49" s="3" t="s">
        <v>105</v>
      </c>
      <c r="L49" s="3" t="s">
        <v>105</v>
      </c>
      <c r="M49" s="3" t="s">
        <v>104</v>
      </c>
      <c r="N49" s="3" t="s">
        <v>105</v>
      </c>
      <c r="O49" s="3" t="s">
        <v>104</v>
      </c>
      <c r="P49" s="3" t="s">
        <v>117</v>
      </c>
      <c r="Q49" s="3" t="s">
        <v>117</v>
      </c>
      <c r="R49" s="3" t="s">
        <v>117</v>
      </c>
      <c r="S49" s="3" t="s">
        <v>104</v>
      </c>
      <c r="T49" s="3" t="s">
        <v>107</v>
      </c>
      <c r="U49" s="3" t="s">
        <v>2715</v>
      </c>
      <c r="V49" s="3" t="s">
        <v>176</v>
      </c>
      <c r="W49" t="s">
        <v>2715</v>
      </c>
      <c r="X49" t="s">
        <v>244</v>
      </c>
      <c r="Y49" t="s">
        <v>2717</v>
      </c>
      <c r="AG49" s="3"/>
      <c r="AH49" s="3" t="s">
        <v>96</v>
      </c>
      <c r="AI49" s="3" t="s">
        <v>457</v>
      </c>
      <c r="AJ49" s="3" t="s">
        <v>458</v>
      </c>
      <c r="AK49" s="3" t="s">
        <v>459</v>
      </c>
      <c r="AL49" s="3" t="s">
        <v>96</v>
      </c>
      <c r="AM49" s="3" t="s">
        <v>96</v>
      </c>
      <c r="AN49" s="3" t="s">
        <v>96</v>
      </c>
      <c r="AO49" s="3" t="s">
        <v>455</v>
      </c>
      <c r="AP49" s="3" t="s">
        <v>455</v>
      </c>
    </row>
    <row r="50" spans="1:42" ht="22" customHeight="1" x14ac:dyDescent="0.35">
      <c r="A50">
        <v>39.706699999999998</v>
      </c>
      <c r="B50">
        <v>-104.96939999999999</v>
      </c>
      <c r="C50">
        <v>32</v>
      </c>
      <c r="D50" s="3" t="s">
        <v>101</v>
      </c>
      <c r="E50" s="3" t="s">
        <v>96</v>
      </c>
      <c r="F50" s="3" t="s">
        <v>103</v>
      </c>
      <c r="G50" s="3" t="s">
        <v>107</v>
      </c>
      <c r="H50" s="3" t="s">
        <v>104</v>
      </c>
      <c r="I50" s="3" t="s">
        <v>104</v>
      </c>
      <c r="J50" s="3" t="s">
        <v>104</v>
      </c>
      <c r="K50" s="3" t="s">
        <v>105</v>
      </c>
      <c r="L50" s="3" t="s">
        <v>105</v>
      </c>
      <c r="M50" s="3" t="s">
        <v>104</v>
      </c>
      <c r="N50" s="3" t="s">
        <v>106</v>
      </c>
      <c r="O50" s="3" t="s">
        <v>104</v>
      </c>
      <c r="P50" s="3" t="s">
        <v>104</v>
      </c>
      <c r="Q50" s="3" t="s">
        <v>105</v>
      </c>
      <c r="R50" s="3" t="s">
        <v>107</v>
      </c>
      <c r="S50" s="3" t="s">
        <v>104</v>
      </c>
      <c r="T50" s="3" t="s">
        <v>105</v>
      </c>
      <c r="U50" s="3" t="s">
        <v>2715</v>
      </c>
      <c r="V50" s="3" t="s">
        <v>96</v>
      </c>
      <c r="W50" t="s">
        <v>2715</v>
      </c>
      <c r="AG50" s="3"/>
      <c r="AH50" s="3" t="s">
        <v>96</v>
      </c>
      <c r="AI50" s="3" t="s">
        <v>464</v>
      </c>
      <c r="AJ50" s="3" t="s">
        <v>147</v>
      </c>
      <c r="AK50" s="3" t="s">
        <v>96</v>
      </c>
      <c r="AL50" s="3" t="s">
        <v>96</v>
      </c>
      <c r="AM50" s="3" t="s">
        <v>96</v>
      </c>
      <c r="AN50" s="3" t="s">
        <v>465</v>
      </c>
      <c r="AO50" s="3" t="s">
        <v>462</v>
      </c>
      <c r="AP50" s="3" t="s">
        <v>462</v>
      </c>
    </row>
    <row r="51" spans="1:42" ht="22" customHeight="1" x14ac:dyDescent="0.35">
      <c r="A51">
        <v>36.147199999999998</v>
      </c>
      <c r="B51">
        <v>-115.11750000000001</v>
      </c>
      <c r="C51">
        <v>37</v>
      </c>
      <c r="D51" s="3" t="s">
        <v>101</v>
      </c>
      <c r="E51" s="3" t="s">
        <v>96</v>
      </c>
      <c r="F51" s="3" t="s">
        <v>116</v>
      </c>
      <c r="G51" s="3" t="s">
        <v>107</v>
      </c>
      <c r="H51" s="3" t="s">
        <v>106</v>
      </c>
      <c r="I51" s="3" t="s">
        <v>105</v>
      </c>
      <c r="J51" s="3" t="s">
        <v>105</v>
      </c>
      <c r="K51" s="3" t="s">
        <v>106</v>
      </c>
      <c r="L51" s="3" t="s">
        <v>107</v>
      </c>
      <c r="M51" s="3" t="s">
        <v>105</v>
      </c>
      <c r="N51" s="3" t="s">
        <v>106</v>
      </c>
      <c r="O51" s="3" t="s">
        <v>106</v>
      </c>
      <c r="P51" s="3" t="s">
        <v>107</v>
      </c>
      <c r="Q51" s="3" t="s">
        <v>107</v>
      </c>
      <c r="R51" s="3" t="s">
        <v>117</v>
      </c>
      <c r="S51" s="3" t="s">
        <v>105</v>
      </c>
      <c r="T51" s="3" t="s">
        <v>107</v>
      </c>
      <c r="U51" s="3" t="s">
        <v>2715</v>
      </c>
      <c r="V51" s="3" t="s">
        <v>96</v>
      </c>
      <c r="W51" t="s">
        <v>2715</v>
      </c>
      <c r="AG51" s="3"/>
      <c r="AH51" s="3" t="s">
        <v>96</v>
      </c>
      <c r="AI51" s="3" t="s">
        <v>470</v>
      </c>
      <c r="AJ51" s="3" t="s">
        <v>471</v>
      </c>
      <c r="AK51" s="3" t="s">
        <v>96</v>
      </c>
      <c r="AL51" s="3" t="s">
        <v>96</v>
      </c>
      <c r="AM51" s="3" t="s">
        <v>96</v>
      </c>
      <c r="AN51" s="3" t="s">
        <v>472</v>
      </c>
      <c r="AO51" s="3" t="s">
        <v>468</v>
      </c>
      <c r="AP51" s="3" t="s">
        <v>468</v>
      </c>
    </row>
    <row r="52" spans="1:42" ht="22" customHeight="1" x14ac:dyDescent="0.35">
      <c r="A52">
        <v>36.1785</v>
      </c>
      <c r="B52">
        <v>-115.3177</v>
      </c>
      <c r="C52">
        <v>18</v>
      </c>
      <c r="D52" s="3" t="s">
        <v>476</v>
      </c>
      <c r="E52" s="3" t="s">
        <v>477</v>
      </c>
      <c r="F52" s="3" t="s">
        <v>116</v>
      </c>
      <c r="G52" s="3" t="s">
        <v>117</v>
      </c>
      <c r="H52" s="3" t="s">
        <v>104</v>
      </c>
      <c r="I52" s="3" t="s">
        <v>105</v>
      </c>
      <c r="J52" s="3" t="s">
        <v>107</v>
      </c>
      <c r="K52" s="3" t="s">
        <v>105</v>
      </c>
      <c r="L52" s="3" t="s">
        <v>117</v>
      </c>
      <c r="M52" s="3" t="s">
        <v>107</v>
      </c>
      <c r="N52" s="3" t="s">
        <v>107</v>
      </c>
      <c r="O52" s="3" t="s">
        <v>107</v>
      </c>
      <c r="P52" s="3" t="s">
        <v>117</v>
      </c>
      <c r="Q52" s="3" t="s">
        <v>117</v>
      </c>
      <c r="R52" s="3" t="s">
        <v>117</v>
      </c>
      <c r="S52" s="3" t="s">
        <v>104</v>
      </c>
      <c r="T52" s="3" t="s">
        <v>107</v>
      </c>
      <c r="U52" s="3" t="s">
        <v>2715</v>
      </c>
      <c r="V52" s="3" t="s">
        <v>136</v>
      </c>
      <c r="W52" t="s">
        <v>2715</v>
      </c>
      <c r="X52" t="s">
        <v>244</v>
      </c>
      <c r="Y52" t="s">
        <v>2717</v>
      </c>
      <c r="Z52" t="s">
        <v>198</v>
      </c>
      <c r="AG52" s="3"/>
      <c r="AH52" s="3" t="s">
        <v>96</v>
      </c>
      <c r="AI52" s="3" t="s">
        <v>479</v>
      </c>
      <c r="AJ52" s="3" t="s">
        <v>395</v>
      </c>
      <c r="AK52" s="3" t="s">
        <v>480</v>
      </c>
      <c r="AL52" s="3" t="s">
        <v>96</v>
      </c>
      <c r="AM52" s="3" t="s">
        <v>96</v>
      </c>
      <c r="AN52" s="3" t="s">
        <v>96</v>
      </c>
      <c r="AO52" s="3" t="s">
        <v>475</v>
      </c>
      <c r="AP52" s="3" t="s">
        <v>475</v>
      </c>
    </row>
    <row r="53" spans="1:42" ht="22" customHeight="1" x14ac:dyDescent="0.35">
      <c r="A53">
        <v>33.453200000000002</v>
      </c>
      <c r="B53">
        <v>-112.0748</v>
      </c>
      <c r="C53">
        <v>30</v>
      </c>
      <c r="D53" s="3" t="s">
        <v>133</v>
      </c>
      <c r="E53" s="3" t="s">
        <v>96</v>
      </c>
      <c r="F53" s="3" t="s">
        <v>103</v>
      </c>
      <c r="G53" s="3" t="s">
        <v>105</v>
      </c>
      <c r="H53" s="3" t="s">
        <v>106</v>
      </c>
      <c r="I53" s="3" t="s">
        <v>105</v>
      </c>
      <c r="J53" s="3" t="s">
        <v>104</v>
      </c>
      <c r="K53" s="3" t="s">
        <v>104</v>
      </c>
      <c r="L53" s="3" t="s">
        <v>106</v>
      </c>
      <c r="M53" s="3" t="s">
        <v>104</v>
      </c>
      <c r="N53" s="3" t="s">
        <v>105</v>
      </c>
      <c r="O53" s="3" t="s">
        <v>105</v>
      </c>
      <c r="P53" s="3" t="s">
        <v>106</v>
      </c>
      <c r="Q53" s="3" t="s">
        <v>107</v>
      </c>
      <c r="R53" s="3" t="s">
        <v>117</v>
      </c>
      <c r="S53" s="3" t="s">
        <v>105</v>
      </c>
      <c r="T53" s="3" t="s">
        <v>106</v>
      </c>
      <c r="U53" s="3" t="s">
        <v>2715</v>
      </c>
      <c r="V53" s="3" t="s">
        <v>485</v>
      </c>
      <c r="W53" t="s">
        <v>2715</v>
      </c>
      <c r="X53" t="s">
        <v>244</v>
      </c>
      <c r="Y53" t="s">
        <v>2721</v>
      </c>
      <c r="Z53" t="s">
        <v>2719</v>
      </c>
      <c r="AA53" t="s">
        <v>2717</v>
      </c>
      <c r="AG53" s="3"/>
      <c r="AH53" s="3" t="s">
        <v>96</v>
      </c>
      <c r="AI53" s="3" t="s">
        <v>486</v>
      </c>
      <c r="AJ53" s="3" t="s">
        <v>487</v>
      </c>
      <c r="AK53" s="3" t="s">
        <v>488</v>
      </c>
      <c r="AL53" s="3" t="s">
        <v>96</v>
      </c>
      <c r="AM53" s="3" t="s">
        <v>96</v>
      </c>
      <c r="AN53" s="3" t="s">
        <v>96</v>
      </c>
      <c r="AO53" s="3" t="s">
        <v>483</v>
      </c>
      <c r="AP53" s="3" t="s">
        <v>483</v>
      </c>
    </row>
    <row r="54" spans="1:42" ht="22" customHeight="1" x14ac:dyDescent="0.35">
      <c r="A54">
        <v>41.914499999999997</v>
      </c>
      <c r="B54">
        <v>-73.893500000000003</v>
      </c>
      <c r="C54">
        <v>21</v>
      </c>
      <c r="D54" s="3" t="s">
        <v>133</v>
      </c>
      <c r="E54" s="3" t="s">
        <v>96</v>
      </c>
      <c r="F54" s="3" t="s">
        <v>144</v>
      </c>
      <c r="G54" s="3" t="s">
        <v>107</v>
      </c>
      <c r="H54" s="3" t="s">
        <v>105</v>
      </c>
      <c r="I54" s="3" t="s">
        <v>107</v>
      </c>
      <c r="J54" s="3" t="s">
        <v>104</v>
      </c>
      <c r="K54" s="3" t="s">
        <v>105</v>
      </c>
      <c r="L54" s="3" t="s">
        <v>105</v>
      </c>
      <c r="M54" s="3" t="s">
        <v>104</v>
      </c>
      <c r="N54" s="3" t="s">
        <v>104</v>
      </c>
      <c r="O54" s="3" t="s">
        <v>107</v>
      </c>
      <c r="P54" s="3" t="s">
        <v>104</v>
      </c>
      <c r="Q54" s="3" t="s">
        <v>105</v>
      </c>
      <c r="R54" s="3" t="s">
        <v>106</v>
      </c>
      <c r="S54" s="3" t="s">
        <v>106</v>
      </c>
      <c r="T54" s="3" t="s">
        <v>105</v>
      </c>
      <c r="U54" s="3" t="s">
        <v>2715</v>
      </c>
      <c r="V54" s="3" t="s">
        <v>96</v>
      </c>
      <c r="W54" t="s">
        <v>2715</v>
      </c>
      <c r="AG54" s="3"/>
      <c r="AH54" s="3" t="s">
        <v>96</v>
      </c>
      <c r="AI54" s="3" t="s">
        <v>493</v>
      </c>
      <c r="AJ54" s="3" t="s">
        <v>494</v>
      </c>
      <c r="AK54" s="3" t="s">
        <v>96</v>
      </c>
      <c r="AL54" s="3" t="s">
        <v>96</v>
      </c>
      <c r="AM54" s="3" t="s">
        <v>96</v>
      </c>
      <c r="AN54" s="3" t="s">
        <v>495</v>
      </c>
      <c r="AO54" s="3" t="s">
        <v>491</v>
      </c>
      <c r="AP54" s="3" t="s">
        <v>491</v>
      </c>
    </row>
    <row r="55" spans="1:42" ht="22" customHeight="1" x14ac:dyDescent="0.35">
      <c r="A55">
        <v>39.963500000000003</v>
      </c>
      <c r="B55">
        <v>-75.229699999999994</v>
      </c>
      <c r="C55">
        <v>33</v>
      </c>
      <c r="D55" s="3" t="s">
        <v>101</v>
      </c>
      <c r="E55" s="3" t="s">
        <v>96</v>
      </c>
      <c r="F55" s="3" t="s">
        <v>116</v>
      </c>
      <c r="G55" s="3" t="s">
        <v>117</v>
      </c>
      <c r="H55" s="3" t="s">
        <v>104</v>
      </c>
      <c r="I55" s="3" t="s">
        <v>105</v>
      </c>
      <c r="J55" s="3" t="s">
        <v>105</v>
      </c>
      <c r="K55" s="3" t="s">
        <v>104</v>
      </c>
      <c r="L55" s="3" t="s">
        <v>107</v>
      </c>
      <c r="M55" s="3" t="s">
        <v>105</v>
      </c>
      <c r="N55" s="3" t="s">
        <v>104</v>
      </c>
      <c r="O55" s="3" t="s">
        <v>105</v>
      </c>
      <c r="P55" s="3" t="s">
        <v>104</v>
      </c>
      <c r="Q55" s="3" t="s">
        <v>107</v>
      </c>
      <c r="R55" s="3" t="s">
        <v>117</v>
      </c>
      <c r="S55" s="3" t="s">
        <v>105</v>
      </c>
      <c r="T55" s="3" t="s">
        <v>106</v>
      </c>
      <c r="U55" s="3" t="s">
        <v>2715</v>
      </c>
      <c r="V55" s="3" t="s">
        <v>500</v>
      </c>
      <c r="W55" t="s">
        <v>2715</v>
      </c>
      <c r="X55" t="s">
        <v>244</v>
      </c>
      <c r="Y55" t="s">
        <v>2719</v>
      </c>
      <c r="Z55" t="s">
        <v>2717</v>
      </c>
      <c r="AA55" t="s">
        <v>198</v>
      </c>
      <c r="AG55" s="3"/>
      <c r="AH55" s="3" t="s">
        <v>96</v>
      </c>
      <c r="AI55" s="3" t="s">
        <v>501</v>
      </c>
      <c r="AJ55" s="3" t="s">
        <v>502</v>
      </c>
      <c r="AK55" s="3" t="s">
        <v>503</v>
      </c>
      <c r="AL55" s="3" t="s">
        <v>96</v>
      </c>
      <c r="AM55" s="3" t="s">
        <v>96</v>
      </c>
      <c r="AN55" s="3" t="s">
        <v>96</v>
      </c>
      <c r="AO55" s="3" t="s">
        <v>498</v>
      </c>
      <c r="AP55" s="3" t="s">
        <v>498</v>
      </c>
    </row>
    <row r="56" spans="1:42" ht="22" customHeight="1" x14ac:dyDescent="0.35">
      <c r="A56">
        <v>36.057400000000001</v>
      </c>
      <c r="B56">
        <v>-115.32129999999999</v>
      </c>
      <c r="C56">
        <v>30</v>
      </c>
      <c r="D56" s="3" t="s">
        <v>101</v>
      </c>
      <c r="E56" s="3" t="s">
        <v>96</v>
      </c>
      <c r="F56" s="3" t="s">
        <v>144</v>
      </c>
      <c r="G56" s="3" t="s">
        <v>117</v>
      </c>
      <c r="H56" s="3" t="s">
        <v>105</v>
      </c>
      <c r="I56" s="3" t="s">
        <v>106</v>
      </c>
      <c r="J56" s="3" t="s">
        <v>105</v>
      </c>
      <c r="K56" s="3" t="s">
        <v>105</v>
      </c>
      <c r="L56" s="3" t="s">
        <v>107</v>
      </c>
      <c r="M56" s="3" t="s">
        <v>104</v>
      </c>
      <c r="N56" s="3" t="s">
        <v>105</v>
      </c>
      <c r="O56" s="3" t="s">
        <v>106</v>
      </c>
      <c r="P56" s="3" t="s">
        <v>105</v>
      </c>
      <c r="Q56" s="3" t="s">
        <v>106</v>
      </c>
      <c r="R56" s="3" t="s">
        <v>107</v>
      </c>
      <c r="S56" s="3" t="s">
        <v>105</v>
      </c>
      <c r="T56" s="3" t="s">
        <v>105</v>
      </c>
      <c r="U56" s="3" t="s">
        <v>2715</v>
      </c>
      <c r="V56" s="3" t="s">
        <v>508</v>
      </c>
      <c r="W56" t="s">
        <v>2715</v>
      </c>
      <c r="X56" t="s">
        <v>244</v>
      </c>
      <c r="Y56" t="s">
        <v>231</v>
      </c>
      <c r="AG56" s="3"/>
      <c r="AH56" s="3" t="s">
        <v>96</v>
      </c>
      <c r="AI56" s="3" t="s">
        <v>509</v>
      </c>
      <c r="AJ56" s="3" t="s">
        <v>138</v>
      </c>
      <c r="AK56" s="3" t="s">
        <v>510</v>
      </c>
      <c r="AL56" s="3" t="s">
        <v>96</v>
      </c>
      <c r="AM56" s="3" t="s">
        <v>96</v>
      </c>
      <c r="AN56" s="3" t="s">
        <v>96</v>
      </c>
      <c r="AO56" s="3" t="s">
        <v>506</v>
      </c>
      <c r="AP56" s="3" t="s">
        <v>506</v>
      </c>
    </row>
    <row r="57" spans="1:42" ht="22" customHeight="1" x14ac:dyDescent="0.35">
      <c r="A57">
        <v>42.147599999999997</v>
      </c>
      <c r="B57">
        <v>-71.531899999999993</v>
      </c>
      <c r="C57">
        <v>46</v>
      </c>
      <c r="D57" s="3" t="s">
        <v>101</v>
      </c>
      <c r="E57" s="3" t="s">
        <v>96</v>
      </c>
      <c r="F57" s="3" t="s">
        <v>116</v>
      </c>
      <c r="G57" s="3" t="s">
        <v>107</v>
      </c>
      <c r="H57" s="3" t="s">
        <v>104</v>
      </c>
      <c r="I57" s="3" t="s">
        <v>105</v>
      </c>
      <c r="J57" s="3" t="s">
        <v>105</v>
      </c>
      <c r="K57" s="3" t="s">
        <v>105</v>
      </c>
      <c r="L57" s="3" t="s">
        <v>105</v>
      </c>
      <c r="M57" s="3" t="s">
        <v>104</v>
      </c>
      <c r="N57" s="3" t="s">
        <v>107</v>
      </c>
      <c r="O57" s="3" t="s">
        <v>105</v>
      </c>
      <c r="P57" s="3" t="s">
        <v>105</v>
      </c>
      <c r="Q57" s="3" t="s">
        <v>107</v>
      </c>
      <c r="R57" s="3" t="s">
        <v>117</v>
      </c>
      <c r="S57" s="3" t="s">
        <v>104</v>
      </c>
      <c r="T57" s="3" t="s">
        <v>105</v>
      </c>
      <c r="U57" s="3" t="s">
        <v>2715</v>
      </c>
      <c r="V57" s="3" t="s">
        <v>176</v>
      </c>
      <c r="W57" t="s">
        <v>2715</v>
      </c>
      <c r="X57" t="s">
        <v>244</v>
      </c>
      <c r="Y57" t="s">
        <v>2717</v>
      </c>
      <c r="AG57" s="3"/>
      <c r="AH57" s="3" t="s">
        <v>96</v>
      </c>
      <c r="AI57" s="3" t="s">
        <v>515</v>
      </c>
      <c r="AJ57" s="3" t="s">
        <v>516</v>
      </c>
      <c r="AK57" s="3" t="s">
        <v>517</v>
      </c>
      <c r="AL57" s="3" t="s">
        <v>96</v>
      </c>
      <c r="AM57" s="3" t="s">
        <v>96</v>
      </c>
      <c r="AN57" s="3" t="s">
        <v>96</v>
      </c>
      <c r="AO57" s="3" t="s">
        <v>513</v>
      </c>
      <c r="AP57" s="3" t="s">
        <v>513</v>
      </c>
    </row>
    <row r="58" spans="1:42" ht="22" customHeight="1" x14ac:dyDescent="0.35">
      <c r="A58">
        <v>41.445300000000003</v>
      </c>
      <c r="B58">
        <v>-81.699100000000001</v>
      </c>
      <c r="C58">
        <v>33</v>
      </c>
      <c r="D58" s="3" t="s">
        <v>133</v>
      </c>
      <c r="E58" s="3" t="s">
        <v>96</v>
      </c>
      <c r="F58" s="3" t="s">
        <v>103</v>
      </c>
      <c r="G58" s="3" t="s">
        <v>105</v>
      </c>
      <c r="H58" s="3" t="s">
        <v>107</v>
      </c>
      <c r="I58" s="3" t="s">
        <v>104</v>
      </c>
      <c r="J58" s="3" t="s">
        <v>104</v>
      </c>
      <c r="K58" s="3" t="s">
        <v>105</v>
      </c>
      <c r="L58" s="3" t="s">
        <v>107</v>
      </c>
      <c r="M58" s="3" t="s">
        <v>104</v>
      </c>
      <c r="N58" s="3" t="s">
        <v>104</v>
      </c>
      <c r="O58" s="3" t="s">
        <v>106</v>
      </c>
      <c r="P58" s="3" t="s">
        <v>106</v>
      </c>
      <c r="Q58" s="3" t="s">
        <v>107</v>
      </c>
      <c r="R58" s="3" t="s">
        <v>107</v>
      </c>
      <c r="S58" s="3" t="s">
        <v>106</v>
      </c>
      <c r="T58" s="3" t="s">
        <v>106</v>
      </c>
      <c r="U58" s="3" t="s">
        <v>2715</v>
      </c>
      <c r="V58" s="3" t="s">
        <v>522</v>
      </c>
      <c r="W58" t="s">
        <v>2715</v>
      </c>
      <c r="X58" t="s">
        <v>244</v>
      </c>
      <c r="Y58" t="s">
        <v>2721</v>
      </c>
      <c r="Z58" t="s">
        <v>2719</v>
      </c>
      <c r="AG58" s="3"/>
      <c r="AH58" s="3" t="s">
        <v>96</v>
      </c>
      <c r="AI58" s="3" t="s">
        <v>523</v>
      </c>
      <c r="AJ58" s="3" t="s">
        <v>224</v>
      </c>
      <c r="AK58" s="3" t="s">
        <v>524</v>
      </c>
      <c r="AL58" s="3" t="s">
        <v>96</v>
      </c>
      <c r="AM58" s="3" t="s">
        <v>96</v>
      </c>
      <c r="AN58" s="3" t="s">
        <v>96</v>
      </c>
      <c r="AO58" s="3" t="s">
        <v>520</v>
      </c>
      <c r="AP58" s="3" t="s">
        <v>520</v>
      </c>
    </row>
    <row r="59" spans="1:42" ht="22" customHeight="1" x14ac:dyDescent="0.35">
      <c r="A59">
        <v>28.5274</v>
      </c>
      <c r="B59">
        <v>-81.601200000000006</v>
      </c>
      <c r="C59">
        <v>51</v>
      </c>
      <c r="D59" s="3" t="s">
        <v>101</v>
      </c>
      <c r="E59" s="3" t="s">
        <v>96</v>
      </c>
      <c r="F59" s="3" t="s">
        <v>144</v>
      </c>
      <c r="G59" s="3" t="s">
        <v>117</v>
      </c>
      <c r="H59" s="3" t="s">
        <v>104</v>
      </c>
      <c r="I59" s="3" t="s">
        <v>107</v>
      </c>
      <c r="J59" s="3" t="s">
        <v>104</v>
      </c>
      <c r="K59" s="3" t="s">
        <v>104</v>
      </c>
      <c r="L59" s="3" t="s">
        <v>104</v>
      </c>
      <c r="M59" s="3" t="s">
        <v>104</v>
      </c>
      <c r="N59" s="3" t="s">
        <v>106</v>
      </c>
      <c r="O59" s="3" t="s">
        <v>107</v>
      </c>
      <c r="P59" s="3" t="s">
        <v>104</v>
      </c>
      <c r="Q59" s="3" t="s">
        <v>107</v>
      </c>
      <c r="R59" s="3" t="s">
        <v>117</v>
      </c>
      <c r="S59" s="3" t="s">
        <v>105</v>
      </c>
      <c r="T59" s="3" t="s">
        <v>107</v>
      </c>
      <c r="U59" s="3" t="s">
        <v>2715</v>
      </c>
      <c r="V59" s="3" t="s">
        <v>529</v>
      </c>
      <c r="W59" t="s">
        <v>2715</v>
      </c>
      <c r="X59" t="s">
        <v>2721</v>
      </c>
      <c r="Y59" t="s">
        <v>2719</v>
      </c>
      <c r="Z59" t="s">
        <v>2717</v>
      </c>
      <c r="AA59" t="s">
        <v>198</v>
      </c>
      <c r="AG59" s="3"/>
      <c r="AH59" s="3" t="s">
        <v>96</v>
      </c>
      <c r="AI59" s="3" t="s">
        <v>530</v>
      </c>
      <c r="AJ59" s="3" t="s">
        <v>531</v>
      </c>
      <c r="AK59" s="3" t="s">
        <v>96</v>
      </c>
      <c r="AL59" s="3" t="s">
        <v>96</v>
      </c>
      <c r="AM59" s="3" t="s">
        <v>96</v>
      </c>
      <c r="AN59" s="3" t="s">
        <v>532</v>
      </c>
      <c r="AO59" s="3" t="s">
        <v>527</v>
      </c>
      <c r="AP59" s="3" t="s">
        <v>527</v>
      </c>
    </row>
    <row r="60" spans="1:42" ht="22" customHeight="1" x14ac:dyDescent="0.35">
      <c r="A60">
        <v>35.266500000000001</v>
      </c>
      <c r="B60">
        <v>-94.900400000000005</v>
      </c>
      <c r="C60">
        <v>25</v>
      </c>
      <c r="D60" s="3" t="s">
        <v>133</v>
      </c>
      <c r="E60" s="3" t="s">
        <v>96</v>
      </c>
      <c r="F60" s="3" t="s">
        <v>103</v>
      </c>
      <c r="G60" s="3" t="s">
        <v>104</v>
      </c>
      <c r="H60" s="3" t="s">
        <v>117</v>
      </c>
      <c r="I60" s="3" t="s">
        <v>106</v>
      </c>
      <c r="J60" s="3" t="s">
        <v>107</v>
      </c>
      <c r="K60" s="3" t="s">
        <v>104</v>
      </c>
      <c r="L60" s="3" t="s">
        <v>117</v>
      </c>
      <c r="M60" s="3" t="s">
        <v>104</v>
      </c>
      <c r="N60" s="3" t="s">
        <v>105</v>
      </c>
      <c r="O60" s="3" t="s">
        <v>104</v>
      </c>
      <c r="P60" s="3" t="s">
        <v>106</v>
      </c>
      <c r="Q60" s="3" t="s">
        <v>107</v>
      </c>
      <c r="R60" s="3" t="s">
        <v>117</v>
      </c>
      <c r="S60" s="3" t="s">
        <v>104</v>
      </c>
      <c r="T60" s="3" t="s">
        <v>105</v>
      </c>
      <c r="U60" s="3" t="s">
        <v>2715</v>
      </c>
      <c r="V60" s="3" t="s">
        <v>96</v>
      </c>
      <c r="W60" t="s">
        <v>2715</v>
      </c>
      <c r="AG60" s="3"/>
      <c r="AH60" s="3" t="s">
        <v>96</v>
      </c>
      <c r="AI60" s="3" t="s">
        <v>537</v>
      </c>
      <c r="AJ60" s="3" t="s">
        <v>538</v>
      </c>
      <c r="AK60" s="3" t="s">
        <v>96</v>
      </c>
      <c r="AL60" s="3" t="s">
        <v>96</v>
      </c>
      <c r="AM60" s="3" t="s">
        <v>96</v>
      </c>
      <c r="AN60" s="3" t="s">
        <v>539</v>
      </c>
      <c r="AO60" s="3" t="s">
        <v>535</v>
      </c>
      <c r="AP60" s="3" t="s">
        <v>535</v>
      </c>
    </row>
    <row r="61" spans="1:42" ht="22" customHeight="1" x14ac:dyDescent="0.35">
      <c r="A61">
        <v>39.1877</v>
      </c>
      <c r="B61">
        <v>-84.4572</v>
      </c>
      <c r="C61">
        <v>32</v>
      </c>
      <c r="D61" s="3" t="s">
        <v>133</v>
      </c>
      <c r="E61" s="3" t="s">
        <v>96</v>
      </c>
      <c r="F61" s="3" t="s">
        <v>144</v>
      </c>
      <c r="G61" s="3" t="s">
        <v>105</v>
      </c>
      <c r="H61" s="3" t="s">
        <v>107</v>
      </c>
      <c r="I61" s="3" t="s">
        <v>105</v>
      </c>
      <c r="J61" s="3" t="s">
        <v>106</v>
      </c>
      <c r="K61" s="3" t="s">
        <v>105</v>
      </c>
      <c r="L61" s="3" t="s">
        <v>105</v>
      </c>
      <c r="M61" s="3" t="s">
        <v>104</v>
      </c>
      <c r="N61" s="3" t="s">
        <v>104</v>
      </c>
      <c r="O61" s="3" t="s">
        <v>107</v>
      </c>
      <c r="P61" s="3" t="s">
        <v>105</v>
      </c>
      <c r="Q61" s="3" t="s">
        <v>117</v>
      </c>
      <c r="R61" s="3" t="s">
        <v>117</v>
      </c>
      <c r="S61" s="3" t="s">
        <v>104</v>
      </c>
      <c r="T61" s="3" t="s">
        <v>106</v>
      </c>
      <c r="U61" s="3" t="s">
        <v>2715</v>
      </c>
      <c r="V61" s="3" t="s">
        <v>244</v>
      </c>
      <c r="W61" t="s">
        <v>2715</v>
      </c>
      <c r="X61" t="s">
        <v>244</v>
      </c>
      <c r="AG61" s="3"/>
      <c r="AH61" s="3" t="s">
        <v>96</v>
      </c>
      <c r="AI61" s="3" t="s">
        <v>544</v>
      </c>
      <c r="AJ61" s="3" t="s">
        <v>545</v>
      </c>
      <c r="AK61" s="3" t="s">
        <v>546</v>
      </c>
      <c r="AL61" s="3" t="s">
        <v>96</v>
      </c>
      <c r="AM61" s="3" t="s">
        <v>96</v>
      </c>
      <c r="AN61" s="3" t="s">
        <v>96</v>
      </c>
      <c r="AO61" s="3" t="s">
        <v>542</v>
      </c>
      <c r="AP61" s="3" t="s">
        <v>542</v>
      </c>
    </row>
    <row r="62" spans="1:42" ht="22" customHeight="1" x14ac:dyDescent="0.35">
      <c r="A62">
        <v>42.364699999999999</v>
      </c>
      <c r="B62">
        <v>-88.149900000000002</v>
      </c>
      <c r="C62">
        <v>28</v>
      </c>
      <c r="D62" s="3" t="s">
        <v>101</v>
      </c>
      <c r="E62" s="3" t="s">
        <v>96</v>
      </c>
      <c r="F62" s="3" t="s">
        <v>116</v>
      </c>
      <c r="G62" s="3" t="s">
        <v>104</v>
      </c>
      <c r="H62" s="3" t="s">
        <v>104</v>
      </c>
      <c r="I62" s="3" t="s">
        <v>104</v>
      </c>
      <c r="J62" s="3" t="s">
        <v>104</v>
      </c>
      <c r="K62" s="3" t="s">
        <v>107</v>
      </c>
      <c r="L62" s="3" t="s">
        <v>105</v>
      </c>
      <c r="M62" s="3" t="s">
        <v>105</v>
      </c>
      <c r="N62" s="3" t="s">
        <v>105</v>
      </c>
      <c r="O62" s="3" t="s">
        <v>104</v>
      </c>
      <c r="P62" s="3" t="s">
        <v>107</v>
      </c>
      <c r="Q62" s="3" t="s">
        <v>107</v>
      </c>
      <c r="R62" s="3" t="s">
        <v>117</v>
      </c>
      <c r="S62" s="3" t="s">
        <v>105</v>
      </c>
      <c r="T62" s="3" t="s">
        <v>107</v>
      </c>
      <c r="U62" s="3" t="s">
        <v>2715</v>
      </c>
      <c r="V62" s="3" t="s">
        <v>96</v>
      </c>
      <c r="W62" t="s">
        <v>2715</v>
      </c>
      <c r="AG62" s="3"/>
      <c r="AH62" s="3" t="s">
        <v>96</v>
      </c>
      <c r="AI62" s="3" t="s">
        <v>551</v>
      </c>
      <c r="AJ62" s="3" t="s">
        <v>552</v>
      </c>
      <c r="AK62" s="3" t="s">
        <v>96</v>
      </c>
      <c r="AL62" s="3" t="s">
        <v>96</v>
      </c>
      <c r="AM62" s="3" t="s">
        <v>96</v>
      </c>
      <c r="AN62" s="3" t="s">
        <v>553</v>
      </c>
      <c r="AO62" s="3" t="s">
        <v>549</v>
      </c>
      <c r="AP62" s="3" t="s">
        <v>549</v>
      </c>
    </row>
    <row r="63" spans="1:42" ht="22" customHeight="1" x14ac:dyDescent="0.35">
      <c r="A63">
        <v>27.944800000000001</v>
      </c>
      <c r="B63">
        <v>-82.240899999999996</v>
      </c>
      <c r="C63">
        <v>63</v>
      </c>
      <c r="D63" s="3" t="s">
        <v>101</v>
      </c>
      <c r="E63" s="3" t="s">
        <v>96</v>
      </c>
      <c r="F63" s="3" t="s">
        <v>144</v>
      </c>
      <c r="G63" s="3" t="s">
        <v>106</v>
      </c>
      <c r="H63" s="3" t="s">
        <v>106</v>
      </c>
      <c r="I63" s="3" t="s">
        <v>105</v>
      </c>
      <c r="J63" s="3" t="s">
        <v>105</v>
      </c>
      <c r="K63" s="3" t="s">
        <v>105</v>
      </c>
      <c r="L63" s="3" t="s">
        <v>106</v>
      </c>
      <c r="M63" s="3" t="s">
        <v>105</v>
      </c>
      <c r="N63" s="3" t="s">
        <v>104</v>
      </c>
      <c r="O63" s="3" t="s">
        <v>105</v>
      </c>
      <c r="P63" s="3" t="s">
        <v>107</v>
      </c>
      <c r="Q63" s="3" t="s">
        <v>107</v>
      </c>
      <c r="R63" s="3" t="s">
        <v>107</v>
      </c>
      <c r="S63" s="3" t="s">
        <v>105</v>
      </c>
      <c r="T63" s="3" t="s">
        <v>107</v>
      </c>
      <c r="U63" s="3" t="s">
        <v>2715</v>
      </c>
      <c r="V63" s="3" t="s">
        <v>244</v>
      </c>
      <c r="W63" t="s">
        <v>2715</v>
      </c>
      <c r="X63" t="s">
        <v>244</v>
      </c>
      <c r="AG63" s="3"/>
      <c r="AH63" s="3" t="s">
        <v>96</v>
      </c>
      <c r="AI63" s="3" t="s">
        <v>558</v>
      </c>
      <c r="AJ63" s="3" t="s">
        <v>471</v>
      </c>
      <c r="AK63" s="3" t="s">
        <v>559</v>
      </c>
      <c r="AL63" s="3" t="s">
        <v>96</v>
      </c>
      <c r="AM63" s="3" t="s">
        <v>96</v>
      </c>
      <c r="AN63" s="3" t="s">
        <v>96</v>
      </c>
      <c r="AO63" s="3" t="s">
        <v>556</v>
      </c>
      <c r="AP63" s="3" t="s">
        <v>556</v>
      </c>
    </row>
    <row r="64" spans="1:42" ht="22" customHeight="1" x14ac:dyDescent="0.35">
      <c r="A64">
        <v>48.0961</v>
      </c>
      <c r="B64">
        <v>-122.2002</v>
      </c>
      <c r="C64">
        <v>30</v>
      </c>
      <c r="D64" s="3" t="s">
        <v>133</v>
      </c>
      <c r="E64" s="3" t="s">
        <v>96</v>
      </c>
      <c r="F64" s="3" t="s">
        <v>103</v>
      </c>
      <c r="G64" s="3" t="s">
        <v>117</v>
      </c>
      <c r="H64" s="3" t="s">
        <v>106</v>
      </c>
      <c r="I64" s="3" t="s">
        <v>104</v>
      </c>
      <c r="J64" s="3" t="s">
        <v>105</v>
      </c>
      <c r="K64" s="3" t="s">
        <v>105</v>
      </c>
      <c r="L64" s="3" t="s">
        <v>107</v>
      </c>
      <c r="M64" s="3" t="s">
        <v>104</v>
      </c>
      <c r="N64" s="3" t="s">
        <v>104</v>
      </c>
      <c r="O64" s="3" t="s">
        <v>106</v>
      </c>
      <c r="P64" s="3" t="s">
        <v>107</v>
      </c>
      <c r="Q64" s="3" t="s">
        <v>117</v>
      </c>
      <c r="R64" s="3" t="s">
        <v>105</v>
      </c>
      <c r="S64" s="3" t="s">
        <v>104</v>
      </c>
      <c r="T64" s="3" t="s">
        <v>104</v>
      </c>
      <c r="U64" s="3" t="s">
        <v>2715</v>
      </c>
      <c r="V64" s="3" t="s">
        <v>259</v>
      </c>
      <c r="W64" t="s">
        <v>2715</v>
      </c>
      <c r="X64" t="s">
        <v>2721</v>
      </c>
      <c r="Y64" t="s">
        <v>2717</v>
      </c>
      <c r="Z64" t="s">
        <v>198</v>
      </c>
      <c r="AG64" s="3"/>
      <c r="AH64" s="3" t="s">
        <v>96</v>
      </c>
      <c r="AI64" s="3" t="s">
        <v>564</v>
      </c>
      <c r="AJ64" s="3" t="s">
        <v>552</v>
      </c>
      <c r="AK64" s="3" t="s">
        <v>96</v>
      </c>
      <c r="AL64" s="3" t="s">
        <v>96</v>
      </c>
      <c r="AM64" s="3" t="s">
        <v>96</v>
      </c>
      <c r="AN64" s="3" t="s">
        <v>565</v>
      </c>
      <c r="AO64" s="3" t="s">
        <v>562</v>
      </c>
      <c r="AP64" s="3" t="s">
        <v>562</v>
      </c>
    </row>
    <row r="65" spans="1:42" ht="22" customHeight="1" x14ac:dyDescent="0.35">
      <c r="A65">
        <v>40.444200000000002</v>
      </c>
      <c r="B65">
        <v>-79.955699999999993</v>
      </c>
      <c r="C65">
        <v>19</v>
      </c>
      <c r="D65" s="3" t="s">
        <v>133</v>
      </c>
      <c r="E65" s="3" t="s">
        <v>96</v>
      </c>
      <c r="F65" s="3" t="s">
        <v>116</v>
      </c>
      <c r="G65" s="3" t="s">
        <v>105</v>
      </c>
      <c r="H65" s="3" t="s">
        <v>104</v>
      </c>
      <c r="I65" s="3" t="s">
        <v>104</v>
      </c>
      <c r="J65" s="3" t="s">
        <v>104</v>
      </c>
      <c r="K65" s="3" t="s">
        <v>105</v>
      </c>
      <c r="L65" s="3" t="s">
        <v>105</v>
      </c>
      <c r="M65" s="3" t="s">
        <v>104</v>
      </c>
      <c r="N65" s="3" t="s">
        <v>106</v>
      </c>
      <c r="O65" s="3" t="s">
        <v>104</v>
      </c>
      <c r="P65" s="3" t="s">
        <v>105</v>
      </c>
      <c r="Q65" s="3" t="s">
        <v>105</v>
      </c>
      <c r="R65" s="3" t="s">
        <v>106</v>
      </c>
      <c r="S65" s="3" t="s">
        <v>104</v>
      </c>
      <c r="T65" s="3" t="s">
        <v>106</v>
      </c>
      <c r="U65" s="3" t="s">
        <v>2715</v>
      </c>
      <c r="V65" s="3" t="s">
        <v>274</v>
      </c>
      <c r="W65" t="s">
        <v>2715</v>
      </c>
      <c r="X65" t="s">
        <v>244</v>
      </c>
      <c r="Y65" t="s">
        <v>231</v>
      </c>
      <c r="Z65" t="s">
        <v>198</v>
      </c>
      <c r="AG65" s="3"/>
      <c r="AH65" s="3" t="s">
        <v>96</v>
      </c>
      <c r="AI65" s="3" t="s">
        <v>570</v>
      </c>
      <c r="AJ65" s="3" t="s">
        <v>138</v>
      </c>
      <c r="AK65" s="3" t="s">
        <v>571</v>
      </c>
      <c r="AL65" s="3" t="s">
        <v>96</v>
      </c>
      <c r="AM65" s="3" t="s">
        <v>96</v>
      </c>
      <c r="AN65" s="3" t="s">
        <v>96</v>
      </c>
      <c r="AO65" s="3" t="s">
        <v>568</v>
      </c>
      <c r="AP65" s="3" t="s">
        <v>568</v>
      </c>
    </row>
    <row r="66" spans="1:42" ht="22" customHeight="1" x14ac:dyDescent="0.35">
      <c r="A66">
        <v>35.193600000000004</v>
      </c>
      <c r="B66">
        <v>-80.686499999999995</v>
      </c>
      <c r="C66">
        <v>31</v>
      </c>
      <c r="D66" s="3" t="s">
        <v>101</v>
      </c>
      <c r="E66" s="3" t="s">
        <v>96</v>
      </c>
      <c r="F66" s="3" t="s">
        <v>103</v>
      </c>
      <c r="G66" s="3" t="s">
        <v>106</v>
      </c>
      <c r="H66" s="3" t="s">
        <v>107</v>
      </c>
      <c r="I66" s="3" t="s">
        <v>106</v>
      </c>
      <c r="J66" s="3" t="s">
        <v>105</v>
      </c>
      <c r="K66" s="3" t="s">
        <v>105</v>
      </c>
      <c r="L66" s="3" t="s">
        <v>107</v>
      </c>
      <c r="M66" s="3" t="s">
        <v>104</v>
      </c>
      <c r="N66" s="3" t="s">
        <v>105</v>
      </c>
      <c r="O66" s="3" t="s">
        <v>105</v>
      </c>
      <c r="P66" s="3" t="s">
        <v>105</v>
      </c>
      <c r="Q66" s="3" t="s">
        <v>105</v>
      </c>
      <c r="R66" s="3" t="s">
        <v>106</v>
      </c>
      <c r="S66" s="3" t="s">
        <v>105</v>
      </c>
      <c r="T66" s="3" t="s">
        <v>105</v>
      </c>
      <c r="U66" s="3" t="s">
        <v>2715</v>
      </c>
      <c r="V66" s="3" t="s">
        <v>252</v>
      </c>
      <c r="W66" t="s">
        <v>2715</v>
      </c>
      <c r="X66" t="s">
        <v>2719</v>
      </c>
      <c r="AG66" s="3"/>
      <c r="AH66" s="3" t="s">
        <v>96</v>
      </c>
      <c r="AI66" s="3" t="s">
        <v>576</v>
      </c>
      <c r="AJ66" s="3" t="s">
        <v>577</v>
      </c>
      <c r="AK66" s="3" t="s">
        <v>96</v>
      </c>
      <c r="AL66" s="3" t="s">
        <v>96</v>
      </c>
      <c r="AM66" s="3" t="s">
        <v>96</v>
      </c>
      <c r="AN66" s="3" t="s">
        <v>578</v>
      </c>
      <c r="AO66" s="3" t="s">
        <v>574</v>
      </c>
      <c r="AP66" s="3" t="s">
        <v>574</v>
      </c>
    </row>
    <row r="67" spans="1:42" ht="22" customHeight="1" x14ac:dyDescent="0.35">
      <c r="A67">
        <v>33.7697</v>
      </c>
      <c r="B67">
        <v>-117.89060000000001</v>
      </c>
      <c r="C67">
        <v>29</v>
      </c>
      <c r="D67" s="3" t="s">
        <v>101</v>
      </c>
      <c r="E67" s="3" t="s">
        <v>96</v>
      </c>
      <c r="F67" s="3" t="s">
        <v>116</v>
      </c>
      <c r="G67" s="3" t="s">
        <v>117</v>
      </c>
      <c r="H67" s="3" t="s">
        <v>104</v>
      </c>
      <c r="I67" s="3" t="s">
        <v>107</v>
      </c>
      <c r="J67" s="3" t="s">
        <v>104</v>
      </c>
      <c r="K67" s="3" t="s">
        <v>106</v>
      </c>
      <c r="L67" s="3" t="s">
        <v>107</v>
      </c>
      <c r="M67" s="3" t="s">
        <v>104</v>
      </c>
      <c r="N67" s="3" t="s">
        <v>105</v>
      </c>
      <c r="O67" s="3" t="s">
        <v>104</v>
      </c>
      <c r="P67" s="3" t="s">
        <v>117</v>
      </c>
      <c r="Q67" s="3" t="s">
        <v>117</v>
      </c>
      <c r="R67" s="3" t="s">
        <v>117</v>
      </c>
      <c r="S67" s="3" t="s">
        <v>104</v>
      </c>
      <c r="T67" s="3" t="s">
        <v>117</v>
      </c>
      <c r="U67" s="3" t="s">
        <v>2715</v>
      </c>
      <c r="V67" s="3" t="s">
        <v>136</v>
      </c>
      <c r="W67" t="s">
        <v>2715</v>
      </c>
      <c r="X67" t="s">
        <v>244</v>
      </c>
      <c r="Y67" t="s">
        <v>2717</v>
      </c>
      <c r="Z67" t="s">
        <v>198</v>
      </c>
      <c r="AG67" s="3"/>
      <c r="AH67" s="3" t="s">
        <v>96</v>
      </c>
      <c r="AI67" s="3" t="s">
        <v>583</v>
      </c>
      <c r="AJ67" s="3" t="s">
        <v>367</v>
      </c>
      <c r="AK67" s="3" t="s">
        <v>584</v>
      </c>
      <c r="AL67" s="3" t="s">
        <v>96</v>
      </c>
      <c r="AM67" s="3" t="s">
        <v>96</v>
      </c>
      <c r="AN67" s="3" t="s">
        <v>96</v>
      </c>
      <c r="AO67" s="3" t="s">
        <v>581</v>
      </c>
      <c r="AP67" s="3" t="s">
        <v>581</v>
      </c>
    </row>
    <row r="68" spans="1:42" ht="22" customHeight="1" x14ac:dyDescent="0.35">
      <c r="A68">
        <v>40.7592</v>
      </c>
      <c r="B68">
        <v>-111.8875</v>
      </c>
      <c r="C68">
        <v>34</v>
      </c>
      <c r="D68" s="3" t="s">
        <v>101</v>
      </c>
      <c r="E68" s="3" t="s">
        <v>96</v>
      </c>
      <c r="F68" s="3" t="s">
        <v>116</v>
      </c>
      <c r="G68" s="3" t="s">
        <v>117</v>
      </c>
      <c r="H68" s="3" t="s">
        <v>104</v>
      </c>
      <c r="I68" s="3" t="s">
        <v>105</v>
      </c>
      <c r="J68" s="3" t="s">
        <v>105</v>
      </c>
      <c r="K68" s="3" t="s">
        <v>105</v>
      </c>
      <c r="L68" s="3" t="s">
        <v>105</v>
      </c>
      <c r="M68" s="3" t="s">
        <v>105</v>
      </c>
      <c r="N68" s="3" t="s">
        <v>106</v>
      </c>
      <c r="O68" s="3" t="s">
        <v>104</v>
      </c>
      <c r="P68" s="3" t="s">
        <v>106</v>
      </c>
      <c r="Q68" s="3" t="s">
        <v>107</v>
      </c>
      <c r="R68" s="3" t="s">
        <v>117</v>
      </c>
      <c r="S68" s="3" t="s">
        <v>104</v>
      </c>
      <c r="T68" s="3" t="s">
        <v>107</v>
      </c>
      <c r="U68" s="3" t="s">
        <v>2715</v>
      </c>
      <c r="V68" s="3" t="s">
        <v>118</v>
      </c>
      <c r="W68" t="s">
        <v>2715</v>
      </c>
      <c r="X68" t="s">
        <v>244</v>
      </c>
      <c r="Y68" t="s">
        <v>2717</v>
      </c>
      <c r="Z68" t="s">
        <v>854</v>
      </c>
      <c r="AA68" t="s">
        <v>198</v>
      </c>
      <c r="AG68" s="3"/>
      <c r="AH68" s="3" t="s">
        <v>96</v>
      </c>
      <c r="AI68" s="3" t="s">
        <v>589</v>
      </c>
      <c r="AJ68" s="3" t="s">
        <v>138</v>
      </c>
      <c r="AK68" s="3" t="s">
        <v>590</v>
      </c>
      <c r="AL68" s="3" t="s">
        <v>96</v>
      </c>
      <c r="AM68" s="3" t="s">
        <v>96</v>
      </c>
      <c r="AN68" s="3" t="s">
        <v>96</v>
      </c>
      <c r="AO68" s="3" t="s">
        <v>587</v>
      </c>
      <c r="AP68" s="3" t="s">
        <v>587</v>
      </c>
    </row>
    <row r="69" spans="1:42" ht="22" customHeight="1" x14ac:dyDescent="0.35">
      <c r="A69">
        <v>42.325000000000003</v>
      </c>
      <c r="B69">
        <v>-87.856099999999998</v>
      </c>
      <c r="C69">
        <v>24</v>
      </c>
      <c r="D69" s="3" t="s">
        <v>101</v>
      </c>
      <c r="E69" s="3" t="s">
        <v>96</v>
      </c>
      <c r="F69" s="3" t="s">
        <v>135</v>
      </c>
      <c r="G69" s="3" t="s">
        <v>117</v>
      </c>
      <c r="H69" s="3" t="s">
        <v>104</v>
      </c>
      <c r="I69" s="3" t="s">
        <v>107</v>
      </c>
      <c r="J69" s="3" t="s">
        <v>105</v>
      </c>
      <c r="K69" s="3" t="s">
        <v>105</v>
      </c>
      <c r="L69" s="3" t="s">
        <v>107</v>
      </c>
      <c r="M69" s="3" t="s">
        <v>105</v>
      </c>
      <c r="N69" s="3" t="s">
        <v>106</v>
      </c>
      <c r="O69" s="3" t="s">
        <v>107</v>
      </c>
      <c r="P69" s="3" t="s">
        <v>104</v>
      </c>
      <c r="Q69" s="3" t="s">
        <v>117</v>
      </c>
      <c r="R69" s="3" t="s">
        <v>117</v>
      </c>
      <c r="S69" s="3" t="s">
        <v>105</v>
      </c>
      <c r="T69" s="3" t="s">
        <v>107</v>
      </c>
      <c r="U69" s="3" t="s">
        <v>2715</v>
      </c>
      <c r="V69" s="3" t="s">
        <v>96</v>
      </c>
      <c r="W69" t="s">
        <v>2715</v>
      </c>
      <c r="AG69" s="3"/>
      <c r="AH69" s="3" t="s">
        <v>96</v>
      </c>
      <c r="AI69" s="3" t="s">
        <v>595</v>
      </c>
      <c r="AJ69" s="3" t="s">
        <v>200</v>
      </c>
      <c r="AK69" s="3" t="s">
        <v>96</v>
      </c>
      <c r="AL69" s="3" t="s">
        <v>96</v>
      </c>
      <c r="AM69" s="3" t="s">
        <v>96</v>
      </c>
      <c r="AN69" s="3" t="s">
        <v>596</v>
      </c>
      <c r="AO69" s="3" t="s">
        <v>593</v>
      </c>
      <c r="AP69" s="3" t="s">
        <v>593</v>
      </c>
    </row>
    <row r="70" spans="1:42" ht="22" customHeight="1" x14ac:dyDescent="0.35">
      <c r="A70">
        <v>43.291200000000003</v>
      </c>
      <c r="B70">
        <v>-77.789400000000001</v>
      </c>
      <c r="C70">
        <v>59</v>
      </c>
      <c r="D70" s="3" t="s">
        <v>133</v>
      </c>
      <c r="E70" s="3" t="s">
        <v>96</v>
      </c>
      <c r="F70" s="3" t="s">
        <v>103</v>
      </c>
      <c r="G70" s="3" t="s">
        <v>106</v>
      </c>
      <c r="H70" s="3" t="s">
        <v>106</v>
      </c>
      <c r="I70" s="3" t="s">
        <v>106</v>
      </c>
      <c r="J70" s="3" t="s">
        <v>105</v>
      </c>
      <c r="K70" s="3" t="s">
        <v>105</v>
      </c>
      <c r="L70" s="3" t="s">
        <v>106</v>
      </c>
      <c r="M70" s="3" t="s">
        <v>105</v>
      </c>
      <c r="N70" s="3" t="s">
        <v>105</v>
      </c>
      <c r="O70" s="3" t="s">
        <v>105</v>
      </c>
      <c r="P70" s="3" t="s">
        <v>105</v>
      </c>
      <c r="Q70" s="3" t="s">
        <v>106</v>
      </c>
      <c r="R70" s="3" t="s">
        <v>107</v>
      </c>
      <c r="S70" s="3" t="s">
        <v>105</v>
      </c>
      <c r="T70" s="3" t="s">
        <v>105</v>
      </c>
      <c r="U70" s="3" t="s">
        <v>2715</v>
      </c>
      <c r="V70" s="3" t="s">
        <v>601</v>
      </c>
      <c r="W70" t="s">
        <v>2715</v>
      </c>
      <c r="X70" t="s">
        <v>244</v>
      </c>
      <c r="Y70" t="s">
        <v>1177</v>
      </c>
      <c r="Z70" t="s">
        <v>2718</v>
      </c>
      <c r="AA70" t="s">
        <v>198</v>
      </c>
      <c r="AG70" s="3"/>
      <c r="AH70" s="3" t="s">
        <v>96</v>
      </c>
      <c r="AI70" s="3" t="s">
        <v>602</v>
      </c>
      <c r="AJ70" s="3" t="s">
        <v>603</v>
      </c>
      <c r="AK70" s="3" t="s">
        <v>604</v>
      </c>
      <c r="AL70" s="3" t="s">
        <v>605</v>
      </c>
      <c r="AM70" s="3" t="s">
        <v>96</v>
      </c>
      <c r="AN70" s="3" t="s">
        <v>96</v>
      </c>
      <c r="AO70" s="3" t="s">
        <v>599</v>
      </c>
      <c r="AP70" s="3" t="s">
        <v>599</v>
      </c>
    </row>
    <row r="71" spans="1:42" ht="22" customHeight="1" x14ac:dyDescent="0.35">
      <c r="A71">
        <v>40.108600000000003</v>
      </c>
      <c r="B71">
        <v>-75.283500000000004</v>
      </c>
      <c r="C71">
        <v>26</v>
      </c>
      <c r="D71" s="3" t="s">
        <v>133</v>
      </c>
      <c r="E71" s="3" t="s">
        <v>96</v>
      </c>
      <c r="F71" s="3" t="s">
        <v>144</v>
      </c>
      <c r="G71" s="3" t="s">
        <v>106</v>
      </c>
      <c r="H71" s="3" t="s">
        <v>105</v>
      </c>
      <c r="I71" s="3" t="s">
        <v>105</v>
      </c>
      <c r="J71" s="3" t="s">
        <v>106</v>
      </c>
      <c r="K71" s="3" t="s">
        <v>105</v>
      </c>
      <c r="L71" s="3" t="s">
        <v>117</v>
      </c>
      <c r="M71" s="3" t="s">
        <v>105</v>
      </c>
      <c r="N71" s="3" t="s">
        <v>105</v>
      </c>
      <c r="O71" s="3" t="s">
        <v>105</v>
      </c>
      <c r="P71" s="3" t="s">
        <v>107</v>
      </c>
      <c r="Q71" s="3" t="s">
        <v>117</v>
      </c>
      <c r="R71" s="3" t="s">
        <v>117</v>
      </c>
      <c r="S71" s="3" t="s">
        <v>104</v>
      </c>
      <c r="T71" s="3" t="s">
        <v>107</v>
      </c>
      <c r="U71" s="3" t="s">
        <v>2715</v>
      </c>
      <c r="V71" s="3" t="s">
        <v>610</v>
      </c>
      <c r="W71" t="s">
        <v>2715</v>
      </c>
      <c r="X71" t="s">
        <v>244</v>
      </c>
      <c r="Y71" t="s">
        <v>231</v>
      </c>
      <c r="Z71" t="s">
        <v>854</v>
      </c>
      <c r="AG71" s="3"/>
      <c r="AH71" s="3" t="s">
        <v>96</v>
      </c>
      <c r="AI71" s="3" t="s">
        <v>611</v>
      </c>
      <c r="AJ71" s="3" t="s">
        <v>411</v>
      </c>
      <c r="AK71" s="3" t="s">
        <v>612</v>
      </c>
      <c r="AL71" s="3" t="s">
        <v>96</v>
      </c>
      <c r="AM71" s="3" t="s">
        <v>96</v>
      </c>
      <c r="AN71" s="3" t="s">
        <v>96</v>
      </c>
      <c r="AO71" s="3" t="s">
        <v>608</v>
      </c>
      <c r="AP71" s="3" t="s">
        <v>608</v>
      </c>
    </row>
    <row r="72" spans="1:42" ht="22" customHeight="1" x14ac:dyDescent="0.35">
      <c r="A72">
        <v>37.386000000000003</v>
      </c>
      <c r="B72">
        <v>-79.219099999999997</v>
      </c>
      <c r="C72">
        <v>22</v>
      </c>
      <c r="D72" s="3" t="s">
        <v>133</v>
      </c>
      <c r="E72" s="3" t="s">
        <v>96</v>
      </c>
      <c r="F72" s="3" t="s">
        <v>135</v>
      </c>
      <c r="G72" s="3" t="s">
        <v>107</v>
      </c>
      <c r="H72" s="3" t="s">
        <v>105</v>
      </c>
      <c r="I72" s="3" t="s">
        <v>105</v>
      </c>
      <c r="J72" s="3" t="s">
        <v>105</v>
      </c>
      <c r="K72" s="3" t="s">
        <v>117</v>
      </c>
      <c r="L72" s="3" t="s">
        <v>107</v>
      </c>
      <c r="M72" s="3" t="s">
        <v>105</v>
      </c>
      <c r="N72" s="3" t="s">
        <v>107</v>
      </c>
      <c r="O72" s="3" t="s">
        <v>104</v>
      </c>
      <c r="P72" s="3" t="s">
        <v>117</v>
      </c>
      <c r="Q72" s="3" t="s">
        <v>117</v>
      </c>
      <c r="R72" s="3" t="s">
        <v>117</v>
      </c>
      <c r="S72" s="3" t="s">
        <v>104</v>
      </c>
      <c r="T72" s="3" t="s">
        <v>117</v>
      </c>
      <c r="U72" s="3" t="s">
        <v>2715</v>
      </c>
      <c r="V72" s="3" t="s">
        <v>401</v>
      </c>
      <c r="W72" t="s">
        <v>2715</v>
      </c>
      <c r="X72" t="s">
        <v>2717</v>
      </c>
      <c r="Y72" t="s">
        <v>198</v>
      </c>
      <c r="AG72" s="3"/>
      <c r="AH72" s="3" t="s">
        <v>96</v>
      </c>
      <c r="AI72" s="3" t="s">
        <v>617</v>
      </c>
      <c r="AJ72" s="3" t="s">
        <v>618</v>
      </c>
      <c r="AK72" s="3" t="s">
        <v>96</v>
      </c>
      <c r="AL72" s="3" t="s">
        <v>96</v>
      </c>
      <c r="AM72" s="3" t="s">
        <v>96</v>
      </c>
      <c r="AN72" s="3" t="s">
        <v>619</v>
      </c>
      <c r="AO72" s="3" t="s">
        <v>615</v>
      </c>
      <c r="AP72" s="3" t="s">
        <v>615</v>
      </c>
    </row>
    <row r="73" spans="1:42" ht="22" customHeight="1" x14ac:dyDescent="0.35">
      <c r="A73">
        <v>41.7059</v>
      </c>
      <c r="B73">
        <v>-81.199700000000007</v>
      </c>
      <c r="C73">
        <v>50</v>
      </c>
      <c r="D73" s="3" t="s">
        <v>101</v>
      </c>
      <c r="E73" s="3" t="s">
        <v>96</v>
      </c>
      <c r="F73" s="3" t="s">
        <v>103</v>
      </c>
      <c r="G73" s="3" t="s">
        <v>106</v>
      </c>
      <c r="H73" s="3" t="s">
        <v>105</v>
      </c>
      <c r="I73" s="3" t="s">
        <v>105</v>
      </c>
      <c r="J73" s="3" t="s">
        <v>104</v>
      </c>
      <c r="K73" s="3" t="s">
        <v>107</v>
      </c>
      <c r="L73" s="3" t="s">
        <v>107</v>
      </c>
      <c r="M73" s="3" t="s">
        <v>104</v>
      </c>
      <c r="N73" s="3" t="s">
        <v>106</v>
      </c>
      <c r="O73" s="3" t="s">
        <v>105</v>
      </c>
      <c r="P73" s="3" t="s">
        <v>107</v>
      </c>
      <c r="Q73" s="3" t="s">
        <v>117</v>
      </c>
      <c r="R73" s="3" t="s">
        <v>117</v>
      </c>
      <c r="S73" s="3" t="s">
        <v>105</v>
      </c>
      <c r="T73" s="3" t="s">
        <v>105</v>
      </c>
      <c r="U73" s="3" t="s">
        <v>2715</v>
      </c>
      <c r="V73" s="3" t="s">
        <v>214</v>
      </c>
      <c r="W73" t="s">
        <v>2715</v>
      </c>
      <c r="X73" t="s">
        <v>2717</v>
      </c>
      <c r="AG73" s="3"/>
      <c r="AH73" s="3" t="s">
        <v>96</v>
      </c>
      <c r="AI73" s="3" t="s">
        <v>624</v>
      </c>
      <c r="AJ73" s="3" t="s">
        <v>238</v>
      </c>
      <c r="AK73" s="3" t="s">
        <v>96</v>
      </c>
      <c r="AL73" s="3" t="s">
        <v>96</v>
      </c>
      <c r="AM73" s="3" t="s">
        <v>96</v>
      </c>
      <c r="AN73" s="3" t="s">
        <v>625</v>
      </c>
      <c r="AO73" s="3" t="s">
        <v>622</v>
      </c>
      <c r="AP73" s="3" t="s">
        <v>622</v>
      </c>
    </row>
    <row r="74" spans="1:42" ht="22" customHeight="1" x14ac:dyDescent="0.35">
      <c r="A74">
        <v>32.3705</v>
      </c>
      <c r="B74">
        <v>-90.174599999999998</v>
      </c>
      <c r="C74">
        <v>25</v>
      </c>
      <c r="D74" s="3" t="s">
        <v>101</v>
      </c>
      <c r="E74" s="3" t="s">
        <v>96</v>
      </c>
      <c r="F74" s="3" t="s">
        <v>135</v>
      </c>
      <c r="G74" s="3" t="s">
        <v>117</v>
      </c>
      <c r="H74" s="3" t="s">
        <v>104</v>
      </c>
      <c r="I74" s="3" t="s">
        <v>107</v>
      </c>
      <c r="J74" s="3" t="s">
        <v>104</v>
      </c>
      <c r="K74" s="3" t="s">
        <v>105</v>
      </c>
      <c r="L74" s="3" t="s">
        <v>105</v>
      </c>
      <c r="M74" s="3" t="s">
        <v>104</v>
      </c>
      <c r="N74" s="3" t="s">
        <v>107</v>
      </c>
      <c r="O74" s="3" t="s">
        <v>105</v>
      </c>
      <c r="P74" s="3" t="s">
        <v>105</v>
      </c>
      <c r="Q74" s="3" t="s">
        <v>117</v>
      </c>
      <c r="R74" s="3" t="s">
        <v>117</v>
      </c>
      <c r="S74" s="3" t="s">
        <v>104</v>
      </c>
      <c r="T74" s="3" t="s">
        <v>107</v>
      </c>
      <c r="U74" s="3" t="s">
        <v>2715</v>
      </c>
      <c r="V74" s="3" t="s">
        <v>630</v>
      </c>
      <c r="W74" t="s">
        <v>2715</v>
      </c>
      <c r="X74" t="s">
        <v>2717</v>
      </c>
      <c r="Y74" t="s">
        <v>854</v>
      </c>
      <c r="Z74" t="s">
        <v>198</v>
      </c>
      <c r="AG74" s="3"/>
      <c r="AH74" s="3" t="s">
        <v>96</v>
      </c>
      <c r="AI74" s="3" t="s">
        <v>631</v>
      </c>
      <c r="AJ74" s="3" t="s">
        <v>632</v>
      </c>
      <c r="AK74" s="3" t="s">
        <v>96</v>
      </c>
      <c r="AL74" s="3" t="s">
        <v>96</v>
      </c>
      <c r="AM74" s="3" t="s">
        <v>96</v>
      </c>
      <c r="AN74" s="3" t="s">
        <v>633</v>
      </c>
      <c r="AO74" s="3" t="s">
        <v>628</v>
      </c>
      <c r="AP74" s="3" t="s">
        <v>628</v>
      </c>
    </row>
    <row r="75" spans="1:42" ht="22" customHeight="1" x14ac:dyDescent="0.35">
      <c r="A75">
        <v>40.725999999999999</v>
      </c>
      <c r="B75">
        <v>-73.847999999999999</v>
      </c>
      <c r="C75">
        <v>36</v>
      </c>
      <c r="D75" s="3" t="s">
        <v>133</v>
      </c>
      <c r="E75" s="3" t="s">
        <v>96</v>
      </c>
      <c r="F75" s="3" t="s">
        <v>135</v>
      </c>
      <c r="G75" s="3" t="s">
        <v>106</v>
      </c>
      <c r="H75" s="3" t="s">
        <v>106</v>
      </c>
      <c r="I75" s="3" t="s">
        <v>106</v>
      </c>
      <c r="J75" s="3" t="s">
        <v>106</v>
      </c>
      <c r="K75" s="3" t="s">
        <v>105</v>
      </c>
      <c r="L75" s="3" t="s">
        <v>106</v>
      </c>
      <c r="M75" s="3" t="s">
        <v>106</v>
      </c>
      <c r="N75" s="3" t="s">
        <v>105</v>
      </c>
      <c r="O75" s="3" t="s">
        <v>106</v>
      </c>
      <c r="P75" s="3" t="s">
        <v>106</v>
      </c>
      <c r="Q75" s="3" t="s">
        <v>106</v>
      </c>
      <c r="R75" s="3" t="s">
        <v>117</v>
      </c>
      <c r="S75" s="3" t="s">
        <v>104</v>
      </c>
      <c r="T75" s="3" t="s">
        <v>117</v>
      </c>
      <c r="U75" s="3" t="s">
        <v>2715</v>
      </c>
      <c r="V75" s="3" t="s">
        <v>500</v>
      </c>
      <c r="W75" t="s">
        <v>2715</v>
      </c>
      <c r="X75" t="s">
        <v>244</v>
      </c>
      <c r="Y75" t="s">
        <v>2719</v>
      </c>
      <c r="Z75" t="s">
        <v>2717</v>
      </c>
      <c r="AA75" t="s">
        <v>198</v>
      </c>
      <c r="AG75" s="3"/>
      <c r="AH75" s="3" t="s">
        <v>96</v>
      </c>
      <c r="AI75" s="3" t="s">
        <v>638</v>
      </c>
      <c r="AJ75" s="3" t="s">
        <v>639</v>
      </c>
      <c r="AK75" s="3" t="s">
        <v>640</v>
      </c>
      <c r="AL75" s="3" t="s">
        <v>96</v>
      </c>
      <c r="AM75" s="3" t="s">
        <v>96</v>
      </c>
      <c r="AN75" s="3" t="s">
        <v>96</v>
      </c>
      <c r="AO75" s="3" t="s">
        <v>636</v>
      </c>
      <c r="AP75" s="3" t="s">
        <v>636</v>
      </c>
    </row>
    <row r="76" spans="1:42" ht="22" customHeight="1" x14ac:dyDescent="0.35">
      <c r="A76">
        <v>33.921199999999999</v>
      </c>
      <c r="B76">
        <v>-118.14239999999999</v>
      </c>
      <c r="C76">
        <v>31</v>
      </c>
      <c r="D76" s="3" t="s">
        <v>476</v>
      </c>
      <c r="E76" s="3" t="s">
        <v>644</v>
      </c>
      <c r="F76" s="3" t="s">
        <v>144</v>
      </c>
      <c r="G76" s="3" t="s">
        <v>107</v>
      </c>
      <c r="H76" s="3" t="s">
        <v>105</v>
      </c>
      <c r="I76" s="3" t="s">
        <v>105</v>
      </c>
      <c r="J76" s="3" t="s">
        <v>104</v>
      </c>
      <c r="K76" s="3" t="s">
        <v>104</v>
      </c>
      <c r="L76" s="3" t="s">
        <v>104</v>
      </c>
      <c r="M76" s="3" t="s">
        <v>105</v>
      </c>
      <c r="N76" s="3" t="s">
        <v>104</v>
      </c>
      <c r="O76" s="3" t="s">
        <v>105</v>
      </c>
      <c r="P76" s="3" t="s">
        <v>107</v>
      </c>
      <c r="Q76" s="3" t="s">
        <v>117</v>
      </c>
      <c r="R76" s="3" t="s">
        <v>117</v>
      </c>
      <c r="S76" s="3" t="s">
        <v>105</v>
      </c>
      <c r="T76" s="3" t="s">
        <v>105</v>
      </c>
      <c r="U76" s="3" t="s">
        <v>2715</v>
      </c>
      <c r="V76" s="3" t="s">
        <v>244</v>
      </c>
      <c r="W76" t="s">
        <v>2715</v>
      </c>
      <c r="X76" t="s">
        <v>244</v>
      </c>
      <c r="AG76" s="3"/>
      <c r="AH76" s="3" t="s">
        <v>96</v>
      </c>
      <c r="AI76" s="3" t="s">
        <v>646</v>
      </c>
      <c r="AJ76" s="3" t="s">
        <v>647</v>
      </c>
      <c r="AK76" s="3" t="s">
        <v>648</v>
      </c>
      <c r="AL76" s="3" t="s">
        <v>96</v>
      </c>
      <c r="AM76" s="3" t="s">
        <v>96</v>
      </c>
      <c r="AN76" s="3" t="s">
        <v>96</v>
      </c>
      <c r="AO76" s="3" t="s">
        <v>643</v>
      </c>
      <c r="AP76" s="3" t="s">
        <v>643</v>
      </c>
    </row>
    <row r="77" spans="1:42" ht="22" customHeight="1" x14ac:dyDescent="0.35">
      <c r="A77">
        <v>39.991399999999999</v>
      </c>
      <c r="B77">
        <v>-83.003399999999999</v>
      </c>
      <c r="C77">
        <v>30</v>
      </c>
      <c r="D77" s="3" t="s">
        <v>101</v>
      </c>
      <c r="E77" s="3" t="s">
        <v>96</v>
      </c>
      <c r="F77" s="3" t="s">
        <v>144</v>
      </c>
      <c r="G77" s="3" t="s">
        <v>105</v>
      </c>
      <c r="H77" s="3" t="s">
        <v>106</v>
      </c>
      <c r="I77" s="3" t="s">
        <v>106</v>
      </c>
      <c r="J77" s="3" t="s">
        <v>106</v>
      </c>
      <c r="K77" s="3" t="s">
        <v>105</v>
      </c>
      <c r="L77" s="3" t="s">
        <v>117</v>
      </c>
      <c r="M77" s="3" t="s">
        <v>105</v>
      </c>
      <c r="N77" s="3" t="s">
        <v>106</v>
      </c>
      <c r="O77" s="3" t="s">
        <v>105</v>
      </c>
      <c r="P77" s="3" t="s">
        <v>117</v>
      </c>
      <c r="Q77" s="3" t="s">
        <v>117</v>
      </c>
      <c r="R77" s="3" t="s">
        <v>117</v>
      </c>
      <c r="S77" s="3" t="s">
        <v>104</v>
      </c>
      <c r="T77" s="3" t="s">
        <v>107</v>
      </c>
      <c r="U77" s="3" t="s">
        <v>2715</v>
      </c>
      <c r="V77" s="3" t="s">
        <v>176</v>
      </c>
      <c r="W77" t="s">
        <v>2715</v>
      </c>
      <c r="X77" t="s">
        <v>244</v>
      </c>
      <c r="Y77" t="s">
        <v>2717</v>
      </c>
      <c r="AG77" s="3"/>
      <c r="AH77" s="3" t="s">
        <v>96</v>
      </c>
      <c r="AI77" s="3" t="s">
        <v>653</v>
      </c>
      <c r="AJ77" s="3" t="s">
        <v>246</v>
      </c>
      <c r="AK77" s="3" t="s">
        <v>654</v>
      </c>
      <c r="AL77" s="3" t="s">
        <v>96</v>
      </c>
      <c r="AM77" s="3" t="s">
        <v>96</v>
      </c>
      <c r="AN77" s="3" t="s">
        <v>96</v>
      </c>
      <c r="AO77" s="3" t="s">
        <v>651</v>
      </c>
      <c r="AP77" s="3" t="s">
        <v>651</v>
      </c>
    </row>
    <row r="78" spans="1:42" ht="22" customHeight="1" x14ac:dyDescent="0.35">
      <c r="A78">
        <v>36.837499999999999</v>
      </c>
      <c r="B78">
        <v>-76.0976</v>
      </c>
      <c r="C78">
        <v>41</v>
      </c>
      <c r="D78" s="3" t="s">
        <v>133</v>
      </c>
      <c r="E78" s="3" t="s">
        <v>96</v>
      </c>
      <c r="F78" s="3" t="s">
        <v>144</v>
      </c>
      <c r="G78" s="3" t="s">
        <v>105</v>
      </c>
      <c r="H78" s="3" t="s">
        <v>105</v>
      </c>
      <c r="I78" s="3" t="s">
        <v>104</v>
      </c>
      <c r="J78" s="3" t="s">
        <v>105</v>
      </c>
      <c r="K78" s="3" t="s">
        <v>105</v>
      </c>
      <c r="L78" s="3" t="s">
        <v>105</v>
      </c>
      <c r="M78" s="3" t="s">
        <v>105</v>
      </c>
      <c r="N78" s="3" t="s">
        <v>105</v>
      </c>
      <c r="O78" s="3" t="s">
        <v>105</v>
      </c>
      <c r="P78" s="3" t="s">
        <v>105</v>
      </c>
      <c r="Q78" s="3" t="s">
        <v>106</v>
      </c>
      <c r="R78" s="3" t="s">
        <v>106</v>
      </c>
      <c r="S78" s="3" t="s">
        <v>104</v>
      </c>
      <c r="T78" s="3" t="s">
        <v>106</v>
      </c>
      <c r="U78" s="3" t="s">
        <v>2715</v>
      </c>
      <c r="V78" s="3" t="s">
        <v>118</v>
      </c>
      <c r="W78" t="s">
        <v>2715</v>
      </c>
      <c r="X78" t="s">
        <v>244</v>
      </c>
      <c r="Y78" t="s">
        <v>2717</v>
      </c>
      <c r="Z78" t="s">
        <v>854</v>
      </c>
      <c r="AA78" t="s">
        <v>198</v>
      </c>
      <c r="AG78" s="3"/>
      <c r="AH78" s="3" t="s">
        <v>96</v>
      </c>
      <c r="AI78" s="3" t="s">
        <v>659</v>
      </c>
      <c r="AJ78" s="3" t="s">
        <v>660</v>
      </c>
      <c r="AK78" s="3" t="s">
        <v>661</v>
      </c>
      <c r="AL78" s="3" t="s">
        <v>96</v>
      </c>
      <c r="AM78" s="3" t="s">
        <v>96</v>
      </c>
      <c r="AN78" s="3" t="s">
        <v>96</v>
      </c>
      <c r="AO78" s="3" t="s">
        <v>657</v>
      </c>
      <c r="AP78" s="3" t="s">
        <v>657</v>
      </c>
    </row>
    <row r="79" spans="1:42" ht="22" customHeight="1" x14ac:dyDescent="0.35">
      <c r="A79">
        <v>33.567900000000002</v>
      </c>
      <c r="B79">
        <v>-117.7046</v>
      </c>
      <c r="C79">
        <v>28</v>
      </c>
      <c r="D79" s="3" t="s">
        <v>101</v>
      </c>
      <c r="E79" s="3" t="s">
        <v>96</v>
      </c>
      <c r="F79" s="3" t="s">
        <v>116</v>
      </c>
      <c r="G79" s="3" t="s">
        <v>117</v>
      </c>
      <c r="H79" s="3" t="s">
        <v>104</v>
      </c>
      <c r="I79" s="3" t="s">
        <v>104</v>
      </c>
      <c r="J79" s="3" t="s">
        <v>105</v>
      </c>
      <c r="K79" s="3" t="s">
        <v>105</v>
      </c>
      <c r="L79" s="3" t="s">
        <v>104</v>
      </c>
      <c r="M79" s="3" t="s">
        <v>104</v>
      </c>
      <c r="N79" s="3" t="s">
        <v>105</v>
      </c>
      <c r="O79" s="3" t="s">
        <v>104</v>
      </c>
      <c r="P79" s="3" t="s">
        <v>117</v>
      </c>
      <c r="Q79" s="3" t="s">
        <v>117</v>
      </c>
      <c r="R79" s="3" t="s">
        <v>117</v>
      </c>
      <c r="S79" s="3" t="s">
        <v>104</v>
      </c>
      <c r="T79" s="3" t="s">
        <v>117</v>
      </c>
      <c r="U79" s="3" t="s">
        <v>2715</v>
      </c>
      <c r="V79" s="3" t="s">
        <v>666</v>
      </c>
      <c r="W79" t="s">
        <v>2715</v>
      </c>
      <c r="X79" t="s">
        <v>244</v>
      </c>
      <c r="Y79" t="s">
        <v>1177</v>
      </c>
      <c r="Z79" t="s">
        <v>2717</v>
      </c>
      <c r="AA79" t="s">
        <v>854</v>
      </c>
      <c r="AB79" t="s">
        <v>2722</v>
      </c>
      <c r="AC79" t="s">
        <v>198</v>
      </c>
      <c r="AG79" s="3"/>
      <c r="AH79" s="3" t="s">
        <v>96</v>
      </c>
      <c r="AI79" s="3" t="s">
        <v>667</v>
      </c>
      <c r="AJ79" s="3" t="s">
        <v>246</v>
      </c>
      <c r="AK79" s="3" t="s">
        <v>668</v>
      </c>
      <c r="AL79" s="3" t="s">
        <v>669</v>
      </c>
      <c r="AM79" s="3" t="s">
        <v>96</v>
      </c>
      <c r="AN79" s="3" t="s">
        <v>96</v>
      </c>
      <c r="AO79" s="3" t="s">
        <v>664</v>
      </c>
      <c r="AP79" s="3" t="s">
        <v>664</v>
      </c>
    </row>
    <row r="80" spans="1:42" ht="22" customHeight="1" x14ac:dyDescent="0.35">
      <c r="A80">
        <v>37.5702</v>
      </c>
      <c r="B80">
        <v>-77.423900000000003</v>
      </c>
      <c r="C80">
        <v>36</v>
      </c>
      <c r="D80" s="3" t="s">
        <v>133</v>
      </c>
      <c r="E80" s="3" t="s">
        <v>96</v>
      </c>
      <c r="F80" s="3" t="s">
        <v>144</v>
      </c>
      <c r="G80" s="3" t="s">
        <v>105</v>
      </c>
      <c r="H80" s="3" t="s">
        <v>104</v>
      </c>
      <c r="I80" s="3" t="s">
        <v>104</v>
      </c>
      <c r="J80" s="3" t="s">
        <v>104</v>
      </c>
      <c r="K80" s="3" t="s">
        <v>105</v>
      </c>
      <c r="L80" s="3" t="s">
        <v>106</v>
      </c>
      <c r="M80" s="3" t="s">
        <v>104</v>
      </c>
      <c r="N80" s="3" t="s">
        <v>105</v>
      </c>
      <c r="O80" s="3" t="s">
        <v>104</v>
      </c>
      <c r="P80" s="3" t="s">
        <v>105</v>
      </c>
      <c r="Q80" s="3" t="s">
        <v>107</v>
      </c>
      <c r="R80" s="3" t="s">
        <v>117</v>
      </c>
      <c r="S80" s="3" t="s">
        <v>105</v>
      </c>
      <c r="T80" s="3" t="s">
        <v>106</v>
      </c>
      <c r="U80" s="3" t="s">
        <v>2715</v>
      </c>
      <c r="V80" s="3" t="s">
        <v>214</v>
      </c>
      <c r="W80" t="s">
        <v>2715</v>
      </c>
      <c r="X80" t="s">
        <v>2717</v>
      </c>
      <c r="AG80" s="3"/>
      <c r="AH80" s="3" t="s">
        <v>96</v>
      </c>
      <c r="AI80" s="3" t="s">
        <v>674</v>
      </c>
      <c r="AJ80" s="3" t="s">
        <v>675</v>
      </c>
      <c r="AK80" s="3" t="s">
        <v>96</v>
      </c>
      <c r="AL80" s="3" t="s">
        <v>96</v>
      </c>
      <c r="AM80" s="3" t="s">
        <v>96</v>
      </c>
      <c r="AN80" s="3" t="s">
        <v>676</v>
      </c>
      <c r="AO80" s="3" t="s">
        <v>672</v>
      </c>
      <c r="AP80" s="3" t="s">
        <v>672</v>
      </c>
    </row>
    <row r="81" spans="1:42" ht="22" customHeight="1" x14ac:dyDescent="0.35">
      <c r="A81">
        <v>39.118699999999997</v>
      </c>
      <c r="B81">
        <v>-94.780699999999996</v>
      </c>
      <c r="C81">
        <v>44</v>
      </c>
      <c r="D81" s="3" t="s">
        <v>133</v>
      </c>
      <c r="E81" s="3" t="s">
        <v>96</v>
      </c>
      <c r="F81" s="3" t="s">
        <v>116</v>
      </c>
      <c r="G81" s="3" t="s">
        <v>107</v>
      </c>
      <c r="H81" s="3" t="s">
        <v>107</v>
      </c>
      <c r="I81" s="3" t="s">
        <v>105</v>
      </c>
      <c r="J81" s="3" t="s">
        <v>104</v>
      </c>
      <c r="K81" s="3" t="s">
        <v>105</v>
      </c>
      <c r="L81" s="3" t="s">
        <v>107</v>
      </c>
      <c r="M81" s="3" t="s">
        <v>104</v>
      </c>
      <c r="N81" s="3" t="s">
        <v>105</v>
      </c>
      <c r="O81" s="3" t="s">
        <v>105</v>
      </c>
      <c r="P81" s="3" t="s">
        <v>105</v>
      </c>
      <c r="Q81" s="3" t="s">
        <v>105</v>
      </c>
      <c r="R81" s="3" t="s">
        <v>104</v>
      </c>
      <c r="S81" s="3" t="s">
        <v>106</v>
      </c>
      <c r="T81" s="3" t="s">
        <v>105</v>
      </c>
      <c r="U81" s="3" t="s">
        <v>2715</v>
      </c>
      <c r="V81" s="3" t="s">
        <v>681</v>
      </c>
      <c r="W81" t="s">
        <v>2715</v>
      </c>
      <c r="X81" t="s">
        <v>2717</v>
      </c>
      <c r="Y81" t="s">
        <v>854</v>
      </c>
      <c r="Z81" t="s">
        <v>2720</v>
      </c>
      <c r="AA81" t="s">
        <v>198</v>
      </c>
      <c r="AG81" s="3"/>
      <c r="AH81" s="3" t="s">
        <v>96</v>
      </c>
      <c r="AI81" s="3" t="s">
        <v>682</v>
      </c>
      <c r="AJ81" s="3" t="s">
        <v>331</v>
      </c>
      <c r="AK81" s="3" t="s">
        <v>96</v>
      </c>
      <c r="AL81" s="3" t="s">
        <v>96</v>
      </c>
      <c r="AM81" s="3" t="s">
        <v>96</v>
      </c>
      <c r="AN81" s="3" t="s">
        <v>683</v>
      </c>
      <c r="AO81" s="3" t="s">
        <v>679</v>
      </c>
      <c r="AP81" s="3" t="s">
        <v>679</v>
      </c>
    </row>
    <row r="82" spans="1:42" ht="22" customHeight="1" x14ac:dyDescent="0.35">
      <c r="A82">
        <v>40.305199999999999</v>
      </c>
      <c r="B82">
        <v>-79.541799999999995</v>
      </c>
      <c r="C82">
        <v>40</v>
      </c>
      <c r="D82" s="3" t="s">
        <v>101</v>
      </c>
      <c r="E82" s="3" t="s">
        <v>96</v>
      </c>
      <c r="F82" s="3" t="s">
        <v>144</v>
      </c>
      <c r="G82" s="3" t="s">
        <v>117</v>
      </c>
      <c r="H82" s="3" t="s">
        <v>106</v>
      </c>
      <c r="I82" s="3" t="s">
        <v>106</v>
      </c>
      <c r="J82" s="3" t="s">
        <v>105</v>
      </c>
      <c r="K82" s="3" t="s">
        <v>105</v>
      </c>
      <c r="L82" s="3" t="s">
        <v>105</v>
      </c>
      <c r="M82" s="3" t="s">
        <v>104</v>
      </c>
      <c r="N82" s="3" t="s">
        <v>105</v>
      </c>
      <c r="O82" s="3" t="s">
        <v>105</v>
      </c>
      <c r="P82" s="3" t="s">
        <v>107</v>
      </c>
      <c r="Q82" s="3" t="s">
        <v>107</v>
      </c>
      <c r="R82" s="3" t="s">
        <v>117</v>
      </c>
      <c r="S82" s="3" t="s">
        <v>105</v>
      </c>
      <c r="T82" s="3" t="s">
        <v>107</v>
      </c>
      <c r="U82" s="3" t="s">
        <v>2715</v>
      </c>
      <c r="V82" s="3" t="s">
        <v>688</v>
      </c>
      <c r="W82" t="s">
        <v>2715</v>
      </c>
      <c r="X82" t="s">
        <v>244</v>
      </c>
      <c r="Y82" t="s">
        <v>231</v>
      </c>
      <c r="Z82" t="s">
        <v>2719</v>
      </c>
      <c r="AG82" s="3"/>
      <c r="AH82" s="3" t="s">
        <v>96</v>
      </c>
      <c r="AI82" s="3" t="s">
        <v>689</v>
      </c>
      <c r="AJ82" s="3" t="s">
        <v>147</v>
      </c>
      <c r="AK82" s="3" t="s">
        <v>690</v>
      </c>
      <c r="AL82" s="3" t="s">
        <v>96</v>
      </c>
      <c r="AM82" s="3" t="s">
        <v>96</v>
      </c>
      <c r="AN82" s="3" t="s">
        <v>96</v>
      </c>
      <c r="AO82" s="3" t="s">
        <v>686</v>
      </c>
      <c r="AP82" s="3" t="s">
        <v>686</v>
      </c>
    </row>
    <row r="83" spans="1:42" ht="22" customHeight="1" x14ac:dyDescent="0.35">
      <c r="A83">
        <v>39.046900000000001</v>
      </c>
      <c r="B83">
        <v>-77.490300000000005</v>
      </c>
      <c r="C83">
        <v>55</v>
      </c>
      <c r="D83" s="3" t="s">
        <v>101</v>
      </c>
      <c r="E83" s="3" t="s">
        <v>96</v>
      </c>
      <c r="F83" s="3" t="s">
        <v>144</v>
      </c>
      <c r="G83" s="3" t="s">
        <v>106</v>
      </c>
      <c r="H83" s="3" t="s">
        <v>106</v>
      </c>
      <c r="I83" s="3" t="s">
        <v>105</v>
      </c>
      <c r="J83" s="3" t="s">
        <v>105</v>
      </c>
      <c r="K83" s="3" t="s">
        <v>105</v>
      </c>
      <c r="L83" s="3" t="s">
        <v>117</v>
      </c>
      <c r="M83" s="3" t="s">
        <v>117</v>
      </c>
      <c r="N83" s="3" t="s">
        <v>107</v>
      </c>
      <c r="O83" s="3" t="s">
        <v>105</v>
      </c>
      <c r="P83" s="3" t="s">
        <v>117</v>
      </c>
      <c r="Q83" s="3" t="s">
        <v>117</v>
      </c>
      <c r="R83" s="3" t="s">
        <v>117</v>
      </c>
      <c r="S83" s="3" t="s">
        <v>104</v>
      </c>
      <c r="T83" s="3" t="s">
        <v>117</v>
      </c>
      <c r="U83" s="3" t="s">
        <v>2715</v>
      </c>
      <c r="V83" s="3" t="s">
        <v>176</v>
      </c>
      <c r="W83" t="s">
        <v>2715</v>
      </c>
      <c r="X83" t="s">
        <v>244</v>
      </c>
      <c r="Y83" t="s">
        <v>2717</v>
      </c>
      <c r="AG83" s="3"/>
      <c r="AH83" s="3" t="s">
        <v>96</v>
      </c>
      <c r="AI83" s="3" t="s">
        <v>695</v>
      </c>
      <c r="AJ83" s="3" t="s">
        <v>696</v>
      </c>
      <c r="AK83" s="3" t="s">
        <v>697</v>
      </c>
      <c r="AL83" s="3" t="s">
        <v>96</v>
      </c>
      <c r="AM83" s="3" t="s">
        <v>96</v>
      </c>
      <c r="AN83" s="3" t="s">
        <v>96</v>
      </c>
      <c r="AO83" s="3" t="s">
        <v>693</v>
      </c>
      <c r="AP83" s="3" t="s">
        <v>693</v>
      </c>
    </row>
    <row r="84" spans="1:42" ht="22" customHeight="1" x14ac:dyDescent="0.35">
      <c r="A84">
        <v>41.991599999999998</v>
      </c>
      <c r="B84">
        <v>-72.56</v>
      </c>
      <c r="C84">
        <v>27</v>
      </c>
      <c r="D84" s="3" t="s">
        <v>133</v>
      </c>
      <c r="E84" s="3" t="s">
        <v>96</v>
      </c>
      <c r="F84" s="3" t="s">
        <v>144</v>
      </c>
      <c r="G84" s="3" t="s">
        <v>107</v>
      </c>
      <c r="H84" s="3" t="s">
        <v>106</v>
      </c>
      <c r="I84" s="3" t="s">
        <v>105</v>
      </c>
      <c r="J84" s="3" t="s">
        <v>105</v>
      </c>
      <c r="K84" s="3" t="s">
        <v>105</v>
      </c>
      <c r="L84" s="3" t="s">
        <v>105</v>
      </c>
      <c r="M84" s="3" t="s">
        <v>106</v>
      </c>
      <c r="N84" s="3" t="s">
        <v>105</v>
      </c>
      <c r="O84" s="3" t="s">
        <v>105</v>
      </c>
      <c r="P84" s="3" t="s">
        <v>106</v>
      </c>
      <c r="Q84" s="3" t="s">
        <v>105</v>
      </c>
      <c r="R84" s="3" t="s">
        <v>105</v>
      </c>
      <c r="S84" s="3" t="s">
        <v>107</v>
      </c>
      <c r="T84" s="3" t="s">
        <v>107</v>
      </c>
      <c r="U84" s="3" t="s">
        <v>2715</v>
      </c>
      <c r="V84" s="3" t="s">
        <v>702</v>
      </c>
      <c r="W84" t="s">
        <v>2715</v>
      </c>
      <c r="X84" t="s">
        <v>231</v>
      </c>
      <c r="Y84" t="s">
        <v>2717</v>
      </c>
      <c r="Z84" t="s">
        <v>198</v>
      </c>
      <c r="AG84" s="3"/>
      <c r="AH84" s="3" t="s">
        <v>96</v>
      </c>
      <c r="AI84" s="3" t="s">
        <v>703</v>
      </c>
      <c r="AJ84" s="3" t="s">
        <v>147</v>
      </c>
      <c r="AK84" s="3" t="s">
        <v>96</v>
      </c>
      <c r="AL84" s="3" t="s">
        <v>96</v>
      </c>
      <c r="AM84" s="3" t="s">
        <v>96</v>
      </c>
      <c r="AN84" s="3" t="s">
        <v>704</v>
      </c>
      <c r="AO84" s="3" t="s">
        <v>700</v>
      </c>
      <c r="AP84" s="3" t="s">
        <v>700</v>
      </c>
    </row>
    <row r="85" spans="1:42" ht="22" customHeight="1" x14ac:dyDescent="0.35">
      <c r="A85">
        <v>29.873699999999999</v>
      </c>
      <c r="B85">
        <v>-97.936099999999996</v>
      </c>
      <c r="C85">
        <v>19</v>
      </c>
      <c r="D85" s="3" t="s">
        <v>101</v>
      </c>
      <c r="E85" s="3" t="s">
        <v>96</v>
      </c>
      <c r="F85" s="3" t="s">
        <v>116</v>
      </c>
      <c r="G85" s="3" t="s">
        <v>107</v>
      </c>
      <c r="H85" s="3" t="s">
        <v>105</v>
      </c>
      <c r="I85" s="3" t="s">
        <v>106</v>
      </c>
      <c r="J85" s="3" t="s">
        <v>105</v>
      </c>
      <c r="K85" s="3" t="s">
        <v>105</v>
      </c>
      <c r="L85" s="3" t="s">
        <v>104</v>
      </c>
      <c r="M85" s="3" t="s">
        <v>105</v>
      </c>
      <c r="N85" s="3" t="s">
        <v>107</v>
      </c>
      <c r="O85" s="3" t="s">
        <v>107</v>
      </c>
      <c r="P85" s="3" t="s">
        <v>107</v>
      </c>
      <c r="Q85" s="3" t="s">
        <v>117</v>
      </c>
      <c r="R85" s="3" t="s">
        <v>117</v>
      </c>
      <c r="S85" s="3" t="s">
        <v>105</v>
      </c>
      <c r="T85" s="3" t="s">
        <v>105</v>
      </c>
      <c r="U85" s="3" t="s">
        <v>2715</v>
      </c>
      <c r="V85" s="3" t="s">
        <v>508</v>
      </c>
      <c r="W85" t="s">
        <v>2715</v>
      </c>
      <c r="X85" t="s">
        <v>244</v>
      </c>
      <c r="Y85" t="s">
        <v>231</v>
      </c>
      <c r="AG85" s="3"/>
      <c r="AH85" s="3" t="s">
        <v>96</v>
      </c>
      <c r="AI85" s="3" t="s">
        <v>709</v>
      </c>
      <c r="AJ85" s="3" t="s">
        <v>618</v>
      </c>
      <c r="AK85" s="3" t="s">
        <v>710</v>
      </c>
      <c r="AL85" s="3" t="s">
        <v>96</v>
      </c>
      <c r="AM85" s="3" t="s">
        <v>96</v>
      </c>
      <c r="AN85" s="3" t="s">
        <v>96</v>
      </c>
      <c r="AO85" s="3" t="s">
        <v>707</v>
      </c>
      <c r="AP85" s="3" t="s">
        <v>707</v>
      </c>
    </row>
    <row r="86" spans="1:42" ht="22" customHeight="1" x14ac:dyDescent="0.35">
      <c r="A86">
        <v>36.352800000000002</v>
      </c>
      <c r="B86">
        <v>-119.30070000000001</v>
      </c>
      <c r="C86">
        <v>28</v>
      </c>
      <c r="D86" s="3" t="s">
        <v>101</v>
      </c>
      <c r="E86" s="3" t="s">
        <v>96</v>
      </c>
      <c r="F86" s="3" t="s">
        <v>116</v>
      </c>
      <c r="G86" s="3" t="s">
        <v>107</v>
      </c>
      <c r="H86" s="3" t="s">
        <v>104</v>
      </c>
      <c r="I86" s="3" t="s">
        <v>104</v>
      </c>
      <c r="J86" s="3" t="s">
        <v>107</v>
      </c>
      <c r="K86" s="3" t="s">
        <v>105</v>
      </c>
      <c r="L86" s="3" t="s">
        <v>105</v>
      </c>
      <c r="M86" s="3" t="s">
        <v>104</v>
      </c>
      <c r="N86" s="3" t="s">
        <v>117</v>
      </c>
      <c r="O86" s="3" t="s">
        <v>104</v>
      </c>
      <c r="P86" s="3" t="s">
        <v>117</v>
      </c>
      <c r="Q86" s="3" t="s">
        <v>117</v>
      </c>
      <c r="R86" s="3" t="s">
        <v>117</v>
      </c>
      <c r="S86" s="3" t="s">
        <v>104</v>
      </c>
      <c r="T86" s="3" t="s">
        <v>117</v>
      </c>
      <c r="U86" s="3" t="s">
        <v>2715</v>
      </c>
      <c r="V86" s="3" t="s">
        <v>206</v>
      </c>
      <c r="W86" t="s">
        <v>2715</v>
      </c>
      <c r="X86" t="s">
        <v>244</v>
      </c>
      <c r="Y86" t="s">
        <v>198</v>
      </c>
      <c r="AG86" s="3"/>
      <c r="AH86" s="3" t="s">
        <v>96</v>
      </c>
      <c r="AI86" s="3" t="s">
        <v>715</v>
      </c>
      <c r="AJ86" s="3" t="s">
        <v>716</v>
      </c>
      <c r="AK86" s="3" t="s">
        <v>717</v>
      </c>
      <c r="AL86" s="3" t="s">
        <v>96</v>
      </c>
      <c r="AM86" s="3" t="s">
        <v>96</v>
      </c>
      <c r="AN86" s="3" t="s">
        <v>96</v>
      </c>
      <c r="AO86" s="3" t="s">
        <v>713</v>
      </c>
      <c r="AP86" s="3" t="s">
        <v>713</v>
      </c>
    </row>
    <row r="87" spans="1:42" ht="22" customHeight="1" x14ac:dyDescent="0.35">
      <c r="A87">
        <v>43.161200000000001</v>
      </c>
      <c r="B87">
        <v>-78.694599999999994</v>
      </c>
      <c r="C87">
        <v>35</v>
      </c>
      <c r="D87" s="3" t="s">
        <v>101</v>
      </c>
      <c r="E87" s="3" t="s">
        <v>96</v>
      </c>
      <c r="F87" s="3" t="s">
        <v>144</v>
      </c>
      <c r="G87" s="3" t="s">
        <v>117</v>
      </c>
      <c r="H87" s="3" t="s">
        <v>104</v>
      </c>
      <c r="I87" s="3" t="s">
        <v>106</v>
      </c>
      <c r="J87" s="3" t="s">
        <v>104</v>
      </c>
      <c r="K87" s="3" t="s">
        <v>105</v>
      </c>
      <c r="L87" s="3" t="s">
        <v>105</v>
      </c>
      <c r="M87" s="3" t="s">
        <v>104</v>
      </c>
      <c r="N87" s="3" t="s">
        <v>105</v>
      </c>
      <c r="O87" s="3" t="s">
        <v>106</v>
      </c>
      <c r="P87" s="3" t="s">
        <v>107</v>
      </c>
      <c r="Q87" s="3" t="s">
        <v>106</v>
      </c>
      <c r="R87" s="3" t="s">
        <v>117</v>
      </c>
      <c r="S87" s="3" t="s">
        <v>104</v>
      </c>
      <c r="T87" s="3" t="s">
        <v>117</v>
      </c>
      <c r="U87" s="3"/>
      <c r="V87" s="3" t="s">
        <v>176</v>
      </c>
      <c r="W87" t="s">
        <v>244</v>
      </c>
      <c r="X87" t="s">
        <v>2717</v>
      </c>
      <c r="AG87" s="3"/>
      <c r="AH87" s="3" t="s">
        <v>96</v>
      </c>
      <c r="AI87" s="3" t="s">
        <v>96</v>
      </c>
      <c r="AJ87" s="3" t="s">
        <v>96</v>
      </c>
      <c r="AK87" s="3" t="s">
        <v>722</v>
      </c>
      <c r="AL87" s="3" t="s">
        <v>96</v>
      </c>
      <c r="AM87" s="3" t="s">
        <v>723</v>
      </c>
      <c r="AN87" s="3" t="s">
        <v>96</v>
      </c>
      <c r="AO87" s="3" t="s">
        <v>720</v>
      </c>
      <c r="AP87" s="3" t="s">
        <v>720</v>
      </c>
    </row>
    <row r="88" spans="1:42" ht="22" customHeight="1" x14ac:dyDescent="0.35">
      <c r="A88">
        <v>45.043500000000002</v>
      </c>
      <c r="B88">
        <v>-93.482699999999994</v>
      </c>
      <c r="C88">
        <v>26</v>
      </c>
      <c r="D88" s="3" t="s">
        <v>101</v>
      </c>
      <c r="E88" s="3" t="s">
        <v>96</v>
      </c>
      <c r="F88" s="3" t="s">
        <v>116</v>
      </c>
      <c r="G88" s="3" t="s">
        <v>107</v>
      </c>
      <c r="H88" s="3" t="s">
        <v>105</v>
      </c>
      <c r="I88" s="3" t="s">
        <v>107</v>
      </c>
      <c r="J88" s="3" t="s">
        <v>104</v>
      </c>
      <c r="K88" s="3" t="s">
        <v>105</v>
      </c>
      <c r="L88" s="3" t="s">
        <v>107</v>
      </c>
      <c r="M88" s="3" t="s">
        <v>105</v>
      </c>
      <c r="N88" s="3" t="s">
        <v>106</v>
      </c>
      <c r="O88" s="3" t="s">
        <v>105</v>
      </c>
      <c r="P88" s="3" t="s">
        <v>107</v>
      </c>
      <c r="Q88" s="3" t="s">
        <v>107</v>
      </c>
      <c r="R88" s="3" t="s">
        <v>107</v>
      </c>
      <c r="S88" s="3" t="s">
        <v>105</v>
      </c>
      <c r="T88" s="3" t="s">
        <v>105</v>
      </c>
      <c r="U88" s="3" t="s">
        <v>2715</v>
      </c>
      <c r="V88" s="3" t="s">
        <v>136</v>
      </c>
      <c r="W88" t="s">
        <v>2715</v>
      </c>
      <c r="X88" t="s">
        <v>244</v>
      </c>
      <c r="Y88" t="s">
        <v>2717</v>
      </c>
      <c r="Z88" t="s">
        <v>198</v>
      </c>
      <c r="AG88" s="3"/>
      <c r="AH88" s="3" t="s">
        <v>96</v>
      </c>
      <c r="AI88" s="3" t="s">
        <v>728</v>
      </c>
      <c r="AJ88" s="3" t="s">
        <v>367</v>
      </c>
      <c r="AK88" s="3" t="s">
        <v>729</v>
      </c>
      <c r="AL88" s="3" t="s">
        <v>96</v>
      </c>
      <c r="AM88" s="3" t="s">
        <v>96</v>
      </c>
      <c r="AN88" s="3" t="s">
        <v>96</v>
      </c>
      <c r="AO88" s="3" t="s">
        <v>726</v>
      </c>
      <c r="AP88" s="3" t="s">
        <v>726</v>
      </c>
    </row>
    <row r="89" spans="1:42" ht="22" customHeight="1" x14ac:dyDescent="0.35">
      <c r="A89">
        <v>41.899299999999997</v>
      </c>
      <c r="B89">
        <v>-84.040199999999999</v>
      </c>
      <c r="C89">
        <v>37</v>
      </c>
      <c r="D89" s="3" t="s">
        <v>101</v>
      </c>
      <c r="E89" s="3" t="s">
        <v>96</v>
      </c>
      <c r="F89" s="3" t="s">
        <v>116</v>
      </c>
      <c r="G89" s="3" t="s">
        <v>117</v>
      </c>
      <c r="H89" s="3" t="s">
        <v>104</v>
      </c>
      <c r="I89" s="3" t="s">
        <v>106</v>
      </c>
      <c r="J89" s="3" t="s">
        <v>104</v>
      </c>
      <c r="K89" s="3" t="s">
        <v>105</v>
      </c>
      <c r="L89" s="3" t="s">
        <v>105</v>
      </c>
      <c r="M89" s="3" t="s">
        <v>104</v>
      </c>
      <c r="N89" s="3" t="s">
        <v>106</v>
      </c>
      <c r="O89" s="3" t="s">
        <v>106</v>
      </c>
      <c r="P89" s="3" t="s">
        <v>106</v>
      </c>
      <c r="Q89" s="3" t="s">
        <v>117</v>
      </c>
      <c r="R89" s="3" t="s">
        <v>117</v>
      </c>
      <c r="S89" s="3" t="s">
        <v>104</v>
      </c>
      <c r="T89" s="3" t="s">
        <v>107</v>
      </c>
      <c r="U89" s="3" t="s">
        <v>2715</v>
      </c>
      <c r="V89" s="3" t="s">
        <v>96</v>
      </c>
      <c r="W89" t="s">
        <v>2715</v>
      </c>
      <c r="AG89" s="3"/>
      <c r="AH89" s="3" t="s">
        <v>96</v>
      </c>
      <c r="AI89" s="3" t="s">
        <v>734</v>
      </c>
      <c r="AJ89" s="3" t="s">
        <v>261</v>
      </c>
      <c r="AK89" s="3" t="s">
        <v>96</v>
      </c>
      <c r="AL89" s="3" t="s">
        <v>96</v>
      </c>
      <c r="AM89" s="3" t="s">
        <v>96</v>
      </c>
      <c r="AN89" s="3" t="s">
        <v>735</v>
      </c>
      <c r="AO89" s="3" t="s">
        <v>732</v>
      </c>
      <c r="AP89" s="3" t="s">
        <v>732</v>
      </c>
    </row>
    <row r="90" spans="1:42" ht="22" customHeight="1" x14ac:dyDescent="0.35">
      <c r="A90">
        <v>35.076599999999999</v>
      </c>
      <c r="B90">
        <v>-85.311400000000006</v>
      </c>
      <c r="C90">
        <v>31</v>
      </c>
      <c r="D90" s="3" t="s">
        <v>101</v>
      </c>
      <c r="E90" s="3" t="s">
        <v>96</v>
      </c>
      <c r="F90" s="3" t="s">
        <v>103</v>
      </c>
      <c r="G90" s="3" t="s">
        <v>107</v>
      </c>
      <c r="H90" s="3" t="s">
        <v>105</v>
      </c>
      <c r="I90" s="3" t="s">
        <v>106</v>
      </c>
      <c r="J90" s="3" t="s">
        <v>105</v>
      </c>
      <c r="K90" s="3" t="s">
        <v>105</v>
      </c>
      <c r="L90" s="3" t="s">
        <v>104</v>
      </c>
      <c r="M90" s="3" t="s">
        <v>105</v>
      </c>
      <c r="N90" s="3" t="s">
        <v>105</v>
      </c>
      <c r="O90" s="3" t="s">
        <v>105</v>
      </c>
      <c r="P90" s="3" t="s">
        <v>107</v>
      </c>
      <c r="Q90" s="3" t="s">
        <v>107</v>
      </c>
      <c r="R90" s="3" t="s">
        <v>117</v>
      </c>
      <c r="S90" s="3" t="s">
        <v>104</v>
      </c>
      <c r="T90" s="3" t="s">
        <v>107</v>
      </c>
      <c r="U90" s="3" t="s">
        <v>2715</v>
      </c>
      <c r="V90" s="3" t="s">
        <v>740</v>
      </c>
      <c r="W90" t="s">
        <v>2715</v>
      </c>
      <c r="X90" t="s">
        <v>244</v>
      </c>
      <c r="Y90" t="s">
        <v>854</v>
      </c>
      <c r="Z90" t="s">
        <v>198</v>
      </c>
      <c r="AG90" s="3"/>
      <c r="AH90" s="3" t="s">
        <v>96</v>
      </c>
      <c r="AI90" s="3" t="s">
        <v>741</v>
      </c>
      <c r="AJ90" s="3" t="s">
        <v>742</v>
      </c>
      <c r="AK90" s="3" t="s">
        <v>743</v>
      </c>
      <c r="AL90" s="3" t="s">
        <v>96</v>
      </c>
      <c r="AM90" s="3" t="s">
        <v>96</v>
      </c>
      <c r="AN90" s="3" t="s">
        <v>96</v>
      </c>
      <c r="AO90" s="3" t="s">
        <v>738</v>
      </c>
      <c r="AP90" s="3" t="s">
        <v>738</v>
      </c>
    </row>
    <row r="91" spans="1:42" ht="22" customHeight="1" x14ac:dyDescent="0.35">
      <c r="A91">
        <v>47.603400000000001</v>
      </c>
      <c r="B91">
        <v>-122.34139999999999</v>
      </c>
      <c r="C91">
        <v>27</v>
      </c>
      <c r="D91" s="3" t="s">
        <v>101</v>
      </c>
      <c r="E91" s="3" t="s">
        <v>96</v>
      </c>
      <c r="F91" s="3" t="s">
        <v>103</v>
      </c>
      <c r="G91" s="3" t="s">
        <v>106</v>
      </c>
      <c r="H91" s="3" t="s">
        <v>106</v>
      </c>
      <c r="I91" s="3" t="s">
        <v>105</v>
      </c>
      <c r="J91" s="3" t="s">
        <v>105</v>
      </c>
      <c r="K91" s="3" t="s">
        <v>105</v>
      </c>
      <c r="L91" s="3" t="s">
        <v>105</v>
      </c>
      <c r="M91" s="3" t="s">
        <v>105</v>
      </c>
      <c r="N91" s="3" t="s">
        <v>107</v>
      </c>
      <c r="O91" s="3" t="s">
        <v>105</v>
      </c>
      <c r="P91" s="3" t="s">
        <v>107</v>
      </c>
      <c r="Q91" s="3" t="s">
        <v>107</v>
      </c>
      <c r="R91" s="3" t="s">
        <v>107</v>
      </c>
      <c r="S91" s="3" t="s">
        <v>105</v>
      </c>
      <c r="T91" s="3" t="s">
        <v>107</v>
      </c>
      <c r="U91" s="3" t="s">
        <v>2715</v>
      </c>
      <c r="V91" s="3" t="s">
        <v>176</v>
      </c>
      <c r="W91" t="s">
        <v>2715</v>
      </c>
      <c r="X91" t="s">
        <v>244</v>
      </c>
      <c r="Y91" t="s">
        <v>2717</v>
      </c>
      <c r="AG91" s="3"/>
      <c r="AH91" s="3" t="s">
        <v>96</v>
      </c>
      <c r="AI91" s="3" t="s">
        <v>748</v>
      </c>
      <c r="AJ91" s="3" t="s">
        <v>346</v>
      </c>
      <c r="AK91" s="3" t="s">
        <v>749</v>
      </c>
      <c r="AL91" s="3" t="s">
        <v>96</v>
      </c>
      <c r="AM91" s="3" t="s">
        <v>96</v>
      </c>
      <c r="AN91" s="3" t="s">
        <v>96</v>
      </c>
      <c r="AO91" s="3" t="s">
        <v>746</v>
      </c>
      <c r="AP91" s="3" t="s">
        <v>746</v>
      </c>
    </row>
    <row r="92" spans="1:42" ht="22" customHeight="1" x14ac:dyDescent="0.35">
      <c r="A92">
        <v>33.460099999999997</v>
      </c>
      <c r="B92">
        <v>-117.6382</v>
      </c>
      <c r="C92">
        <v>54</v>
      </c>
      <c r="D92" s="3" t="s">
        <v>133</v>
      </c>
      <c r="E92" s="3" t="s">
        <v>96</v>
      </c>
      <c r="F92" s="3" t="s">
        <v>103</v>
      </c>
      <c r="G92" s="3" t="s">
        <v>105</v>
      </c>
      <c r="H92" s="3" t="s">
        <v>107</v>
      </c>
      <c r="I92" s="3" t="s">
        <v>105</v>
      </c>
      <c r="J92" s="3" t="s">
        <v>107</v>
      </c>
      <c r="K92" s="3" t="s">
        <v>104</v>
      </c>
      <c r="L92" s="3" t="s">
        <v>106</v>
      </c>
      <c r="M92" s="3" t="s">
        <v>107</v>
      </c>
      <c r="N92" s="3" t="s">
        <v>106</v>
      </c>
      <c r="O92" s="3" t="s">
        <v>105</v>
      </c>
      <c r="P92" s="3" t="s">
        <v>107</v>
      </c>
      <c r="Q92" s="3" t="s">
        <v>107</v>
      </c>
      <c r="R92" s="3" t="s">
        <v>107</v>
      </c>
      <c r="S92" s="3" t="s">
        <v>105</v>
      </c>
      <c r="T92" s="3" t="s">
        <v>106</v>
      </c>
      <c r="U92" s="3" t="s">
        <v>2715</v>
      </c>
      <c r="V92" s="3" t="s">
        <v>214</v>
      </c>
      <c r="W92" t="s">
        <v>2715</v>
      </c>
      <c r="X92" t="s">
        <v>2717</v>
      </c>
      <c r="AG92" s="3"/>
      <c r="AH92" s="3" t="s">
        <v>96</v>
      </c>
      <c r="AI92" s="3" t="s">
        <v>754</v>
      </c>
      <c r="AJ92" s="3" t="s">
        <v>545</v>
      </c>
      <c r="AK92" s="3" t="s">
        <v>96</v>
      </c>
      <c r="AL92" s="3" t="s">
        <v>96</v>
      </c>
      <c r="AM92" s="3" t="s">
        <v>96</v>
      </c>
      <c r="AN92" s="3" t="s">
        <v>755</v>
      </c>
      <c r="AO92" s="3" t="s">
        <v>752</v>
      </c>
      <c r="AP92" s="3" t="s">
        <v>752</v>
      </c>
    </row>
    <row r="93" spans="1:42" ht="22" customHeight="1" x14ac:dyDescent="0.35">
      <c r="A93">
        <v>41.8307</v>
      </c>
      <c r="B93">
        <v>-71.398200000000003</v>
      </c>
      <c r="C93">
        <v>36</v>
      </c>
      <c r="D93" s="3" t="s">
        <v>101</v>
      </c>
      <c r="E93" s="3" t="s">
        <v>96</v>
      </c>
      <c r="F93" s="3" t="s">
        <v>144</v>
      </c>
      <c r="G93" s="3" t="s">
        <v>117</v>
      </c>
      <c r="H93" s="3" t="s">
        <v>104</v>
      </c>
      <c r="I93" s="3" t="s">
        <v>105</v>
      </c>
      <c r="J93" s="3" t="s">
        <v>104</v>
      </c>
      <c r="K93" s="3" t="s">
        <v>105</v>
      </c>
      <c r="L93" s="3" t="s">
        <v>105</v>
      </c>
      <c r="M93" s="3" t="s">
        <v>104</v>
      </c>
      <c r="N93" s="3" t="s">
        <v>105</v>
      </c>
      <c r="O93" s="3" t="s">
        <v>104</v>
      </c>
      <c r="P93" s="3" t="s">
        <v>105</v>
      </c>
      <c r="Q93" s="3" t="s">
        <v>107</v>
      </c>
      <c r="R93" s="3" t="s">
        <v>117</v>
      </c>
      <c r="S93" s="3" t="s">
        <v>104</v>
      </c>
      <c r="T93" s="3" t="s">
        <v>105</v>
      </c>
      <c r="U93" s="3"/>
      <c r="V93" s="3" t="s">
        <v>760</v>
      </c>
      <c r="W93" t="s">
        <v>244</v>
      </c>
      <c r="X93" t="s">
        <v>231</v>
      </c>
      <c r="Y93" t="s">
        <v>2720</v>
      </c>
      <c r="Z93" t="s">
        <v>198</v>
      </c>
      <c r="AG93" s="3"/>
      <c r="AH93" s="3" t="s">
        <v>96</v>
      </c>
      <c r="AI93" s="3" t="s">
        <v>96</v>
      </c>
      <c r="AJ93" s="3" t="s">
        <v>96</v>
      </c>
      <c r="AK93" s="3" t="s">
        <v>761</v>
      </c>
      <c r="AL93" s="3" t="s">
        <v>96</v>
      </c>
      <c r="AM93" s="3" t="s">
        <v>762</v>
      </c>
      <c r="AN93" s="3" t="s">
        <v>96</v>
      </c>
      <c r="AO93" s="3" t="s">
        <v>758</v>
      </c>
      <c r="AP93" s="3" t="s">
        <v>758</v>
      </c>
    </row>
    <row r="94" spans="1:42" ht="22" customHeight="1" x14ac:dyDescent="0.35">
      <c r="A94">
        <v>40.8035</v>
      </c>
      <c r="B94">
        <v>-96.650999999999996</v>
      </c>
      <c r="C94">
        <v>22</v>
      </c>
      <c r="D94" s="3" t="s">
        <v>101</v>
      </c>
      <c r="E94" s="3" t="s">
        <v>96</v>
      </c>
      <c r="F94" s="3" t="s">
        <v>103</v>
      </c>
      <c r="G94" s="3" t="s">
        <v>104</v>
      </c>
      <c r="H94" s="3" t="s">
        <v>105</v>
      </c>
      <c r="I94" s="3" t="s">
        <v>105</v>
      </c>
      <c r="J94" s="3" t="s">
        <v>104</v>
      </c>
      <c r="K94" s="3" t="s">
        <v>104</v>
      </c>
      <c r="L94" s="3" t="s">
        <v>107</v>
      </c>
      <c r="M94" s="3" t="s">
        <v>104</v>
      </c>
      <c r="N94" s="3" t="s">
        <v>104</v>
      </c>
      <c r="O94" s="3" t="s">
        <v>107</v>
      </c>
      <c r="P94" s="3" t="s">
        <v>105</v>
      </c>
      <c r="Q94" s="3" t="s">
        <v>105</v>
      </c>
      <c r="R94" s="3" t="s">
        <v>107</v>
      </c>
      <c r="S94" s="3" t="s">
        <v>107</v>
      </c>
      <c r="T94" s="3" t="s">
        <v>105</v>
      </c>
      <c r="U94" s="3" t="s">
        <v>2715</v>
      </c>
      <c r="V94" s="3" t="s">
        <v>176</v>
      </c>
      <c r="W94" t="s">
        <v>2715</v>
      </c>
      <c r="X94" t="s">
        <v>244</v>
      </c>
      <c r="Y94" t="s">
        <v>2717</v>
      </c>
      <c r="AG94" s="3"/>
      <c r="AH94" s="3" t="s">
        <v>96</v>
      </c>
      <c r="AI94" s="3" t="s">
        <v>767</v>
      </c>
      <c r="AJ94" s="3" t="s">
        <v>768</v>
      </c>
      <c r="AK94" s="3" t="s">
        <v>769</v>
      </c>
      <c r="AL94" s="3" t="s">
        <v>96</v>
      </c>
      <c r="AM94" s="3" t="s">
        <v>96</v>
      </c>
      <c r="AN94" s="3" t="s">
        <v>96</v>
      </c>
      <c r="AO94" s="3" t="s">
        <v>765</v>
      </c>
      <c r="AP94" s="3" t="s">
        <v>765</v>
      </c>
    </row>
    <row r="95" spans="1:42" ht="22" customHeight="1" x14ac:dyDescent="0.35">
      <c r="A95">
        <v>39.158499999999997</v>
      </c>
      <c r="B95">
        <v>-77.083699999999993</v>
      </c>
      <c r="C95">
        <v>28</v>
      </c>
      <c r="D95" s="3" t="s">
        <v>133</v>
      </c>
      <c r="E95" s="3" t="s">
        <v>96</v>
      </c>
      <c r="F95" s="3" t="s">
        <v>144</v>
      </c>
      <c r="G95" s="3" t="s">
        <v>105</v>
      </c>
      <c r="H95" s="3" t="s">
        <v>105</v>
      </c>
      <c r="I95" s="3" t="s">
        <v>106</v>
      </c>
      <c r="J95" s="3" t="s">
        <v>105</v>
      </c>
      <c r="K95" s="3" t="s">
        <v>105</v>
      </c>
      <c r="L95" s="3" t="s">
        <v>107</v>
      </c>
      <c r="M95" s="3" t="s">
        <v>104</v>
      </c>
      <c r="N95" s="3" t="s">
        <v>105</v>
      </c>
      <c r="O95" s="3" t="s">
        <v>105</v>
      </c>
      <c r="P95" s="3" t="s">
        <v>104</v>
      </c>
      <c r="Q95" s="3" t="s">
        <v>106</v>
      </c>
      <c r="R95" s="3" t="s">
        <v>107</v>
      </c>
      <c r="S95" s="3" t="s">
        <v>105</v>
      </c>
      <c r="T95" s="3" t="s">
        <v>105</v>
      </c>
      <c r="U95" s="3" t="s">
        <v>2715</v>
      </c>
      <c r="V95" s="3" t="s">
        <v>774</v>
      </c>
      <c r="W95" t="s">
        <v>2715</v>
      </c>
      <c r="X95" t="s">
        <v>244</v>
      </c>
      <c r="Y95" t="s">
        <v>231</v>
      </c>
      <c r="Z95" t="s">
        <v>2717</v>
      </c>
      <c r="AG95" s="3"/>
      <c r="AH95" s="3" t="s">
        <v>96</v>
      </c>
      <c r="AI95" s="3" t="s">
        <v>775</v>
      </c>
      <c r="AJ95" s="3" t="s">
        <v>639</v>
      </c>
      <c r="AK95" s="3" t="s">
        <v>776</v>
      </c>
      <c r="AL95" s="3" t="s">
        <v>96</v>
      </c>
      <c r="AM95" s="3" t="s">
        <v>96</v>
      </c>
      <c r="AN95" s="3" t="s">
        <v>96</v>
      </c>
      <c r="AO95" s="3" t="s">
        <v>772</v>
      </c>
      <c r="AP95" s="3" t="s">
        <v>772</v>
      </c>
    </row>
    <row r="96" spans="1:42" ht="22" customHeight="1" x14ac:dyDescent="0.35">
      <c r="A96">
        <v>41.823300000000003</v>
      </c>
      <c r="B96">
        <v>-71.441000000000003</v>
      </c>
      <c r="C96">
        <v>31</v>
      </c>
      <c r="D96" s="3" t="s">
        <v>101</v>
      </c>
      <c r="E96" s="3" t="s">
        <v>96</v>
      </c>
      <c r="F96" s="3" t="s">
        <v>135</v>
      </c>
      <c r="G96" s="3" t="s">
        <v>107</v>
      </c>
      <c r="H96" s="3" t="s">
        <v>105</v>
      </c>
      <c r="I96" s="3" t="s">
        <v>104</v>
      </c>
      <c r="J96" s="3" t="s">
        <v>104</v>
      </c>
      <c r="K96" s="3" t="s">
        <v>104</v>
      </c>
      <c r="L96" s="3" t="s">
        <v>107</v>
      </c>
      <c r="M96" s="3" t="s">
        <v>105</v>
      </c>
      <c r="N96" s="3" t="s">
        <v>105</v>
      </c>
      <c r="O96" s="3" t="s">
        <v>105</v>
      </c>
      <c r="P96" s="3" t="s">
        <v>107</v>
      </c>
      <c r="Q96" s="3" t="s">
        <v>107</v>
      </c>
      <c r="R96" s="3" t="s">
        <v>117</v>
      </c>
      <c r="S96" s="3" t="s">
        <v>105</v>
      </c>
      <c r="T96" s="3" t="s">
        <v>105</v>
      </c>
      <c r="U96" s="3" t="s">
        <v>2715</v>
      </c>
      <c r="V96" s="3" t="s">
        <v>437</v>
      </c>
      <c r="W96" t="s">
        <v>2715</v>
      </c>
      <c r="X96" t="s">
        <v>2719</v>
      </c>
      <c r="Y96" t="s">
        <v>198</v>
      </c>
      <c r="AG96" s="3"/>
      <c r="AH96" s="3" t="s">
        <v>96</v>
      </c>
      <c r="AI96" s="3" t="s">
        <v>781</v>
      </c>
      <c r="AJ96" s="3" t="s">
        <v>782</v>
      </c>
      <c r="AK96" s="3" t="s">
        <v>96</v>
      </c>
      <c r="AL96" s="3" t="s">
        <v>96</v>
      </c>
      <c r="AM96" s="3" t="s">
        <v>96</v>
      </c>
      <c r="AN96" s="3" t="s">
        <v>783</v>
      </c>
      <c r="AO96" s="3" t="s">
        <v>779</v>
      </c>
      <c r="AP96" s="3" t="s">
        <v>779</v>
      </c>
    </row>
    <row r="97" spans="1:42" ht="22" customHeight="1" x14ac:dyDescent="0.35">
      <c r="A97">
        <v>42.176000000000002</v>
      </c>
      <c r="B97">
        <v>-87.808999999999997</v>
      </c>
      <c r="C97">
        <v>60</v>
      </c>
      <c r="D97" s="3" t="s">
        <v>133</v>
      </c>
      <c r="E97" s="3" t="s">
        <v>96</v>
      </c>
      <c r="F97" s="3" t="s">
        <v>103</v>
      </c>
      <c r="G97" s="3" t="s">
        <v>105</v>
      </c>
      <c r="H97" s="3" t="s">
        <v>107</v>
      </c>
      <c r="I97" s="3" t="s">
        <v>106</v>
      </c>
      <c r="J97" s="3" t="s">
        <v>105</v>
      </c>
      <c r="K97" s="3" t="s">
        <v>104</v>
      </c>
      <c r="L97" s="3" t="s">
        <v>107</v>
      </c>
      <c r="M97" s="3" t="s">
        <v>104</v>
      </c>
      <c r="N97" s="3" t="s">
        <v>105</v>
      </c>
      <c r="O97" s="3" t="s">
        <v>105</v>
      </c>
      <c r="P97" s="3" t="s">
        <v>107</v>
      </c>
      <c r="Q97" s="3" t="s">
        <v>117</v>
      </c>
      <c r="R97" s="3" t="s">
        <v>117</v>
      </c>
      <c r="S97" s="3" t="s">
        <v>105</v>
      </c>
      <c r="T97" s="3" t="s">
        <v>107</v>
      </c>
      <c r="U97" s="3" t="s">
        <v>2715</v>
      </c>
      <c r="V97" s="3" t="s">
        <v>788</v>
      </c>
      <c r="W97" t="s">
        <v>2715</v>
      </c>
      <c r="X97" t="s">
        <v>2721</v>
      </c>
      <c r="Y97" t="s">
        <v>2719</v>
      </c>
      <c r="Z97" t="s">
        <v>2717</v>
      </c>
      <c r="AG97" s="3"/>
      <c r="AH97" s="3" t="s">
        <v>96</v>
      </c>
      <c r="AI97" s="3" t="s">
        <v>789</v>
      </c>
      <c r="AJ97" s="3" t="s">
        <v>154</v>
      </c>
      <c r="AK97" s="3" t="s">
        <v>96</v>
      </c>
      <c r="AL97" s="3" t="s">
        <v>96</v>
      </c>
      <c r="AM97" s="3" t="s">
        <v>96</v>
      </c>
      <c r="AN97" s="3" t="s">
        <v>790</v>
      </c>
      <c r="AO97" s="3" t="s">
        <v>786</v>
      </c>
      <c r="AP97" s="3" t="s">
        <v>786</v>
      </c>
    </row>
    <row r="98" spans="1:42" ht="22" customHeight="1" x14ac:dyDescent="0.35">
      <c r="A98">
        <v>39.376199999999997</v>
      </c>
      <c r="B98">
        <v>-75.161699999999996</v>
      </c>
      <c r="C98">
        <v>42</v>
      </c>
      <c r="D98" s="3" t="s">
        <v>101</v>
      </c>
      <c r="E98" s="3" t="s">
        <v>96</v>
      </c>
      <c r="F98" s="3" t="s">
        <v>116</v>
      </c>
      <c r="G98" s="3" t="s">
        <v>117</v>
      </c>
      <c r="H98" s="3" t="s">
        <v>105</v>
      </c>
      <c r="I98" s="3" t="s">
        <v>106</v>
      </c>
      <c r="J98" s="3" t="s">
        <v>105</v>
      </c>
      <c r="K98" s="3" t="s">
        <v>107</v>
      </c>
      <c r="L98" s="3" t="s">
        <v>105</v>
      </c>
      <c r="M98" s="3" t="s">
        <v>105</v>
      </c>
      <c r="N98" s="3" t="s">
        <v>117</v>
      </c>
      <c r="O98" s="3" t="s">
        <v>104</v>
      </c>
      <c r="P98" s="3" t="s">
        <v>107</v>
      </c>
      <c r="Q98" s="3" t="s">
        <v>117</v>
      </c>
      <c r="R98" s="3" t="s">
        <v>117</v>
      </c>
      <c r="S98" s="3" t="s">
        <v>104</v>
      </c>
      <c r="T98" s="3" t="s">
        <v>117</v>
      </c>
      <c r="U98" s="3" t="s">
        <v>2715</v>
      </c>
      <c r="V98" s="3" t="s">
        <v>244</v>
      </c>
      <c r="W98" t="s">
        <v>2715</v>
      </c>
      <c r="X98" t="s">
        <v>244</v>
      </c>
      <c r="AG98" s="3"/>
      <c r="AH98" s="3" t="s">
        <v>96</v>
      </c>
      <c r="AI98" s="3" t="s">
        <v>795</v>
      </c>
      <c r="AJ98" s="3" t="s">
        <v>246</v>
      </c>
      <c r="AK98" s="3" t="s">
        <v>796</v>
      </c>
      <c r="AL98" s="3" t="s">
        <v>96</v>
      </c>
      <c r="AM98" s="3" t="s">
        <v>96</v>
      </c>
      <c r="AN98" s="3" t="s">
        <v>96</v>
      </c>
      <c r="AO98" s="3" t="s">
        <v>793</v>
      </c>
      <c r="AP98" s="3" t="s">
        <v>793</v>
      </c>
    </row>
    <row r="99" spans="1:42" ht="22" customHeight="1" x14ac:dyDescent="0.35">
      <c r="A99">
        <v>42.117699999999999</v>
      </c>
      <c r="B99">
        <v>-72.644499999999994</v>
      </c>
      <c r="C99">
        <v>30</v>
      </c>
      <c r="D99" s="3" t="s">
        <v>133</v>
      </c>
      <c r="E99" s="3" t="s">
        <v>96</v>
      </c>
      <c r="F99" s="3" t="s">
        <v>116</v>
      </c>
      <c r="G99" s="3" t="s">
        <v>117</v>
      </c>
      <c r="H99" s="3" t="s">
        <v>105</v>
      </c>
      <c r="I99" s="3" t="s">
        <v>104</v>
      </c>
      <c r="J99" s="3" t="s">
        <v>117</v>
      </c>
      <c r="K99" s="3" t="s">
        <v>106</v>
      </c>
      <c r="L99" s="3" t="s">
        <v>105</v>
      </c>
      <c r="M99" s="3" t="s">
        <v>106</v>
      </c>
      <c r="N99" s="3" t="s">
        <v>106</v>
      </c>
      <c r="O99" s="3" t="s">
        <v>106</v>
      </c>
      <c r="P99" s="3" t="s">
        <v>117</v>
      </c>
      <c r="Q99" s="3" t="s">
        <v>117</v>
      </c>
      <c r="R99" s="3" t="s">
        <v>117</v>
      </c>
      <c r="S99" s="3" t="s">
        <v>105</v>
      </c>
      <c r="T99" s="3" t="s">
        <v>105</v>
      </c>
      <c r="U99" s="3" t="s">
        <v>2715</v>
      </c>
      <c r="V99" s="3" t="s">
        <v>136</v>
      </c>
      <c r="W99" t="s">
        <v>2715</v>
      </c>
      <c r="X99" t="s">
        <v>244</v>
      </c>
      <c r="Y99" t="s">
        <v>2717</v>
      </c>
      <c r="Z99" t="s">
        <v>198</v>
      </c>
      <c r="AG99" s="3"/>
      <c r="AH99" s="3" t="s">
        <v>96</v>
      </c>
      <c r="AI99" s="3" t="s">
        <v>801</v>
      </c>
      <c r="AJ99" s="3" t="s">
        <v>411</v>
      </c>
      <c r="AK99" s="3" t="s">
        <v>802</v>
      </c>
      <c r="AL99" s="3" t="s">
        <v>96</v>
      </c>
      <c r="AM99" s="3" t="s">
        <v>96</v>
      </c>
      <c r="AN99" s="3" t="s">
        <v>96</v>
      </c>
      <c r="AO99" s="3" t="s">
        <v>799</v>
      </c>
      <c r="AP99" s="3" t="s">
        <v>799</v>
      </c>
    </row>
    <row r="100" spans="1:42" ht="22" customHeight="1" x14ac:dyDescent="0.35">
      <c r="A100">
        <v>36.032200000000003</v>
      </c>
      <c r="B100">
        <v>-79.858800000000002</v>
      </c>
      <c r="C100">
        <v>34</v>
      </c>
      <c r="D100" s="3" t="s">
        <v>101</v>
      </c>
      <c r="E100" s="3" t="s">
        <v>96</v>
      </c>
      <c r="F100" s="3" t="s">
        <v>144</v>
      </c>
      <c r="G100" s="3" t="s">
        <v>106</v>
      </c>
      <c r="H100" s="3" t="s">
        <v>107</v>
      </c>
      <c r="I100" s="3" t="s">
        <v>107</v>
      </c>
      <c r="J100" s="3" t="s">
        <v>107</v>
      </c>
      <c r="K100" s="3" t="s">
        <v>104</v>
      </c>
      <c r="L100" s="3" t="s">
        <v>106</v>
      </c>
      <c r="M100" s="3" t="s">
        <v>117</v>
      </c>
      <c r="N100" s="3" t="s">
        <v>105</v>
      </c>
      <c r="O100" s="3" t="s">
        <v>104</v>
      </c>
      <c r="P100" s="3" t="s">
        <v>117</v>
      </c>
      <c r="Q100" s="3" t="s">
        <v>117</v>
      </c>
      <c r="R100" s="3" t="s">
        <v>117</v>
      </c>
      <c r="S100" s="3" t="s">
        <v>105</v>
      </c>
      <c r="T100" s="3" t="s">
        <v>107</v>
      </c>
      <c r="U100" s="3"/>
      <c r="V100" s="3" t="s">
        <v>176</v>
      </c>
      <c r="W100" t="s">
        <v>244</v>
      </c>
      <c r="X100" t="s">
        <v>2717</v>
      </c>
      <c r="AG100" s="3"/>
      <c r="AH100" s="3" t="s">
        <v>96</v>
      </c>
      <c r="AI100" s="3" t="s">
        <v>96</v>
      </c>
      <c r="AJ100" s="3" t="s">
        <v>96</v>
      </c>
      <c r="AK100" s="3" t="s">
        <v>807</v>
      </c>
      <c r="AL100" s="3" t="s">
        <v>96</v>
      </c>
      <c r="AM100" s="3" t="s">
        <v>808</v>
      </c>
      <c r="AN100" s="3" t="s">
        <v>96</v>
      </c>
      <c r="AO100" s="3" t="s">
        <v>805</v>
      </c>
      <c r="AP100" s="3" t="s">
        <v>805</v>
      </c>
    </row>
    <row r="101" spans="1:42" ht="22" customHeight="1" x14ac:dyDescent="0.35">
      <c r="A101">
        <v>40.444200000000002</v>
      </c>
      <c r="B101">
        <v>-79.955699999999993</v>
      </c>
      <c r="C101">
        <v>20</v>
      </c>
      <c r="D101" s="3" t="s">
        <v>133</v>
      </c>
      <c r="E101" s="3" t="s">
        <v>96</v>
      </c>
      <c r="F101" s="3" t="s">
        <v>144</v>
      </c>
      <c r="G101" s="3" t="s">
        <v>107</v>
      </c>
      <c r="H101" s="3" t="s">
        <v>104</v>
      </c>
      <c r="I101" s="3" t="s">
        <v>105</v>
      </c>
      <c r="J101" s="3" t="s">
        <v>105</v>
      </c>
      <c r="K101" s="3" t="s">
        <v>107</v>
      </c>
      <c r="L101" s="3" t="s">
        <v>105</v>
      </c>
      <c r="M101" s="3" t="s">
        <v>105</v>
      </c>
      <c r="N101" s="3" t="s">
        <v>105</v>
      </c>
      <c r="O101" s="3" t="s">
        <v>104</v>
      </c>
      <c r="P101" s="3" t="s">
        <v>107</v>
      </c>
      <c r="Q101" s="3" t="s">
        <v>117</v>
      </c>
      <c r="R101" s="3" t="s">
        <v>117</v>
      </c>
      <c r="S101" s="3" t="s">
        <v>104</v>
      </c>
      <c r="T101" s="3" t="s">
        <v>117</v>
      </c>
      <c r="U101" s="3" t="s">
        <v>2715</v>
      </c>
      <c r="V101" s="3" t="s">
        <v>214</v>
      </c>
      <c r="W101" t="s">
        <v>2715</v>
      </c>
      <c r="X101" t="s">
        <v>2717</v>
      </c>
      <c r="AG101" s="3"/>
      <c r="AH101" s="3" t="s">
        <v>96</v>
      </c>
      <c r="AI101" s="3" t="s">
        <v>813</v>
      </c>
      <c r="AJ101" s="3" t="s">
        <v>276</v>
      </c>
      <c r="AK101" s="3" t="s">
        <v>96</v>
      </c>
      <c r="AL101" s="3" t="s">
        <v>96</v>
      </c>
      <c r="AM101" s="3" t="s">
        <v>96</v>
      </c>
      <c r="AN101" s="3" t="s">
        <v>814</v>
      </c>
      <c r="AO101" s="3" t="s">
        <v>811</v>
      </c>
      <c r="AP101" s="3" t="s">
        <v>811</v>
      </c>
    </row>
    <row r="102" spans="1:42" ht="22" customHeight="1" x14ac:dyDescent="0.35">
      <c r="A102">
        <v>39.290900000000001</v>
      </c>
      <c r="B102">
        <v>-76.6096</v>
      </c>
      <c r="C102">
        <v>33</v>
      </c>
      <c r="D102" s="3" t="s">
        <v>101</v>
      </c>
      <c r="E102" s="3" t="s">
        <v>96</v>
      </c>
      <c r="F102" s="3" t="s">
        <v>103</v>
      </c>
      <c r="G102" s="3" t="s">
        <v>105</v>
      </c>
      <c r="H102" s="3" t="s">
        <v>105</v>
      </c>
      <c r="I102" s="3" t="s">
        <v>105</v>
      </c>
      <c r="J102" s="3" t="s">
        <v>105</v>
      </c>
      <c r="K102" s="3" t="s">
        <v>105</v>
      </c>
      <c r="L102" s="3" t="s">
        <v>105</v>
      </c>
      <c r="M102" s="3" t="s">
        <v>104</v>
      </c>
      <c r="N102" s="3" t="s">
        <v>105</v>
      </c>
      <c r="O102" s="3" t="s">
        <v>105</v>
      </c>
      <c r="P102" s="3" t="s">
        <v>105</v>
      </c>
      <c r="Q102" s="3" t="s">
        <v>106</v>
      </c>
      <c r="R102" s="3" t="s">
        <v>106</v>
      </c>
      <c r="S102" s="3" t="s">
        <v>105</v>
      </c>
      <c r="T102" s="3" t="s">
        <v>105</v>
      </c>
      <c r="U102" s="3" t="s">
        <v>2715</v>
      </c>
      <c r="V102" s="3" t="s">
        <v>819</v>
      </c>
      <c r="W102" t="s">
        <v>2715</v>
      </c>
      <c r="X102" t="s">
        <v>244</v>
      </c>
      <c r="Y102" t="s">
        <v>231</v>
      </c>
      <c r="Z102" t="s">
        <v>2717</v>
      </c>
      <c r="AA102" t="s">
        <v>198</v>
      </c>
      <c r="AG102" s="3"/>
      <c r="AH102" s="3" t="s">
        <v>96</v>
      </c>
      <c r="AI102" s="3" t="s">
        <v>820</v>
      </c>
      <c r="AJ102" s="3" t="s">
        <v>138</v>
      </c>
      <c r="AK102" s="3" t="s">
        <v>821</v>
      </c>
      <c r="AL102" s="3" t="s">
        <v>96</v>
      </c>
      <c r="AM102" s="3" t="s">
        <v>96</v>
      </c>
      <c r="AN102" s="3" t="s">
        <v>96</v>
      </c>
      <c r="AO102" s="3" t="s">
        <v>817</v>
      </c>
      <c r="AP102" s="3" t="s">
        <v>817</v>
      </c>
    </row>
    <row r="103" spans="1:42" ht="22" customHeight="1" x14ac:dyDescent="0.35">
      <c r="A103">
        <v>39.738799999999998</v>
      </c>
      <c r="B103">
        <v>-104.9868</v>
      </c>
      <c r="C103">
        <v>57</v>
      </c>
      <c r="D103" s="3" t="s">
        <v>101</v>
      </c>
      <c r="E103" s="3" t="s">
        <v>96</v>
      </c>
      <c r="F103" s="3" t="s">
        <v>103</v>
      </c>
      <c r="G103" s="3" t="s">
        <v>105</v>
      </c>
      <c r="H103" s="3" t="s">
        <v>117</v>
      </c>
      <c r="I103" s="3" t="s">
        <v>104</v>
      </c>
      <c r="J103" s="3" t="s">
        <v>104</v>
      </c>
      <c r="K103" s="3" t="s">
        <v>104</v>
      </c>
      <c r="L103" s="3" t="s">
        <v>117</v>
      </c>
      <c r="M103" s="3" t="s">
        <v>104</v>
      </c>
      <c r="N103" s="3" t="s">
        <v>107</v>
      </c>
      <c r="O103" s="3" t="s">
        <v>105</v>
      </c>
      <c r="P103" s="3" t="s">
        <v>105</v>
      </c>
      <c r="Q103" s="3" t="s">
        <v>107</v>
      </c>
      <c r="R103" s="3" t="s">
        <v>107</v>
      </c>
      <c r="S103" s="3" t="s">
        <v>104</v>
      </c>
      <c r="T103" s="3" t="s">
        <v>105</v>
      </c>
      <c r="U103" s="3" t="s">
        <v>2715</v>
      </c>
      <c r="V103" s="3" t="s">
        <v>826</v>
      </c>
      <c r="W103" t="s">
        <v>2715</v>
      </c>
      <c r="X103" t="s">
        <v>1177</v>
      </c>
      <c r="Y103" t="s">
        <v>2719</v>
      </c>
      <c r="Z103" t="s">
        <v>2717</v>
      </c>
      <c r="AG103" s="3"/>
      <c r="AH103" s="3" t="s">
        <v>96</v>
      </c>
      <c r="AI103" s="3" t="s">
        <v>827</v>
      </c>
      <c r="AJ103" s="3" t="s">
        <v>381</v>
      </c>
      <c r="AK103" s="3" t="s">
        <v>96</v>
      </c>
      <c r="AL103" s="3" t="s">
        <v>828</v>
      </c>
      <c r="AM103" s="3" t="s">
        <v>96</v>
      </c>
      <c r="AN103" s="3" t="s">
        <v>829</v>
      </c>
      <c r="AO103" s="3" t="s">
        <v>824</v>
      </c>
      <c r="AP103" s="3" t="s">
        <v>824</v>
      </c>
    </row>
    <row r="104" spans="1:42" ht="22" customHeight="1" x14ac:dyDescent="0.35">
      <c r="A104">
        <v>42.3797</v>
      </c>
      <c r="B104">
        <v>-71.103399999999993</v>
      </c>
      <c r="C104">
        <v>46</v>
      </c>
      <c r="D104" s="3" t="s">
        <v>133</v>
      </c>
      <c r="E104" s="3" t="s">
        <v>96</v>
      </c>
      <c r="F104" s="3" t="s">
        <v>144</v>
      </c>
      <c r="G104" s="3" t="s">
        <v>107</v>
      </c>
      <c r="H104" s="3" t="s">
        <v>105</v>
      </c>
      <c r="I104" s="3" t="s">
        <v>106</v>
      </c>
      <c r="J104" s="3" t="s">
        <v>105</v>
      </c>
      <c r="K104" s="3" t="s">
        <v>105</v>
      </c>
      <c r="L104" s="3" t="s">
        <v>105</v>
      </c>
      <c r="M104" s="3" t="s">
        <v>104</v>
      </c>
      <c r="N104" s="3" t="s">
        <v>107</v>
      </c>
      <c r="O104" s="3" t="s">
        <v>105</v>
      </c>
      <c r="P104" s="3" t="s">
        <v>107</v>
      </c>
      <c r="Q104" s="3" t="s">
        <v>117</v>
      </c>
      <c r="R104" s="3" t="s">
        <v>117</v>
      </c>
      <c r="S104" s="3" t="s">
        <v>105</v>
      </c>
      <c r="T104" s="3" t="s">
        <v>117</v>
      </c>
      <c r="U104" s="3" t="s">
        <v>2715</v>
      </c>
      <c r="V104" s="3" t="s">
        <v>244</v>
      </c>
      <c r="W104" t="s">
        <v>2715</v>
      </c>
      <c r="X104" t="s">
        <v>244</v>
      </c>
      <c r="AG104" s="3"/>
      <c r="AH104" s="3" t="s">
        <v>96</v>
      </c>
      <c r="AI104" s="3" t="s">
        <v>834</v>
      </c>
      <c r="AJ104" s="3" t="s">
        <v>835</v>
      </c>
      <c r="AK104" s="3" t="s">
        <v>836</v>
      </c>
      <c r="AL104" s="3" t="s">
        <v>96</v>
      </c>
      <c r="AM104" s="3" t="s">
        <v>96</v>
      </c>
      <c r="AN104" s="3" t="s">
        <v>96</v>
      </c>
      <c r="AO104" s="3" t="s">
        <v>832</v>
      </c>
      <c r="AP104" s="3" t="s">
        <v>832</v>
      </c>
    </row>
    <row r="105" spans="1:42" ht="22" customHeight="1" x14ac:dyDescent="0.35">
      <c r="A105">
        <v>38.007599999999996</v>
      </c>
      <c r="B105">
        <v>-85.692099999999996</v>
      </c>
      <c r="C105">
        <v>29</v>
      </c>
      <c r="D105" s="3" t="s">
        <v>101</v>
      </c>
      <c r="E105" s="3" t="s">
        <v>96</v>
      </c>
      <c r="F105" s="3" t="s">
        <v>135</v>
      </c>
      <c r="G105" s="3" t="s">
        <v>117</v>
      </c>
      <c r="H105" s="3" t="s">
        <v>104</v>
      </c>
      <c r="I105" s="3" t="s">
        <v>104</v>
      </c>
      <c r="J105" s="3" t="s">
        <v>117</v>
      </c>
      <c r="K105" s="3" t="s">
        <v>106</v>
      </c>
      <c r="L105" s="3" t="s">
        <v>105</v>
      </c>
      <c r="M105" s="3" t="s">
        <v>105</v>
      </c>
      <c r="N105" s="3" t="s">
        <v>104</v>
      </c>
      <c r="O105" s="3" t="s">
        <v>104</v>
      </c>
      <c r="P105" s="3" t="s">
        <v>117</v>
      </c>
      <c r="Q105" s="3" t="s">
        <v>104</v>
      </c>
      <c r="R105" s="3" t="s">
        <v>117</v>
      </c>
      <c r="S105" s="3" t="s">
        <v>104</v>
      </c>
      <c r="T105" s="3" t="s">
        <v>117</v>
      </c>
      <c r="U105" s="3" t="s">
        <v>2715</v>
      </c>
      <c r="V105" s="3" t="s">
        <v>176</v>
      </c>
      <c r="W105" t="s">
        <v>2715</v>
      </c>
      <c r="X105" t="s">
        <v>244</v>
      </c>
      <c r="Y105" t="s">
        <v>2717</v>
      </c>
      <c r="AG105" s="3"/>
      <c r="AH105" s="3" t="s">
        <v>96</v>
      </c>
      <c r="AI105" s="3" t="s">
        <v>841</v>
      </c>
      <c r="AJ105" s="3" t="s">
        <v>367</v>
      </c>
      <c r="AK105" s="3" t="s">
        <v>842</v>
      </c>
      <c r="AL105" s="3" t="s">
        <v>96</v>
      </c>
      <c r="AM105" s="3" t="s">
        <v>96</v>
      </c>
      <c r="AN105" s="3" t="s">
        <v>96</v>
      </c>
      <c r="AO105" s="3" t="s">
        <v>839</v>
      </c>
      <c r="AP105" s="3" t="s">
        <v>839</v>
      </c>
    </row>
    <row r="106" spans="1:42" ht="22" customHeight="1" x14ac:dyDescent="0.35">
      <c r="A106">
        <v>40.753799999999998</v>
      </c>
      <c r="B106">
        <v>-73.983500000000006</v>
      </c>
      <c r="C106">
        <v>33</v>
      </c>
      <c r="D106" s="3" t="s">
        <v>101</v>
      </c>
      <c r="E106" s="3" t="s">
        <v>96</v>
      </c>
      <c r="F106" s="3" t="s">
        <v>144</v>
      </c>
      <c r="G106" s="3" t="s">
        <v>105</v>
      </c>
      <c r="H106" s="3" t="s">
        <v>104</v>
      </c>
      <c r="I106" s="3" t="s">
        <v>107</v>
      </c>
      <c r="J106" s="3" t="s">
        <v>105</v>
      </c>
      <c r="K106" s="3" t="s">
        <v>105</v>
      </c>
      <c r="L106" s="3" t="s">
        <v>117</v>
      </c>
      <c r="M106" s="3" t="s">
        <v>104</v>
      </c>
      <c r="N106" s="3" t="s">
        <v>105</v>
      </c>
      <c r="O106" s="3" t="s">
        <v>104</v>
      </c>
      <c r="P106" s="3" t="s">
        <v>104</v>
      </c>
      <c r="Q106" s="3" t="s">
        <v>105</v>
      </c>
      <c r="R106" s="3" t="s">
        <v>105</v>
      </c>
      <c r="S106" s="3" t="s">
        <v>104</v>
      </c>
      <c r="T106" s="3" t="s">
        <v>105</v>
      </c>
      <c r="U106" s="3" t="s">
        <v>2715</v>
      </c>
      <c r="V106" s="3" t="s">
        <v>136</v>
      </c>
      <c r="W106" t="s">
        <v>2715</v>
      </c>
      <c r="X106" t="s">
        <v>244</v>
      </c>
      <c r="Y106" t="s">
        <v>2717</v>
      </c>
      <c r="Z106" t="s">
        <v>198</v>
      </c>
      <c r="AG106" s="3"/>
      <c r="AH106" s="3" t="s">
        <v>96</v>
      </c>
      <c r="AI106" s="3" t="s">
        <v>847</v>
      </c>
      <c r="AJ106" s="3" t="s">
        <v>848</v>
      </c>
      <c r="AK106" s="3" t="s">
        <v>849</v>
      </c>
      <c r="AL106" s="3" t="s">
        <v>96</v>
      </c>
      <c r="AM106" s="3" t="s">
        <v>96</v>
      </c>
      <c r="AN106" s="3" t="s">
        <v>96</v>
      </c>
      <c r="AO106" s="3" t="s">
        <v>845</v>
      </c>
      <c r="AP106" s="3" t="s">
        <v>845</v>
      </c>
    </row>
    <row r="107" spans="1:42" ht="22" customHeight="1" x14ac:dyDescent="0.35">
      <c r="A107">
        <v>40.694099999999999</v>
      </c>
      <c r="B107">
        <v>-75.290400000000005</v>
      </c>
      <c r="C107">
        <v>41</v>
      </c>
      <c r="D107" s="3" t="s">
        <v>133</v>
      </c>
      <c r="E107" s="3" t="s">
        <v>96</v>
      </c>
      <c r="F107" s="3" t="s">
        <v>144</v>
      </c>
      <c r="G107" s="3" t="s">
        <v>105</v>
      </c>
      <c r="H107" s="3" t="s">
        <v>105</v>
      </c>
      <c r="I107" s="3" t="s">
        <v>104</v>
      </c>
      <c r="J107" s="3" t="s">
        <v>104</v>
      </c>
      <c r="K107" s="3" t="s">
        <v>104</v>
      </c>
      <c r="L107" s="3" t="s">
        <v>107</v>
      </c>
      <c r="M107" s="3" t="s">
        <v>104</v>
      </c>
      <c r="N107" s="3" t="s">
        <v>107</v>
      </c>
      <c r="O107" s="3" t="s">
        <v>107</v>
      </c>
      <c r="P107" s="3" t="s">
        <v>105</v>
      </c>
      <c r="Q107" s="3" t="s">
        <v>107</v>
      </c>
      <c r="R107" s="3" t="s">
        <v>117</v>
      </c>
      <c r="S107" s="3" t="s">
        <v>104</v>
      </c>
      <c r="T107" s="3" t="s">
        <v>105</v>
      </c>
      <c r="U107" s="3" t="s">
        <v>2715</v>
      </c>
      <c r="V107" s="3" t="s">
        <v>854</v>
      </c>
      <c r="W107" t="s">
        <v>2715</v>
      </c>
      <c r="X107" t="s">
        <v>854</v>
      </c>
      <c r="AG107" s="3"/>
      <c r="AH107" s="3" t="s">
        <v>96</v>
      </c>
      <c r="AI107" s="3" t="s">
        <v>855</v>
      </c>
      <c r="AJ107" s="3" t="s">
        <v>531</v>
      </c>
      <c r="AK107" s="3" t="s">
        <v>96</v>
      </c>
      <c r="AL107" s="3" t="s">
        <v>96</v>
      </c>
      <c r="AM107" s="3" t="s">
        <v>96</v>
      </c>
      <c r="AN107" s="3" t="s">
        <v>856</v>
      </c>
      <c r="AO107" s="3" t="s">
        <v>852</v>
      </c>
      <c r="AP107" s="3" t="s">
        <v>852</v>
      </c>
    </row>
    <row r="108" spans="1:42" ht="22" customHeight="1" x14ac:dyDescent="0.35">
      <c r="A108">
        <v>38.959200000000003</v>
      </c>
      <c r="B108">
        <v>-94.596100000000007</v>
      </c>
      <c r="C108">
        <v>42</v>
      </c>
      <c r="D108" s="3" t="s">
        <v>133</v>
      </c>
      <c r="E108" s="3" t="s">
        <v>96</v>
      </c>
      <c r="F108" s="3" t="s">
        <v>116</v>
      </c>
      <c r="G108" s="3" t="s">
        <v>117</v>
      </c>
      <c r="H108" s="3" t="s">
        <v>105</v>
      </c>
      <c r="I108" s="3" t="s">
        <v>104</v>
      </c>
      <c r="J108" s="3" t="s">
        <v>105</v>
      </c>
      <c r="K108" s="3" t="s">
        <v>105</v>
      </c>
      <c r="L108" s="3" t="s">
        <v>105</v>
      </c>
      <c r="M108" s="3" t="s">
        <v>104</v>
      </c>
      <c r="N108" s="3" t="s">
        <v>107</v>
      </c>
      <c r="O108" s="3" t="s">
        <v>104</v>
      </c>
      <c r="P108" s="3" t="s">
        <v>106</v>
      </c>
      <c r="Q108" s="3" t="s">
        <v>107</v>
      </c>
      <c r="R108" s="3" t="s">
        <v>117</v>
      </c>
      <c r="S108" s="3" t="s">
        <v>104</v>
      </c>
      <c r="T108" s="3" t="s">
        <v>105</v>
      </c>
      <c r="U108" s="3" t="s">
        <v>2715</v>
      </c>
      <c r="V108" s="3" t="s">
        <v>127</v>
      </c>
      <c r="W108" t="s">
        <v>2715</v>
      </c>
      <c r="X108" t="s">
        <v>244</v>
      </c>
      <c r="Y108" t="s">
        <v>2719</v>
      </c>
      <c r="Z108" t="s">
        <v>198</v>
      </c>
      <c r="AG108" s="3"/>
      <c r="AH108" s="3" t="s">
        <v>96</v>
      </c>
      <c r="AI108" s="3" t="s">
        <v>861</v>
      </c>
      <c r="AJ108" s="3" t="s">
        <v>862</v>
      </c>
      <c r="AK108" s="3" t="s">
        <v>863</v>
      </c>
      <c r="AL108" s="3" t="s">
        <v>96</v>
      </c>
      <c r="AM108" s="3" t="s">
        <v>96</v>
      </c>
      <c r="AN108" s="3" t="s">
        <v>96</v>
      </c>
      <c r="AO108" s="3" t="s">
        <v>859</v>
      </c>
      <c r="AP108" s="3" t="s">
        <v>859</v>
      </c>
    </row>
    <row r="109" spans="1:42" ht="22" customHeight="1" x14ac:dyDescent="0.35">
      <c r="A109">
        <v>41.752299999999998</v>
      </c>
      <c r="B109">
        <v>-88.054100000000005</v>
      </c>
      <c r="C109">
        <v>51</v>
      </c>
      <c r="D109" s="3" t="s">
        <v>101</v>
      </c>
      <c r="E109" s="3" t="s">
        <v>96</v>
      </c>
      <c r="F109" s="3" t="s">
        <v>116</v>
      </c>
      <c r="G109" s="3" t="s">
        <v>104</v>
      </c>
      <c r="H109" s="3" t="s">
        <v>107</v>
      </c>
      <c r="I109" s="3" t="s">
        <v>104</v>
      </c>
      <c r="J109" s="3" t="s">
        <v>117</v>
      </c>
      <c r="K109" s="3" t="s">
        <v>104</v>
      </c>
      <c r="L109" s="3" t="s">
        <v>107</v>
      </c>
      <c r="M109" s="3" t="s">
        <v>106</v>
      </c>
      <c r="N109" s="3" t="s">
        <v>105</v>
      </c>
      <c r="O109" s="3" t="s">
        <v>106</v>
      </c>
      <c r="P109" s="3" t="s">
        <v>107</v>
      </c>
      <c r="Q109" s="3" t="s">
        <v>117</v>
      </c>
      <c r="R109" s="3" t="s">
        <v>117</v>
      </c>
      <c r="S109" s="3" t="s">
        <v>105</v>
      </c>
      <c r="T109" s="3" t="s">
        <v>107</v>
      </c>
      <c r="U109" s="3" t="s">
        <v>2715</v>
      </c>
      <c r="V109" s="3" t="s">
        <v>222</v>
      </c>
      <c r="W109" t="s">
        <v>2715</v>
      </c>
      <c r="X109" t="s">
        <v>244</v>
      </c>
      <c r="Y109" t="s">
        <v>2719</v>
      </c>
      <c r="AG109" s="3"/>
      <c r="AH109" s="3" t="s">
        <v>96</v>
      </c>
      <c r="AI109" s="3" t="s">
        <v>868</v>
      </c>
      <c r="AJ109" s="3" t="s">
        <v>869</v>
      </c>
      <c r="AK109" s="3" t="s">
        <v>870</v>
      </c>
      <c r="AL109" s="3" t="s">
        <v>96</v>
      </c>
      <c r="AM109" s="3" t="s">
        <v>96</v>
      </c>
      <c r="AN109" s="3" t="s">
        <v>96</v>
      </c>
      <c r="AO109" s="3" t="s">
        <v>866</v>
      </c>
      <c r="AP109" s="3" t="s">
        <v>866</v>
      </c>
    </row>
    <row r="110" spans="1:42" ht="22" customHeight="1" x14ac:dyDescent="0.35">
      <c r="A110">
        <v>36.167099999999998</v>
      </c>
      <c r="B110">
        <v>-86.786100000000005</v>
      </c>
      <c r="C110">
        <v>34</v>
      </c>
      <c r="D110" s="3" t="s">
        <v>101</v>
      </c>
      <c r="E110" s="3" t="s">
        <v>96</v>
      </c>
      <c r="F110" s="3" t="s">
        <v>144</v>
      </c>
      <c r="G110" s="3" t="s">
        <v>106</v>
      </c>
      <c r="H110" s="3" t="s">
        <v>105</v>
      </c>
      <c r="I110" s="3" t="s">
        <v>107</v>
      </c>
      <c r="J110" s="3" t="s">
        <v>104</v>
      </c>
      <c r="K110" s="3" t="s">
        <v>105</v>
      </c>
      <c r="L110" s="3" t="s">
        <v>107</v>
      </c>
      <c r="M110" s="3" t="s">
        <v>104</v>
      </c>
      <c r="N110" s="3" t="s">
        <v>105</v>
      </c>
      <c r="O110" s="3" t="s">
        <v>106</v>
      </c>
      <c r="P110" s="3" t="s">
        <v>105</v>
      </c>
      <c r="Q110" s="3" t="s">
        <v>105</v>
      </c>
      <c r="R110" s="3" t="s">
        <v>107</v>
      </c>
      <c r="S110" s="3" t="s">
        <v>105</v>
      </c>
      <c r="T110" s="3" t="s">
        <v>105</v>
      </c>
      <c r="U110" s="3" t="s">
        <v>2715</v>
      </c>
      <c r="V110" s="3" t="s">
        <v>136</v>
      </c>
      <c r="W110" t="s">
        <v>2715</v>
      </c>
      <c r="X110" t="s">
        <v>244</v>
      </c>
      <c r="Y110" t="s">
        <v>2717</v>
      </c>
      <c r="Z110" t="s">
        <v>198</v>
      </c>
      <c r="AG110" s="3"/>
      <c r="AH110" s="3" t="s">
        <v>96</v>
      </c>
      <c r="AI110" s="3" t="s">
        <v>875</v>
      </c>
      <c r="AJ110" s="3" t="s">
        <v>876</v>
      </c>
      <c r="AK110" s="3" t="s">
        <v>877</v>
      </c>
      <c r="AL110" s="3" t="s">
        <v>96</v>
      </c>
      <c r="AM110" s="3" t="s">
        <v>96</v>
      </c>
      <c r="AN110" s="3" t="s">
        <v>96</v>
      </c>
      <c r="AO110" s="3" t="s">
        <v>873</v>
      </c>
      <c r="AP110" s="3" t="s">
        <v>873</v>
      </c>
    </row>
    <row r="111" spans="1:42" ht="22" customHeight="1" x14ac:dyDescent="0.35">
      <c r="A111">
        <v>41.293999999999997</v>
      </c>
      <c r="B111">
        <v>-96.054100000000005</v>
      </c>
      <c r="C111">
        <v>33</v>
      </c>
      <c r="D111" s="3" t="s">
        <v>101</v>
      </c>
      <c r="E111" s="3" t="s">
        <v>96</v>
      </c>
      <c r="F111" s="3" t="s">
        <v>116</v>
      </c>
      <c r="G111" s="3" t="s">
        <v>117</v>
      </c>
      <c r="H111" s="3" t="s">
        <v>104</v>
      </c>
      <c r="I111" s="3" t="s">
        <v>105</v>
      </c>
      <c r="J111" s="3" t="s">
        <v>106</v>
      </c>
      <c r="K111" s="3" t="s">
        <v>104</v>
      </c>
      <c r="L111" s="3" t="s">
        <v>105</v>
      </c>
      <c r="M111" s="3" t="s">
        <v>105</v>
      </c>
      <c r="N111" s="3" t="s">
        <v>105</v>
      </c>
      <c r="O111" s="3" t="s">
        <v>106</v>
      </c>
      <c r="P111" s="3" t="s">
        <v>106</v>
      </c>
      <c r="Q111" s="3" t="s">
        <v>107</v>
      </c>
      <c r="R111" s="3" t="s">
        <v>117</v>
      </c>
      <c r="S111" s="3" t="s">
        <v>105</v>
      </c>
      <c r="T111" s="3" t="s">
        <v>106</v>
      </c>
      <c r="U111" s="3" t="s">
        <v>2715</v>
      </c>
      <c r="V111" s="3" t="s">
        <v>882</v>
      </c>
      <c r="W111" t="s">
        <v>2715</v>
      </c>
      <c r="X111" t="s">
        <v>244</v>
      </c>
      <c r="Y111" t="s">
        <v>2719</v>
      </c>
      <c r="Z111" t="s">
        <v>854</v>
      </c>
      <c r="AG111" s="3"/>
      <c r="AH111" s="3" t="s">
        <v>96</v>
      </c>
      <c r="AI111" s="3" t="s">
        <v>883</v>
      </c>
      <c r="AJ111" s="3" t="s">
        <v>884</v>
      </c>
      <c r="AK111" s="3" t="s">
        <v>885</v>
      </c>
      <c r="AL111" s="3" t="s">
        <v>96</v>
      </c>
      <c r="AM111" s="3" t="s">
        <v>96</v>
      </c>
      <c r="AN111" s="3" t="s">
        <v>96</v>
      </c>
      <c r="AO111" s="3" t="s">
        <v>880</v>
      </c>
      <c r="AP111" s="3" t="s">
        <v>880</v>
      </c>
    </row>
    <row r="112" spans="1:42" ht="22" customHeight="1" x14ac:dyDescent="0.35">
      <c r="A112">
        <v>36.049599999999998</v>
      </c>
      <c r="B112">
        <v>-95.885800000000003</v>
      </c>
      <c r="C112">
        <v>35</v>
      </c>
      <c r="D112" s="3" t="s">
        <v>101</v>
      </c>
      <c r="E112" s="3" t="s">
        <v>96</v>
      </c>
      <c r="F112" s="3" t="s">
        <v>144</v>
      </c>
      <c r="G112" s="3" t="s">
        <v>117</v>
      </c>
      <c r="H112" s="3" t="s">
        <v>106</v>
      </c>
      <c r="I112" s="3" t="s">
        <v>104</v>
      </c>
      <c r="J112" s="3" t="s">
        <v>107</v>
      </c>
      <c r="K112" s="3" t="s">
        <v>106</v>
      </c>
      <c r="L112" s="3" t="s">
        <v>106</v>
      </c>
      <c r="M112" s="3" t="s">
        <v>104</v>
      </c>
      <c r="N112" s="3" t="s">
        <v>104</v>
      </c>
      <c r="O112" s="3" t="s">
        <v>104</v>
      </c>
      <c r="P112" s="3" t="s">
        <v>104</v>
      </c>
      <c r="Q112" s="3" t="s">
        <v>104</v>
      </c>
      <c r="R112" s="3" t="s">
        <v>107</v>
      </c>
      <c r="S112" s="3" t="s">
        <v>104</v>
      </c>
      <c r="T112" s="3" t="s">
        <v>104</v>
      </c>
      <c r="U112" s="3" t="s">
        <v>2715</v>
      </c>
      <c r="V112" s="3" t="s">
        <v>136</v>
      </c>
      <c r="W112" t="s">
        <v>2715</v>
      </c>
      <c r="X112" t="s">
        <v>244</v>
      </c>
      <c r="Y112" t="s">
        <v>2717</v>
      </c>
      <c r="Z112" t="s">
        <v>198</v>
      </c>
      <c r="AG112" s="3"/>
      <c r="AH112" s="3" t="s">
        <v>96</v>
      </c>
      <c r="AI112" s="3" t="s">
        <v>890</v>
      </c>
      <c r="AJ112" s="3" t="s">
        <v>138</v>
      </c>
      <c r="AK112" s="3" t="s">
        <v>891</v>
      </c>
      <c r="AL112" s="3" t="s">
        <v>96</v>
      </c>
      <c r="AM112" s="3" t="s">
        <v>96</v>
      </c>
      <c r="AN112" s="3" t="s">
        <v>96</v>
      </c>
      <c r="AO112" s="3" t="s">
        <v>888</v>
      </c>
      <c r="AP112" s="3" t="s">
        <v>888</v>
      </c>
    </row>
    <row r="113" spans="1:42" ht="22" customHeight="1" x14ac:dyDescent="0.35">
      <c r="A113">
        <v>34.2363</v>
      </c>
      <c r="B113">
        <v>-118.4798</v>
      </c>
      <c r="C113">
        <v>22</v>
      </c>
      <c r="D113" s="3" t="s">
        <v>133</v>
      </c>
      <c r="E113" s="3" t="s">
        <v>96</v>
      </c>
      <c r="F113" s="3" t="s">
        <v>144</v>
      </c>
      <c r="G113" s="3" t="s">
        <v>106</v>
      </c>
      <c r="H113" s="3" t="s">
        <v>105</v>
      </c>
      <c r="I113" s="3" t="s">
        <v>105</v>
      </c>
      <c r="J113" s="3" t="s">
        <v>106</v>
      </c>
      <c r="K113" s="3" t="s">
        <v>105</v>
      </c>
      <c r="L113" s="3" t="s">
        <v>107</v>
      </c>
      <c r="M113" s="3" t="s">
        <v>105</v>
      </c>
      <c r="N113" s="3" t="s">
        <v>105</v>
      </c>
      <c r="O113" s="3" t="s">
        <v>105</v>
      </c>
      <c r="P113" s="3" t="s">
        <v>107</v>
      </c>
      <c r="Q113" s="3" t="s">
        <v>117</v>
      </c>
      <c r="R113" s="3" t="s">
        <v>117</v>
      </c>
      <c r="S113" s="3" t="s">
        <v>104</v>
      </c>
      <c r="T113" s="3" t="s">
        <v>105</v>
      </c>
      <c r="U113" s="3" t="s">
        <v>2715</v>
      </c>
      <c r="V113" s="3" t="s">
        <v>896</v>
      </c>
      <c r="W113" t="s">
        <v>2715</v>
      </c>
      <c r="X113" t="s">
        <v>244</v>
      </c>
      <c r="Y113" t="s">
        <v>231</v>
      </c>
      <c r="Z113" t="s">
        <v>1177</v>
      </c>
      <c r="AA113" t="s">
        <v>198</v>
      </c>
      <c r="AG113" s="3"/>
      <c r="AH113" s="3" t="s">
        <v>96</v>
      </c>
      <c r="AI113" s="3" t="s">
        <v>897</v>
      </c>
      <c r="AJ113" s="3" t="s">
        <v>246</v>
      </c>
      <c r="AK113" s="3" t="s">
        <v>898</v>
      </c>
      <c r="AL113" s="3" t="s">
        <v>899</v>
      </c>
      <c r="AM113" s="3" t="s">
        <v>96</v>
      </c>
      <c r="AN113" s="3" t="s">
        <v>96</v>
      </c>
      <c r="AO113" s="3" t="s">
        <v>894</v>
      </c>
      <c r="AP113" s="3" t="s">
        <v>894</v>
      </c>
    </row>
    <row r="114" spans="1:42" ht="22" customHeight="1" x14ac:dyDescent="0.35">
      <c r="A114">
        <v>45.528799999999997</v>
      </c>
      <c r="B114">
        <v>-122.68210000000001</v>
      </c>
      <c r="C114">
        <v>44</v>
      </c>
      <c r="D114" s="3" t="s">
        <v>101</v>
      </c>
      <c r="E114" s="3" t="s">
        <v>96</v>
      </c>
      <c r="F114" s="3" t="s">
        <v>144</v>
      </c>
      <c r="G114" s="3" t="s">
        <v>105</v>
      </c>
      <c r="H114" s="3" t="s">
        <v>105</v>
      </c>
      <c r="I114" s="3" t="s">
        <v>104</v>
      </c>
      <c r="J114" s="3" t="s">
        <v>105</v>
      </c>
      <c r="K114" s="3" t="s">
        <v>105</v>
      </c>
      <c r="L114" s="3" t="s">
        <v>105</v>
      </c>
      <c r="M114" s="3" t="s">
        <v>104</v>
      </c>
      <c r="N114" s="3" t="s">
        <v>105</v>
      </c>
      <c r="O114" s="3" t="s">
        <v>104</v>
      </c>
      <c r="P114" s="3" t="s">
        <v>107</v>
      </c>
      <c r="Q114" s="3" t="s">
        <v>107</v>
      </c>
      <c r="R114" s="3" t="s">
        <v>117</v>
      </c>
      <c r="S114" s="3" t="s">
        <v>104</v>
      </c>
      <c r="T114" s="3" t="s">
        <v>107</v>
      </c>
      <c r="U114" s="3" t="s">
        <v>2715</v>
      </c>
      <c r="V114" s="3" t="s">
        <v>176</v>
      </c>
      <c r="W114" t="s">
        <v>2715</v>
      </c>
      <c r="X114" t="s">
        <v>244</v>
      </c>
      <c r="Y114" t="s">
        <v>2717</v>
      </c>
      <c r="AG114" s="3"/>
      <c r="AH114" s="3" t="s">
        <v>96</v>
      </c>
      <c r="AI114" s="3" t="s">
        <v>904</v>
      </c>
      <c r="AJ114" s="3" t="s">
        <v>216</v>
      </c>
      <c r="AK114" s="3" t="s">
        <v>905</v>
      </c>
      <c r="AL114" s="3" t="s">
        <v>96</v>
      </c>
      <c r="AM114" s="3" t="s">
        <v>96</v>
      </c>
      <c r="AN114" s="3" t="s">
        <v>96</v>
      </c>
      <c r="AO114" s="3" t="s">
        <v>902</v>
      </c>
      <c r="AP114" s="3" t="s">
        <v>902</v>
      </c>
    </row>
    <row r="115" spans="1:42" ht="22" customHeight="1" x14ac:dyDescent="0.35">
      <c r="A115">
        <v>44.482900000000001</v>
      </c>
      <c r="B115">
        <v>-73.225300000000004</v>
      </c>
      <c r="C115">
        <v>26</v>
      </c>
      <c r="D115" s="3" t="s">
        <v>101</v>
      </c>
      <c r="E115" s="3" t="s">
        <v>96</v>
      </c>
      <c r="F115" s="3" t="s">
        <v>103</v>
      </c>
      <c r="G115" s="3" t="s">
        <v>117</v>
      </c>
      <c r="H115" s="3" t="s">
        <v>104</v>
      </c>
      <c r="I115" s="3" t="s">
        <v>104</v>
      </c>
      <c r="J115" s="3" t="s">
        <v>104</v>
      </c>
      <c r="K115" s="3" t="s">
        <v>104</v>
      </c>
      <c r="L115" s="3" t="s">
        <v>105</v>
      </c>
      <c r="M115" s="3" t="s">
        <v>104</v>
      </c>
      <c r="N115" s="3" t="s">
        <v>106</v>
      </c>
      <c r="O115" s="3" t="s">
        <v>105</v>
      </c>
      <c r="P115" s="3" t="s">
        <v>105</v>
      </c>
      <c r="Q115" s="3" t="s">
        <v>107</v>
      </c>
      <c r="R115" s="3" t="s">
        <v>107</v>
      </c>
      <c r="S115" s="3" t="s">
        <v>104</v>
      </c>
      <c r="T115" s="3" t="s">
        <v>107</v>
      </c>
      <c r="U115" s="3" t="s">
        <v>2715</v>
      </c>
      <c r="V115" s="3" t="s">
        <v>444</v>
      </c>
      <c r="W115" t="s">
        <v>2715</v>
      </c>
      <c r="X115" t="s">
        <v>231</v>
      </c>
      <c r="AG115" s="3"/>
      <c r="AH115" s="3" t="s">
        <v>96</v>
      </c>
      <c r="AI115" s="3" t="s">
        <v>910</v>
      </c>
      <c r="AJ115" s="3" t="s">
        <v>531</v>
      </c>
      <c r="AK115" s="3" t="s">
        <v>96</v>
      </c>
      <c r="AL115" s="3" t="s">
        <v>96</v>
      </c>
      <c r="AM115" s="3" t="s">
        <v>96</v>
      </c>
      <c r="AN115" s="3" t="s">
        <v>911</v>
      </c>
      <c r="AO115" s="3" t="s">
        <v>908</v>
      </c>
      <c r="AP115" s="3" t="s">
        <v>908</v>
      </c>
    </row>
    <row r="116" spans="1:42" ht="22" customHeight="1" x14ac:dyDescent="0.35">
      <c r="A116">
        <v>44.323300000000003</v>
      </c>
      <c r="B116">
        <v>-69.768699999999995</v>
      </c>
      <c r="C116">
        <v>35</v>
      </c>
      <c r="D116" s="3" t="s">
        <v>101</v>
      </c>
      <c r="E116" s="3" t="s">
        <v>96</v>
      </c>
      <c r="F116" s="3" t="s">
        <v>103</v>
      </c>
      <c r="G116" s="3" t="s">
        <v>106</v>
      </c>
      <c r="H116" s="3" t="s">
        <v>105</v>
      </c>
      <c r="I116" s="3" t="s">
        <v>104</v>
      </c>
      <c r="J116" s="3" t="s">
        <v>117</v>
      </c>
      <c r="K116" s="3" t="s">
        <v>104</v>
      </c>
      <c r="L116" s="3" t="s">
        <v>106</v>
      </c>
      <c r="M116" s="3" t="s">
        <v>104</v>
      </c>
      <c r="N116" s="3" t="s">
        <v>104</v>
      </c>
      <c r="O116" s="3" t="s">
        <v>106</v>
      </c>
      <c r="P116" s="3" t="s">
        <v>107</v>
      </c>
      <c r="Q116" s="3" t="s">
        <v>117</v>
      </c>
      <c r="R116" s="3" t="s">
        <v>117</v>
      </c>
      <c r="S116" s="3" t="s">
        <v>104</v>
      </c>
      <c r="T116" s="3" t="s">
        <v>106</v>
      </c>
      <c r="U116" s="3" t="s">
        <v>2715</v>
      </c>
      <c r="V116" s="3" t="s">
        <v>916</v>
      </c>
      <c r="W116" t="s">
        <v>2715</v>
      </c>
      <c r="X116" t="s">
        <v>244</v>
      </c>
      <c r="Y116" t="s">
        <v>1177</v>
      </c>
      <c r="Z116" t="s">
        <v>2719</v>
      </c>
      <c r="AA116" t="s">
        <v>2717</v>
      </c>
      <c r="AB116" t="s">
        <v>198</v>
      </c>
      <c r="AC116" t="s">
        <v>1487</v>
      </c>
      <c r="AG116" s="3"/>
      <c r="AH116" s="3" t="s">
        <v>917</v>
      </c>
      <c r="AI116" s="3" t="s">
        <v>918</v>
      </c>
      <c r="AJ116" s="3" t="s">
        <v>367</v>
      </c>
      <c r="AK116" s="3" t="s">
        <v>919</v>
      </c>
      <c r="AL116" s="3" t="s">
        <v>920</v>
      </c>
      <c r="AM116" s="3" t="s">
        <v>96</v>
      </c>
      <c r="AN116" s="3" t="s">
        <v>96</v>
      </c>
      <c r="AO116" s="3" t="s">
        <v>914</v>
      </c>
      <c r="AP116" s="3" t="s">
        <v>914</v>
      </c>
    </row>
    <row r="117" spans="1:42" ht="22" customHeight="1" x14ac:dyDescent="0.35">
      <c r="A117">
        <v>42.048699999999997</v>
      </c>
      <c r="B117">
        <v>-87.890500000000003</v>
      </c>
      <c r="C117">
        <v>66</v>
      </c>
      <c r="D117" s="3" t="s">
        <v>101</v>
      </c>
      <c r="E117" s="3" t="s">
        <v>96</v>
      </c>
      <c r="F117" s="3" t="s">
        <v>103</v>
      </c>
      <c r="G117" s="3" t="s">
        <v>117</v>
      </c>
      <c r="H117" s="3" t="s">
        <v>107</v>
      </c>
      <c r="I117" s="3" t="s">
        <v>104</v>
      </c>
      <c r="J117" s="3" t="s">
        <v>107</v>
      </c>
      <c r="K117" s="3" t="s">
        <v>104</v>
      </c>
      <c r="L117" s="3" t="s">
        <v>106</v>
      </c>
      <c r="M117" s="3" t="s">
        <v>106</v>
      </c>
      <c r="N117" s="3" t="s">
        <v>105</v>
      </c>
      <c r="O117" s="3" t="s">
        <v>106</v>
      </c>
      <c r="P117" s="3" t="s">
        <v>106</v>
      </c>
      <c r="Q117" s="3" t="s">
        <v>117</v>
      </c>
      <c r="R117" s="3" t="s">
        <v>117</v>
      </c>
      <c r="S117" s="3" t="s">
        <v>105</v>
      </c>
      <c r="T117" s="3" t="s">
        <v>117</v>
      </c>
      <c r="U117" s="3" t="s">
        <v>2715</v>
      </c>
      <c r="V117" s="3" t="s">
        <v>244</v>
      </c>
      <c r="W117" t="s">
        <v>2715</v>
      </c>
      <c r="X117" t="s">
        <v>244</v>
      </c>
      <c r="AG117" s="3"/>
      <c r="AH117" s="3" t="s">
        <v>96</v>
      </c>
      <c r="AI117" s="3" t="s">
        <v>925</v>
      </c>
      <c r="AJ117" s="3" t="s">
        <v>346</v>
      </c>
      <c r="AK117" s="3" t="s">
        <v>926</v>
      </c>
      <c r="AL117" s="3" t="s">
        <v>96</v>
      </c>
      <c r="AM117" s="3" t="s">
        <v>96</v>
      </c>
      <c r="AN117" s="3" t="s">
        <v>96</v>
      </c>
      <c r="AO117" s="3" t="s">
        <v>923</v>
      </c>
      <c r="AP117" s="3" t="s">
        <v>923</v>
      </c>
    </row>
    <row r="118" spans="1:42" ht="22" customHeight="1" x14ac:dyDescent="0.35">
      <c r="A118">
        <v>37.750999999999998</v>
      </c>
      <c r="B118">
        <v>-97.822000000000003</v>
      </c>
      <c r="C118">
        <v>25</v>
      </c>
      <c r="D118" s="3" t="s">
        <v>133</v>
      </c>
      <c r="E118" s="3" t="s">
        <v>96</v>
      </c>
      <c r="F118" s="3" t="s">
        <v>116</v>
      </c>
      <c r="G118" s="3" t="s">
        <v>105</v>
      </c>
      <c r="H118" s="3" t="s">
        <v>106</v>
      </c>
      <c r="I118" s="3" t="s">
        <v>105</v>
      </c>
      <c r="J118" s="3" t="s">
        <v>105</v>
      </c>
      <c r="K118" s="3" t="s">
        <v>104</v>
      </c>
      <c r="L118" s="3" t="s">
        <v>107</v>
      </c>
      <c r="M118" s="3" t="s">
        <v>105</v>
      </c>
      <c r="N118" s="3" t="s">
        <v>105</v>
      </c>
      <c r="O118" s="3" t="s">
        <v>107</v>
      </c>
      <c r="P118" s="3" t="s">
        <v>117</v>
      </c>
      <c r="Q118" s="3" t="s">
        <v>117</v>
      </c>
      <c r="R118" s="3" t="s">
        <v>117</v>
      </c>
      <c r="S118" s="3" t="s">
        <v>107</v>
      </c>
      <c r="T118" s="3" t="s">
        <v>105</v>
      </c>
      <c r="U118" s="3" t="s">
        <v>2715</v>
      </c>
      <c r="V118" s="3" t="s">
        <v>931</v>
      </c>
      <c r="W118" t="s">
        <v>2715</v>
      </c>
      <c r="X118" t="s">
        <v>244</v>
      </c>
      <c r="Y118" t="s">
        <v>2721</v>
      </c>
      <c r="Z118" t="s">
        <v>231</v>
      </c>
      <c r="AA118" t="s">
        <v>2717</v>
      </c>
      <c r="AG118" s="3"/>
      <c r="AH118" s="3" t="s">
        <v>96</v>
      </c>
      <c r="AI118" s="3" t="s">
        <v>932</v>
      </c>
      <c r="AJ118" s="3" t="s">
        <v>246</v>
      </c>
      <c r="AK118" s="3" t="s">
        <v>933</v>
      </c>
      <c r="AL118" s="3" t="s">
        <v>96</v>
      </c>
      <c r="AM118" s="3" t="s">
        <v>96</v>
      </c>
      <c r="AN118" s="3" t="s">
        <v>96</v>
      </c>
      <c r="AO118" s="3" t="s">
        <v>929</v>
      </c>
      <c r="AP118" s="3" t="s">
        <v>929</v>
      </c>
    </row>
    <row r="119" spans="1:42" ht="22" customHeight="1" x14ac:dyDescent="0.35">
      <c r="A119">
        <v>35.222700000000003</v>
      </c>
      <c r="B119">
        <v>-80.793800000000005</v>
      </c>
      <c r="C119">
        <v>53</v>
      </c>
      <c r="D119" s="3" t="s">
        <v>101</v>
      </c>
      <c r="E119" s="3" t="s">
        <v>96</v>
      </c>
      <c r="F119" s="3" t="s">
        <v>144</v>
      </c>
      <c r="G119" s="3" t="s">
        <v>106</v>
      </c>
      <c r="H119" s="3" t="s">
        <v>106</v>
      </c>
      <c r="I119" s="3" t="s">
        <v>105</v>
      </c>
      <c r="J119" s="3" t="s">
        <v>105</v>
      </c>
      <c r="K119" s="3" t="s">
        <v>104</v>
      </c>
      <c r="L119" s="3" t="s">
        <v>105</v>
      </c>
      <c r="M119" s="3" t="s">
        <v>104</v>
      </c>
      <c r="N119" s="3" t="s">
        <v>104</v>
      </c>
      <c r="O119" s="3" t="s">
        <v>107</v>
      </c>
      <c r="P119" s="3" t="s">
        <v>106</v>
      </c>
      <c r="Q119" s="3" t="s">
        <v>107</v>
      </c>
      <c r="R119" s="3" t="s">
        <v>117</v>
      </c>
      <c r="S119" s="3" t="s">
        <v>105</v>
      </c>
      <c r="T119" s="3" t="s">
        <v>105</v>
      </c>
      <c r="U119" s="3" t="s">
        <v>2715</v>
      </c>
      <c r="V119" s="3" t="s">
        <v>938</v>
      </c>
      <c r="W119" t="s">
        <v>2715</v>
      </c>
      <c r="X119" t="s">
        <v>854</v>
      </c>
      <c r="Y119" t="s">
        <v>198</v>
      </c>
      <c r="AG119" s="3"/>
      <c r="AH119" s="3" t="s">
        <v>96</v>
      </c>
      <c r="AI119" s="3" t="s">
        <v>939</v>
      </c>
      <c r="AJ119" s="3" t="s">
        <v>138</v>
      </c>
      <c r="AK119" s="3" t="s">
        <v>96</v>
      </c>
      <c r="AL119" s="3" t="s">
        <v>96</v>
      </c>
      <c r="AM119" s="3" t="s">
        <v>96</v>
      </c>
      <c r="AN119" s="3" t="s">
        <v>940</v>
      </c>
      <c r="AO119" s="3" t="s">
        <v>936</v>
      </c>
      <c r="AP119" s="3" t="s">
        <v>936</v>
      </c>
    </row>
    <row r="120" spans="1:42" ht="22" customHeight="1" x14ac:dyDescent="0.35">
      <c r="A120">
        <v>41.4377</v>
      </c>
      <c r="B120">
        <v>-81.548699999999997</v>
      </c>
      <c r="C120">
        <v>40</v>
      </c>
      <c r="D120" s="3" t="s">
        <v>101</v>
      </c>
      <c r="E120" s="3" t="s">
        <v>96</v>
      </c>
      <c r="F120" s="3" t="s">
        <v>144</v>
      </c>
      <c r="G120" s="3" t="s">
        <v>107</v>
      </c>
      <c r="H120" s="3" t="s">
        <v>106</v>
      </c>
      <c r="I120" s="3" t="s">
        <v>105</v>
      </c>
      <c r="J120" s="3" t="s">
        <v>105</v>
      </c>
      <c r="K120" s="3" t="s">
        <v>105</v>
      </c>
      <c r="L120" s="3" t="s">
        <v>107</v>
      </c>
      <c r="M120" s="3" t="s">
        <v>105</v>
      </c>
      <c r="N120" s="3" t="s">
        <v>105</v>
      </c>
      <c r="O120" s="3" t="s">
        <v>105</v>
      </c>
      <c r="P120" s="3" t="s">
        <v>105</v>
      </c>
      <c r="Q120" s="3" t="s">
        <v>107</v>
      </c>
      <c r="R120" s="3" t="s">
        <v>117</v>
      </c>
      <c r="S120" s="3" t="s">
        <v>105</v>
      </c>
      <c r="T120" s="3" t="s">
        <v>107</v>
      </c>
      <c r="U120" s="3" t="s">
        <v>2715</v>
      </c>
      <c r="V120" s="3" t="s">
        <v>344</v>
      </c>
      <c r="W120" t="s">
        <v>2715</v>
      </c>
      <c r="X120" t="s">
        <v>244</v>
      </c>
      <c r="Y120" t="s">
        <v>2721</v>
      </c>
      <c r="Z120" t="s">
        <v>854</v>
      </c>
      <c r="AA120" t="s">
        <v>198</v>
      </c>
      <c r="AG120" s="3"/>
      <c r="AH120" s="3" t="s">
        <v>96</v>
      </c>
      <c r="AI120" s="3" t="s">
        <v>945</v>
      </c>
      <c r="AJ120" s="3" t="s">
        <v>367</v>
      </c>
      <c r="AK120" s="3" t="s">
        <v>946</v>
      </c>
      <c r="AL120" s="3" t="s">
        <v>96</v>
      </c>
      <c r="AM120" s="3" t="s">
        <v>96</v>
      </c>
      <c r="AN120" s="3" t="s">
        <v>96</v>
      </c>
      <c r="AO120" s="3" t="s">
        <v>943</v>
      </c>
      <c r="AP120" s="3" t="s">
        <v>943</v>
      </c>
    </row>
    <row r="121" spans="1:42" ht="22" customHeight="1" x14ac:dyDescent="0.35">
      <c r="A121">
        <v>42.009399999999999</v>
      </c>
      <c r="B121">
        <v>-87.835400000000007</v>
      </c>
      <c r="C121">
        <v>31</v>
      </c>
      <c r="D121" s="3" t="s">
        <v>133</v>
      </c>
      <c r="E121" s="3" t="s">
        <v>96</v>
      </c>
      <c r="F121" s="3" t="s">
        <v>135</v>
      </c>
      <c r="G121" s="3" t="s">
        <v>107</v>
      </c>
      <c r="H121" s="3" t="s">
        <v>105</v>
      </c>
      <c r="I121" s="3" t="s">
        <v>105</v>
      </c>
      <c r="J121" s="3" t="s">
        <v>105</v>
      </c>
      <c r="K121" s="3" t="s">
        <v>104</v>
      </c>
      <c r="L121" s="3" t="s">
        <v>105</v>
      </c>
      <c r="M121" s="3" t="s">
        <v>106</v>
      </c>
      <c r="N121" s="3" t="s">
        <v>105</v>
      </c>
      <c r="O121" s="3" t="s">
        <v>105</v>
      </c>
      <c r="P121" s="3" t="s">
        <v>107</v>
      </c>
      <c r="Q121" s="3" t="s">
        <v>117</v>
      </c>
      <c r="R121" s="3" t="s">
        <v>117</v>
      </c>
      <c r="S121" s="3" t="s">
        <v>105</v>
      </c>
      <c r="T121" s="3" t="s">
        <v>107</v>
      </c>
      <c r="U121" s="3" t="s">
        <v>2715</v>
      </c>
      <c r="V121" s="3" t="s">
        <v>206</v>
      </c>
      <c r="W121" t="s">
        <v>2715</v>
      </c>
      <c r="X121" t="s">
        <v>244</v>
      </c>
      <c r="Y121" t="s">
        <v>198</v>
      </c>
      <c r="AG121" s="3"/>
      <c r="AH121" s="3" t="s">
        <v>96</v>
      </c>
      <c r="AI121" s="3" t="s">
        <v>951</v>
      </c>
      <c r="AJ121" s="3" t="s">
        <v>952</v>
      </c>
      <c r="AK121" s="3" t="s">
        <v>953</v>
      </c>
      <c r="AL121" s="3" t="s">
        <v>96</v>
      </c>
      <c r="AM121" s="3" t="s">
        <v>96</v>
      </c>
      <c r="AN121" s="3" t="s">
        <v>96</v>
      </c>
      <c r="AO121" s="3" t="s">
        <v>949</v>
      </c>
      <c r="AP121" s="3" t="s">
        <v>949</v>
      </c>
    </row>
    <row r="122" spans="1:42" ht="22" customHeight="1" x14ac:dyDescent="0.35">
      <c r="A122">
        <v>41.167299999999997</v>
      </c>
      <c r="B122">
        <v>-87.252300000000005</v>
      </c>
      <c r="C122">
        <v>42</v>
      </c>
      <c r="D122" s="3" t="s">
        <v>101</v>
      </c>
      <c r="E122" s="3" t="s">
        <v>96</v>
      </c>
      <c r="F122" s="3" t="s">
        <v>144</v>
      </c>
      <c r="G122" s="3" t="s">
        <v>105</v>
      </c>
      <c r="H122" s="3" t="s">
        <v>105</v>
      </c>
      <c r="I122" s="3" t="s">
        <v>107</v>
      </c>
      <c r="J122" s="3" t="s">
        <v>104</v>
      </c>
      <c r="K122" s="3" t="s">
        <v>104</v>
      </c>
      <c r="L122" s="3" t="s">
        <v>105</v>
      </c>
      <c r="M122" s="3" t="s">
        <v>104</v>
      </c>
      <c r="N122" s="3" t="s">
        <v>117</v>
      </c>
      <c r="O122" s="3" t="s">
        <v>107</v>
      </c>
      <c r="P122" s="3" t="s">
        <v>105</v>
      </c>
      <c r="Q122" s="3" t="s">
        <v>105</v>
      </c>
      <c r="R122" s="3" t="s">
        <v>107</v>
      </c>
      <c r="S122" s="3" t="s">
        <v>105</v>
      </c>
      <c r="T122" s="3" t="s">
        <v>105</v>
      </c>
      <c r="U122" s="3" t="s">
        <v>2715</v>
      </c>
      <c r="V122" s="3" t="s">
        <v>958</v>
      </c>
      <c r="W122" t="s">
        <v>2715</v>
      </c>
      <c r="X122" t="s">
        <v>244</v>
      </c>
      <c r="Y122" t="s">
        <v>2721</v>
      </c>
      <c r="Z122" t="s">
        <v>2719</v>
      </c>
      <c r="AA122" t="s">
        <v>2717</v>
      </c>
      <c r="AB122" t="s">
        <v>198</v>
      </c>
      <c r="AG122" s="3"/>
      <c r="AH122" s="3" t="s">
        <v>96</v>
      </c>
      <c r="AI122" s="3" t="s">
        <v>959</v>
      </c>
      <c r="AJ122" s="3" t="s">
        <v>960</v>
      </c>
      <c r="AK122" s="3" t="s">
        <v>961</v>
      </c>
      <c r="AL122" s="3" t="s">
        <v>96</v>
      </c>
      <c r="AM122" s="3" t="s">
        <v>96</v>
      </c>
      <c r="AN122" s="3" t="s">
        <v>96</v>
      </c>
      <c r="AO122" s="3" t="s">
        <v>956</v>
      </c>
      <c r="AP122" s="3" t="s">
        <v>956</v>
      </c>
    </row>
    <row r="123" spans="1:42" ht="22" customHeight="1" x14ac:dyDescent="0.35">
      <c r="A123">
        <v>40.8123</v>
      </c>
      <c r="B123">
        <v>-73.968199999999996</v>
      </c>
      <c r="C123">
        <v>24</v>
      </c>
      <c r="D123" s="3" t="s">
        <v>101</v>
      </c>
      <c r="E123" s="3" t="s">
        <v>96</v>
      </c>
      <c r="F123" s="3" t="s">
        <v>144</v>
      </c>
      <c r="G123" s="3" t="s">
        <v>117</v>
      </c>
      <c r="H123" s="3" t="s">
        <v>104</v>
      </c>
      <c r="I123" s="3" t="s">
        <v>106</v>
      </c>
      <c r="J123" s="3" t="s">
        <v>105</v>
      </c>
      <c r="K123" s="3" t="s">
        <v>106</v>
      </c>
      <c r="L123" s="3" t="s">
        <v>105</v>
      </c>
      <c r="M123" s="3" t="s">
        <v>105</v>
      </c>
      <c r="N123" s="3" t="s">
        <v>107</v>
      </c>
      <c r="O123" s="3" t="s">
        <v>106</v>
      </c>
      <c r="P123" s="3" t="s">
        <v>107</v>
      </c>
      <c r="Q123" s="3" t="s">
        <v>117</v>
      </c>
      <c r="R123" s="3" t="s">
        <v>117</v>
      </c>
      <c r="S123" s="3" t="s">
        <v>104</v>
      </c>
      <c r="T123" s="3" t="s">
        <v>107</v>
      </c>
      <c r="U123" s="3" t="s">
        <v>2715</v>
      </c>
      <c r="V123" s="3" t="s">
        <v>206</v>
      </c>
      <c r="W123" t="s">
        <v>2715</v>
      </c>
      <c r="X123" t="s">
        <v>244</v>
      </c>
      <c r="Y123" t="s">
        <v>198</v>
      </c>
      <c r="AG123" s="3"/>
      <c r="AH123" s="3" t="s">
        <v>96</v>
      </c>
      <c r="AI123" s="3" t="s">
        <v>966</v>
      </c>
      <c r="AJ123" s="3" t="s">
        <v>216</v>
      </c>
      <c r="AK123" s="3" t="s">
        <v>967</v>
      </c>
      <c r="AL123" s="3" t="s">
        <v>96</v>
      </c>
      <c r="AM123" s="3" t="s">
        <v>96</v>
      </c>
      <c r="AN123" s="3" t="s">
        <v>96</v>
      </c>
      <c r="AO123" s="3" t="s">
        <v>964</v>
      </c>
      <c r="AP123" s="3" t="s">
        <v>964</v>
      </c>
    </row>
    <row r="124" spans="1:42" ht="22" customHeight="1" x14ac:dyDescent="0.35">
      <c r="A124">
        <v>34.1325</v>
      </c>
      <c r="B124">
        <v>-118.2076</v>
      </c>
      <c r="C124">
        <v>36</v>
      </c>
      <c r="D124" s="3" t="s">
        <v>101</v>
      </c>
      <c r="E124" s="3" t="s">
        <v>96</v>
      </c>
      <c r="F124" s="3" t="s">
        <v>103</v>
      </c>
      <c r="G124" s="3" t="s">
        <v>117</v>
      </c>
      <c r="H124" s="3" t="s">
        <v>105</v>
      </c>
      <c r="I124" s="3" t="s">
        <v>105</v>
      </c>
      <c r="J124" s="3" t="s">
        <v>104</v>
      </c>
      <c r="K124" s="3" t="s">
        <v>104</v>
      </c>
      <c r="L124" s="3" t="s">
        <v>105</v>
      </c>
      <c r="M124" s="3" t="s">
        <v>104</v>
      </c>
      <c r="N124" s="3" t="s">
        <v>107</v>
      </c>
      <c r="O124" s="3" t="s">
        <v>107</v>
      </c>
      <c r="P124" s="3" t="s">
        <v>105</v>
      </c>
      <c r="Q124" s="3" t="s">
        <v>104</v>
      </c>
      <c r="R124" s="3" t="s">
        <v>105</v>
      </c>
      <c r="S124" s="3" t="s">
        <v>105</v>
      </c>
      <c r="T124" s="3" t="s">
        <v>104</v>
      </c>
      <c r="U124" s="3" t="s">
        <v>2715</v>
      </c>
      <c r="V124" s="3" t="s">
        <v>437</v>
      </c>
      <c r="W124" t="s">
        <v>2715</v>
      </c>
      <c r="X124" t="s">
        <v>2719</v>
      </c>
      <c r="Y124" t="s">
        <v>198</v>
      </c>
      <c r="AG124" s="3"/>
      <c r="AH124" s="3" t="s">
        <v>96</v>
      </c>
      <c r="AI124" s="3" t="s">
        <v>972</v>
      </c>
      <c r="AJ124" s="3" t="s">
        <v>675</v>
      </c>
      <c r="AK124" s="3" t="s">
        <v>96</v>
      </c>
      <c r="AL124" s="3" t="s">
        <v>96</v>
      </c>
      <c r="AM124" s="3" t="s">
        <v>96</v>
      </c>
      <c r="AN124" s="3" t="s">
        <v>973</v>
      </c>
      <c r="AO124" s="3" t="s">
        <v>970</v>
      </c>
      <c r="AP124" s="3" t="s">
        <v>970</v>
      </c>
    </row>
    <row r="125" spans="1:42" ht="22" customHeight="1" x14ac:dyDescent="0.35">
      <c r="A125">
        <v>39.603000000000002</v>
      </c>
      <c r="B125">
        <v>-77.0291</v>
      </c>
      <c r="C125">
        <v>38</v>
      </c>
      <c r="D125" s="3" t="s">
        <v>101</v>
      </c>
      <c r="E125" s="3" t="s">
        <v>96</v>
      </c>
      <c r="F125" s="3" t="s">
        <v>144</v>
      </c>
      <c r="G125" s="3" t="s">
        <v>117</v>
      </c>
      <c r="H125" s="3" t="s">
        <v>105</v>
      </c>
      <c r="I125" s="3" t="s">
        <v>107</v>
      </c>
      <c r="J125" s="3" t="s">
        <v>104</v>
      </c>
      <c r="K125" s="3" t="s">
        <v>105</v>
      </c>
      <c r="L125" s="3" t="s">
        <v>107</v>
      </c>
      <c r="M125" s="3" t="s">
        <v>104</v>
      </c>
      <c r="N125" s="3" t="s">
        <v>107</v>
      </c>
      <c r="O125" s="3" t="s">
        <v>105</v>
      </c>
      <c r="P125" s="3" t="s">
        <v>117</v>
      </c>
      <c r="Q125" s="3" t="s">
        <v>117</v>
      </c>
      <c r="R125" s="3" t="s">
        <v>117</v>
      </c>
      <c r="S125" s="3" t="s">
        <v>105</v>
      </c>
      <c r="T125" s="3" t="s">
        <v>107</v>
      </c>
      <c r="U125" s="3" t="s">
        <v>2715</v>
      </c>
      <c r="V125" s="3" t="s">
        <v>214</v>
      </c>
      <c r="W125" t="s">
        <v>2715</v>
      </c>
      <c r="X125" t="s">
        <v>2717</v>
      </c>
      <c r="AG125" s="3"/>
      <c r="AH125" s="3" t="s">
        <v>96</v>
      </c>
      <c r="AI125" s="3" t="s">
        <v>978</v>
      </c>
      <c r="AJ125" s="3" t="s">
        <v>471</v>
      </c>
      <c r="AK125" s="3" t="s">
        <v>96</v>
      </c>
      <c r="AL125" s="3" t="s">
        <v>96</v>
      </c>
      <c r="AM125" s="3" t="s">
        <v>96</v>
      </c>
      <c r="AN125" s="3" t="s">
        <v>979</v>
      </c>
      <c r="AO125" s="3" t="s">
        <v>976</v>
      </c>
      <c r="AP125" s="3" t="s">
        <v>976</v>
      </c>
    </row>
    <row r="126" spans="1:42" ht="22" customHeight="1" x14ac:dyDescent="0.35">
      <c r="A126">
        <v>29.613800000000001</v>
      </c>
      <c r="B126">
        <v>-82.385999999999996</v>
      </c>
      <c r="C126">
        <v>18</v>
      </c>
      <c r="D126" s="3" t="s">
        <v>101</v>
      </c>
      <c r="E126" s="3" t="s">
        <v>96</v>
      </c>
      <c r="F126" s="3" t="s">
        <v>116</v>
      </c>
      <c r="G126" s="3" t="s">
        <v>117</v>
      </c>
      <c r="H126" s="3" t="s">
        <v>105</v>
      </c>
      <c r="I126" s="3" t="s">
        <v>117</v>
      </c>
      <c r="J126" s="3" t="s">
        <v>104</v>
      </c>
      <c r="K126" s="3" t="s">
        <v>105</v>
      </c>
      <c r="L126" s="3" t="s">
        <v>107</v>
      </c>
      <c r="M126" s="3" t="s">
        <v>104</v>
      </c>
      <c r="N126" s="3" t="s">
        <v>117</v>
      </c>
      <c r="O126" s="3" t="s">
        <v>105</v>
      </c>
      <c r="P126" s="3" t="s">
        <v>105</v>
      </c>
      <c r="Q126" s="3" t="s">
        <v>105</v>
      </c>
      <c r="R126" s="3" t="s">
        <v>117</v>
      </c>
      <c r="S126" s="3" t="s">
        <v>104</v>
      </c>
      <c r="T126" s="3" t="s">
        <v>106</v>
      </c>
      <c r="U126" s="3" t="s">
        <v>2715</v>
      </c>
      <c r="V126" s="3" t="s">
        <v>984</v>
      </c>
      <c r="W126" t="s">
        <v>2715</v>
      </c>
      <c r="X126" t="s">
        <v>244</v>
      </c>
      <c r="Y126" t="s">
        <v>2721</v>
      </c>
      <c r="Z126" t="s">
        <v>231</v>
      </c>
      <c r="AA126" t="s">
        <v>2719</v>
      </c>
      <c r="AB126" t="s">
        <v>854</v>
      </c>
      <c r="AC126" t="s">
        <v>198</v>
      </c>
      <c r="AG126" s="3"/>
      <c r="AH126" s="3" t="s">
        <v>96</v>
      </c>
      <c r="AI126" s="3" t="s">
        <v>985</v>
      </c>
      <c r="AJ126" s="3" t="s">
        <v>986</v>
      </c>
      <c r="AK126" s="3" t="s">
        <v>987</v>
      </c>
      <c r="AL126" s="3" t="s">
        <v>96</v>
      </c>
      <c r="AM126" s="3" t="s">
        <v>96</v>
      </c>
      <c r="AN126" s="3" t="s">
        <v>96</v>
      </c>
      <c r="AO126" s="3" t="s">
        <v>982</v>
      </c>
      <c r="AP126" s="3" t="s">
        <v>982</v>
      </c>
    </row>
    <row r="127" spans="1:42" ht="22" customHeight="1" x14ac:dyDescent="0.35">
      <c r="A127">
        <v>45.166499999999999</v>
      </c>
      <c r="B127">
        <v>-93.3215</v>
      </c>
      <c r="C127">
        <v>47</v>
      </c>
      <c r="D127" s="3" t="s">
        <v>476</v>
      </c>
      <c r="E127" s="3" t="s">
        <v>991</v>
      </c>
      <c r="F127" s="3" t="s">
        <v>144</v>
      </c>
      <c r="G127" s="3" t="s">
        <v>104</v>
      </c>
      <c r="H127" s="3" t="s">
        <v>106</v>
      </c>
      <c r="I127" s="3" t="s">
        <v>104</v>
      </c>
      <c r="J127" s="3" t="s">
        <v>104</v>
      </c>
      <c r="K127" s="3" t="s">
        <v>104</v>
      </c>
      <c r="L127" s="3" t="s">
        <v>107</v>
      </c>
      <c r="M127" s="3" t="s">
        <v>104</v>
      </c>
      <c r="N127" s="3" t="s">
        <v>104</v>
      </c>
      <c r="O127" s="3" t="s">
        <v>105</v>
      </c>
      <c r="P127" s="3" t="s">
        <v>105</v>
      </c>
      <c r="Q127" s="3" t="s">
        <v>107</v>
      </c>
      <c r="R127" s="3" t="s">
        <v>117</v>
      </c>
      <c r="S127" s="3" t="s">
        <v>104</v>
      </c>
      <c r="T127" s="3" t="s">
        <v>106</v>
      </c>
      <c r="U127" s="3" t="s">
        <v>2715</v>
      </c>
      <c r="V127" s="3" t="s">
        <v>176</v>
      </c>
      <c r="W127" t="s">
        <v>2715</v>
      </c>
      <c r="X127" t="s">
        <v>244</v>
      </c>
      <c r="Y127" t="s">
        <v>2717</v>
      </c>
      <c r="AG127" s="3"/>
      <c r="AH127" s="3" t="s">
        <v>96</v>
      </c>
      <c r="AI127" s="3" t="s">
        <v>993</v>
      </c>
      <c r="AJ127" s="3" t="s">
        <v>848</v>
      </c>
      <c r="AK127" s="3" t="s">
        <v>994</v>
      </c>
      <c r="AL127" s="3" t="s">
        <v>96</v>
      </c>
      <c r="AM127" s="3" t="s">
        <v>96</v>
      </c>
      <c r="AN127" s="3" t="s">
        <v>96</v>
      </c>
      <c r="AO127" s="3" t="s">
        <v>990</v>
      </c>
      <c r="AP127" s="3" t="s">
        <v>990</v>
      </c>
    </row>
    <row r="128" spans="1:42" ht="22" customHeight="1" x14ac:dyDescent="0.35">
      <c r="A128">
        <v>34.782800000000002</v>
      </c>
      <c r="B128">
        <v>-84.933199999999999</v>
      </c>
      <c r="C128">
        <v>29</v>
      </c>
      <c r="D128" s="3" t="s">
        <v>101</v>
      </c>
      <c r="E128" s="3" t="s">
        <v>96</v>
      </c>
      <c r="F128" s="3" t="s">
        <v>116</v>
      </c>
      <c r="G128" s="3" t="s">
        <v>106</v>
      </c>
      <c r="H128" s="3" t="s">
        <v>106</v>
      </c>
      <c r="I128" s="3" t="s">
        <v>105</v>
      </c>
      <c r="J128" s="3" t="s">
        <v>106</v>
      </c>
      <c r="K128" s="3" t="s">
        <v>105</v>
      </c>
      <c r="L128" s="3" t="s">
        <v>105</v>
      </c>
      <c r="M128" s="3" t="s">
        <v>105</v>
      </c>
      <c r="N128" s="3" t="s">
        <v>106</v>
      </c>
      <c r="O128" s="3" t="s">
        <v>105</v>
      </c>
      <c r="P128" s="3" t="s">
        <v>106</v>
      </c>
      <c r="Q128" s="3" t="s">
        <v>106</v>
      </c>
      <c r="R128" s="3" t="s">
        <v>107</v>
      </c>
      <c r="S128" s="3" t="s">
        <v>105</v>
      </c>
      <c r="T128" s="3" t="s">
        <v>106</v>
      </c>
      <c r="U128" s="3" t="s">
        <v>2715</v>
      </c>
      <c r="V128" s="3" t="s">
        <v>999</v>
      </c>
      <c r="W128" t="s">
        <v>2715</v>
      </c>
      <c r="X128" t="s">
        <v>244</v>
      </c>
      <c r="Y128" t="s">
        <v>231</v>
      </c>
      <c r="Z128" t="s">
        <v>1177</v>
      </c>
      <c r="AA128" t="s">
        <v>2717</v>
      </c>
      <c r="AB128" t="s">
        <v>198</v>
      </c>
      <c r="AG128" s="3"/>
      <c r="AH128" s="3" t="s">
        <v>96</v>
      </c>
      <c r="AI128" s="3" t="s">
        <v>1000</v>
      </c>
      <c r="AJ128" s="3" t="s">
        <v>138</v>
      </c>
      <c r="AK128" s="3" t="s">
        <v>1001</v>
      </c>
      <c r="AL128" s="3" t="s">
        <v>1002</v>
      </c>
      <c r="AM128" s="3" t="s">
        <v>96</v>
      </c>
      <c r="AN128" s="3" t="s">
        <v>96</v>
      </c>
      <c r="AO128" s="3" t="s">
        <v>997</v>
      </c>
      <c r="AP128" s="3" t="s">
        <v>997</v>
      </c>
    </row>
    <row r="129" spans="1:42" ht="22" customHeight="1" x14ac:dyDescent="0.35">
      <c r="A129">
        <v>37.750999999999998</v>
      </c>
      <c r="B129">
        <v>-97.822000000000003</v>
      </c>
      <c r="C129">
        <v>52</v>
      </c>
      <c r="D129" s="3" t="s">
        <v>133</v>
      </c>
      <c r="E129" s="3" t="s">
        <v>96</v>
      </c>
      <c r="F129" s="3" t="s">
        <v>144</v>
      </c>
      <c r="G129" s="3" t="s">
        <v>106</v>
      </c>
      <c r="H129" s="3" t="s">
        <v>117</v>
      </c>
      <c r="I129" s="3" t="s">
        <v>104</v>
      </c>
      <c r="J129" s="3" t="s">
        <v>105</v>
      </c>
      <c r="K129" s="3" t="s">
        <v>105</v>
      </c>
      <c r="L129" s="3" t="s">
        <v>106</v>
      </c>
      <c r="M129" s="3" t="s">
        <v>105</v>
      </c>
      <c r="N129" s="3" t="s">
        <v>105</v>
      </c>
      <c r="O129" s="3" t="s">
        <v>104</v>
      </c>
      <c r="P129" s="3" t="s">
        <v>117</v>
      </c>
      <c r="Q129" s="3" t="s">
        <v>117</v>
      </c>
      <c r="R129" s="3" t="s">
        <v>117</v>
      </c>
      <c r="S129" s="3" t="s">
        <v>104</v>
      </c>
      <c r="T129" s="3" t="s">
        <v>107</v>
      </c>
      <c r="U129" s="3" t="s">
        <v>2715</v>
      </c>
      <c r="V129" s="3" t="s">
        <v>96</v>
      </c>
      <c r="W129" t="s">
        <v>2715</v>
      </c>
      <c r="AG129" s="3"/>
      <c r="AH129" s="3" t="s">
        <v>96</v>
      </c>
      <c r="AI129" s="3" t="s">
        <v>1007</v>
      </c>
      <c r="AJ129" s="3" t="s">
        <v>216</v>
      </c>
      <c r="AK129" s="3" t="s">
        <v>96</v>
      </c>
      <c r="AL129" s="3" t="s">
        <v>96</v>
      </c>
      <c r="AM129" s="3" t="s">
        <v>96</v>
      </c>
      <c r="AN129" s="3" t="s">
        <v>1008</v>
      </c>
      <c r="AO129" s="3" t="s">
        <v>1005</v>
      </c>
      <c r="AP129" s="3" t="s">
        <v>1005</v>
      </c>
    </row>
    <row r="130" spans="1:42" ht="22" customHeight="1" x14ac:dyDescent="0.35">
      <c r="A130">
        <v>38.622599999999998</v>
      </c>
      <c r="B130">
        <v>-121.38849999999999</v>
      </c>
      <c r="C130">
        <v>34</v>
      </c>
      <c r="D130" s="3" t="s">
        <v>133</v>
      </c>
      <c r="E130" s="3" t="s">
        <v>96</v>
      </c>
      <c r="F130" s="3" t="s">
        <v>116</v>
      </c>
      <c r="G130" s="3" t="s">
        <v>117</v>
      </c>
      <c r="H130" s="3" t="s">
        <v>105</v>
      </c>
      <c r="I130" s="3" t="s">
        <v>106</v>
      </c>
      <c r="J130" s="3" t="s">
        <v>105</v>
      </c>
      <c r="K130" s="3" t="s">
        <v>105</v>
      </c>
      <c r="L130" s="3" t="s">
        <v>107</v>
      </c>
      <c r="M130" s="3" t="s">
        <v>105</v>
      </c>
      <c r="N130" s="3" t="s">
        <v>105</v>
      </c>
      <c r="O130" s="3" t="s">
        <v>105</v>
      </c>
      <c r="P130" s="3" t="s">
        <v>105</v>
      </c>
      <c r="Q130" s="3" t="s">
        <v>107</v>
      </c>
      <c r="R130" s="3" t="s">
        <v>117</v>
      </c>
      <c r="S130" s="3" t="s">
        <v>104</v>
      </c>
      <c r="T130" s="3" t="s">
        <v>105</v>
      </c>
      <c r="U130" s="3" t="s">
        <v>2715</v>
      </c>
      <c r="V130" s="3" t="s">
        <v>1013</v>
      </c>
      <c r="W130" t="s">
        <v>2715</v>
      </c>
      <c r="X130" t="s">
        <v>2721</v>
      </c>
      <c r="Y130" t="s">
        <v>231</v>
      </c>
      <c r="Z130" t="s">
        <v>2717</v>
      </c>
      <c r="AA130" t="s">
        <v>198</v>
      </c>
      <c r="AG130" s="3"/>
      <c r="AH130" s="3" t="s">
        <v>96</v>
      </c>
      <c r="AI130" s="3" t="s">
        <v>1014</v>
      </c>
      <c r="AJ130" s="3" t="s">
        <v>403</v>
      </c>
      <c r="AK130" s="3" t="s">
        <v>96</v>
      </c>
      <c r="AL130" s="3" t="s">
        <v>96</v>
      </c>
      <c r="AM130" s="3" t="s">
        <v>96</v>
      </c>
      <c r="AN130" s="3" t="s">
        <v>1015</v>
      </c>
      <c r="AO130" s="3" t="s">
        <v>1011</v>
      </c>
      <c r="AP130" s="3" t="s">
        <v>1011</v>
      </c>
    </row>
    <row r="131" spans="1:42" ht="22" customHeight="1" x14ac:dyDescent="0.35">
      <c r="A131">
        <v>40.753799999999998</v>
      </c>
      <c r="B131">
        <v>-73.983500000000006</v>
      </c>
      <c r="C131">
        <v>65</v>
      </c>
      <c r="D131" s="3" t="s">
        <v>101</v>
      </c>
      <c r="E131" s="3" t="s">
        <v>96</v>
      </c>
      <c r="F131" s="3" t="s">
        <v>135</v>
      </c>
      <c r="G131" s="3" t="s">
        <v>107</v>
      </c>
      <c r="H131" s="3" t="s">
        <v>105</v>
      </c>
      <c r="I131" s="3" t="s">
        <v>105</v>
      </c>
      <c r="J131" s="3" t="s">
        <v>105</v>
      </c>
      <c r="K131" s="3" t="s">
        <v>105</v>
      </c>
      <c r="L131" s="3" t="s">
        <v>105</v>
      </c>
      <c r="M131" s="3" t="s">
        <v>105</v>
      </c>
      <c r="N131" s="3" t="s">
        <v>105</v>
      </c>
      <c r="O131" s="3" t="s">
        <v>104</v>
      </c>
      <c r="P131" s="3" t="s">
        <v>117</v>
      </c>
      <c r="Q131" s="3" t="s">
        <v>117</v>
      </c>
      <c r="R131" s="3" t="s">
        <v>117</v>
      </c>
      <c r="S131" s="3" t="s">
        <v>104</v>
      </c>
      <c r="T131" s="3" t="s">
        <v>117</v>
      </c>
      <c r="U131" s="3" t="s">
        <v>2715</v>
      </c>
      <c r="V131" s="3" t="s">
        <v>244</v>
      </c>
      <c r="W131" t="s">
        <v>2715</v>
      </c>
      <c r="X131" t="s">
        <v>244</v>
      </c>
      <c r="AG131" s="3"/>
      <c r="AH131" s="3" t="s">
        <v>96</v>
      </c>
      <c r="AI131" s="3" t="s">
        <v>1020</v>
      </c>
      <c r="AJ131" s="3" t="s">
        <v>552</v>
      </c>
      <c r="AK131" s="3" t="s">
        <v>1021</v>
      </c>
      <c r="AL131" s="3" t="s">
        <v>96</v>
      </c>
      <c r="AM131" s="3" t="s">
        <v>96</v>
      </c>
      <c r="AN131" s="3" t="s">
        <v>96</v>
      </c>
      <c r="AO131" s="3" t="s">
        <v>1018</v>
      </c>
      <c r="AP131" s="3" t="s">
        <v>1018</v>
      </c>
    </row>
    <row r="132" spans="1:42" ht="22" customHeight="1" x14ac:dyDescent="0.35">
      <c r="A132">
        <v>30.395900000000001</v>
      </c>
      <c r="B132">
        <v>-86.468299999999999</v>
      </c>
      <c r="C132">
        <v>38</v>
      </c>
      <c r="D132" s="3" t="s">
        <v>101</v>
      </c>
      <c r="E132" s="3" t="s">
        <v>96</v>
      </c>
      <c r="F132" s="3" t="s">
        <v>116</v>
      </c>
      <c r="G132" s="3" t="s">
        <v>106</v>
      </c>
      <c r="H132" s="3" t="s">
        <v>106</v>
      </c>
      <c r="I132" s="3" t="s">
        <v>107</v>
      </c>
      <c r="J132" s="3" t="s">
        <v>105</v>
      </c>
      <c r="K132" s="3" t="s">
        <v>105</v>
      </c>
      <c r="L132" s="3" t="s">
        <v>117</v>
      </c>
      <c r="M132" s="3" t="s">
        <v>104</v>
      </c>
      <c r="N132" s="3" t="s">
        <v>104</v>
      </c>
      <c r="O132" s="3" t="s">
        <v>106</v>
      </c>
      <c r="P132" s="3" t="s">
        <v>106</v>
      </c>
      <c r="Q132" s="3" t="s">
        <v>117</v>
      </c>
      <c r="R132" s="3" t="s">
        <v>117</v>
      </c>
      <c r="S132" s="3" t="s">
        <v>106</v>
      </c>
      <c r="T132" s="3" t="s">
        <v>105</v>
      </c>
      <c r="U132" s="3" t="s">
        <v>2715</v>
      </c>
      <c r="V132" s="3" t="s">
        <v>244</v>
      </c>
      <c r="W132" t="s">
        <v>2715</v>
      </c>
      <c r="X132" t="s">
        <v>244</v>
      </c>
      <c r="AG132" s="3"/>
      <c r="AH132" s="3" t="s">
        <v>96</v>
      </c>
      <c r="AI132" s="3" t="s">
        <v>1026</v>
      </c>
      <c r="AJ132" s="3" t="s">
        <v>716</v>
      </c>
      <c r="AK132" s="3" t="s">
        <v>1027</v>
      </c>
      <c r="AL132" s="3" t="s">
        <v>96</v>
      </c>
      <c r="AM132" s="3" t="s">
        <v>96</v>
      </c>
      <c r="AN132" s="3" t="s">
        <v>96</v>
      </c>
      <c r="AO132" s="3" t="s">
        <v>1024</v>
      </c>
      <c r="AP132" s="3" t="s">
        <v>1024</v>
      </c>
    </row>
    <row r="133" spans="1:42" ht="22" customHeight="1" x14ac:dyDescent="0.35">
      <c r="A133">
        <v>33.645400000000002</v>
      </c>
      <c r="B133">
        <v>-117.8419</v>
      </c>
      <c r="C133">
        <v>21</v>
      </c>
      <c r="D133" s="3" t="s">
        <v>101</v>
      </c>
      <c r="E133" s="3" t="s">
        <v>96</v>
      </c>
      <c r="F133" s="3" t="s">
        <v>144</v>
      </c>
      <c r="G133" s="3" t="s">
        <v>107</v>
      </c>
      <c r="H133" s="3" t="s">
        <v>105</v>
      </c>
      <c r="I133" s="3" t="s">
        <v>105</v>
      </c>
      <c r="J133" s="3" t="s">
        <v>104</v>
      </c>
      <c r="K133" s="3" t="s">
        <v>104</v>
      </c>
      <c r="L133" s="3" t="s">
        <v>107</v>
      </c>
      <c r="M133" s="3" t="s">
        <v>104</v>
      </c>
      <c r="N133" s="3" t="s">
        <v>105</v>
      </c>
      <c r="O133" s="3" t="s">
        <v>117</v>
      </c>
      <c r="P133" s="3" t="s">
        <v>105</v>
      </c>
      <c r="Q133" s="3" t="s">
        <v>105</v>
      </c>
      <c r="R133" s="3" t="s">
        <v>117</v>
      </c>
      <c r="S133" s="3" t="s">
        <v>105</v>
      </c>
      <c r="T133" s="3" t="s">
        <v>105</v>
      </c>
      <c r="U133" s="3" t="s">
        <v>2715</v>
      </c>
      <c r="V133" s="3" t="s">
        <v>222</v>
      </c>
      <c r="W133" t="s">
        <v>2715</v>
      </c>
      <c r="X133" t="s">
        <v>244</v>
      </c>
      <c r="Y133" t="s">
        <v>2719</v>
      </c>
      <c r="AG133" s="3"/>
      <c r="AH133" s="3" t="s">
        <v>96</v>
      </c>
      <c r="AI133" s="3" t="s">
        <v>1032</v>
      </c>
      <c r="AJ133" s="3" t="s">
        <v>178</v>
      </c>
      <c r="AK133" s="3" t="s">
        <v>1033</v>
      </c>
      <c r="AL133" s="3" t="s">
        <v>96</v>
      </c>
      <c r="AM133" s="3" t="s">
        <v>96</v>
      </c>
      <c r="AN133" s="3" t="s">
        <v>96</v>
      </c>
      <c r="AO133" s="3" t="s">
        <v>1030</v>
      </c>
      <c r="AP133" s="3" t="s">
        <v>1030</v>
      </c>
    </row>
    <row r="134" spans="1:42" ht="22" customHeight="1" x14ac:dyDescent="0.35">
      <c r="A134">
        <v>39.543500000000002</v>
      </c>
      <c r="B134">
        <v>-83.457400000000007</v>
      </c>
      <c r="C134">
        <v>44</v>
      </c>
      <c r="D134" s="3" t="s">
        <v>101</v>
      </c>
      <c r="E134" s="3" t="s">
        <v>96</v>
      </c>
      <c r="F134" s="3" t="s">
        <v>116</v>
      </c>
      <c r="G134" s="3" t="s">
        <v>106</v>
      </c>
      <c r="H134" s="3" t="s">
        <v>106</v>
      </c>
      <c r="I134" s="3" t="s">
        <v>107</v>
      </c>
      <c r="J134" s="3" t="s">
        <v>105</v>
      </c>
      <c r="K134" s="3" t="s">
        <v>107</v>
      </c>
      <c r="L134" s="3" t="s">
        <v>106</v>
      </c>
      <c r="M134" s="3" t="s">
        <v>104</v>
      </c>
      <c r="N134" s="3" t="s">
        <v>107</v>
      </c>
      <c r="O134" s="3" t="s">
        <v>105</v>
      </c>
      <c r="P134" s="3" t="s">
        <v>107</v>
      </c>
      <c r="Q134" s="3" t="s">
        <v>107</v>
      </c>
      <c r="R134" s="3" t="s">
        <v>117</v>
      </c>
      <c r="S134" s="3" t="s">
        <v>104</v>
      </c>
      <c r="T134" s="3" t="s">
        <v>107</v>
      </c>
      <c r="U134" s="3" t="s">
        <v>2715</v>
      </c>
      <c r="V134" s="3" t="s">
        <v>508</v>
      </c>
      <c r="W134" t="s">
        <v>2715</v>
      </c>
      <c r="X134" t="s">
        <v>244</v>
      </c>
      <c r="Y134" t="s">
        <v>231</v>
      </c>
      <c r="AG134" s="3"/>
      <c r="AH134" s="3" t="s">
        <v>96</v>
      </c>
      <c r="AI134" s="3" t="s">
        <v>1038</v>
      </c>
      <c r="AJ134" s="3" t="s">
        <v>346</v>
      </c>
      <c r="AK134" s="3" t="s">
        <v>1039</v>
      </c>
      <c r="AL134" s="3" t="s">
        <v>96</v>
      </c>
      <c r="AM134" s="3" t="s">
        <v>96</v>
      </c>
      <c r="AN134" s="3" t="s">
        <v>96</v>
      </c>
      <c r="AO134" s="3" t="s">
        <v>1036</v>
      </c>
      <c r="AP134" s="3" t="s">
        <v>1036</v>
      </c>
    </row>
    <row r="135" spans="1:42" ht="22" customHeight="1" x14ac:dyDescent="0.35">
      <c r="A135">
        <v>43.161200000000001</v>
      </c>
      <c r="B135">
        <v>-78.694599999999994</v>
      </c>
      <c r="C135">
        <v>51</v>
      </c>
      <c r="D135" s="3" t="s">
        <v>101</v>
      </c>
      <c r="E135" s="3" t="s">
        <v>96</v>
      </c>
      <c r="F135" s="3" t="s">
        <v>116</v>
      </c>
      <c r="G135" s="3" t="s">
        <v>105</v>
      </c>
      <c r="H135" s="3" t="s">
        <v>105</v>
      </c>
      <c r="I135" s="3" t="s">
        <v>105</v>
      </c>
      <c r="J135" s="3" t="s">
        <v>107</v>
      </c>
      <c r="K135" s="3" t="s">
        <v>105</v>
      </c>
      <c r="L135" s="3" t="s">
        <v>107</v>
      </c>
      <c r="M135" s="3" t="s">
        <v>104</v>
      </c>
      <c r="N135" s="3" t="s">
        <v>107</v>
      </c>
      <c r="O135" s="3" t="s">
        <v>105</v>
      </c>
      <c r="P135" s="3" t="s">
        <v>104</v>
      </c>
      <c r="Q135" s="3" t="s">
        <v>105</v>
      </c>
      <c r="R135" s="3" t="s">
        <v>117</v>
      </c>
      <c r="S135" s="3" t="s">
        <v>105</v>
      </c>
      <c r="T135" s="3" t="s">
        <v>106</v>
      </c>
      <c r="U135" s="3" t="s">
        <v>2715</v>
      </c>
      <c r="V135" s="3" t="s">
        <v>176</v>
      </c>
      <c r="W135" t="s">
        <v>2715</v>
      </c>
      <c r="X135" t="s">
        <v>244</v>
      </c>
      <c r="Y135" t="s">
        <v>2717</v>
      </c>
      <c r="AG135" s="3"/>
      <c r="AH135" s="3" t="s">
        <v>96</v>
      </c>
      <c r="AI135" s="3" t="s">
        <v>1043</v>
      </c>
      <c r="AJ135" s="3" t="s">
        <v>231</v>
      </c>
      <c r="AK135" s="3" t="s">
        <v>1044</v>
      </c>
      <c r="AL135" s="3" t="s">
        <v>96</v>
      </c>
      <c r="AM135" s="3" t="s">
        <v>96</v>
      </c>
      <c r="AN135" s="3" t="s">
        <v>96</v>
      </c>
      <c r="AO135" s="3" t="s">
        <v>1042</v>
      </c>
      <c r="AP135" s="3" t="s">
        <v>1042</v>
      </c>
    </row>
    <row r="136" spans="1:42" ht="22" customHeight="1" x14ac:dyDescent="0.35">
      <c r="A136">
        <v>38.22</v>
      </c>
      <c r="B136">
        <v>-85.694199999999995</v>
      </c>
      <c r="C136">
        <v>42</v>
      </c>
      <c r="D136" s="3" t="s">
        <v>101</v>
      </c>
      <c r="E136" s="3" t="s">
        <v>96</v>
      </c>
      <c r="F136" s="3" t="s">
        <v>144</v>
      </c>
      <c r="G136" s="3" t="s">
        <v>106</v>
      </c>
      <c r="H136" s="3" t="s">
        <v>107</v>
      </c>
      <c r="I136" s="3" t="s">
        <v>105</v>
      </c>
      <c r="J136" s="3" t="s">
        <v>105</v>
      </c>
      <c r="K136" s="3" t="s">
        <v>105</v>
      </c>
      <c r="L136" s="3" t="s">
        <v>107</v>
      </c>
      <c r="M136" s="3" t="s">
        <v>105</v>
      </c>
      <c r="N136" s="3" t="s">
        <v>105</v>
      </c>
      <c r="O136" s="3" t="s">
        <v>105</v>
      </c>
      <c r="P136" s="3" t="s">
        <v>107</v>
      </c>
      <c r="Q136" s="3" t="s">
        <v>107</v>
      </c>
      <c r="R136" s="3" t="s">
        <v>107</v>
      </c>
      <c r="S136" s="3" t="s">
        <v>104</v>
      </c>
      <c r="T136" s="3" t="s">
        <v>117</v>
      </c>
      <c r="U136" s="3" t="s">
        <v>2715</v>
      </c>
      <c r="V136" s="3" t="s">
        <v>740</v>
      </c>
      <c r="W136" t="s">
        <v>2715</v>
      </c>
      <c r="X136" t="s">
        <v>244</v>
      </c>
      <c r="Y136" t="s">
        <v>854</v>
      </c>
      <c r="Z136" t="s">
        <v>198</v>
      </c>
      <c r="AG136" s="3"/>
      <c r="AH136" s="3" t="s">
        <v>96</v>
      </c>
      <c r="AI136" s="3" t="s">
        <v>1049</v>
      </c>
      <c r="AJ136" s="3" t="s">
        <v>192</v>
      </c>
      <c r="AK136" s="3" t="s">
        <v>1050</v>
      </c>
      <c r="AL136" s="3" t="s">
        <v>96</v>
      </c>
      <c r="AM136" s="3" t="s">
        <v>96</v>
      </c>
      <c r="AN136" s="3" t="s">
        <v>96</v>
      </c>
      <c r="AO136" s="3" t="s">
        <v>1047</v>
      </c>
      <c r="AP136" s="3" t="s">
        <v>1047</v>
      </c>
    </row>
    <row r="137" spans="1:42" ht="22" customHeight="1" x14ac:dyDescent="0.35">
      <c r="A137">
        <v>33.783799999999999</v>
      </c>
      <c r="B137">
        <v>-84.445499999999996</v>
      </c>
      <c r="C137">
        <v>33</v>
      </c>
      <c r="D137" s="3" t="s">
        <v>101</v>
      </c>
      <c r="E137" s="3" t="s">
        <v>96</v>
      </c>
      <c r="F137" s="3" t="s">
        <v>144</v>
      </c>
      <c r="G137" s="3" t="s">
        <v>105</v>
      </c>
      <c r="H137" s="3" t="s">
        <v>105</v>
      </c>
      <c r="I137" s="3" t="s">
        <v>104</v>
      </c>
      <c r="J137" s="3" t="s">
        <v>106</v>
      </c>
      <c r="K137" s="3" t="s">
        <v>105</v>
      </c>
      <c r="L137" s="3" t="s">
        <v>105</v>
      </c>
      <c r="M137" s="3" t="s">
        <v>104</v>
      </c>
      <c r="N137" s="3" t="s">
        <v>104</v>
      </c>
      <c r="O137" s="3" t="s">
        <v>105</v>
      </c>
      <c r="P137" s="3" t="s">
        <v>117</v>
      </c>
      <c r="Q137" s="3" t="s">
        <v>117</v>
      </c>
      <c r="R137" s="3" t="s">
        <v>117</v>
      </c>
      <c r="S137" s="3" t="s">
        <v>104</v>
      </c>
      <c r="T137" s="3" t="s">
        <v>107</v>
      </c>
      <c r="U137" s="3" t="s">
        <v>2715</v>
      </c>
      <c r="V137" s="3" t="s">
        <v>127</v>
      </c>
      <c r="W137" t="s">
        <v>2715</v>
      </c>
      <c r="X137" t="s">
        <v>244</v>
      </c>
      <c r="Y137" t="s">
        <v>2719</v>
      </c>
      <c r="Z137" t="s">
        <v>198</v>
      </c>
      <c r="AG137" s="3"/>
      <c r="AH137" s="3" t="s">
        <v>96</v>
      </c>
      <c r="AI137" s="3" t="s">
        <v>1055</v>
      </c>
      <c r="AJ137" s="3" t="s">
        <v>110</v>
      </c>
      <c r="AK137" s="3" t="s">
        <v>1056</v>
      </c>
      <c r="AL137" s="3" t="s">
        <v>96</v>
      </c>
      <c r="AM137" s="3" t="s">
        <v>96</v>
      </c>
      <c r="AN137" s="3" t="s">
        <v>96</v>
      </c>
      <c r="AO137" s="3" t="s">
        <v>1053</v>
      </c>
      <c r="AP137" s="3" t="s">
        <v>1053</v>
      </c>
    </row>
    <row r="138" spans="1:42" ht="22" customHeight="1" x14ac:dyDescent="0.35">
      <c r="A138">
        <v>33.634999999999998</v>
      </c>
      <c r="B138">
        <v>-112.3321</v>
      </c>
      <c r="C138">
        <v>48</v>
      </c>
      <c r="D138" s="3" t="s">
        <v>133</v>
      </c>
      <c r="E138" s="3" t="s">
        <v>96</v>
      </c>
      <c r="F138" s="3" t="s">
        <v>103</v>
      </c>
      <c r="G138" s="3" t="s">
        <v>105</v>
      </c>
      <c r="H138" s="3" t="s">
        <v>105</v>
      </c>
      <c r="I138" s="3" t="s">
        <v>105</v>
      </c>
      <c r="J138" s="3" t="s">
        <v>104</v>
      </c>
      <c r="K138" s="3" t="s">
        <v>105</v>
      </c>
      <c r="L138" s="3" t="s">
        <v>107</v>
      </c>
      <c r="M138" s="3" t="s">
        <v>104</v>
      </c>
      <c r="N138" s="3" t="s">
        <v>105</v>
      </c>
      <c r="O138" s="3" t="s">
        <v>107</v>
      </c>
      <c r="P138" s="3" t="s">
        <v>105</v>
      </c>
      <c r="Q138" s="3" t="s">
        <v>105</v>
      </c>
      <c r="R138" s="3" t="s">
        <v>104</v>
      </c>
      <c r="S138" s="3" t="s">
        <v>106</v>
      </c>
      <c r="T138" s="3" t="s">
        <v>105</v>
      </c>
      <c r="U138" s="3" t="s">
        <v>2715</v>
      </c>
      <c r="V138" s="3" t="s">
        <v>1061</v>
      </c>
      <c r="W138" t="s">
        <v>2715</v>
      </c>
      <c r="X138" t="s">
        <v>244</v>
      </c>
      <c r="Y138" t="s">
        <v>2721</v>
      </c>
      <c r="Z138" t="s">
        <v>2717</v>
      </c>
      <c r="AA138" t="s">
        <v>198</v>
      </c>
      <c r="AG138" s="3"/>
      <c r="AH138" s="3" t="s">
        <v>96</v>
      </c>
      <c r="AI138" s="3" t="s">
        <v>1062</v>
      </c>
      <c r="AJ138" s="3" t="s">
        <v>208</v>
      </c>
      <c r="AK138" s="3" t="s">
        <v>1063</v>
      </c>
      <c r="AL138" s="3" t="s">
        <v>96</v>
      </c>
      <c r="AM138" s="3" t="s">
        <v>96</v>
      </c>
      <c r="AN138" s="3" t="s">
        <v>96</v>
      </c>
      <c r="AO138" s="3" t="s">
        <v>1059</v>
      </c>
      <c r="AP138" s="3" t="s">
        <v>1059</v>
      </c>
    </row>
    <row r="139" spans="1:42" ht="22" customHeight="1" x14ac:dyDescent="0.35">
      <c r="A139">
        <v>38.666400000000003</v>
      </c>
      <c r="B139">
        <v>-90.322000000000003</v>
      </c>
      <c r="C139">
        <v>24</v>
      </c>
      <c r="D139" s="3" t="s">
        <v>101</v>
      </c>
      <c r="E139" s="3" t="s">
        <v>96</v>
      </c>
      <c r="F139" s="3" t="s">
        <v>144</v>
      </c>
      <c r="G139" s="3" t="s">
        <v>117</v>
      </c>
      <c r="H139" s="3" t="s">
        <v>104</v>
      </c>
      <c r="I139" s="3" t="s">
        <v>105</v>
      </c>
      <c r="J139" s="3" t="s">
        <v>105</v>
      </c>
      <c r="K139" s="3" t="s">
        <v>105</v>
      </c>
      <c r="L139" s="3" t="s">
        <v>104</v>
      </c>
      <c r="M139" s="3" t="s">
        <v>105</v>
      </c>
      <c r="N139" s="3" t="s">
        <v>107</v>
      </c>
      <c r="O139" s="3" t="s">
        <v>105</v>
      </c>
      <c r="P139" s="3" t="s">
        <v>117</v>
      </c>
      <c r="Q139" s="3" t="s">
        <v>106</v>
      </c>
      <c r="R139" s="3" t="s">
        <v>117</v>
      </c>
      <c r="S139" s="3" t="s">
        <v>104</v>
      </c>
      <c r="T139" s="3" t="s">
        <v>107</v>
      </c>
      <c r="U139" s="3" t="s">
        <v>2715</v>
      </c>
      <c r="V139" s="3" t="s">
        <v>310</v>
      </c>
      <c r="W139" t="s">
        <v>2715</v>
      </c>
      <c r="X139" t="s">
        <v>231</v>
      </c>
      <c r="Y139" t="s">
        <v>198</v>
      </c>
      <c r="AG139" s="3"/>
      <c r="AH139" s="3" t="s">
        <v>96</v>
      </c>
      <c r="AI139" s="3" t="s">
        <v>1068</v>
      </c>
      <c r="AJ139" s="3" t="s">
        <v>353</v>
      </c>
      <c r="AK139" s="3" t="s">
        <v>96</v>
      </c>
      <c r="AL139" s="3" t="s">
        <v>96</v>
      </c>
      <c r="AM139" s="3" t="s">
        <v>96</v>
      </c>
      <c r="AN139" s="3" t="s">
        <v>1069</v>
      </c>
      <c r="AO139" s="3" t="s">
        <v>1066</v>
      </c>
      <c r="AP139" s="3" t="s">
        <v>1066</v>
      </c>
    </row>
    <row r="140" spans="1:42" ht="22" customHeight="1" x14ac:dyDescent="0.35">
      <c r="A140">
        <v>38.575899999999997</v>
      </c>
      <c r="B140">
        <v>-90.5167</v>
      </c>
      <c r="C140">
        <v>44</v>
      </c>
      <c r="D140" s="3" t="s">
        <v>133</v>
      </c>
      <c r="E140" s="3" t="s">
        <v>96</v>
      </c>
      <c r="F140" s="3" t="s">
        <v>116</v>
      </c>
      <c r="G140" s="3" t="s">
        <v>107</v>
      </c>
      <c r="H140" s="3" t="s">
        <v>104</v>
      </c>
      <c r="I140" s="3" t="s">
        <v>105</v>
      </c>
      <c r="J140" s="3" t="s">
        <v>104</v>
      </c>
      <c r="K140" s="3" t="s">
        <v>107</v>
      </c>
      <c r="L140" s="3" t="s">
        <v>105</v>
      </c>
      <c r="M140" s="3" t="s">
        <v>105</v>
      </c>
      <c r="N140" s="3" t="s">
        <v>117</v>
      </c>
      <c r="O140" s="3" t="s">
        <v>107</v>
      </c>
      <c r="P140" s="3" t="s">
        <v>107</v>
      </c>
      <c r="Q140" s="3" t="s">
        <v>107</v>
      </c>
      <c r="R140" s="3" t="s">
        <v>107</v>
      </c>
      <c r="S140" s="3" t="s">
        <v>105</v>
      </c>
      <c r="T140" s="3" t="s">
        <v>105</v>
      </c>
      <c r="U140" s="3" t="s">
        <v>2715</v>
      </c>
      <c r="V140" s="3" t="s">
        <v>1074</v>
      </c>
      <c r="W140" t="s">
        <v>2715</v>
      </c>
      <c r="X140" t="s">
        <v>244</v>
      </c>
      <c r="Y140" t="s">
        <v>2717</v>
      </c>
      <c r="Z140" t="s">
        <v>2722</v>
      </c>
      <c r="AA140" t="s">
        <v>198</v>
      </c>
      <c r="AG140" s="3"/>
      <c r="AH140" s="3" t="s">
        <v>96</v>
      </c>
      <c r="AI140" s="3" t="s">
        <v>1075</v>
      </c>
      <c r="AJ140" s="3" t="s">
        <v>768</v>
      </c>
      <c r="AK140" s="3" t="s">
        <v>1076</v>
      </c>
      <c r="AL140" s="3" t="s">
        <v>96</v>
      </c>
      <c r="AM140" s="3" t="s">
        <v>96</v>
      </c>
      <c r="AN140" s="3" t="s">
        <v>96</v>
      </c>
      <c r="AO140" s="3" t="s">
        <v>1072</v>
      </c>
      <c r="AP140" s="3" t="s">
        <v>1072</v>
      </c>
    </row>
    <row r="141" spans="1:42" ht="22" customHeight="1" x14ac:dyDescent="0.35">
      <c r="A141">
        <v>45.6952</v>
      </c>
      <c r="B141">
        <v>-122.6541</v>
      </c>
      <c r="C141">
        <v>36</v>
      </c>
      <c r="D141" s="3" t="s">
        <v>133</v>
      </c>
      <c r="E141" s="3" t="s">
        <v>96</v>
      </c>
      <c r="F141" s="3" t="s">
        <v>144</v>
      </c>
      <c r="G141" s="3" t="s">
        <v>117</v>
      </c>
      <c r="H141" s="3" t="s">
        <v>104</v>
      </c>
      <c r="I141" s="3" t="s">
        <v>107</v>
      </c>
      <c r="J141" s="3" t="s">
        <v>105</v>
      </c>
      <c r="K141" s="3" t="s">
        <v>105</v>
      </c>
      <c r="L141" s="3" t="s">
        <v>105</v>
      </c>
      <c r="M141" s="3" t="s">
        <v>105</v>
      </c>
      <c r="N141" s="3" t="s">
        <v>107</v>
      </c>
      <c r="O141" s="3" t="s">
        <v>104</v>
      </c>
      <c r="P141" s="3" t="s">
        <v>117</v>
      </c>
      <c r="Q141" s="3" t="s">
        <v>117</v>
      </c>
      <c r="R141" s="3" t="s">
        <v>117</v>
      </c>
      <c r="S141" s="3" t="s">
        <v>104</v>
      </c>
      <c r="T141" s="3" t="s">
        <v>117</v>
      </c>
      <c r="U141" s="3" t="s">
        <v>2715</v>
      </c>
      <c r="V141" s="3" t="s">
        <v>96</v>
      </c>
      <c r="W141" t="s">
        <v>2715</v>
      </c>
      <c r="AG141" s="3"/>
      <c r="AH141" s="3" t="s">
        <v>96</v>
      </c>
      <c r="AI141" s="3" t="s">
        <v>1081</v>
      </c>
      <c r="AJ141" s="3" t="s">
        <v>552</v>
      </c>
      <c r="AK141" s="3" t="s">
        <v>96</v>
      </c>
      <c r="AL141" s="3" t="s">
        <v>96</v>
      </c>
      <c r="AM141" s="3" t="s">
        <v>96</v>
      </c>
      <c r="AN141" s="3" t="s">
        <v>1082</v>
      </c>
      <c r="AO141" s="3" t="s">
        <v>1079</v>
      </c>
      <c r="AP141" s="3" t="s">
        <v>1079</v>
      </c>
    </row>
    <row r="142" spans="1:42" ht="22" customHeight="1" x14ac:dyDescent="0.35">
      <c r="A142">
        <v>43.701900000000002</v>
      </c>
      <c r="B142">
        <v>-72.282700000000006</v>
      </c>
      <c r="C142">
        <v>34</v>
      </c>
      <c r="D142" s="3" t="s">
        <v>101</v>
      </c>
      <c r="E142" s="3" t="s">
        <v>96</v>
      </c>
      <c r="F142" s="3" t="s">
        <v>135</v>
      </c>
      <c r="G142" s="3" t="s">
        <v>107</v>
      </c>
      <c r="H142" s="3" t="s">
        <v>105</v>
      </c>
      <c r="I142" s="3" t="s">
        <v>104</v>
      </c>
      <c r="J142" s="3" t="s">
        <v>105</v>
      </c>
      <c r="K142" s="3" t="s">
        <v>105</v>
      </c>
      <c r="L142" s="3" t="s">
        <v>107</v>
      </c>
      <c r="M142" s="3" t="s">
        <v>105</v>
      </c>
      <c r="N142" s="3" t="s">
        <v>107</v>
      </c>
      <c r="O142" s="3" t="s">
        <v>105</v>
      </c>
      <c r="P142" s="3" t="s">
        <v>106</v>
      </c>
      <c r="Q142" s="3" t="s">
        <v>107</v>
      </c>
      <c r="R142" s="3" t="s">
        <v>117</v>
      </c>
      <c r="S142" s="3" t="s">
        <v>104</v>
      </c>
      <c r="T142" s="3" t="s">
        <v>107</v>
      </c>
      <c r="U142" s="3" t="s">
        <v>2715</v>
      </c>
      <c r="V142" s="3" t="s">
        <v>176</v>
      </c>
      <c r="W142" t="s">
        <v>2715</v>
      </c>
      <c r="X142" t="s">
        <v>244</v>
      </c>
      <c r="Y142" t="s">
        <v>2717</v>
      </c>
      <c r="AG142" s="3"/>
      <c r="AH142" s="3" t="s">
        <v>96</v>
      </c>
      <c r="AI142" s="3" t="s">
        <v>1087</v>
      </c>
      <c r="AJ142" s="3" t="s">
        <v>632</v>
      </c>
      <c r="AK142" s="3" t="s">
        <v>1088</v>
      </c>
      <c r="AL142" s="3" t="s">
        <v>96</v>
      </c>
      <c r="AM142" s="3" t="s">
        <v>96</v>
      </c>
      <c r="AN142" s="3" t="s">
        <v>96</v>
      </c>
      <c r="AO142" s="3" t="s">
        <v>1085</v>
      </c>
      <c r="AP142" s="3" t="s">
        <v>1085</v>
      </c>
    </row>
    <row r="143" spans="1:42" ht="22" customHeight="1" x14ac:dyDescent="0.35">
      <c r="A143">
        <v>45.643500000000003</v>
      </c>
      <c r="B143">
        <v>-122.6247</v>
      </c>
      <c r="C143">
        <v>51</v>
      </c>
      <c r="D143" s="3" t="s">
        <v>101</v>
      </c>
      <c r="E143" s="3" t="s">
        <v>96</v>
      </c>
      <c r="F143" s="3" t="s">
        <v>144</v>
      </c>
      <c r="G143" s="3" t="s">
        <v>107</v>
      </c>
      <c r="H143" s="3" t="s">
        <v>106</v>
      </c>
      <c r="I143" s="3" t="s">
        <v>106</v>
      </c>
      <c r="J143" s="3" t="s">
        <v>105</v>
      </c>
      <c r="K143" s="3" t="s">
        <v>105</v>
      </c>
      <c r="L143" s="3" t="s">
        <v>106</v>
      </c>
      <c r="M143" s="3" t="s">
        <v>105</v>
      </c>
      <c r="N143" s="3" t="s">
        <v>117</v>
      </c>
      <c r="O143" s="3" t="s">
        <v>106</v>
      </c>
      <c r="P143" s="3" t="s">
        <v>107</v>
      </c>
      <c r="Q143" s="3" t="s">
        <v>117</v>
      </c>
      <c r="R143" s="3" t="s">
        <v>117</v>
      </c>
      <c r="S143" s="3" t="s">
        <v>104</v>
      </c>
      <c r="T143" s="3" t="s">
        <v>107</v>
      </c>
      <c r="U143" s="3" t="s">
        <v>2715</v>
      </c>
      <c r="V143" s="3" t="s">
        <v>214</v>
      </c>
      <c r="W143" t="s">
        <v>2715</v>
      </c>
      <c r="X143" t="s">
        <v>2717</v>
      </c>
      <c r="AG143" s="3"/>
      <c r="AH143" s="3" t="s">
        <v>96</v>
      </c>
      <c r="AI143" s="3" t="s">
        <v>1092</v>
      </c>
      <c r="AJ143" s="3" t="s">
        <v>261</v>
      </c>
      <c r="AK143" s="3" t="s">
        <v>96</v>
      </c>
      <c r="AL143" s="3" t="s">
        <v>96</v>
      </c>
      <c r="AM143" s="3" t="s">
        <v>96</v>
      </c>
      <c r="AN143" s="3" t="s">
        <v>1093</v>
      </c>
      <c r="AO143" s="3" t="s">
        <v>1091</v>
      </c>
      <c r="AP143" s="3" t="s">
        <v>1091</v>
      </c>
    </row>
    <row r="144" spans="1:42" ht="22" customHeight="1" x14ac:dyDescent="0.35">
      <c r="A144">
        <v>42.282299999999999</v>
      </c>
      <c r="B144">
        <v>-87.860100000000003</v>
      </c>
      <c r="C144">
        <v>27</v>
      </c>
      <c r="D144" s="3" t="s">
        <v>101</v>
      </c>
      <c r="E144" s="3" t="s">
        <v>96</v>
      </c>
      <c r="F144" s="3" t="s">
        <v>144</v>
      </c>
      <c r="G144" s="3" t="s">
        <v>106</v>
      </c>
      <c r="H144" s="3" t="s">
        <v>105</v>
      </c>
      <c r="I144" s="3" t="s">
        <v>105</v>
      </c>
      <c r="J144" s="3" t="s">
        <v>104</v>
      </c>
      <c r="K144" s="3" t="s">
        <v>105</v>
      </c>
      <c r="L144" s="3" t="s">
        <v>107</v>
      </c>
      <c r="M144" s="3" t="s">
        <v>105</v>
      </c>
      <c r="N144" s="3" t="s">
        <v>106</v>
      </c>
      <c r="O144" s="3" t="s">
        <v>105</v>
      </c>
      <c r="P144" s="3" t="s">
        <v>107</v>
      </c>
      <c r="Q144" s="3" t="s">
        <v>107</v>
      </c>
      <c r="R144" s="3" t="s">
        <v>117</v>
      </c>
      <c r="S144" s="3" t="s">
        <v>105</v>
      </c>
      <c r="T144" s="3" t="s">
        <v>106</v>
      </c>
      <c r="U144" s="3" t="s">
        <v>2715</v>
      </c>
      <c r="V144" s="3" t="s">
        <v>1098</v>
      </c>
      <c r="W144" t="s">
        <v>2715</v>
      </c>
      <c r="X144" t="s">
        <v>1177</v>
      </c>
      <c r="Y144" t="s">
        <v>198</v>
      </c>
      <c r="AG144" s="3"/>
      <c r="AH144" s="3" t="s">
        <v>96</v>
      </c>
      <c r="AI144" s="3" t="s">
        <v>1099</v>
      </c>
      <c r="AJ144" s="3" t="s">
        <v>471</v>
      </c>
      <c r="AK144" s="3" t="s">
        <v>96</v>
      </c>
      <c r="AL144" s="3" t="s">
        <v>1100</v>
      </c>
      <c r="AM144" s="3" t="s">
        <v>96</v>
      </c>
      <c r="AN144" s="3" t="s">
        <v>1101</v>
      </c>
      <c r="AO144" s="3" t="s">
        <v>1096</v>
      </c>
      <c r="AP144" s="3" t="s">
        <v>1096</v>
      </c>
    </row>
    <row r="145" spans="1:42" ht="22" customHeight="1" x14ac:dyDescent="0.35">
      <c r="A145">
        <v>39.045400000000001</v>
      </c>
      <c r="B145">
        <v>-82.641800000000003</v>
      </c>
      <c r="C145">
        <v>28</v>
      </c>
      <c r="D145" s="3" t="s">
        <v>133</v>
      </c>
      <c r="E145" s="3" t="s">
        <v>96</v>
      </c>
      <c r="F145" s="3" t="s">
        <v>116</v>
      </c>
      <c r="G145" s="3" t="s">
        <v>106</v>
      </c>
      <c r="H145" s="3" t="s">
        <v>106</v>
      </c>
      <c r="I145" s="3" t="s">
        <v>104</v>
      </c>
      <c r="J145" s="3" t="s">
        <v>104</v>
      </c>
      <c r="K145" s="3" t="s">
        <v>104</v>
      </c>
      <c r="L145" s="3" t="s">
        <v>104</v>
      </c>
      <c r="M145" s="3" t="s">
        <v>104</v>
      </c>
      <c r="N145" s="3" t="s">
        <v>104</v>
      </c>
      <c r="O145" s="3" t="s">
        <v>106</v>
      </c>
      <c r="P145" s="3" t="s">
        <v>105</v>
      </c>
      <c r="Q145" s="3" t="s">
        <v>105</v>
      </c>
      <c r="R145" s="3" t="s">
        <v>105</v>
      </c>
      <c r="S145" s="3" t="s">
        <v>105</v>
      </c>
      <c r="T145" s="3" t="s">
        <v>105</v>
      </c>
      <c r="U145" s="3" t="s">
        <v>2715</v>
      </c>
      <c r="V145" s="3" t="s">
        <v>1106</v>
      </c>
      <c r="W145" t="s">
        <v>2715</v>
      </c>
      <c r="X145" t="s">
        <v>2718</v>
      </c>
      <c r="Y145" t="s">
        <v>2717</v>
      </c>
      <c r="Z145" t="s">
        <v>198</v>
      </c>
      <c r="AG145" s="3"/>
      <c r="AH145" s="3" t="s">
        <v>96</v>
      </c>
      <c r="AI145" s="3" t="s">
        <v>1107</v>
      </c>
      <c r="AJ145" s="3" t="s">
        <v>1108</v>
      </c>
      <c r="AK145" s="3" t="s">
        <v>96</v>
      </c>
      <c r="AL145" s="3" t="s">
        <v>96</v>
      </c>
      <c r="AM145" s="3" t="s">
        <v>96</v>
      </c>
      <c r="AN145" s="3" t="s">
        <v>1109</v>
      </c>
      <c r="AO145" s="3" t="s">
        <v>1104</v>
      </c>
      <c r="AP145" s="3" t="s">
        <v>1104</v>
      </c>
    </row>
    <row r="146" spans="1:42" ht="22" customHeight="1" x14ac:dyDescent="0.35">
      <c r="A146">
        <v>29.863900000000001</v>
      </c>
      <c r="B146">
        <v>-90.106700000000004</v>
      </c>
      <c r="C146">
        <v>51</v>
      </c>
      <c r="D146" s="3" t="s">
        <v>101</v>
      </c>
      <c r="E146" s="3" t="s">
        <v>96</v>
      </c>
      <c r="F146" s="3" t="s">
        <v>116</v>
      </c>
      <c r="G146" s="3" t="s">
        <v>117</v>
      </c>
      <c r="H146" s="3" t="s">
        <v>104</v>
      </c>
      <c r="I146" s="3" t="s">
        <v>117</v>
      </c>
      <c r="J146" s="3" t="s">
        <v>104</v>
      </c>
      <c r="K146" s="3" t="s">
        <v>105</v>
      </c>
      <c r="L146" s="3" t="s">
        <v>117</v>
      </c>
      <c r="M146" s="3" t="s">
        <v>104</v>
      </c>
      <c r="N146" s="3" t="s">
        <v>105</v>
      </c>
      <c r="O146" s="3" t="s">
        <v>117</v>
      </c>
      <c r="P146" s="3" t="s">
        <v>107</v>
      </c>
      <c r="Q146" s="3" t="s">
        <v>117</v>
      </c>
      <c r="R146" s="3" t="s">
        <v>117</v>
      </c>
      <c r="S146" s="3" t="s">
        <v>105</v>
      </c>
      <c r="T146" s="3" t="s">
        <v>105</v>
      </c>
      <c r="U146" s="3" t="s">
        <v>2715</v>
      </c>
      <c r="V146" s="3" t="s">
        <v>401</v>
      </c>
      <c r="W146" t="s">
        <v>2715</v>
      </c>
      <c r="X146" t="s">
        <v>2717</v>
      </c>
      <c r="Y146" t="s">
        <v>198</v>
      </c>
      <c r="AG146" s="3"/>
      <c r="AH146" s="3" t="s">
        <v>96</v>
      </c>
      <c r="AI146" s="3" t="s">
        <v>1114</v>
      </c>
      <c r="AJ146" s="3" t="s">
        <v>185</v>
      </c>
      <c r="AK146" s="3" t="s">
        <v>96</v>
      </c>
      <c r="AL146" s="3" t="s">
        <v>96</v>
      </c>
      <c r="AM146" s="3" t="s">
        <v>96</v>
      </c>
      <c r="AN146" s="3" t="s">
        <v>1115</v>
      </c>
      <c r="AO146" s="3" t="s">
        <v>1112</v>
      </c>
      <c r="AP146" s="3" t="s">
        <v>1112</v>
      </c>
    </row>
    <row r="147" spans="1:42" ht="22" customHeight="1" x14ac:dyDescent="0.35">
      <c r="A147">
        <v>45.8249</v>
      </c>
      <c r="B147">
        <v>-88.066000000000003</v>
      </c>
      <c r="C147">
        <v>32</v>
      </c>
      <c r="D147" s="3" t="s">
        <v>133</v>
      </c>
      <c r="E147" s="3" t="s">
        <v>96</v>
      </c>
      <c r="F147" s="3" t="s">
        <v>116</v>
      </c>
      <c r="G147" s="3" t="s">
        <v>117</v>
      </c>
      <c r="H147" s="3" t="s">
        <v>105</v>
      </c>
      <c r="I147" s="3" t="s">
        <v>106</v>
      </c>
      <c r="J147" s="3" t="s">
        <v>106</v>
      </c>
      <c r="K147" s="3" t="s">
        <v>105</v>
      </c>
      <c r="L147" s="3" t="s">
        <v>107</v>
      </c>
      <c r="M147" s="3" t="s">
        <v>105</v>
      </c>
      <c r="N147" s="3" t="s">
        <v>107</v>
      </c>
      <c r="O147" s="3" t="s">
        <v>105</v>
      </c>
      <c r="P147" s="3" t="s">
        <v>105</v>
      </c>
      <c r="Q147" s="3" t="s">
        <v>105</v>
      </c>
      <c r="R147" s="3" t="s">
        <v>105</v>
      </c>
      <c r="S147" s="3" t="s">
        <v>105</v>
      </c>
      <c r="T147" s="3" t="s">
        <v>105</v>
      </c>
      <c r="U147" s="3" t="s">
        <v>2715</v>
      </c>
      <c r="V147" s="3" t="s">
        <v>136</v>
      </c>
      <c r="W147" t="s">
        <v>2715</v>
      </c>
      <c r="X147" t="s">
        <v>244</v>
      </c>
      <c r="Y147" t="s">
        <v>2717</v>
      </c>
      <c r="Z147" t="s">
        <v>198</v>
      </c>
      <c r="AG147" s="3"/>
      <c r="AH147" s="3" t="s">
        <v>96</v>
      </c>
      <c r="AI147" s="3" t="s">
        <v>1120</v>
      </c>
      <c r="AJ147" s="3" t="s">
        <v>178</v>
      </c>
      <c r="AK147" s="3" t="s">
        <v>1121</v>
      </c>
      <c r="AL147" s="3" t="s">
        <v>96</v>
      </c>
      <c r="AM147" s="3" t="s">
        <v>96</v>
      </c>
      <c r="AN147" s="3" t="s">
        <v>96</v>
      </c>
      <c r="AO147" s="3" t="s">
        <v>1118</v>
      </c>
      <c r="AP147" s="3" t="s">
        <v>1118</v>
      </c>
    </row>
    <row r="148" spans="1:42" ht="22" customHeight="1" x14ac:dyDescent="0.35">
      <c r="A148">
        <v>43.216799999999999</v>
      </c>
      <c r="B148">
        <v>-75.453500000000005</v>
      </c>
      <c r="C148">
        <v>53</v>
      </c>
      <c r="D148" s="3" t="s">
        <v>101</v>
      </c>
      <c r="E148" s="3" t="s">
        <v>96</v>
      </c>
      <c r="F148" s="3" t="s">
        <v>116</v>
      </c>
      <c r="G148" s="3" t="s">
        <v>117</v>
      </c>
      <c r="H148" s="3" t="s">
        <v>104</v>
      </c>
      <c r="I148" s="3" t="s">
        <v>107</v>
      </c>
      <c r="J148" s="3" t="s">
        <v>104</v>
      </c>
      <c r="K148" s="3" t="s">
        <v>104</v>
      </c>
      <c r="L148" s="3" t="s">
        <v>104</v>
      </c>
      <c r="M148" s="3" t="s">
        <v>104</v>
      </c>
      <c r="N148" s="3" t="s">
        <v>104</v>
      </c>
      <c r="O148" s="3" t="s">
        <v>107</v>
      </c>
      <c r="P148" s="3" t="s">
        <v>117</v>
      </c>
      <c r="Q148" s="3" t="s">
        <v>117</v>
      </c>
      <c r="R148" s="3" t="s">
        <v>117</v>
      </c>
      <c r="S148" s="3" t="s">
        <v>105</v>
      </c>
      <c r="T148" s="3" t="s">
        <v>105</v>
      </c>
      <c r="U148" s="3" t="s">
        <v>2715</v>
      </c>
      <c r="V148" s="3" t="s">
        <v>896</v>
      </c>
      <c r="W148" t="s">
        <v>2715</v>
      </c>
      <c r="X148" t="s">
        <v>244</v>
      </c>
      <c r="Y148" t="s">
        <v>231</v>
      </c>
      <c r="Z148" t="s">
        <v>1177</v>
      </c>
      <c r="AA148" t="s">
        <v>198</v>
      </c>
      <c r="AG148" s="3"/>
      <c r="AH148" s="3" t="s">
        <v>96</v>
      </c>
      <c r="AI148" s="3" t="s">
        <v>1126</v>
      </c>
      <c r="AJ148" s="3" t="s">
        <v>952</v>
      </c>
      <c r="AK148" s="3" t="s">
        <v>1127</v>
      </c>
      <c r="AL148" s="3" t="s">
        <v>1128</v>
      </c>
      <c r="AM148" s="3" t="s">
        <v>96</v>
      </c>
      <c r="AN148" s="3" t="s">
        <v>96</v>
      </c>
      <c r="AO148" s="3" t="s">
        <v>1124</v>
      </c>
      <c r="AP148" s="3" t="s">
        <v>1124</v>
      </c>
    </row>
    <row r="149" spans="1:42" ht="22" customHeight="1" x14ac:dyDescent="0.35">
      <c r="A149">
        <v>45.487900000000003</v>
      </c>
      <c r="B149">
        <v>-122.51090000000001</v>
      </c>
      <c r="C149">
        <v>38</v>
      </c>
      <c r="D149" s="3" t="s">
        <v>133</v>
      </c>
      <c r="E149" s="3" t="s">
        <v>96</v>
      </c>
      <c r="F149" s="3" t="s">
        <v>103</v>
      </c>
      <c r="G149" s="3" t="s">
        <v>107</v>
      </c>
      <c r="H149" s="3" t="s">
        <v>104</v>
      </c>
      <c r="I149" s="3" t="s">
        <v>107</v>
      </c>
      <c r="J149" s="3" t="s">
        <v>105</v>
      </c>
      <c r="K149" s="3" t="s">
        <v>104</v>
      </c>
      <c r="L149" s="3" t="s">
        <v>105</v>
      </c>
      <c r="M149" s="3" t="s">
        <v>104</v>
      </c>
      <c r="N149" s="3" t="s">
        <v>104</v>
      </c>
      <c r="O149" s="3" t="s">
        <v>105</v>
      </c>
      <c r="P149" s="3" t="s">
        <v>104</v>
      </c>
      <c r="Q149" s="3" t="s">
        <v>105</v>
      </c>
      <c r="R149" s="3" t="s">
        <v>107</v>
      </c>
      <c r="S149" s="3" t="s">
        <v>105</v>
      </c>
      <c r="T149" s="3" t="s">
        <v>105</v>
      </c>
      <c r="U149" s="3" t="s">
        <v>2715</v>
      </c>
      <c r="V149" s="3" t="s">
        <v>127</v>
      </c>
      <c r="W149" t="s">
        <v>2715</v>
      </c>
      <c r="X149" t="s">
        <v>244</v>
      </c>
      <c r="Y149" t="s">
        <v>2719</v>
      </c>
      <c r="Z149" t="s">
        <v>198</v>
      </c>
      <c r="AG149" s="3"/>
      <c r="AH149" s="3" t="s">
        <v>96</v>
      </c>
      <c r="AI149" s="3" t="s">
        <v>1133</v>
      </c>
      <c r="AJ149" s="3" t="s">
        <v>138</v>
      </c>
      <c r="AK149" s="3" t="s">
        <v>1134</v>
      </c>
      <c r="AL149" s="3" t="s">
        <v>96</v>
      </c>
      <c r="AM149" s="3" t="s">
        <v>96</v>
      </c>
      <c r="AN149" s="3" t="s">
        <v>96</v>
      </c>
      <c r="AO149" s="3" t="s">
        <v>1131</v>
      </c>
      <c r="AP149" s="3" t="s">
        <v>1131</v>
      </c>
    </row>
    <row r="150" spans="1:42" ht="22" customHeight="1" x14ac:dyDescent="0.35">
      <c r="A150">
        <v>37.755800000000001</v>
      </c>
      <c r="B150">
        <v>-121.95269999999999</v>
      </c>
      <c r="C150">
        <v>46</v>
      </c>
      <c r="D150" s="3" t="s">
        <v>133</v>
      </c>
      <c r="E150" s="3" t="s">
        <v>96</v>
      </c>
      <c r="F150" s="3" t="s">
        <v>144</v>
      </c>
      <c r="G150" s="3" t="s">
        <v>104</v>
      </c>
      <c r="H150" s="3" t="s">
        <v>105</v>
      </c>
      <c r="I150" s="3" t="s">
        <v>104</v>
      </c>
      <c r="J150" s="3" t="s">
        <v>105</v>
      </c>
      <c r="K150" s="3" t="s">
        <v>105</v>
      </c>
      <c r="L150" s="3" t="s">
        <v>105</v>
      </c>
      <c r="M150" s="3" t="s">
        <v>105</v>
      </c>
      <c r="N150" s="3" t="s">
        <v>105</v>
      </c>
      <c r="O150" s="3" t="s">
        <v>105</v>
      </c>
      <c r="P150" s="3" t="s">
        <v>107</v>
      </c>
      <c r="Q150" s="3" t="s">
        <v>107</v>
      </c>
      <c r="R150" s="3" t="s">
        <v>107</v>
      </c>
      <c r="S150" s="3" t="s">
        <v>107</v>
      </c>
      <c r="T150" s="3" t="s">
        <v>105</v>
      </c>
      <c r="U150" s="3" t="s">
        <v>2715</v>
      </c>
      <c r="V150" s="3" t="s">
        <v>1139</v>
      </c>
      <c r="W150" t="s">
        <v>2715</v>
      </c>
      <c r="X150" t="s">
        <v>1177</v>
      </c>
      <c r="Y150" t="s">
        <v>2717</v>
      </c>
      <c r="AG150" s="3"/>
      <c r="AH150" s="3" t="s">
        <v>96</v>
      </c>
      <c r="AI150" s="3" t="s">
        <v>1140</v>
      </c>
      <c r="AJ150" s="3" t="s">
        <v>1141</v>
      </c>
      <c r="AK150" s="3" t="s">
        <v>96</v>
      </c>
      <c r="AL150" s="3" t="s">
        <v>1142</v>
      </c>
      <c r="AM150" s="3" t="s">
        <v>96</v>
      </c>
      <c r="AN150" s="3" t="s">
        <v>1143</v>
      </c>
      <c r="AO150" s="3" t="s">
        <v>1137</v>
      </c>
      <c r="AP150" s="3" t="s">
        <v>1137</v>
      </c>
    </row>
    <row r="151" spans="1:42" ht="22" customHeight="1" x14ac:dyDescent="0.35">
      <c r="A151">
        <v>33.945099999999996</v>
      </c>
      <c r="B151">
        <v>-118.0817</v>
      </c>
      <c r="C151">
        <v>29</v>
      </c>
      <c r="D151" s="3" t="s">
        <v>133</v>
      </c>
      <c r="E151" s="3" t="s">
        <v>96</v>
      </c>
      <c r="F151" s="3" t="s">
        <v>116</v>
      </c>
      <c r="G151" s="3" t="s">
        <v>107</v>
      </c>
      <c r="H151" s="3" t="s">
        <v>107</v>
      </c>
      <c r="I151" s="3" t="s">
        <v>107</v>
      </c>
      <c r="J151" s="3" t="s">
        <v>105</v>
      </c>
      <c r="K151" s="3" t="s">
        <v>105</v>
      </c>
      <c r="L151" s="3" t="s">
        <v>106</v>
      </c>
      <c r="M151" s="3" t="s">
        <v>104</v>
      </c>
      <c r="N151" s="3" t="s">
        <v>106</v>
      </c>
      <c r="O151" s="3" t="s">
        <v>105</v>
      </c>
      <c r="P151" s="3" t="s">
        <v>105</v>
      </c>
      <c r="Q151" s="3" t="s">
        <v>117</v>
      </c>
      <c r="R151" s="3" t="s">
        <v>117</v>
      </c>
      <c r="S151" s="3" t="s">
        <v>105</v>
      </c>
      <c r="T151" s="3" t="s">
        <v>104</v>
      </c>
      <c r="U151" s="3" t="s">
        <v>2715</v>
      </c>
      <c r="V151" s="3" t="s">
        <v>1148</v>
      </c>
      <c r="W151" t="s">
        <v>2715</v>
      </c>
      <c r="X151" t="s">
        <v>2718</v>
      </c>
      <c r="Y151" t="s">
        <v>198</v>
      </c>
      <c r="AG151" s="3"/>
      <c r="AH151" s="3" t="s">
        <v>96</v>
      </c>
      <c r="AI151" s="3" t="s">
        <v>1149</v>
      </c>
      <c r="AJ151" s="3" t="s">
        <v>1150</v>
      </c>
      <c r="AK151" s="3" t="s">
        <v>96</v>
      </c>
      <c r="AL151" s="3" t="s">
        <v>96</v>
      </c>
      <c r="AM151" s="3" t="s">
        <v>96</v>
      </c>
      <c r="AN151" s="3" t="s">
        <v>1151</v>
      </c>
      <c r="AO151" s="3" t="s">
        <v>1146</v>
      </c>
      <c r="AP151" s="3" t="s">
        <v>1146</v>
      </c>
    </row>
    <row r="152" spans="1:42" ht="22" customHeight="1" x14ac:dyDescent="0.35">
      <c r="A152">
        <v>39.164200000000001</v>
      </c>
      <c r="B152">
        <v>-84.235600000000005</v>
      </c>
      <c r="C152">
        <v>37</v>
      </c>
      <c r="D152" s="3" t="s">
        <v>133</v>
      </c>
      <c r="E152" s="3" t="s">
        <v>96</v>
      </c>
      <c r="F152" s="3" t="s">
        <v>103</v>
      </c>
      <c r="G152" s="3" t="s">
        <v>104</v>
      </c>
      <c r="H152" s="3" t="s">
        <v>106</v>
      </c>
      <c r="I152" s="3" t="s">
        <v>104</v>
      </c>
      <c r="J152" s="3" t="s">
        <v>104</v>
      </c>
      <c r="K152" s="3" t="s">
        <v>104</v>
      </c>
      <c r="L152" s="3" t="s">
        <v>117</v>
      </c>
      <c r="M152" s="3" t="s">
        <v>104</v>
      </c>
      <c r="N152" s="3" t="s">
        <v>106</v>
      </c>
      <c r="O152" s="3" t="s">
        <v>104</v>
      </c>
      <c r="P152" s="3" t="s">
        <v>104</v>
      </c>
      <c r="Q152" s="3" t="s">
        <v>104</v>
      </c>
      <c r="R152" s="3" t="s">
        <v>104</v>
      </c>
      <c r="S152" s="3" t="s">
        <v>105</v>
      </c>
      <c r="T152" s="3" t="s">
        <v>104</v>
      </c>
      <c r="U152" s="3" t="s">
        <v>2715</v>
      </c>
      <c r="V152" s="3" t="s">
        <v>96</v>
      </c>
      <c r="W152" t="s">
        <v>2715</v>
      </c>
      <c r="AG152" s="3"/>
      <c r="AH152" s="3" t="s">
        <v>96</v>
      </c>
      <c r="AI152" s="3" t="s">
        <v>1156</v>
      </c>
      <c r="AJ152" s="3" t="s">
        <v>1157</v>
      </c>
      <c r="AK152" s="3" t="s">
        <v>96</v>
      </c>
      <c r="AL152" s="3" t="s">
        <v>96</v>
      </c>
      <c r="AM152" s="3" t="s">
        <v>96</v>
      </c>
      <c r="AN152" s="3" t="s">
        <v>1158</v>
      </c>
      <c r="AO152" s="3" t="s">
        <v>1154</v>
      </c>
      <c r="AP152" s="3" t="s">
        <v>1154</v>
      </c>
    </row>
    <row r="153" spans="1:42" ht="22" customHeight="1" x14ac:dyDescent="0.35">
      <c r="A153">
        <v>33.641599999999997</v>
      </c>
      <c r="B153">
        <v>-117.68980000000001</v>
      </c>
      <c r="C153">
        <v>36</v>
      </c>
      <c r="D153" s="3" t="s">
        <v>133</v>
      </c>
      <c r="E153" s="3" t="s">
        <v>96</v>
      </c>
      <c r="F153" s="3" t="s">
        <v>144</v>
      </c>
      <c r="G153" s="3" t="s">
        <v>105</v>
      </c>
      <c r="H153" s="3" t="s">
        <v>107</v>
      </c>
      <c r="I153" s="3" t="s">
        <v>105</v>
      </c>
      <c r="J153" s="3" t="s">
        <v>105</v>
      </c>
      <c r="K153" s="3" t="s">
        <v>105</v>
      </c>
      <c r="L153" s="3" t="s">
        <v>106</v>
      </c>
      <c r="M153" s="3" t="s">
        <v>105</v>
      </c>
      <c r="N153" s="3" t="s">
        <v>105</v>
      </c>
      <c r="O153" s="3" t="s">
        <v>107</v>
      </c>
      <c r="P153" s="3" t="s">
        <v>107</v>
      </c>
      <c r="Q153" s="3" t="s">
        <v>117</v>
      </c>
      <c r="R153" s="3" t="s">
        <v>117</v>
      </c>
      <c r="S153" s="3" t="s">
        <v>105</v>
      </c>
      <c r="T153" s="3" t="s">
        <v>105</v>
      </c>
      <c r="U153" s="3" t="s">
        <v>2715</v>
      </c>
      <c r="V153" s="3" t="s">
        <v>244</v>
      </c>
      <c r="W153" t="s">
        <v>2715</v>
      </c>
      <c r="X153" t="s">
        <v>244</v>
      </c>
      <c r="AG153" s="3"/>
      <c r="AH153" s="3" t="s">
        <v>96</v>
      </c>
      <c r="AI153" s="3" t="s">
        <v>1162</v>
      </c>
      <c r="AJ153" s="3" t="s">
        <v>338</v>
      </c>
      <c r="AK153" s="3" t="s">
        <v>1163</v>
      </c>
      <c r="AL153" s="3" t="s">
        <v>96</v>
      </c>
      <c r="AM153" s="3" t="s">
        <v>96</v>
      </c>
      <c r="AN153" s="3" t="s">
        <v>96</v>
      </c>
      <c r="AO153" s="3" t="s">
        <v>1161</v>
      </c>
      <c r="AP153" s="3" t="s">
        <v>1161</v>
      </c>
    </row>
    <row r="154" spans="1:42" ht="22" customHeight="1" x14ac:dyDescent="0.35">
      <c r="A154">
        <v>33.000999999999998</v>
      </c>
      <c r="B154">
        <v>-93.459699999999998</v>
      </c>
      <c r="C154">
        <v>44</v>
      </c>
      <c r="D154" s="3" t="s">
        <v>133</v>
      </c>
      <c r="E154" s="3" t="s">
        <v>96</v>
      </c>
      <c r="F154" s="3" t="s">
        <v>1168</v>
      </c>
      <c r="G154" s="3" t="s">
        <v>106</v>
      </c>
      <c r="H154" s="3" t="s">
        <v>106</v>
      </c>
      <c r="I154" s="3" t="s">
        <v>106</v>
      </c>
      <c r="J154" s="3" t="s">
        <v>106</v>
      </c>
      <c r="K154" s="3" t="s">
        <v>106</v>
      </c>
      <c r="L154" s="3" t="s">
        <v>106</v>
      </c>
      <c r="M154" s="3" t="s">
        <v>106</v>
      </c>
      <c r="N154" s="3" t="s">
        <v>106</v>
      </c>
      <c r="O154" s="3" t="s">
        <v>106</v>
      </c>
      <c r="P154" s="3" t="s">
        <v>106</v>
      </c>
      <c r="Q154" s="3" t="s">
        <v>106</v>
      </c>
      <c r="R154" s="3" t="s">
        <v>106</v>
      </c>
      <c r="S154" s="3" t="s">
        <v>106</v>
      </c>
      <c r="T154" s="3" t="s">
        <v>106</v>
      </c>
      <c r="U154" s="3" t="s">
        <v>2715</v>
      </c>
      <c r="V154" s="3" t="s">
        <v>1169</v>
      </c>
      <c r="W154" t="s">
        <v>2715</v>
      </c>
      <c r="X154" t="s">
        <v>244</v>
      </c>
      <c r="Y154" t="s">
        <v>1487</v>
      </c>
      <c r="AG154" s="3"/>
      <c r="AH154" s="3" t="s">
        <v>1170</v>
      </c>
      <c r="AI154" s="3" t="s">
        <v>1171</v>
      </c>
      <c r="AJ154" s="3" t="s">
        <v>1150</v>
      </c>
      <c r="AK154" s="3" t="s">
        <v>1172</v>
      </c>
      <c r="AL154" s="3" t="s">
        <v>96</v>
      </c>
      <c r="AM154" s="3" t="s">
        <v>96</v>
      </c>
      <c r="AN154" s="3" t="s">
        <v>96</v>
      </c>
      <c r="AO154" s="3" t="s">
        <v>1166</v>
      </c>
      <c r="AP154" s="3" t="s">
        <v>1166</v>
      </c>
    </row>
    <row r="155" spans="1:42" ht="22" customHeight="1" x14ac:dyDescent="0.35">
      <c r="A155">
        <v>35.229599999999998</v>
      </c>
      <c r="B155">
        <v>-80.843000000000004</v>
      </c>
      <c r="C155">
        <v>35</v>
      </c>
      <c r="D155" s="3" t="s">
        <v>101</v>
      </c>
      <c r="E155" s="3" t="s">
        <v>96</v>
      </c>
      <c r="F155" s="3" t="s">
        <v>144</v>
      </c>
      <c r="G155" s="3" t="s">
        <v>106</v>
      </c>
      <c r="H155" s="3" t="s">
        <v>105</v>
      </c>
      <c r="I155" s="3" t="s">
        <v>104</v>
      </c>
      <c r="J155" s="3" t="s">
        <v>117</v>
      </c>
      <c r="K155" s="3" t="s">
        <v>104</v>
      </c>
      <c r="L155" s="3" t="s">
        <v>105</v>
      </c>
      <c r="M155" s="3" t="s">
        <v>104</v>
      </c>
      <c r="N155" s="3" t="s">
        <v>104</v>
      </c>
      <c r="O155" s="3" t="s">
        <v>107</v>
      </c>
      <c r="P155" s="3" t="s">
        <v>105</v>
      </c>
      <c r="Q155" s="3" t="s">
        <v>104</v>
      </c>
      <c r="R155" s="3" t="s">
        <v>117</v>
      </c>
      <c r="S155" s="3" t="s">
        <v>104</v>
      </c>
      <c r="T155" s="3" t="s">
        <v>106</v>
      </c>
      <c r="U155" s="3" t="s">
        <v>2715</v>
      </c>
      <c r="V155" s="3" t="s">
        <v>1177</v>
      </c>
      <c r="W155" t="s">
        <v>2715</v>
      </c>
      <c r="X155" t="s">
        <v>1177</v>
      </c>
      <c r="AG155" s="3"/>
      <c r="AH155" s="3" t="s">
        <v>96</v>
      </c>
      <c r="AI155" s="3" t="s">
        <v>1178</v>
      </c>
      <c r="AJ155" s="3" t="s">
        <v>1179</v>
      </c>
      <c r="AK155" s="3" t="s">
        <v>96</v>
      </c>
      <c r="AL155" s="3" t="s">
        <v>1180</v>
      </c>
      <c r="AM155" s="3" t="s">
        <v>96</v>
      </c>
      <c r="AN155" s="3" t="s">
        <v>1181</v>
      </c>
      <c r="AO155" s="3" t="s">
        <v>1175</v>
      </c>
      <c r="AP155" s="3" t="s">
        <v>1175</v>
      </c>
    </row>
    <row r="156" spans="1:42" ht="22" customHeight="1" x14ac:dyDescent="0.35">
      <c r="A156">
        <v>44.085299999999997</v>
      </c>
      <c r="B156">
        <v>-76.124099999999999</v>
      </c>
      <c r="C156">
        <v>25</v>
      </c>
      <c r="D156" s="3" t="s">
        <v>133</v>
      </c>
      <c r="E156" s="3" t="s">
        <v>96</v>
      </c>
      <c r="F156" s="3" t="s">
        <v>116</v>
      </c>
      <c r="G156" s="3" t="s">
        <v>107</v>
      </c>
      <c r="H156" s="3" t="s">
        <v>104</v>
      </c>
      <c r="I156" s="3" t="s">
        <v>105</v>
      </c>
      <c r="J156" s="3" t="s">
        <v>105</v>
      </c>
      <c r="K156" s="3" t="s">
        <v>105</v>
      </c>
      <c r="L156" s="3" t="s">
        <v>104</v>
      </c>
      <c r="M156" s="3" t="s">
        <v>104</v>
      </c>
      <c r="N156" s="3" t="s">
        <v>105</v>
      </c>
      <c r="O156" s="3" t="s">
        <v>107</v>
      </c>
      <c r="P156" s="3" t="s">
        <v>104</v>
      </c>
      <c r="Q156" s="3" t="s">
        <v>105</v>
      </c>
      <c r="R156" s="3" t="s">
        <v>105</v>
      </c>
      <c r="S156" s="3" t="s">
        <v>105</v>
      </c>
      <c r="T156" s="3" t="s">
        <v>107</v>
      </c>
      <c r="U156" s="3" t="s">
        <v>2715</v>
      </c>
      <c r="V156" s="3" t="s">
        <v>1186</v>
      </c>
      <c r="W156" t="s">
        <v>2715</v>
      </c>
      <c r="X156" t="s">
        <v>244</v>
      </c>
      <c r="Y156" t="s">
        <v>2721</v>
      </c>
      <c r="Z156" t="s">
        <v>1177</v>
      </c>
      <c r="AA156" t="s">
        <v>2719</v>
      </c>
      <c r="AB156" t="s">
        <v>2717</v>
      </c>
      <c r="AC156" t="s">
        <v>198</v>
      </c>
      <c r="AG156" s="3"/>
      <c r="AH156" s="3" t="s">
        <v>96</v>
      </c>
      <c r="AI156" s="3" t="s">
        <v>1187</v>
      </c>
      <c r="AJ156" s="3" t="s">
        <v>147</v>
      </c>
      <c r="AK156" s="3" t="s">
        <v>1188</v>
      </c>
      <c r="AL156" s="3" t="s">
        <v>1189</v>
      </c>
      <c r="AM156" s="3" t="s">
        <v>96</v>
      </c>
      <c r="AN156" s="3" t="s">
        <v>96</v>
      </c>
      <c r="AO156" s="3" t="s">
        <v>1184</v>
      </c>
      <c r="AP156" s="3" t="s">
        <v>1184</v>
      </c>
    </row>
    <row r="157" spans="1:42" ht="22" customHeight="1" x14ac:dyDescent="0.35">
      <c r="A157">
        <v>36.5246</v>
      </c>
      <c r="B157">
        <v>-87.346500000000006</v>
      </c>
      <c r="C157">
        <v>29</v>
      </c>
      <c r="D157" s="3" t="s">
        <v>476</v>
      </c>
      <c r="E157" s="3" t="s">
        <v>1193</v>
      </c>
      <c r="F157" s="3" t="s">
        <v>135</v>
      </c>
      <c r="G157" s="3" t="s">
        <v>117</v>
      </c>
      <c r="H157" s="3" t="s">
        <v>104</v>
      </c>
      <c r="I157" s="3" t="s">
        <v>104</v>
      </c>
      <c r="J157" s="3" t="s">
        <v>106</v>
      </c>
      <c r="K157" s="3" t="s">
        <v>105</v>
      </c>
      <c r="L157" s="3" t="s">
        <v>104</v>
      </c>
      <c r="M157" s="3" t="s">
        <v>106</v>
      </c>
      <c r="N157" s="3" t="s">
        <v>106</v>
      </c>
      <c r="O157" s="3" t="s">
        <v>104</v>
      </c>
      <c r="P157" s="3" t="s">
        <v>117</v>
      </c>
      <c r="Q157" s="3" t="s">
        <v>117</v>
      </c>
      <c r="R157" s="3" t="s">
        <v>117</v>
      </c>
      <c r="S157" s="3" t="s">
        <v>104</v>
      </c>
      <c r="T157" s="3" t="s">
        <v>117</v>
      </c>
      <c r="U157" s="3" t="s">
        <v>2715</v>
      </c>
      <c r="V157" s="3" t="s">
        <v>401</v>
      </c>
      <c r="W157" t="s">
        <v>2715</v>
      </c>
      <c r="X157" t="s">
        <v>2717</v>
      </c>
      <c r="Y157" t="s">
        <v>198</v>
      </c>
      <c r="AG157" s="3"/>
      <c r="AH157" s="3" t="s">
        <v>96</v>
      </c>
      <c r="AI157" s="3" t="s">
        <v>1195</v>
      </c>
      <c r="AJ157" s="3" t="s">
        <v>1196</v>
      </c>
      <c r="AK157" s="3" t="s">
        <v>96</v>
      </c>
      <c r="AL157" s="3" t="s">
        <v>96</v>
      </c>
      <c r="AM157" s="3" t="s">
        <v>96</v>
      </c>
      <c r="AN157" s="3" t="s">
        <v>1197</v>
      </c>
      <c r="AO157" s="3" t="s">
        <v>1192</v>
      </c>
      <c r="AP157" s="3" t="s">
        <v>1192</v>
      </c>
    </row>
    <row r="158" spans="1:42" ht="22" customHeight="1" x14ac:dyDescent="0.35">
      <c r="A158">
        <v>36.186799999999998</v>
      </c>
      <c r="B158">
        <v>-86.506699999999995</v>
      </c>
      <c r="C158">
        <v>53</v>
      </c>
      <c r="D158" s="3" t="s">
        <v>133</v>
      </c>
      <c r="E158" s="3" t="s">
        <v>96</v>
      </c>
      <c r="F158" s="3" t="s">
        <v>144</v>
      </c>
      <c r="G158" s="3" t="s">
        <v>105</v>
      </c>
      <c r="H158" s="3" t="s">
        <v>107</v>
      </c>
      <c r="I158" s="3" t="s">
        <v>104</v>
      </c>
      <c r="J158" s="3" t="s">
        <v>117</v>
      </c>
      <c r="K158" s="3" t="s">
        <v>105</v>
      </c>
      <c r="L158" s="3" t="s">
        <v>107</v>
      </c>
      <c r="M158" s="3" t="s">
        <v>105</v>
      </c>
      <c r="N158" s="3" t="s">
        <v>104</v>
      </c>
      <c r="O158" s="3" t="s">
        <v>104</v>
      </c>
      <c r="P158" s="3" t="s">
        <v>107</v>
      </c>
      <c r="Q158" s="3" t="s">
        <v>117</v>
      </c>
      <c r="R158" s="3" t="s">
        <v>117</v>
      </c>
      <c r="S158" s="3" t="s">
        <v>104</v>
      </c>
      <c r="T158" s="3" t="s">
        <v>107</v>
      </c>
      <c r="U158" s="3" t="s">
        <v>2715</v>
      </c>
      <c r="V158" s="3" t="s">
        <v>681</v>
      </c>
      <c r="W158" t="s">
        <v>2715</v>
      </c>
      <c r="X158" t="s">
        <v>2717</v>
      </c>
      <c r="Y158" t="s">
        <v>854</v>
      </c>
      <c r="Z158" t="s">
        <v>2720</v>
      </c>
      <c r="AA158" t="s">
        <v>198</v>
      </c>
      <c r="AG158" s="3"/>
      <c r="AH158" s="3" t="s">
        <v>96</v>
      </c>
      <c r="AI158" s="3" t="s">
        <v>1202</v>
      </c>
      <c r="AJ158" s="3" t="s">
        <v>403</v>
      </c>
      <c r="AK158" s="3" t="s">
        <v>96</v>
      </c>
      <c r="AL158" s="3" t="s">
        <v>96</v>
      </c>
      <c r="AM158" s="3" t="s">
        <v>96</v>
      </c>
      <c r="AN158" s="3" t="s">
        <v>1203</v>
      </c>
      <c r="AO158" s="3" t="s">
        <v>1200</v>
      </c>
      <c r="AP158" s="3" t="s">
        <v>1200</v>
      </c>
    </row>
    <row r="159" spans="1:42" ht="22" customHeight="1" x14ac:dyDescent="0.35">
      <c r="A159">
        <v>39.789700000000003</v>
      </c>
      <c r="B159">
        <v>-75.035499999999999</v>
      </c>
      <c r="C159">
        <v>32</v>
      </c>
      <c r="D159" s="3" t="s">
        <v>133</v>
      </c>
      <c r="E159" s="3" t="s">
        <v>96</v>
      </c>
      <c r="F159" s="3" t="s">
        <v>116</v>
      </c>
      <c r="G159" s="3" t="s">
        <v>117</v>
      </c>
      <c r="H159" s="3" t="s">
        <v>105</v>
      </c>
      <c r="I159" s="3" t="s">
        <v>105</v>
      </c>
      <c r="J159" s="3" t="s">
        <v>105</v>
      </c>
      <c r="K159" s="3" t="s">
        <v>106</v>
      </c>
      <c r="L159" s="3" t="s">
        <v>105</v>
      </c>
      <c r="M159" s="3" t="s">
        <v>105</v>
      </c>
      <c r="N159" s="3" t="s">
        <v>107</v>
      </c>
      <c r="O159" s="3" t="s">
        <v>107</v>
      </c>
      <c r="P159" s="3" t="s">
        <v>105</v>
      </c>
      <c r="Q159" s="3" t="s">
        <v>105</v>
      </c>
      <c r="R159" s="3" t="s">
        <v>107</v>
      </c>
      <c r="S159" s="3" t="s">
        <v>104</v>
      </c>
      <c r="T159" s="3" t="s">
        <v>105</v>
      </c>
      <c r="U159" s="3" t="s">
        <v>2715</v>
      </c>
      <c r="V159" s="3" t="s">
        <v>1208</v>
      </c>
      <c r="W159" t="s">
        <v>2715</v>
      </c>
      <c r="X159" t="s">
        <v>1177</v>
      </c>
      <c r="Y159" t="s">
        <v>854</v>
      </c>
      <c r="Z159" t="s">
        <v>198</v>
      </c>
      <c r="AG159" s="3"/>
      <c r="AH159" s="3" t="s">
        <v>96</v>
      </c>
      <c r="AI159" s="3" t="s">
        <v>1209</v>
      </c>
      <c r="AJ159" s="3" t="s">
        <v>403</v>
      </c>
      <c r="AK159" s="3" t="s">
        <v>96</v>
      </c>
      <c r="AL159" s="3" t="s">
        <v>1210</v>
      </c>
      <c r="AM159" s="3" t="s">
        <v>96</v>
      </c>
      <c r="AN159" s="3" t="s">
        <v>1211</v>
      </c>
      <c r="AO159" s="3" t="s">
        <v>1206</v>
      </c>
      <c r="AP159" s="3" t="s">
        <v>1206</v>
      </c>
    </row>
    <row r="160" spans="1:42" ht="22" customHeight="1" x14ac:dyDescent="0.35">
      <c r="A160">
        <v>41.8874</v>
      </c>
      <c r="B160">
        <v>-87.631799999999998</v>
      </c>
      <c r="C160">
        <v>28</v>
      </c>
      <c r="D160" s="3" t="s">
        <v>101</v>
      </c>
      <c r="E160" s="3" t="s">
        <v>96</v>
      </c>
      <c r="F160" s="3" t="s">
        <v>116</v>
      </c>
      <c r="G160" s="3" t="s">
        <v>107</v>
      </c>
      <c r="H160" s="3" t="s">
        <v>106</v>
      </c>
      <c r="I160" s="3" t="s">
        <v>105</v>
      </c>
      <c r="J160" s="3" t="s">
        <v>105</v>
      </c>
      <c r="K160" s="3" t="s">
        <v>105</v>
      </c>
      <c r="L160" s="3" t="s">
        <v>117</v>
      </c>
      <c r="M160" s="3" t="s">
        <v>106</v>
      </c>
      <c r="N160" s="3" t="s">
        <v>105</v>
      </c>
      <c r="O160" s="3" t="s">
        <v>105</v>
      </c>
      <c r="P160" s="3" t="s">
        <v>117</v>
      </c>
      <c r="Q160" s="3" t="s">
        <v>117</v>
      </c>
      <c r="R160" s="3" t="s">
        <v>117</v>
      </c>
      <c r="S160" s="3" t="s">
        <v>105</v>
      </c>
      <c r="T160" s="3" t="s">
        <v>107</v>
      </c>
      <c r="U160" s="3" t="s">
        <v>2715</v>
      </c>
      <c r="V160" s="3" t="s">
        <v>1216</v>
      </c>
      <c r="W160" t="s">
        <v>2715</v>
      </c>
      <c r="X160" t="s">
        <v>244</v>
      </c>
      <c r="Y160" t="s">
        <v>2719</v>
      </c>
      <c r="Z160" t="s">
        <v>2717</v>
      </c>
      <c r="AG160" s="3"/>
      <c r="AH160" s="3" t="s">
        <v>96</v>
      </c>
      <c r="AI160" s="3" t="s">
        <v>1217</v>
      </c>
      <c r="AJ160" s="3" t="s">
        <v>367</v>
      </c>
      <c r="AK160" s="3" t="s">
        <v>1218</v>
      </c>
      <c r="AL160" s="3" t="s">
        <v>96</v>
      </c>
      <c r="AM160" s="3" t="s">
        <v>96</v>
      </c>
      <c r="AN160" s="3" t="s">
        <v>96</v>
      </c>
      <c r="AO160" s="3" t="s">
        <v>1214</v>
      </c>
      <c r="AP160" s="3" t="s">
        <v>1214</v>
      </c>
    </row>
    <row r="161" spans="1:42" ht="22" customHeight="1" x14ac:dyDescent="0.35">
      <c r="A161">
        <v>36.624899999999997</v>
      </c>
      <c r="B161">
        <v>-79.410700000000006</v>
      </c>
      <c r="C161">
        <v>24</v>
      </c>
      <c r="D161" s="3" t="s">
        <v>101</v>
      </c>
      <c r="E161" s="3" t="s">
        <v>96</v>
      </c>
      <c r="F161" s="3" t="s">
        <v>144</v>
      </c>
      <c r="G161" s="3" t="s">
        <v>117</v>
      </c>
      <c r="H161" s="3" t="s">
        <v>105</v>
      </c>
      <c r="I161" s="3" t="s">
        <v>106</v>
      </c>
      <c r="J161" s="3" t="s">
        <v>105</v>
      </c>
      <c r="K161" s="3" t="s">
        <v>105</v>
      </c>
      <c r="L161" s="3" t="s">
        <v>107</v>
      </c>
      <c r="M161" s="3" t="s">
        <v>104</v>
      </c>
      <c r="N161" s="3" t="s">
        <v>104</v>
      </c>
      <c r="O161" s="3" t="s">
        <v>105</v>
      </c>
      <c r="P161" s="3" t="s">
        <v>105</v>
      </c>
      <c r="Q161" s="3" t="s">
        <v>106</v>
      </c>
      <c r="R161" s="3" t="s">
        <v>106</v>
      </c>
      <c r="S161" s="3" t="s">
        <v>105</v>
      </c>
      <c r="T161" s="3" t="s">
        <v>105</v>
      </c>
      <c r="U161" s="3" t="s">
        <v>2715</v>
      </c>
      <c r="V161" s="3" t="s">
        <v>702</v>
      </c>
      <c r="W161" t="s">
        <v>2715</v>
      </c>
      <c r="X161" t="s">
        <v>231</v>
      </c>
      <c r="Y161" t="s">
        <v>2717</v>
      </c>
      <c r="Z161" t="s">
        <v>198</v>
      </c>
      <c r="AG161" s="3"/>
      <c r="AH161" s="3" t="s">
        <v>96</v>
      </c>
      <c r="AI161" s="3" t="s">
        <v>1223</v>
      </c>
      <c r="AJ161" s="3" t="s">
        <v>675</v>
      </c>
      <c r="AK161" s="3" t="s">
        <v>96</v>
      </c>
      <c r="AL161" s="3" t="s">
        <v>96</v>
      </c>
      <c r="AM161" s="3" t="s">
        <v>96</v>
      </c>
      <c r="AN161" s="3" t="s">
        <v>1224</v>
      </c>
      <c r="AO161" s="3" t="s">
        <v>1221</v>
      </c>
      <c r="AP161" s="3" t="s">
        <v>1221</v>
      </c>
    </row>
    <row r="162" spans="1:42" ht="22" customHeight="1" x14ac:dyDescent="0.35">
      <c r="A162">
        <v>43.659799999999997</v>
      </c>
      <c r="B162">
        <v>-70.2547</v>
      </c>
      <c r="C162">
        <v>42</v>
      </c>
      <c r="D162" s="3" t="s">
        <v>101</v>
      </c>
      <c r="E162" s="3" t="s">
        <v>96</v>
      </c>
      <c r="F162" s="3" t="s">
        <v>103</v>
      </c>
      <c r="G162" s="3" t="s">
        <v>105</v>
      </c>
      <c r="H162" s="3" t="s">
        <v>106</v>
      </c>
      <c r="I162" s="3" t="s">
        <v>105</v>
      </c>
      <c r="J162" s="3" t="s">
        <v>105</v>
      </c>
      <c r="K162" s="3" t="s">
        <v>105</v>
      </c>
      <c r="L162" s="3" t="s">
        <v>106</v>
      </c>
      <c r="M162" s="3" t="s">
        <v>105</v>
      </c>
      <c r="N162" s="3" t="s">
        <v>105</v>
      </c>
      <c r="O162" s="3" t="s">
        <v>105</v>
      </c>
      <c r="P162" s="3" t="s">
        <v>105</v>
      </c>
      <c r="Q162" s="3" t="s">
        <v>106</v>
      </c>
      <c r="R162" s="3" t="s">
        <v>107</v>
      </c>
      <c r="S162" s="3" t="s">
        <v>105</v>
      </c>
      <c r="T162" s="3" t="s">
        <v>105</v>
      </c>
      <c r="U162" s="3" t="s">
        <v>2715</v>
      </c>
      <c r="V162" s="3" t="s">
        <v>96</v>
      </c>
      <c r="W162" t="s">
        <v>2715</v>
      </c>
      <c r="AG162" s="3"/>
      <c r="AH162" s="3" t="s">
        <v>96</v>
      </c>
      <c r="AI162" s="3" t="s">
        <v>1229</v>
      </c>
      <c r="AJ162" s="3" t="s">
        <v>185</v>
      </c>
      <c r="AK162" s="3" t="s">
        <v>96</v>
      </c>
      <c r="AL162" s="3" t="s">
        <v>96</v>
      </c>
      <c r="AM162" s="3" t="s">
        <v>96</v>
      </c>
      <c r="AN162" s="3" t="s">
        <v>1230</v>
      </c>
      <c r="AO162" s="3" t="s">
        <v>1227</v>
      </c>
      <c r="AP162" s="3" t="s">
        <v>1227</v>
      </c>
    </row>
    <row r="163" spans="1:42" ht="22" customHeight="1" x14ac:dyDescent="0.35">
      <c r="A163">
        <v>40.694000000000003</v>
      </c>
      <c r="B163">
        <v>-73.990099999999998</v>
      </c>
      <c r="C163">
        <v>31</v>
      </c>
      <c r="D163" s="3" t="s">
        <v>133</v>
      </c>
      <c r="E163" s="3" t="s">
        <v>96</v>
      </c>
      <c r="F163" s="3" t="s">
        <v>116</v>
      </c>
      <c r="G163" s="3" t="s">
        <v>106</v>
      </c>
      <c r="H163" s="3" t="s">
        <v>105</v>
      </c>
      <c r="I163" s="3" t="s">
        <v>106</v>
      </c>
      <c r="J163" s="3" t="s">
        <v>105</v>
      </c>
      <c r="K163" s="3" t="s">
        <v>104</v>
      </c>
      <c r="L163" s="3" t="s">
        <v>106</v>
      </c>
      <c r="M163" s="3" t="s">
        <v>104</v>
      </c>
      <c r="N163" s="3" t="s">
        <v>104</v>
      </c>
      <c r="O163" s="3" t="s">
        <v>105</v>
      </c>
      <c r="P163" s="3" t="s">
        <v>106</v>
      </c>
      <c r="Q163" s="3" t="s">
        <v>106</v>
      </c>
      <c r="R163" s="3" t="s">
        <v>107</v>
      </c>
      <c r="S163" s="3" t="s">
        <v>105</v>
      </c>
      <c r="T163" s="3" t="s">
        <v>105</v>
      </c>
      <c r="U163" s="3" t="s">
        <v>2715</v>
      </c>
      <c r="V163" s="3" t="s">
        <v>1235</v>
      </c>
      <c r="W163" t="s">
        <v>2715</v>
      </c>
      <c r="X163" t="s">
        <v>2721</v>
      </c>
      <c r="Y163" t="s">
        <v>231</v>
      </c>
      <c r="Z163" t="s">
        <v>854</v>
      </c>
      <c r="AA163" t="s">
        <v>198</v>
      </c>
      <c r="AG163" s="3"/>
      <c r="AH163" s="3" t="s">
        <v>96</v>
      </c>
      <c r="AI163" s="3" t="s">
        <v>1236</v>
      </c>
      <c r="AJ163" s="3" t="s">
        <v>224</v>
      </c>
      <c r="AK163" s="3" t="s">
        <v>96</v>
      </c>
      <c r="AL163" s="3" t="s">
        <v>96</v>
      </c>
      <c r="AM163" s="3" t="s">
        <v>96</v>
      </c>
      <c r="AN163" s="3" t="s">
        <v>1237</v>
      </c>
      <c r="AO163" s="3" t="s">
        <v>1233</v>
      </c>
      <c r="AP163" s="3" t="s">
        <v>1233</v>
      </c>
    </row>
    <row r="164" spans="1:42" ht="22" customHeight="1" x14ac:dyDescent="0.35">
      <c r="A164">
        <v>41.970300000000002</v>
      </c>
      <c r="B164">
        <v>-87.664000000000001</v>
      </c>
      <c r="C164">
        <v>41</v>
      </c>
      <c r="D164" s="3" t="s">
        <v>101</v>
      </c>
      <c r="E164" s="3" t="s">
        <v>96</v>
      </c>
      <c r="F164" s="3" t="s">
        <v>144</v>
      </c>
      <c r="G164" s="3" t="s">
        <v>107</v>
      </c>
      <c r="H164" s="3" t="s">
        <v>107</v>
      </c>
      <c r="I164" s="3" t="s">
        <v>105</v>
      </c>
      <c r="J164" s="3" t="s">
        <v>105</v>
      </c>
      <c r="K164" s="3" t="s">
        <v>105</v>
      </c>
      <c r="L164" s="3" t="s">
        <v>107</v>
      </c>
      <c r="M164" s="3" t="s">
        <v>105</v>
      </c>
      <c r="N164" s="3" t="s">
        <v>105</v>
      </c>
      <c r="O164" s="3" t="s">
        <v>105</v>
      </c>
      <c r="P164" s="3" t="s">
        <v>105</v>
      </c>
      <c r="Q164" s="3" t="s">
        <v>105</v>
      </c>
      <c r="R164" s="3" t="s">
        <v>107</v>
      </c>
      <c r="S164" s="3" t="s">
        <v>105</v>
      </c>
      <c r="T164" s="3" t="s">
        <v>106</v>
      </c>
      <c r="U164" s="3" t="s">
        <v>2715</v>
      </c>
      <c r="V164" s="3" t="s">
        <v>1242</v>
      </c>
      <c r="W164" t="s">
        <v>2715</v>
      </c>
      <c r="X164" t="s">
        <v>231</v>
      </c>
      <c r="Y164" t="s">
        <v>2719</v>
      </c>
      <c r="Z164" t="s">
        <v>198</v>
      </c>
      <c r="AG164" s="3"/>
      <c r="AH164" s="3" t="s">
        <v>96</v>
      </c>
      <c r="AI164" s="3" t="s">
        <v>1243</v>
      </c>
      <c r="AJ164" s="3" t="s">
        <v>120</v>
      </c>
      <c r="AK164" s="3" t="s">
        <v>96</v>
      </c>
      <c r="AL164" s="3" t="s">
        <v>96</v>
      </c>
      <c r="AM164" s="3" t="s">
        <v>96</v>
      </c>
      <c r="AN164" s="3" t="s">
        <v>1244</v>
      </c>
      <c r="AO164" s="3" t="s">
        <v>1240</v>
      </c>
      <c r="AP164" s="3" t="s">
        <v>1240</v>
      </c>
    </row>
    <row r="165" spans="1:42" ht="22" customHeight="1" x14ac:dyDescent="0.35">
      <c r="A165">
        <v>40.712299999999999</v>
      </c>
      <c r="B165">
        <v>-74.006799999999998</v>
      </c>
      <c r="C165">
        <v>40</v>
      </c>
      <c r="D165" s="3" t="s">
        <v>101</v>
      </c>
      <c r="E165" s="3" t="s">
        <v>96</v>
      </c>
      <c r="F165" s="3" t="s">
        <v>116</v>
      </c>
      <c r="G165" s="3" t="s">
        <v>117</v>
      </c>
      <c r="H165" s="3" t="s">
        <v>104</v>
      </c>
      <c r="I165" s="3" t="s">
        <v>104</v>
      </c>
      <c r="J165" s="3" t="s">
        <v>106</v>
      </c>
      <c r="K165" s="3" t="s">
        <v>105</v>
      </c>
      <c r="L165" s="3" t="s">
        <v>105</v>
      </c>
      <c r="M165" s="3" t="s">
        <v>107</v>
      </c>
      <c r="N165" s="3" t="s">
        <v>117</v>
      </c>
      <c r="O165" s="3" t="s">
        <v>104</v>
      </c>
      <c r="P165" s="3" t="s">
        <v>117</v>
      </c>
      <c r="Q165" s="3" t="s">
        <v>117</v>
      </c>
      <c r="R165" s="3" t="s">
        <v>117</v>
      </c>
      <c r="S165" s="3" t="s">
        <v>104</v>
      </c>
      <c r="T165" s="3" t="s">
        <v>107</v>
      </c>
      <c r="U165" s="3" t="s">
        <v>2715</v>
      </c>
      <c r="V165" s="3" t="s">
        <v>252</v>
      </c>
      <c r="W165" t="s">
        <v>2715</v>
      </c>
      <c r="X165" t="s">
        <v>2719</v>
      </c>
      <c r="AG165" s="3"/>
      <c r="AH165" s="3" t="s">
        <v>96</v>
      </c>
      <c r="AI165" s="3" t="s">
        <v>1249</v>
      </c>
      <c r="AJ165" s="3" t="s">
        <v>716</v>
      </c>
      <c r="AK165" s="3" t="s">
        <v>96</v>
      </c>
      <c r="AL165" s="3" t="s">
        <v>96</v>
      </c>
      <c r="AM165" s="3" t="s">
        <v>96</v>
      </c>
      <c r="AN165" s="3" t="s">
        <v>1250</v>
      </c>
      <c r="AO165" s="3" t="s">
        <v>1247</v>
      </c>
      <c r="AP165" s="3" t="s">
        <v>1247</v>
      </c>
    </row>
    <row r="166" spans="1:42" ht="22" customHeight="1" x14ac:dyDescent="0.35">
      <c r="A166">
        <v>42.673400000000001</v>
      </c>
      <c r="B166">
        <v>-82.773600000000002</v>
      </c>
      <c r="C166">
        <v>35</v>
      </c>
      <c r="D166" s="3" t="s">
        <v>133</v>
      </c>
      <c r="E166" s="3" t="s">
        <v>96</v>
      </c>
      <c r="F166" s="3" t="s">
        <v>144</v>
      </c>
      <c r="G166" s="3" t="s">
        <v>105</v>
      </c>
      <c r="H166" s="3" t="s">
        <v>106</v>
      </c>
      <c r="I166" s="3" t="s">
        <v>105</v>
      </c>
      <c r="J166" s="3" t="s">
        <v>106</v>
      </c>
      <c r="K166" s="3" t="s">
        <v>105</v>
      </c>
      <c r="L166" s="3" t="s">
        <v>106</v>
      </c>
      <c r="M166" s="3" t="s">
        <v>105</v>
      </c>
      <c r="N166" s="3" t="s">
        <v>105</v>
      </c>
      <c r="O166" s="3" t="s">
        <v>105</v>
      </c>
      <c r="P166" s="3" t="s">
        <v>107</v>
      </c>
      <c r="Q166" s="3" t="s">
        <v>107</v>
      </c>
      <c r="R166" s="3" t="s">
        <v>117</v>
      </c>
      <c r="S166" s="3" t="s">
        <v>105</v>
      </c>
      <c r="T166" s="3" t="s">
        <v>107</v>
      </c>
      <c r="U166" s="3" t="s">
        <v>2715</v>
      </c>
      <c r="V166" s="3" t="s">
        <v>244</v>
      </c>
      <c r="W166" t="s">
        <v>2715</v>
      </c>
      <c r="X166" t="s">
        <v>244</v>
      </c>
      <c r="AG166" s="3"/>
      <c r="AH166" s="3" t="s">
        <v>96</v>
      </c>
      <c r="AI166" s="3" t="s">
        <v>1255</v>
      </c>
      <c r="AJ166" s="3" t="s">
        <v>1256</v>
      </c>
      <c r="AK166" s="3" t="s">
        <v>1257</v>
      </c>
      <c r="AL166" s="3" t="s">
        <v>96</v>
      </c>
      <c r="AM166" s="3" t="s">
        <v>96</v>
      </c>
      <c r="AN166" s="3" t="s">
        <v>96</v>
      </c>
      <c r="AO166" s="3" t="s">
        <v>1253</v>
      </c>
      <c r="AP166" s="3" t="s">
        <v>1253</v>
      </c>
    </row>
    <row r="167" spans="1:42" ht="22" customHeight="1" x14ac:dyDescent="0.35">
      <c r="A167">
        <v>45.480499999999999</v>
      </c>
      <c r="B167">
        <v>-122.63630000000001</v>
      </c>
      <c r="C167">
        <v>32</v>
      </c>
      <c r="D167" s="3" t="s">
        <v>101</v>
      </c>
      <c r="E167" s="3" t="s">
        <v>96</v>
      </c>
      <c r="F167" s="3" t="s">
        <v>116</v>
      </c>
      <c r="G167" s="3" t="s">
        <v>117</v>
      </c>
      <c r="H167" s="3" t="s">
        <v>105</v>
      </c>
      <c r="I167" s="3" t="s">
        <v>105</v>
      </c>
      <c r="J167" s="3" t="s">
        <v>107</v>
      </c>
      <c r="K167" s="3" t="s">
        <v>117</v>
      </c>
      <c r="L167" s="3" t="s">
        <v>104</v>
      </c>
      <c r="M167" s="3" t="s">
        <v>105</v>
      </c>
      <c r="N167" s="3" t="s">
        <v>117</v>
      </c>
      <c r="O167" s="3" t="s">
        <v>104</v>
      </c>
      <c r="P167" s="3" t="s">
        <v>117</v>
      </c>
      <c r="Q167" s="3" t="s">
        <v>117</v>
      </c>
      <c r="R167" s="3" t="s">
        <v>117</v>
      </c>
      <c r="S167" s="3" t="s">
        <v>104</v>
      </c>
      <c r="T167" s="3" t="s">
        <v>117</v>
      </c>
      <c r="U167" s="3" t="s">
        <v>2715</v>
      </c>
      <c r="V167" s="3" t="s">
        <v>198</v>
      </c>
      <c r="W167" t="s">
        <v>2715</v>
      </c>
      <c r="X167" t="s">
        <v>198</v>
      </c>
      <c r="AG167" s="3"/>
      <c r="AH167" s="3" t="s">
        <v>96</v>
      </c>
      <c r="AI167" s="3" t="s">
        <v>1262</v>
      </c>
      <c r="AJ167" s="3" t="s">
        <v>216</v>
      </c>
      <c r="AK167" s="3" t="s">
        <v>96</v>
      </c>
      <c r="AL167" s="3" t="s">
        <v>96</v>
      </c>
      <c r="AM167" s="3" t="s">
        <v>96</v>
      </c>
      <c r="AN167" s="3" t="s">
        <v>1263</v>
      </c>
      <c r="AO167" s="3" t="s">
        <v>1260</v>
      </c>
      <c r="AP167" s="3" t="s">
        <v>1260</v>
      </c>
    </row>
    <row r="168" spans="1:42" ht="22" customHeight="1" x14ac:dyDescent="0.35">
      <c r="A168">
        <v>32.0989</v>
      </c>
      <c r="B168">
        <v>-110.727</v>
      </c>
      <c r="C168">
        <v>24</v>
      </c>
      <c r="D168" s="3" t="s">
        <v>101</v>
      </c>
      <c r="E168" s="3" t="s">
        <v>96</v>
      </c>
      <c r="F168" s="3" t="s">
        <v>116</v>
      </c>
      <c r="G168" s="3" t="s">
        <v>117</v>
      </c>
      <c r="H168" s="3" t="s">
        <v>104</v>
      </c>
      <c r="I168" s="3" t="s">
        <v>105</v>
      </c>
      <c r="J168" s="3" t="s">
        <v>105</v>
      </c>
      <c r="K168" s="3" t="s">
        <v>107</v>
      </c>
      <c r="L168" s="3" t="s">
        <v>107</v>
      </c>
      <c r="M168" s="3" t="s">
        <v>104</v>
      </c>
      <c r="N168" s="3" t="s">
        <v>117</v>
      </c>
      <c r="O168" s="3" t="s">
        <v>104</v>
      </c>
      <c r="P168" s="3" t="s">
        <v>105</v>
      </c>
      <c r="Q168" s="3" t="s">
        <v>117</v>
      </c>
      <c r="R168" s="3" t="s">
        <v>117</v>
      </c>
      <c r="S168" s="3" t="s">
        <v>104</v>
      </c>
      <c r="T168" s="3" t="s">
        <v>105</v>
      </c>
      <c r="U168" s="3" t="s">
        <v>2715</v>
      </c>
      <c r="V168" s="3" t="s">
        <v>508</v>
      </c>
      <c r="W168" t="s">
        <v>2715</v>
      </c>
      <c r="X168" t="s">
        <v>244</v>
      </c>
      <c r="Y168" t="s">
        <v>231</v>
      </c>
      <c r="AG168" s="3"/>
      <c r="AH168" s="3" t="s">
        <v>96</v>
      </c>
      <c r="AI168" s="3" t="s">
        <v>1268</v>
      </c>
      <c r="AJ168" s="3" t="s">
        <v>231</v>
      </c>
      <c r="AK168" s="3" t="s">
        <v>1269</v>
      </c>
      <c r="AL168" s="3" t="s">
        <v>96</v>
      </c>
      <c r="AM168" s="3" t="s">
        <v>96</v>
      </c>
      <c r="AN168" s="3" t="s">
        <v>96</v>
      </c>
      <c r="AO168" s="3" t="s">
        <v>1266</v>
      </c>
      <c r="AP168" s="3" t="s">
        <v>1266</v>
      </c>
    </row>
    <row r="169" spans="1:42" ht="22" customHeight="1" x14ac:dyDescent="0.35">
      <c r="A169">
        <v>42.031700000000001</v>
      </c>
      <c r="B169">
        <v>-88.083299999999994</v>
      </c>
      <c r="C169">
        <v>25</v>
      </c>
      <c r="D169" s="3" t="s">
        <v>133</v>
      </c>
      <c r="E169" s="3" t="s">
        <v>96</v>
      </c>
      <c r="F169" s="3" t="s">
        <v>144</v>
      </c>
      <c r="G169" s="3" t="s">
        <v>107</v>
      </c>
      <c r="H169" s="3" t="s">
        <v>105</v>
      </c>
      <c r="I169" s="3" t="s">
        <v>105</v>
      </c>
      <c r="J169" s="3" t="s">
        <v>106</v>
      </c>
      <c r="K169" s="3" t="s">
        <v>105</v>
      </c>
      <c r="L169" s="3" t="s">
        <v>105</v>
      </c>
      <c r="M169" s="3" t="s">
        <v>105</v>
      </c>
      <c r="N169" s="3" t="s">
        <v>105</v>
      </c>
      <c r="O169" s="3" t="s">
        <v>104</v>
      </c>
      <c r="P169" s="3" t="s">
        <v>105</v>
      </c>
      <c r="Q169" s="3" t="s">
        <v>106</v>
      </c>
      <c r="R169" s="3" t="s">
        <v>117</v>
      </c>
      <c r="S169" s="3" t="s">
        <v>105</v>
      </c>
      <c r="T169" s="3" t="s">
        <v>106</v>
      </c>
      <c r="U169" s="3" t="s">
        <v>2715</v>
      </c>
      <c r="V169" s="3" t="s">
        <v>1274</v>
      </c>
      <c r="W169" t="s">
        <v>2715</v>
      </c>
      <c r="X169" t="s">
        <v>244</v>
      </c>
      <c r="Y169" t="s">
        <v>1177</v>
      </c>
      <c r="Z169" t="s">
        <v>2719</v>
      </c>
      <c r="AA169" t="s">
        <v>2717</v>
      </c>
      <c r="AB169" t="s">
        <v>854</v>
      </c>
      <c r="AC169" t="s">
        <v>2720</v>
      </c>
      <c r="AD169" t="s">
        <v>198</v>
      </c>
      <c r="AG169" s="3"/>
      <c r="AH169" s="3" t="s">
        <v>96</v>
      </c>
      <c r="AI169" s="3" t="s">
        <v>1275</v>
      </c>
      <c r="AJ169" s="3" t="s">
        <v>1276</v>
      </c>
      <c r="AK169" s="3" t="s">
        <v>1277</v>
      </c>
      <c r="AL169" s="3" t="s">
        <v>1278</v>
      </c>
      <c r="AM169" s="3" t="s">
        <v>96</v>
      </c>
      <c r="AN169" s="3" t="s">
        <v>96</v>
      </c>
      <c r="AO169" s="3" t="s">
        <v>1272</v>
      </c>
      <c r="AP169" s="3" t="s">
        <v>1272</v>
      </c>
    </row>
    <row r="170" spans="1:42" ht="22" customHeight="1" x14ac:dyDescent="0.35">
      <c r="A170">
        <v>41.940899999999999</v>
      </c>
      <c r="B170">
        <v>-87.653199999999998</v>
      </c>
      <c r="C170">
        <v>26</v>
      </c>
      <c r="D170" s="3" t="s">
        <v>101</v>
      </c>
      <c r="E170" s="3" t="s">
        <v>96</v>
      </c>
      <c r="F170" s="3" t="s">
        <v>103</v>
      </c>
      <c r="G170" s="3" t="s">
        <v>104</v>
      </c>
      <c r="H170" s="3" t="s">
        <v>107</v>
      </c>
      <c r="I170" s="3" t="s">
        <v>104</v>
      </c>
      <c r="J170" s="3" t="s">
        <v>105</v>
      </c>
      <c r="K170" s="3" t="s">
        <v>105</v>
      </c>
      <c r="L170" s="3" t="s">
        <v>107</v>
      </c>
      <c r="M170" s="3" t="s">
        <v>104</v>
      </c>
      <c r="N170" s="3" t="s">
        <v>105</v>
      </c>
      <c r="O170" s="3" t="s">
        <v>105</v>
      </c>
      <c r="P170" s="3" t="s">
        <v>106</v>
      </c>
      <c r="Q170" s="3" t="s">
        <v>107</v>
      </c>
      <c r="R170" s="3" t="s">
        <v>117</v>
      </c>
      <c r="S170" s="3" t="s">
        <v>104</v>
      </c>
      <c r="T170" s="3" t="s">
        <v>107</v>
      </c>
      <c r="U170" s="3" t="s">
        <v>2715</v>
      </c>
      <c r="V170" s="3" t="s">
        <v>244</v>
      </c>
      <c r="W170" t="s">
        <v>2715</v>
      </c>
      <c r="X170" t="s">
        <v>244</v>
      </c>
      <c r="AG170" s="3"/>
      <c r="AH170" s="3" t="s">
        <v>96</v>
      </c>
      <c r="AI170" s="3" t="s">
        <v>1283</v>
      </c>
      <c r="AJ170" s="3" t="s">
        <v>192</v>
      </c>
      <c r="AK170" s="3" t="s">
        <v>1284</v>
      </c>
      <c r="AL170" s="3" t="s">
        <v>96</v>
      </c>
      <c r="AM170" s="3" t="s">
        <v>96</v>
      </c>
      <c r="AN170" s="3" t="s">
        <v>96</v>
      </c>
      <c r="AO170" s="3" t="s">
        <v>1281</v>
      </c>
      <c r="AP170" s="3" t="s">
        <v>1281</v>
      </c>
    </row>
    <row r="171" spans="1:42" ht="22" customHeight="1" x14ac:dyDescent="0.35">
      <c r="A171">
        <v>33.787300000000002</v>
      </c>
      <c r="B171">
        <v>-117.92310000000001</v>
      </c>
      <c r="C171">
        <v>28</v>
      </c>
      <c r="D171" s="3" t="s">
        <v>133</v>
      </c>
      <c r="E171" s="3" t="s">
        <v>96</v>
      </c>
      <c r="F171" s="3" t="s">
        <v>116</v>
      </c>
      <c r="G171" s="3" t="s">
        <v>105</v>
      </c>
      <c r="H171" s="3" t="s">
        <v>105</v>
      </c>
      <c r="I171" s="3" t="s">
        <v>107</v>
      </c>
      <c r="J171" s="3" t="s">
        <v>105</v>
      </c>
      <c r="K171" s="3" t="s">
        <v>107</v>
      </c>
      <c r="L171" s="3" t="s">
        <v>107</v>
      </c>
      <c r="M171" s="3" t="s">
        <v>105</v>
      </c>
      <c r="N171" s="3" t="s">
        <v>105</v>
      </c>
      <c r="O171" s="3" t="s">
        <v>106</v>
      </c>
      <c r="P171" s="3" t="s">
        <v>107</v>
      </c>
      <c r="Q171" s="3" t="s">
        <v>117</v>
      </c>
      <c r="R171" s="3" t="s">
        <v>105</v>
      </c>
      <c r="S171" s="3" t="s">
        <v>105</v>
      </c>
      <c r="T171" s="3" t="s">
        <v>106</v>
      </c>
      <c r="U171" s="3" t="s">
        <v>2715</v>
      </c>
      <c r="V171" s="3" t="s">
        <v>127</v>
      </c>
      <c r="W171" t="s">
        <v>2715</v>
      </c>
      <c r="X171" t="s">
        <v>244</v>
      </c>
      <c r="Y171" t="s">
        <v>2719</v>
      </c>
      <c r="Z171" t="s">
        <v>198</v>
      </c>
      <c r="AG171" s="3"/>
      <c r="AH171" s="3" t="s">
        <v>96</v>
      </c>
      <c r="AI171" s="3" t="s">
        <v>1289</v>
      </c>
      <c r="AJ171" s="3" t="s">
        <v>367</v>
      </c>
      <c r="AK171" s="3" t="s">
        <v>1290</v>
      </c>
      <c r="AL171" s="3" t="s">
        <v>96</v>
      </c>
      <c r="AM171" s="3" t="s">
        <v>96</v>
      </c>
      <c r="AN171" s="3" t="s">
        <v>96</v>
      </c>
      <c r="AO171" s="3" t="s">
        <v>1287</v>
      </c>
      <c r="AP171" s="3" t="s">
        <v>1287</v>
      </c>
    </row>
    <row r="172" spans="1:42" ht="22" customHeight="1" x14ac:dyDescent="0.35">
      <c r="A172">
        <v>41.871000000000002</v>
      </c>
      <c r="B172">
        <v>-87.628900000000002</v>
      </c>
      <c r="C172">
        <v>26</v>
      </c>
      <c r="D172" s="3" t="s">
        <v>133</v>
      </c>
      <c r="E172" s="3" t="s">
        <v>96</v>
      </c>
      <c r="F172" s="3" t="s">
        <v>144</v>
      </c>
      <c r="G172" s="3" t="s">
        <v>107</v>
      </c>
      <c r="H172" s="3" t="s">
        <v>104</v>
      </c>
      <c r="I172" s="3" t="s">
        <v>107</v>
      </c>
      <c r="J172" s="3" t="s">
        <v>105</v>
      </c>
      <c r="K172" s="3" t="s">
        <v>107</v>
      </c>
      <c r="L172" s="3" t="s">
        <v>107</v>
      </c>
      <c r="M172" s="3" t="s">
        <v>105</v>
      </c>
      <c r="N172" s="3" t="s">
        <v>105</v>
      </c>
      <c r="O172" s="3" t="s">
        <v>106</v>
      </c>
      <c r="P172" s="3" t="s">
        <v>107</v>
      </c>
      <c r="Q172" s="3" t="s">
        <v>117</v>
      </c>
      <c r="R172" s="3" t="s">
        <v>117</v>
      </c>
      <c r="S172" s="3" t="s">
        <v>105</v>
      </c>
      <c r="T172" s="3" t="s">
        <v>105</v>
      </c>
      <c r="U172" s="3" t="s">
        <v>2715</v>
      </c>
      <c r="V172" s="3" t="s">
        <v>198</v>
      </c>
      <c r="W172" t="s">
        <v>2715</v>
      </c>
      <c r="X172" t="s">
        <v>198</v>
      </c>
      <c r="AG172" s="3"/>
      <c r="AH172" s="3" t="s">
        <v>96</v>
      </c>
      <c r="AI172" s="3" t="s">
        <v>1295</v>
      </c>
      <c r="AJ172" s="3" t="s">
        <v>545</v>
      </c>
      <c r="AK172" s="3" t="s">
        <v>96</v>
      </c>
      <c r="AL172" s="3" t="s">
        <v>96</v>
      </c>
      <c r="AM172" s="3" t="s">
        <v>96</v>
      </c>
      <c r="AN172" s="3" t="s">
        <v>1296</v>
      </c>
      <c r="AO172" s="3" t="s">
        <v>1293</v>
      </c>
      <c r="AP172" s="3" t="s">
        <v>1293</v>
      </c>
    </row>
    <row r="173" spans="1:42" ht="22" customHeight="1" x14ac:dyDescent="0.35">
      <c r="A173">
        <v>29.487300000000001</v>
      </c>
      <c r="B173">
        <v>-98.453199999999995</v>
      </c>
      <c r="C173">
        <v>30</v>
      </c>
      <c r="D173" s="3" t="s">
        <v>101</v>
      </c>
      <c r="E173" s="3" t="s">
        <v>96</v>
      </c>
      <c r="F173" s="3" t="s">
        <v>116</v>
      </c>
      <c r="G173" s="3" t="s">
        <v>117</v>
      </c>
      <c r="H173" s="3" t="s">
        <v>104</v>
      </c>
      <c r="I173" s="3" t="s">
        <v>107</v>
      </c>
      <c r="J173" s="3" t="s">
        <v>105</v>
      </c>
      <c r="K173" s="3" t="s">
        <v>104</v>
      </c>
      <c r="L173" s="3" t="s">
        <v>117</v>
      </c>
      <c r="M173" s="3" t="s">
        <v>104</v>
      </c>
      <c r="N173" s="3" t="s">
        <v>104</v>
      </c>
      <c r="O173" s="3" t="s">
        <v>105</v>
      </c>
      <c r="P173" s="3" t="s">
        <v>107</v>
      </c>
      <c r="Q173" s="3" t="s">
        <v>117</v>
      </c>
      <c r="R173" s="3" t="s">
        <v>117</v>
      </c>
      <c r="S173" s="3" t="s">
        <v>104</v>
      </c>
      <c r="T173" s="3" t="s">
        <v>105</v>
      </c>
      <c r="U173" s="3" t="s">
        <v>2715</v>
      </c>
      <c r="V173" s="3" t="s">
        <v>819</v>
      </c>
      <c r="W173" t="s">
        <v>2715</v>
      </c>
      <c r="X173" t="s">
        <v>244</v>
      </c>
      <c r="Y173" t="s">
        <v>231</v>
      </c>
      <c r="Z173" t="s">
        <v>2717</v>
      </c>
      <c r="AA173" t="s">
        <v>198</v>
      </c>
      <c r="AG173" s="3"/>
      <c r="AH173" s="3" t="s">
        <v>96</v>
      </c>
      <c r="AI173" s="3" t="s">
        <v>1301</v>
      </c>
      <c r="AJ173" s="3" t="s">
        <v>246</v>
      </c>
      <c r="AK173" s="3" t="s">
        <v>1302</v>
      </c>
      <c r="AL173" s="3" t="s">
        <v>96</v>
      </c>
      <c r="AM173" s="3" t="s">
        <v>96</v>
      </c>
      <c r="AN173" s="3" t="s">
        <v>96</v>
      </c>
      <c r="AO173" s="3" t="s">
        <v>1299</v>
      </c>
      <c r="AP173" s="3" t="s">
        <v>1299</v>
      </c>
    </row>
    <row r="174" spans="1:42" ht="22" customHeight="1" x14ac:dyDescent="0.35">
      <c r="A174">
        <v>34.231900000000003</v>
      </c>
      <c r="B174">
        <v>-84.162700000000001</v>
      </c>
      <c r="C174">
        <v>23</v>
      </c>
      <c r="D174" s="3" t="s">
        <v>101</v>
      </c>
      <c r="E174" s="3" t="s">
        <v>96</v>
      </c>
      <c r="F174" s="3" t="s">
        <v>116</v>
      </c>
      <c r="G174" s="3" t="s">
        <v>117</v>
      </c>
      <c r="H174" s="3" t="s">
        <v>105</v>
      </c>
      <c r="I174" s="3" t="s">
        <v>105</v>
      </c>
      <c r="J174" s="3" t="s">
        <v>106</v>
      </c>
      <c r="K174" s="3" t="s">
        <v>105</v>
      </c>
      <c r="L174" s="3" t="s">
        <v>104</v>
      </c>
      <c r="M174" s="3" t="s">
        <v>104</v>
      </c>
      <c r="N174" s="3" t="s">
        <v>106</v>
      </c>
      <c r="O174" s="3" t="s">
        <v>107</v>
      </c>
      <c r="P174" s="3" t="s">
        <v>105</v>
      </c>
      <c r="Q174" s="3" t="s">
        <v>105</v>
      </c>
      <c r="R174" s="3" t="s">
        <v>107</v>
      </c>
      <c r="S174" s="3" t="s">
        <v>104</v>
      </c>
      <c r="T174" s="3" t="s">
        <v>104</v>
      </c>
      <c r="U174" s="3" t="s">
        <v>2715</v>
      </c>
      <c r="V174" s="3" t="s">
        <v>244</v>
      </c>
      <c r="W174" t="s">
        <v>2715</v>
      </c>
      <c r="X174" t="s">
        <v>244</v>
      </c>
      <c r="AG174" s="3"/>
      <c r="AH174" s="3" t="s">
        <v>96</v>
      </c>
      <c r="AI174" s="3" t="s">
        <v>1307</v>
      </c>
      <c r="AJ174" s="3" t="s">
        <v>261</v>
      </c>
      <c r="AK174" s="3" t="s">
        <v>1308</v>
      </c>
      <c r="AL174" s="3" t="s">
        <v>96</v>
      </c>
      <c r="AM174" s="3" t="s">
        <v>96</v>
      </c>
      <c r="AN174" s="3" t="s">
        <v>96</v>
      </c>
      <c r="AO174" s="3" t="s">
        <v>1305</v>
      </c>
      <c r="AP174" s="3" t="s">
        <v>1305</v>
      </c>
    </row>
    <row r="175" spans="1:42" ht="22" customHeight="1" x14ac:dyDescent="0.35">
      <c r="A175">
        <v>30.2121</v>
      </c>
      <c r="B175">
        <v>-95.526300000000006</v>
      </c>
      <c r="C175">
        <v>30</v>
      </c>
      <c r="D175" s="3" t="s">
        <v>133</v>
      </c>
      <c r="E175" s="3" t="s">
        <v>96</v>
      </c>
      <c r="F175" s="3" t="s">
        <v>116</v>
      </c>
      <c r="G175" s="3" t="s">
        <v>107</v>
      </c>
      <c r="H175" s="3" t="s">
        <v>104</v>
      </c>
      <c r="I175" s="3" t="s">
        <v>105</v>
      </c>
      <c r="J175" s="3" t="s">
        <v>104</v>
      </c>
      <c r="K175" s="3" t="s">
        <v>107</v>
      </c>
      <c r="L175" s="3" t="s">
        <v>104</v>
      </c>
      <c r="M175" s="3" t="s">
        <v>104</v>
      </c>
      <c r="N175" s="3" t="s">
        <v>105</v>
      </c>
      <c r="O175" s="3" t="s">
        <v>104</v>
      </c>
      <c r="P175" s="3" t="s">
        <v>104</v>
      </c>
      <c r="Q175" s="3" t="s">
        <v>107</v>
      </c>
      <c r="R175" s="3" t="s">
        <v>117</v>
      </c>
      <c r="S175" s="3" t="s">
        <v>104</v>
      </c>
      <c r="T175" s="3" t="s">
        <v>105</v>
      </c>
      <c r="U175" s="3" t="s">
        <v>2715</v>
      </c>
      <c r="V175" s="3" t="s">
        <v>1313</v>
      </c>
      <c r="W175" t="s">
        <v>2715</v>
      </c>
      <c r="X175" t="s">
        <v>244</v>
      </c>
      <c r="Y175" t="s">
        <v>231</v>
      </c>
      <c r="Z175" t="s">
        <v>2719</v>
      </c>
      <c r="AA175" t="s">
        <v>854</v>
      </c>
      <c r="AB175" t="s">
        <v>198</v>
      </c>
      <c r="AG175" s="3"/>
      <c r="AH175" s="3" t="s">
        <v>96</v>
      </c>
      <c r="AI175" s="3" t="s">
        <v>1314</v>
      </c>
      <c r="AJ175" s="3" t="s">
        <v>138</v>
      </c>
      <c r="AK175" s="3" t="s">
        <v>1315</v>
      </c>
      <c r="AL175" s="3" t="s">
        <v>96</v>
      </c>
      <c r="AM175" s="3" t="s">
        <v>96</v>
      </c>
      <c r="AN175" s="3" t="s">
        <v>96</v>
      </c>
      <c r="AO175" s="3" t="s">
        <v>1311</v>
      </c>
      <c r="AP175" s="3" t="s">
        <v>1311</v>
      </c>
    </row>
    <row r="176" spans="1:42" ht="22" customHeight="1" x14ac:dyDescent="0.35">
      <c r="A176">
        <v>42.679099999999998</v>
      </c>
      <c r="B176">
        <v>-84.576700000000002</v>
      </c>
      <c r="C176">
        <v>65</v>
      </c>
      <c r="D176" s="3" t="s">
        <v>133</v>
      </c>
      <c r="E176" s="3" t="s">
        <v>96</v>
      </c>
      <c r="F176" s="3" t="s">
        <v>116</v>
      </c>
      <c r="G176" s="3" t="s">
        <v>105</v>
      </c>
      <c r="H176" s="3" t="s">
        <v>105</v>
      </c>
      <c r="I176" s="3" t="s">
        <v>107</v>
      </c>
      <c r="J176" s="3" t="s">
        <v>105</v>
      </c>
      <c r="K176" s="3" t="s">
        <v>104</v>
      </c>
      <c r="L176" s="3" t="s">
        <v>106</v>
      </c>
      <c r="M176" s="3" t="s">
        <v>104</v>
      </c>
      <c r="N176" s="3" t="s">
        <v>105</v>
      </c>
      <c r="O176" s="3" t="s">
        <v>106</v>
      </c>
      <c r="P176" s="3" t="s">
        <v>105</v>
      </c>
      <c r="Q176" s="3" t="s">
        <v>107</v>
      </c>
      <c r="R176" s="3" t="s">
        <v>107</v>
      </c>
      <c r="S176" s="3" t="s">
        <v>107</v>
      </c>
      <c r="T176" s="3" t="s">
        <v>105</v>
      </c>
      <c r="U176" s="3" t="s">
        <v>2715</v>
      </c>
      <c r="V176" s="3" t="s">
        <v>1320</v>
      </c>
      <c r="W176" t="s">
        <v>2715</v>
      </c>
      <c r="X176" t="s">
        <v>231</v>
      </c>
      <c r="Y176" t="s">
        <v>1177</v>
      </c>
      <c r="Z176" t="s">
        <v>198</v>
      </c>
      <c r="AG176" s="3"/>
      <c r="AH176" s="3" t="s">
        <v>96</v>
      </c>
      <c r="AI176" s="3" t="s">
        <v>1321</v>
      </c>
      <c r="AJ176" s="3" t="s">
        <v>138</v>
      </c>
      <c r="AK176" s="3" t="s">
        <v>96</v>
      </c>
      <c r="AL176" s="3" t="s">
        <v>1322</v>
      </c>
      <c r="AM176" s="3" t="s">
        <v>96</v>
      </c>
      <c r="AN176" s="3" t="s">
        <v>1323</v>
      </c>
      <c r="AO176" s="3" t="s">
        <v>1318</v>
      </c>
      <c r="AP176" s="3" t="s">
        <v>1318</v>
      </c>
    </row>
    <row r="177" spans="1:42" ht="22" customHeight="1" x14ac:dyDescent="0.35">
      <c r="A177">
        <v>40.716200000000001</v>
      </c>
      <c r="B177">
        <v>-73.922899999999998</v>
      </c>
      <c r="C177">
        <v>32</v>
      </c>
      <c r="D177" s="3" t="s">
        <v>101</v>
      </c>
      <c r="E177" s="3" t="s">
        <v>96</v>
      </c>
      <c r="F177" s="3" t="s">
        <v>116</v>
      </c>
      <c r="G177" s="3" t="s">
        <v>105</v>
      </c>
      <c r="H177" s="3" t="s">
        <v>106</v>
      </c>
      <c r="I177" s="3" t="s">
        <v>105</v>
      </c>
      <c r="J177" s="3" t="s">
        <v>107</v>
      </c>
      <c r="K177" s="3" t="s">
        <v>104</v>
      </c>
      <c r="L177" s="3" t="s">
        <v>106</v>
      </c>
      <c r="M177" s="3" t="s">
        <v>105</v>
      </c>
      <c r="N177" s="3" t="s">
        <v>104</v>
      </c>
      <c r="O177" s="3" t="s">
        <v>107</v>
      </c>
      <c r="P177" s="3" t="s">
        <v>105</v>
      </c>
      <c r="Q177" s="3" t="s">
        <v>105</v>
      </c>
      <c r="R177" s="3" t="s">
        <v>107</v>
      </c>
      <c r="S177" s="3" t="s">
        <v>105</v>
      </c>
      <c r="T177" s="3" t="s">
        <v>107</v>
      </c>
      <c r="U177" s="3" t="s">
        <v>2715</v>
      </c>
      <c r="V177" s="3" t="s">
        <v>1328</v>
      </c>
      <c r="W177" t="s">
        <v>2715</v>
      </c>
      <c r="X177" t="s">
        <v>244</v>
      </c>
      <c r="Y177" t="s">
        <v>231</v>
      </c>
      <c r="Z177" t="s">
        <v>2718</v>
      </c>
      <c r="AA177" t="s">
        <v>198</v>
      </c>
      <c r="AG177" s="3"/>
      <c r="AH177" s="3" t="s">
        <v>96</v>
      </c>
      <c r="AI177" s="3" t="s">
        <v>1329</v>
      </c>
      <c r="AJ177" s="3" t="s">
        <v>1330</v>
      </c>
      <c r="AK177" s="3" t="s">
        <v>1331</v>
      </c>
      <c r="AL177" s="3" t="s">
        <v>96</v>
      </c>
      <c r="AM177" s="3" t="s">
        <v>96</v>
      </c>
      <c r="AN177" s="3" t="s">
        <v>96</v>
      </c>
      <c r="AO177" s="3" t="s">
        <v>1326</v>
      </c>
      <c r="AP177" s="3" t="s">
        <v>1326</v>
      </c>
    </row>
    <row r="178" spans="1:42" ht="22" customHeight="1" x14ac:dyDescent="0.35">
      <c r="A178">
        <v>26.316500000000001</v>
      </c>
      <c r="B178">
        <v>-80.274799999999999</v>
      </c>
      <c r="C178">
        <v>26</v>
      </c>
      <c r="D178" s="3" t="s">
        <v>133</v>
      </c>
      <c r="E178" s="3" t="s">
        <v>96</v>
      </c>
      <c r="F178" s="3" t="s">
        <v>144</v>
      </c>
      <c r="G178" s="3" t="s">
        <v>104</v>
      </c>
      <c r="H178" s="3" t="s">
        <v>104</v>
      </c>
      <c r="I178" s="3" t="s">
        <v>104</v>
      </c>
      <c r="J178" s="3" t="s">
        <v>104</v>
      </c>
      <c r="K178" s="3" t="s">
        <v>104</v>
      </c>
      <c r="L178" s="3" t="s">
        <v>104</v>
      </c>
      <c r="M178" s="3" t="s">
        <v>104</v>
      </c>
      <c r="N178" s="3" t="s">
        <v>104</v>
      </c>
      <c r="O178" s="3" t="s">
        <v>104</v>
      </c>
      <c r="P178" s="3" t="s">
        <v>104</v>
      </c>
      <c r="Q178" s="3" t="s">
        <v>104</v>
      </c>
      <c r="R178" s="3" t="s">
        <v>104</v>
      </c>
      <c r="S178" s="3" t="s">
        <v>104</v>
      </c>
      <c r="T178" s="3" t="s">
        <v>104</v>
      </c>
      <c r="U178" s="3" t="s">
        <v>2715</v>
      </c>
      <c r="V178" s="3" t="s">
        <v>1061</v>
      </c>
      <c r="W178" t="s">
        <v>2715</v>
      </c>
      <c r="X178" t="s">
        <v>244</v>
      </c>
      <c r="Y178" t="s">
        <v>2721</v>
      </c>
      <c r="Z178" t="s">
        <v>2717</v>
      </c>
      <c r="AA178" t="s">
        <v>198</v>
      </c>
      <c r="AG178" s="3"/>
      <c r="AH178" s="3" t="s">
        <v>96</v>
      </c>
      <c r="AI178" s="3" t="s">
        <v>1336</v>
      </c>
      <c r="AJ178" s="3" t="s">
        <v>224</v>
      </c>
      <c r="AK178" s="3" t="s">
        <v>1337</v>
      </c>
      <c r="AL178" s="3" t="s">
        <v>96</v>
      </c>
      <c r="AM178" s="3" t="s">
        <v>96</v>
      </c>
      <c r="AN178" s="3" t="s">
        <v>96</v>
      </c>
      <c r="AO178" s="3" t="s">
        <v>1334</v>
      </c>
      <c r="AP178" s="3" t="s">
        <v>1334</v>
      </c>
    </row>
    <row r="179" spans="1:42" ht="22" customHeight="1" x14ac:dyDescent="0.35">
      <c r="A179">
        <v>40.757399999999997</v>
      </c>
      <c r="B179">
        <v>-99.140799999999999</v>
      </c>
      <c r="C179">
        <v>24</v>
      </c>
      <c r="D179" s="3" t="s">
        <v>101</v>
      </c>
      <c r="E179" s="3" t="s">
        <v>96</v>
      </c>
      <c r="F179" s="3" t="s">
        <v>116</v>
      </c>
      <c r="G179" s="3" t="s">
        <v>117</v>
      </c>
      <c r="H179" s="3" t="s">
        <v>104</v>
      </c>
      <c r="I179" s="3" t="s">
        <v>105</v>
      </c>
      <c r="J179" s="3" t="s">
        <v>104</v>
      </c>
      <c r="K179" s="3" t="s">
        <v>106</v>
      </c>
      <c r="L179" s="3" t="s">
        <v>105</v>
      </c>
      <c r="M179" s="3" t="s">
        <v>104</v>
      </c>
      <c r="N179" s="3" t="s">
        <v>104</v>
      </c>
      <c r="O179" s="3" t="s">
        <v>106</v>
      </c>
      <c r="P179" s="3" t="s">
        <v>104</v>
      </c>
      <c r="Q179" s="3" t="s">
        <v>104</v>
      </c>
      <c r="R179" s="3" t="s">
        <v>117</v>
      </c>
      <c r="S179" s="3" t="s">
        <v>105</v>
      </c>
      <c r="T179" s="3" t="s">
        <v>105</v>
      </c>
      <c r="U179" s="3" t="s">
        <v>2715</v>
      </c>
      <c r="V179" s="3" t="s">
        <v>1342</v>
      </c>
      <c r="W179" t="s">
        <v>2715</v>
      </c>
      <c r="X179" t="s">
        <v>244</v>
      </c>
      <c r="Y179" t="s">
        <v>2721</v>
      </c>
      <c r="Z179" t="s">
        <v>231</v>
      </c>
      <c r="AA179" t="s">
        <v>2719</v>
      </c>
      <c r="AG179" s="3"/>
      <c r="AH179" s="3" t="s">
        <v>96</v>
      </c>
      <c r="AI179" s="3" t="s">
        <v>1343</v>
      </c>
      <c r="AJ179" s="3" t="s">
        <v>192</v>
      </c>
      <c r="AK179" s="3" t="s">
        <v>1344</v>
      </c>
      <c r="AL179" s="3" t="s">
        <v>96</v>
      </c>
      <c r="AM179" s="3" t="s">
        <v>96</v>
      </c>
      <c r="AN179" s="3" t="s">
        <v>96</v>
      </c>
      <c r="AO179" s="3" t="s">
        <v>1340</v>
      </c>
      <c r="AP179" s="3" t="s">
        <v>1340</v>
      </c>
    </row>
    <row r="180" spans="1:42" ht="22" customHeight="1" x14ac:dyDescent="0.35">
      <c r="A180">
        <v>41.54</v>
      </c>
      <c r="B180">
        <v>-90.563999999999993</v>
      </c>
      <c r="C180">
        <v>31</v>
      </c>
      <c r="D180" s="3" t="s">
        <v>133</v>
      </c>
      <c r="E180" s="3" t="s">
        <v>96</v>
      </c>
      <c r="F180" s="3" t="s">
        <v>116</v>
      </c>
      <c r="G180" s="3" t="s">
        <v>105</v>
      </c>
      <c r="H180" s="3" t="s">
        <v>106</v>
      </c>
      <c r="I180" s="3" t="s">
        <v>106</v>
      </c>
      <c r="J180" s="3" t="s">
        <v>104</v>
      </c>
      <c r="K180" s="3" t="s">
        <v>105</v>
      </c>
      <c r="L180" s="3" t="s">
        <v>107</v>
      </c>
      <c r="M180" s="3" t="s">
        <v>104</v>
      </c>
      <c r="N180" s="3" t="s">
        <v>105</v>
      </c>
      <c r="O180" s="3" t="s">
        <v>106</v>
      </c>
      <c r="P180" s="3" t="s">
        <v>104</v>
      </c>
      <c r="Q180" s="3" t="s">
        <v>106</v>
      </c>
      <c r="R180" s="3" t="s">
        <v>107</v>
      </c>
      <c r="S180" s="3" t="s">
        <v>105</v>
      </c>
      <c r="T180" s="3" t="s">
        <v>106</v>
      </c>
      <c r="U180" s="3" t="s">
        <v>2715</v>
      </c>
      <c r="V180" s="3" t="s">
        <v>401</v>
      </c>
      <c r="W180" t="s">
        <v>2715</v>
      </c>
      <c r="X180" t="s">
        <v>2717</v>
      </c>
      <c r="Y180" t="s">
        <v>198</v>
      </c>
      <c r="AG180" s="3"/>
      <c r="AH180" s="3" t="s">
        <v>96</v>
      </c>
      <c r="AI180" s="3" t="s">
        <v>1349</v>
      </c>
      <c r="AJ180" s="3" t="s">
        <v>374</v>
      </c>
      <c r="AK180" s="3" t="s">
        <v>96</v>
      </c>
      <c r="AL180" s="3" t="s">
        <v>96</v>
      </c>
      <c r="AM180" s="3" t="s">
        <v>96</v>
      </c>
      <c r="AN180" s="3" t="s">
        <v>1350</v>
      </c>
      <c r="AO180" s="3" t="s">
        <v>1347</v>
      </c>
      <c r="AP180" s="3" t="s">
        <v>1347</v>
      </c>
    </row>
    <row r="181" spans="1:42" ht="22" customHeight="1" x14ac:dyDescent="0.35">
      <c r="A181">
        <v>45.4407</v>
      </c>
      <c r="B181">
        <v>-122.7792</v>
      </c>
      <c r="C181">
        <v>54</v>
      </c>
      <c r="D181" s="3" t="s">
        <v>133</v>
      </c>
      <c r="E181" s="3" t="s">
        <v>96</v>
      </c>
      <c r="F181" s="3" t="s">
        <v>144</v>
      </c>
      <c r="G181" s="3" t="s">
        <v>107</v>
      </c>
      <c r="H181" s="3" t="s">
        <v>105</v>
      </c>
      <c r="I181" s="3" t="s">
        <v>107</v>
      </c>
      <c r="J181" s="3" t="s">
        <v>105</v>
      </c>
      <c r="K181" s="3" t="s">
        <v>105</v>
      </c>
      <c r="L181" s="3" t="s">
        <v>105</v>
      </c>
      <c r="M181" s="3" t="s">
        <v>104</v>
      </c>
      <c r="N181" s="3" t="s">
        <v>106</v>
      </c>
      <c r="O181" s="3" t="s">
        <v>106</v>
      </c>
      <c r="P181" s="3" t="s">
        <v>107</v>
      </c>
      <c r="Q181" s="3" t="s">
        <v>117</v>
      </c>
      <c r="R181" s="3" t="s">
        <v>117</v>
      </c>
      <c r="S181" s="3" t="s">
        <v>105</v>
      </c>
      <c r="T181" s="3" t="s">
        <v>107</v>
      </c>
      <c r="U181" s="3" t="s">
        <v>2715</v>
      </c>
      <c r="V181" s="3" t="s">
        <v>444</v>
      </c>
      <c r="W181" t="s">
        <v>2715</v>
      </c>
      <c r="X181" t="s">
        <v>231</v>
      </c>
      <c r="AG181" s="3"/>
      <c r="AH181" s="3" t="s">
        <v>96</v>
      </c>
      <c r="AI181" s="3" t="s">
        <v>1355</v>
      </c>
      <c r="AJ181" s="3" t="s">
        <v>632</v>
      </c>
      <c r="AK181" s="3" t="s">
        <v>96</v>
      </c>
      <c r="AL181" s="3" t="s">
        <v>96</v>
      </c>
      <c r="AM181" s="3" t="s">
        <v>96</v>
      </c>
      <c r="AN181" s="3" t="s">
        <v>1356</v>
      </c>
      <c r="AO181" s="3" t="s">
        <v>1353</v>
      </c>
      <c r="AP181" s="3" t="s">
        <v>1353</v>
      </c>
    </row>
    <row r="182" spans="1:42" ht="22" customHeight="1" x14ac:dyDescent="0.35">
      <c r="A182">
        <v>47.603400000000001</v>
      </c>
      <c r="B182">
        <v>-122.34139999999999</v>
      </c>
      <c r="C182">
        <v>24</v>
      </c>
      <c r="D182" s="3" t="s">
        <v>101</v>
      </c>
      <c r="E182" s="3" t="s">
        <v>96</v>
      </c>
      <c r="F182" s="3" t="s">
        <v>116</v>
      </c>
      <c r="G182" s="3" t="s">
        <v>105</v>
      </c>
      <c r="H182" s="3" t="s">
        <v>105</v>
      </c>
      <c r="I182" s="3" t="s">
        <v>106</v>
      </c>
      <c r="J182" s="3" t="s">
        <v>105</v>
      </c>
      <c r="K182" s="3" t="s">
        <v>105</v>
      </c>
      <c r="L182" s="3" t="s">
        <v>107</v>
      </c>
      <c r="M182" s="3" t="s">
        <v>105</v>
      </c>
      <c r="N182" s="3" t="s">
        <v>105</v>
      </c>
      <c r="O182" s="3" t="s">
        <v>104</v>
      </c>
      <c r="P182" s="3" t="s">
        <v>106</v>
      </c>
      <c r="Q182" s="3" t="s">
        <v>107</v>
      </c>
      <c r="R182" s="3" t="s">
        <v>107</v>
      </c>
      <c r="S182" s="3" t="s">
        <v>104</v>
      </c>
      <c r="T182" s="3" t="s">
        <v>105</v>
      </c>
      <c r="U182" s="3" t="s">
        <v>2715</v>
      </c>
      <c r="V182" s="3" t="s">
        <v>206</v>
      </c>
      <c r="W182" t="s">
        <v>2715</v>
      </c>
      <c r="X182" t="s">
        <v>244</v>
      </c>
      <c r="Y182" t="s">
        <v>198</v>
      </c>
      <c r="AG182" s="3"/>
      <c r="AH182" s="3" t="s">
        <v>96</v>
      </c>
      <c r="AI182" s="3" t="s">
        <v>1361</v>
      </c>
      <c r="AJ182" s="3" t="s">
        <v>170</v>
      </c>
      <c r="AK182" s="3" t="s">
        <v>1362</v>
      </c>
      <c r="AL182" s="3" t="s">
        <v>96</v>
      </c>
      <c r="AM182" s="3" t="s">
        <v>96</v>
      </c>
      <c r="AN182" s="3" t="s">
        <v>96</v>
      </c>
      <c r="AO182" s="3" t="s">
        <v>1359</v>
      </c>
      <c r="AP182" s="3" t="s">
        <v>1359</v>
      </c>
    </row>
    <row r="183" spans="1:42" ht="22" customHeight="1" x14ac:dyDescent="0.35">
      <c r="A183">
        <v>45.496000000000002</v>
      </c>
      <c r="B183">
        <v>-122.7998</v>
      </c>
      <c r="C183">
        <v>40</v>
      </c>
      <c r="D183" s="3" t="s">
        <v>133</v>
      </c>
      <c r="E183" s="3" t="s">
        <v>96</v>
      </c>
      <c r="F183" s="3" t="s">
        <v>116</v>
      </c>
      <c r="G183" s="3" t="s">
        <v>105</v>
      </c>
      <c r="H183" s="3" t="s">
        <v>105</v>
      </c>
      <c r="I183" s="3" t="s">
        <v>105</v>
      </c>
      <c r="J183" s="3" t="s">
        <v>106</v>
      </c>
      <c r="K183" s="3" t="s">
        <v>105</v>
      </c>
      <c r="L183" s="3" t="s">
        <v>107</v>
      </c>
      <c r="M183" s="3" t="s">
        <v>105</v>
      </c>
      <c r="N183" s="3" t="s">
        <v>106</v>
      </c>
      <c r="O183" s="3" t="s">
        <v>107</v>
      </c>
      <c r="P183" s="3" t="s">
        <v>105</v>
      </c>
      <c r="Q183" s="3" t="s">
        <v>106</v>
      </c>
      <c r="R183" s="3" t="s">
        <v>107</v>
      </c>
      <c r="S183" s="3" t="s">
        <v>107</v>
      </c>
      <c r="T183" s="3" t="s">
        <v>105</v>
      </c>
      <c r="U183" s="3" t="s">
        <v>2715</v>
      </c>
      <c r="V183" s="3" t="s">
        <v>819</v>
      </c>
      <c r="W183" t="s">
        <v>2715</v>
      </c>
      <c r="X183" t="s">
        <v>244</v>
      </c>
      <c r="Y183" t="s">
        <v>231</v>
      </c>
      <c r="Z183" t="s">
        <v>2717</v>
      </c>
      <c r="AA183" t="s">
        <v>198</v>
      </c>
      <c r="AG183" s="3"/>
      <c r="AH183" s="3" t="s">
        <v>96</v>
      </c>
      <c r="AI183" s="3" t="s">
        <v>1367</v>
      </c>
      <c r="AJ183" s="3" t="s">
        <v>1368</v>
      </c>
      <c r="AK183" s="3" t="s">
        <v>1369</v>
      </c>
      <c r="AL183" s="3" t="s">
        <v>96</v>
      </c>
      <c r="AM183" s="3" t="s">
        <v>96</v>
      </c>
      <c r="AN183" s="3" t="s">
        <v>96</v>
      </c>
      <c r="AO183" s="3" t="s">
        <v>1365</v>
      </c>
      <c r="AP183" s="3" t="s">
        <v>1365</v>
      </c>
    </row>
    <row r="184" spans="1:42" ht="22" customHeight="1" x14ac:dyDescent="0.35">
      <c r="A184">
        <v>43.150300000000001</v>
      </c>
      <c r="B184">
        <v>-77.588099999999997</v>
      </c>
      <c r="C184">
        <v>27</v>
      </c>
      <c r="D184" s="3" t="s">
        <v>101</v>
      </c>
      <c r="E184" s="3" t="s">
        <v>96</v>
      </c>
      <c r="F184" s="3" t="s">
        <v>103</v>
      </c>
      <c r="G184" s="3" t="s">
        <v>106</v>
      </c>
      <c r="H184" s="3" t="s">
        <v>107</v>
      </c>
      <c r="I184" s="3" t="s">
        <v>104</v>
      </c>
      <c r="J184" s="3" t="s">
        <v>104</v>
      </c>
      <c r="K184" s="3" t="s">
        <v>104</v>
      </c>
      <c r="L184" s="3" t="s">
        <v>107</v>
      </c>
      <c r="M184" s="3" t="s">
        <v>104</v>
      </c>
      <c r="N184" s="3" t="s">
        <v>104</v>
      </c>
      <c r="O184" s="3" t="s">
        <v>105</v>
      </c>
      <c r="P184" s="3" t="s">
        <v>107</v>
      </c>
      <c r="Q184" s="3" t="s">
        <v>117</v>
      </c>
      <c r="R184" s="3" t="s">
        <v>117</v>
      </c>
      <c r="S184" s="3" t="s">
        <v>104</v>
      </c>
      <c r="T184" s="3" t="s">
        <v>107</v>
      </c>
      <c r="U184" s="3" t="s">
        <v>2715</v>
      </c>
      <c r="V184" s="3" t="s">
        <v>244</v>
      </c>
      <c r="W184" t="s">
        <v>2715</v>
      </c>
      <c r="X184" t="s">
        <v>244</v>
      </c>
      <c r="AG184" s="3"/>
      <c r="AH184" s="3" t="s">
        <v>96</v>
      </c>
      <c r="AI184" s="3" t="s">
        <v>1374</v>
      </c>
      <c r="AJ184" s="3" t="s">
        <v>768</v>
      </c>
      <c r="AK184" s="3" t="s">
        <v>1375</v>
      </c>
      <c r="AL184" s="3" t="s">
        <v>96</v>
      </c>
      <c r="AM184" s="3" t="s">
        <v>96</v>
      </c>
      <c r="AN184" s="3" t="s">
        <v>96</v>
      </c>
      <c r="AO184" s="3" t="s">
        <v>1372</v>
      </c>
      <c r="AP184" s="3" t="s">
        <v>1372</v>
      </c>
    </row>
    <row r="185" spans="1:42" ht="22" customHeight="1" x14ac:dyDescent="0.35">
      <c r="A185">
        <v>37.750999999999998</v>
      </c>
      <c r="B185">
        <v>-97.822000000000003</v>
      </c>
      <c r="C185">
        <v>34</v>
      </c>
      <c r="D185" s="3" t="s">
        <v>101</v>
      </c>
      <c r="E185" s="3" t="s">
        <v>96</v>
      </c>
      <c r="F185" s="3" t="s">
        <v>1168</v>
      </c>
      <c r="G185" s="3" t="s">
        <v>117</v>
      </c>
      <c r="H185" s="3" t="s">
        <v>104</v>
      </c>
      <c r="I185" s="3" t="s">
        <v>104</v>
      </c>
      <c r="J185" s="3" t="s">
        <v>106</v>
      </c>
      <c r="K185" s="3" t="s">
        <v>117</v>
      </c>
      <c r="L185" s="3" t="s">
        <v>117</v>
      </c>
      <c r="M185" s="3" t="s">
        <v>106</v>
      </c>
      <c r="N185" s="3" t="s">
        <v>106</v>
      </c>
      <c r="O185" s="3" t="s">
        <v>104</v>
      </c>
      <c r="P185" s="3" t="s">
        <v>117</v>
      </c>
      <c r="Q185" s="3" t="s">
        <v>117</v>
      </c>
      <c r="R185" s="3" t="s">
        <v>117</v>
      </c>
      <c r="S185" s="3" t="s">
        <v>104</v>
      </c>
      <c r="T185" s="3" t="s">
        <v>117</v>
      </c>
      <c r="U185" s="3" t="s">
        <v>2715</v>
      </c>
      <c r="V185" s="3" t="s">
        <v>1380</v>
      </c>
      <c r="W185" t="s">
        <v>2715</v>
      </c>
      <c r="X185" t="s">
        <v>2718</v>
      </c>
      <c r="AG185" s="3"/>
      <c r="AH185" s="3" t="s">
        <v>96</v>
      </c>
      <c r="AI185" s="3" t="s">
        <v>1381</v>
      </c>
      <c r="AJ185" s="3" t="s">
        <v>1108</v>
      </c>
      <c r="AK185" s="3" t="s">
        <v>96</v>
      </c>
      <c r="AL185" s="3" t="s">
        <v>96</v>
      </c>
      <c r="AM185" s="3" t="s">
        <v>96</v>
      </c>
      <c r="AN185" s="3" t="s">
        <v>1382</v>
      </c>
      <c r="AO185" s="3" t="s">
        <v>1378</v>
      </c>
      <c r="AP185" s="3" t="s">
        <v>1378</v>
      </c>
    </row>
    <row r="186" spans="1:42" ht="22" customHeight="1" x14ac:dyDescent="0.35">
      <c r="A186">
        <v>32.406300000000002</v>
      </c>
      <c r="B186">
        <v>-111.0633</v>
      </c>
      <c r="C186">
        <v>22</v>
      </c>
      <c r="D186" s="3" t="s">
        <v>101</v>
      </c>
      <c r="E186" s="3" t="s">
        <v>96</v>
      </c>
      <c r="F186" s="3" t="s">
        <v>116</v>
      </c>
      <c r="G186" s="3" t="s">
        <v>117</v>
      </c>
      <c r="H186" s="3" t="s">
        <v>105</v>
      </c>
      <c r="I186" s="3" t="s">
        <v>106</v>
      </c>
      <c r="J186" s="3" t="s">
        <v>107</v>
      </c>
      <c r="K186" s="3" t="s">
        <v>105</v>
      </c>
      <c r="L186" s="3" t="s">
        <v>104</v>
      </c>
      <c r="M186" s="3" t="s">
        <v>117</v>
      </c>
      <c r="N186" s="3" t="s">
        <v>107</v>
      </c>
      <c r="O186" s="3" t="s">
        <v>104</v>
      </c>
      <c r="P186" s="3" t="s">
        <v>117</v>
      </c>
      <c r="Q186" s="3" t="s">
        <v>117</v>
      </c>
      <c r="R186" s="3" t="s">
        <v>117</v>
      </c>
      <c r="S186" s="3" t="s">
        <v>104</v>
      </c>
      <c r="T186" s="3" t="s">
        <v>117</v>
      </c>
      <c r="U186" s="3" t="s">
        <v>2715</v>
      </c>
      <c r="V186" s="3" t="s">
        <v>214</v>
      </c>
      <c r="W186" t="s">
        <v>2715</v>
      </c>
      <c r="X186" t="s">
        <v>2717</v>
      </c>
      <c r="AG186" s="3"/>
      <c r="AH186" s="3" t="s">
        <v>96</v>
      </c>
      <c r="AI186" s="3" t="s">
        <v>1387</v>
      </c>
      <c r="AJ186" s="3" t="s">
        <v>216</v>
      </c>
      <c r="AK186" s="3" t="s">
        <v>96</v>
      </c>
      <c r="AL186" s="3" t="s">
        <v>96</v>
      </c>
      <c r="AM186" s="3" t="s">
        <v>96</v>
      </c>
      <c r="AN186" s="3" t="s">
        <v>1388</v>
      </c>
      <c r="AO186" s="3" t="s">
        <v>1385</v>
      </c>
      <c r="AP186" s="3" t="s">
        <v>1385</v>
      </c>
    </row>
    <row r="187" spans="1:42" ht="22" customHeight="1" x14ac:dyDescent="0.35">
      <c r="A187">
        <v>27.840699999999998</v>
      </c>
      <c r="B187">
        <v>-82.715500000000006</v>
      </c>
      <c r="C187">
        <v>35</v>
      </c>
      <c r="D187" s="3" t="s">
        <v>133</v>
      </c>
      <c r="E187" s="3" t="s">
        <v>96</v>
      </c>
      <c r="F187" s="3" t="s">
        <v>116</v>
      </c>
      <c r="G187" s="3" t="s">
        <v>106</v>
      </c>
      <c r="H187" s="3" t="s">
        <v>105</v>
      </c>
      <c r="I187" s="3" t="s">
        <v>106</v>
      </c>
      <c r="J187" s="3" t="s">
        <v>104</v>
      </c>
      <c r="K187" s="3" t="s">
        <v>105</v>
      </c>
      <c r="L187" s="3" t="s">
        <v>106</v>
      </c>
      <c r="M187" s="3" t="s">
        <v>105</v>
      </c>
      <c r="N187" s="3" t="s">
        <v>105</v>
      </c>
      <c r="O187" s="3" t="s">
        <v>105</v>
      </c>
      <c r="P187" s="3" t="s">
        <v>107</v>
      </c>
      <c r="Q187" s="3" t="s">
        <v>107</v>
      </c>
      <c r="R187" s="3" t="s">
        <v>117</v>
      </c>
      <c r="S187" s="3" t="s">
        <v>106</v>
      </c>
      <c r="T187" s="3" t="s">
        <v>105</v>
      </c>
      <c r="U187" s="3" t="s">
        <v>2715</v>
      </c>
      <c r="V187" s="3" t="s">
        <v>96</v>
      </c>
      <c r="W187" t="s">
        <v>2715</v>
      </c>
      <c r="AG187" s="3"/>
      <c r="AH187" s="3" t="s">
        <v>96</v>
      </c>
      <c r="AI187" s="3" t="s">
        <v>1393</v>
      </c>
      <c r="AJ187" s="3" t="s">
        <v>403</v>
      </c>
      <c r="AK187" s="3" t="s">
        <v>96</v>
      </c>
      <c r="AL187" s="3" t="s">
        <v>96</v>
      </c>
      <c r="AM187" s="3" t="s">
        <v>96</v>
      </c>
      <c r="AN187" s="3" t="s">
        <v>1394</v>
      </c>
      <c r="AO187" s="3" t="s">
        <v>1391</v>
      </c>
      <c r="AP187" s="3" t="s">
        <v>1391</v>
      </c>
    </row>
    <row r="188" spans="1:42" ht="22" customHeight="1" x14ac:dyDescent="0.35">
      <c r="A188">
        <v>33.521799999999999</v>
      </c>
      <c r="B188">
        <v>-82.084100000000007</v>
      </c>
      <c r="C188">
        <v>26</v>
      </c>
      <c r="D188" s="3" t="s">
        <v>101</v>
      </c>
      <c r="E188" s="3" t="s">
        <v>96</v>
      </c>
      <c r="F188" s="3" t="s">
        <v>116</v>
      </c>
      <c r="G188" s="3" t="s">
        <v>117</v>
      </c>
      <c r="H188" s="3" t="s">
        <v>104</v>
      </c>
      <c r="I188" s="3" t="s">
        <v>104</v>
      </c>
      <c r="J188" s="3" t="s">
        <v>105</v>
      </c>
      <c r="K188" s="3" t="s">
        <v>106</v>
      </c>
      <c r="L188" s="3" t="s">
        <v>105</v>
      </c>
      <c r="M188" s="3" t="s">
        <v>105</v>
      </c>
      <c r="N188" s="3" t="s">
        <v>105</v>
      </c>
      <c r="O188" s="3" t="s">
        <v>104</v>
      </c>
      <c r="P188" s="3" t="s">
        <v>107</v>
      </c>
      <c r="Q188" s="3" t="s">
        <v>117</v>
      </c>
      <c r="R188" s="3" t="s">
        <v>117</v>
      </c>
      <c r="S188" s="3" t="s">
        <v>104</v>
      </c>
      <c r="T188" s="3" t="s">
        <v>117</v>
      </c>
      <c r="U188" s="3" t="s">
        <v>2715</v>
      </c>
      <c r="V188" s="3" t="s">
        <v>1399</v>
      </c>
      <c r="W188" t="s">
        <v>2715</v>
      </c>
      <c r="X188" t="s">
        <v>244</v>
      </c>
      <c r="Y188" t="s">
        <v>2721</v>
      </c>
      <c r="Z188" t="s">
        <v>1177</v>
      </c>
      <c r="AA188" t="s">
        <v>2719</v>
      </c>
      <c r="AB188" t="s">
        <v>2717</v>
      </c>
      <c r="AC188" t="s">
        <v>854</v>
      </c>
      <c r="AD188" t="s">
        <v>198</v>
      </c>
      <c r="AG188" s="3"/>
      <c r="AH188" s="3" t="s">
        <v>96</v>
      </c>
      <c r="AI188" s="3" t="s">
        <v>1400</v>
      </c>
      <c r="AJ188" s="3" t="s">
        <v>742</v>
      </c>
      <c r="AK188" s="3" t="s">
        <v>1401</v>
      </c>
      <c r="AL188" s="3" t="s">
        <v>1402</v>
      </c>
      <c r="AM188" s="3" t="s">
        <v>96</v>
      </c>
      <c r="AN188" s="3" t="s">
        <v>96</v>
      </c>
      <c r="AO188" s="3" t="s">
        <v>1397</v>
      </c>
      <c r="AP188" s="3" t="s">
        <v>1397</v>
      </c>
    </row>
    <row r="189" spans="1:42" ht="22" customHeight="1" x14ac:dyDescent="0.35">
      <c r="A189">
        <v>33.7485</v>
      </c>
      <c r="B189">
        <v>-84.387100000000004</v>
      </c>
      <c r="C189">
        <v>43</v>
      </c>
      <c r="D189" s="3" t="s">
        <v>101</v>
      </c>
      <c r="E189" s="3" t="s">
        <v>96</v>
      </c>
      <c r="F189" s="3" t="s">
        <v>103</v>
      </c>
      <c r="G189" s="3" t="s">
        <v>105</v>
      </c>
      <c r="H189" s="3" t="s">
        <v>105</v>
      </c>
      <c r="I189" s="3" t="s">
        <v>104</v>
      </c>
      <c r="J189" s="3" t="s">
        <v>105</v>
      </c>
      <c r="K189" s="3" t="s">
        <v>104</v>
      </c>
      <c r="L189" s="3" t="s">
        <v>107</v>
      </c>
      <c r="M189" s="3" t="s">
        <v>104</v>
      </c>
      <c r="N189" s="3" t="s">
        <v>105</v>
      </c>
      <c r="O189" s="3" t="s">
        <v>105</v>
      </c>
      <c r="P189" s="3" t="s">
        <v>104</v>
      </c>
      <c r="Q189" s="3" t="s">
        <v>105</v>
      </c>
      <c r="R189" s="3" t="s">
        <v>106</v>
      </c>
      <c r="S189" s="3" t="s">
        <v>107</v>
      </c>
      <c r="T189" s="3" t="s">
        <v>104</v>
      </c>
      <c r="U189" s="3" t="s">
        <v>2715</v>
      </c>
      <c r="V189" s="3" t="s">
        <v>1407</v>
      </c>
      <c r="W189" t="s">
        <v>2715</v>
      </c>
      <c r="X189" t="s">
        <v>2719</v>
      </c>
      <c r="Y189" t="s">
        <v>854</v>
      </c>
      <c r="AG189" s="3"/>
      <c r="AH189" s="3" t="s">
        <v>96</v>
      </c>
      <c r="AI189" s="3" t="s">
        <v>1408</v>
      </c>
      <c r="AJ189" s="3" t="s">
        <v>1409</v>
      </c>
      <c r="AK189" s="3" t="s">
        <v>96</v>
      </c>
      <c r="AL189" s="3" t="s">
        <v>96</v>
      </c>
      <c r="AM189" s="3" t="s">
        <v>96</v>
      </c>
      <c r="AN189" s="3" t="s">
        <v>1410</v>
      </c>
      <c r="AO189" s="3" t="s">
        <v>1405</v>
      </c>
      <c r="AP189" s="3" t="s">
        <v>1405</v>
      </c>
    </row>
    <row r="190" spans="1:42" ht="22" customHeight="1" x14ac:dyDescent="0.35">
      <c r="A190">
        <v>42.500300000000003</v>
      </c>
      <c r="B190">
        <v>-83.290700000000001</v>
      </c>
      <c r="C190">
        <v>32</v>
      </c>
      <c r="D190" s="3" t="s">
        <v>101</v>
      </c>
      <c r="E190" s="3" t="s">
        <v>96</v>
      </c>
      <c r="F190" s="3" t="s">
        <v>116</v>
      </c>
      <c r="G190" s="3" t="s">
        <v>105</v>
      </c>
      <c r="H190" s="3" t="s">
        <v>105</v>
      </c>
      <c r="I190" s="3" t="s">
        <v>105</v>
      </c>
      <c r="J190" s="3" t="s">
        <v>104</v>
      </c>
      <c r="K190" s="3" t="s">
        <v>105</v>
      </c>
      <c r="L190" s="3" t="s">
        <v>107</v>
      </c>
      <c r="M190" s="3" t="s">
        <v>105</v>
      </c>
      <c r="N190" s="3" t="s">
        <v>105</v>
      </c>
      <c r="O190" s="3" t="s">
        <v>105</v>
      </c>
      <c r="P190" s="3" t="s">
        <v>107</v>
      </c>
      <c r="Q190" s="3" t="s">
        <v>107</v>
      </c>
      <c r="R190" s="3" t="s">
        <v>117</v>
      </c>
      <c r="S190" s="3" t="s">
        <v>105</v>
      </c>
      <c r="T190" s="3" t="s">
        <v>105</v>
      </c>
      <c r="U190" s="3" t="s">
        <v>2715</v>
      </c>
      <c r="V190" s="3" t="s">
        <v>127</v>
      </c>
      <c r="W190" t="s">
        <v>2715</v>
      </c>
      <c r="X190" t="s">
        <v>244</v>
      </c>
      <c r="Y190" t="s">
        <v>2719</v>
      </c>
      <c r="Z190" t="s">
        <v>198</v>
      </c>
      <c r="AG190" s="3"/>
      <c r="AH190" s="3" t="s">
        <v>96</v>
      </c>
      <c r="AI190" s="3" t="s">
        <v>1415</v>
      </c>
      <c r="AJ190" s="3" t="s">
        <v>639</v>
      </c>
      <c r="AK190" s="3" t="s">
        <v>1416</v>
      </c>
      <c r="AL190" s="3" t="s">
        <v>96</v>
      </c>
      <c r="AM190" s="3" t="s">
        <v>96</v>
      </c>
      <c r="AN190" s="3" t="s">
        <v>96</v>
      </c>
      <c r="AO190" s="3" t="s">
        <v>1413</v>
      </c>
      <c r="AP190" s="3" t="s">
        <v>1413</v>
      </c>
    </row>
    <row r="191" spans="1:42" ht="22" customHeight="1" x14ac:dyDescent="0.35">
      <c r="A191">
        <v>32.797899999999998</v>
      </c>
      <c r="B191">
        <v>-97.358599999999996</v>
      </c>
      <c r="C191">
        <v>24</v>
      </c>
      <c r="D191" s="3" t="s">
        <v>133</v>
      </c>
      <c r="E191" s="3" t="s">
        <v>96</v>
      </c>
      <c r="F191" s="3" t="s">
        <v>1168</v>
      </c>
      <c r="G191" s="3" t="s">
        <v>117</v>
      </c>
      <c r="H191" s="3" t="s">
        <v>104</v>
      </c>
      <c r="I191" s="3" t="s">
        <v>106</v>
      </c>
      <c r="J191" s="3" t="s">
        <v>105</v>
      </c>
      <c r="K191" s="3" t="s">
        <v>104</v>
      </c>
      <c r="L191" s="3" t="s">
        <v>105</v>
      </c>
      <c r="M191" s="3" t="s">
        <v>106</v>
      </c>
      <c r="N191" s="3" t="s">
        <v>104</v>
      </c>
      <c r="O191" s="3" t="s">
        <v>104</v>
      </c>
      <c r="P191" s="3" t="s">
        <v>117</v>
      </c>
      <c r="Q191" s="3" t="s">
        <v>117</v>
      </c>
      <c r="R191" s="3" t="s">
        <v>117</v>
      </c>
      <c r="S191" s="3" t="s">
        <v>104</v>
      </c>
      <c r="T191" s="3" t="s">
        <v>117</v>
      </c>
      <c r="U191" s="3" t="s">
        <v>2715</v>
      </c>
      <c r="V191" s="3" t="s">
        <v>740</v>
      </c>
      <c r="W191" t="s">
        <v>2715</v>
      </c>
      <c r="X191" t="s">
        <v>244</v>
      </c>
      <c r="Y191" t="s">
        <v>854</v>
      </c>
      <c r="Z191" t="s">
        <v>198</v>
      </c>
      <c r="AG191" s="3"/>
      <c r="AH191" s="3" t="s">
        <v>96</v>
      </c>
      <c r="AI191" s="3" t="s">
        <v>1421</v>
      </c>
      <c r="AJ191" s="3" t="s">
        <v>395</v>
      </c>
      <c r="AK191" s="3" t="s">
        <v>1422</v>
      </c>
      <c r="AL191" s="3" t="s">
        <v>96</v>
      </c>
      <c r="AM191" s="3" t="s">
        <v>96</v>
      </c>
      <c r="AN191" s="3" t="s">
        <v>96</v>
      </c>
      <c r="AO191" s="3" t="s">
        <v>1419</v>
      </c>
      <c r="AP191" s="3" t="s">
        <v>1419</v>
      </c>
    </row>
    <row r="192" spans="1:42" ht="22" customHeight="1" x14ac:dyDescent="0.35">
      <c r="A192">
        <v>42.117699999999999</v>
      </c>
      <c r="B192">
        <v>-72.644499999999994</v>
      </c>
      <c r="C192">
        <v>30</v>
      </c>
      <c r="D192" s="3" t="s">
        <v>476</v>
      </c>
      <c r="E192" s="3" t="s">
        <v>1426</v>
      </c>
      <c r="F192" s="3" t="s">
        <v>103</v>
      </c>
      <c r="G192" s="3" t="s">
        <v>105</v>
      </c>
      <c r="H192" s="3" t="s">
        <v>105</v>
      </c>
      <c r="I192" s="3" t="s">
        <v>104</v>
      </c>
      <c r="J192" s="3" t="s">
        <v>105</v>
      </c>
      <c r="K192" s="3" t="s">
        <v>104</v>
      </c>
      <c r="L192" s="3" t="s">
        <v>107</v>
      </c>
      <c r="M192" s="3" t="s">
        <v>105</v>
      </c>
      <c r="N192" s="3" t="s">
        <v>105</v>
      </c>
      <c r="O192" s="3" t="s">
        <v>105</v>
      </c>
      <c r="P192" s="3" t="s">
        <v>104</v>
      </c>
      <c r="Q192" s="3" t="s">
        <v>105</v>
      </c>
      <c r="R192" s="3" t="s">
        <v>107</v>
      </c>
      <c r="S192" s="3" t="s">
        <v>105</v>
      </c>
      <c r="T192" s="3" t="s">
        <v>105</v>
      </c>
      <c r="U192" s="3" t="s">
        <v>2715</v>
      </c>
      <c r="V192" s="3" t="s">
        <v>176</v>
      </c>
      <c r="W192" t="s">
        <v>2715</v>
      </c>
      <c r="X192" t="s">
        <v>244</v>
      </c>
      <c r="Y192" t="s">
        <v>2717</v>
      </c>
      <c r="AG192" s="3"/>
      <c r="AH192" s="3" t="s">
        <v>96</v>
      </c>
      <c r="AI192" s="3" t="s">
        <v>1428</v>
      </c>
      <c r="AJ192" s="3" t="s">
        <v>1429</v>
      </c>
      <c r="AK192" s="3" t="s">
        <v>1430</v>
      </c>
      <c r="AL192" s="3" t="s">
        <v>96</v>
      </c>
      <c r="AM192" s="3" t="s">
        <v>96</v>
      </c>
      <c r="AN192" s="3" t="s">
        <v>96</v>
      </c>
      <c r="AO192" s="3" t="s">
        <v>1425</v>
      </c>
      <c r="AP192" s="3" t="s">
        <v>1425</v>
      </c>
    </row>
    <row r="193" spans="1:42" ht="22" customHeight="1" x14ac:dyDescent="0.35">
      <c r="A193">
        <v>39.608899999999998</v>
      </c>
      <c r="B193">
        <v>-75.674899999999994</v>
      </c>
      <c r="C193">
        <v>34</v>
      </c>
      <c r="D193" s="3" t="s">
        <v>133</v>
      </c>
      <c r="E193" s="3" t="s">
        <v>96</v>
      </c>
      <c r="F193" s="3" t="s">
        <v>144</v>
      </c>
      <c r="G193" s="3" t="s">
        <v>105</v>
      </c>
      <c r="H193" s="3" t="s">
        <v>106</v>
      </c>
      <c r="I193" s="3" t="s">
        <v>104</v>
      </c>
      <c r="J193" s="3" t="s">
        <v>117</v>
      </c>
      <c r="K193" s="3" t="s">
        <v>104</v>
      </c>
      <c r="L193" s="3" t="s">
        <v>107</v>
      </c>
      <c r="M193" s="3" t="s">
        <v>105</v>
      </c>
      <c r="N193" s="3" t="s">
        <v>105</v>
      </c>
      <c r="O193" s="3" t="s">
        <v>106</v>
      </c>
      <c r="P193" s="3" t="s">
        <v>105</v>
      </c>
      <c r="Q193" s="3" t="s">
        <v>117</v>
      </c>
      <c r="R193" s="3" t="s">
        <v>117</v>
      </c>
      <c r="S193" s="3" t="s">
        <v>105</v>
      </c>
      <c r="T193" s="3" t="s">
        <v>105</v>
      </c>
      <c r="U193" s="3" t="s">
        <v>2715</v>
      </c>
      <c r="V193" s="3" t="s">
        <v>630</v>
      </c>
      <c r="W193" t="s">
        <v>2715</v>
      </c>
      <c r="X193" t="s">
        <v>2717</v>
      </c>
      <c r="Y193" t="s">
        <v>854</v>
      </c>
      <c r="Z193" t="s">
        <v>198</v>
      </c>
      <c r="AG193" s="3"/>
      <c r="AH193" s="3" t="s">
        <v>96</v>
      </c>
      <c r="AI193" s="3" t="s">
        <v>1435</v>
      </c>
      <c r="AJ193" s="3" t="s">
        <v>147</v>
      </c>
      <c r="AK193" s="3" t="s">
        <v>96</v>
      </c>
      <c r="AL193" s="3" t="s">
        <v>96</v>
      </c>
      <c r="AM193" s="3" t="s">
        <v>96</v>
      </c>
      <c r="AN193" s="3" t="s">
        <v>1436</v>
      </c>
      <c r="AO193" s="3" t="s">
        <v>1433</v>
      </c>
      <c r="AP193" s="3" t="s">
        <v>1433</v>
      </c>
    </row>
    <row r="194" spans="1:42" ht="22" customHeight="1" x14ac:dyDescent="0.35">
      <c r="A194">
        <v>32.956899999999997</v>
      </c>
      <c r="B194">
        <v>-96.674599999999998</v>
      </c>
      <c r="C194">
        <v>23</v>
      </c>
      <c r="D194" s="3" t="s">
        <v>101</v>
      </c>
      <c r="E194" s="3" t="s">
        <v>96</v>
      </c>
      <c r="F194" s="3" t="s">
        <v>116</v>
      </c>
      <c r="G194" s="3" t="s">
        <v>107</v>
      </c>
      <c r="H194" s="3" t="s">
        <v>104</v>
      </c>
      <c r="I194" s="3" t="s">
        <v>117</v>
      </c>
      <c r="J194" s="3" t="s">
        <v>104</v>
      </c>
      <c r="K194" s="3" t="s">
        <v>105</v>
      </c>
      <c r="L194" s="3" t="s">
        <v>105</v>
      </c>
      <c r="M194" s="3" t="s">
        <v>104</v>
      </c>
      <c r="N194" s="3" t="s">
        <v>104</v>
      </c>
      <c r="O194" s="3" t="s">
        <v>105</v>
      </c>
      <c r="P194" s="3" t="s">
        <v>107</v>
      </c>
      <c r="Q194" s="3" t="s">
        <v>117</v>
      </c>
      <c r="R194" s="3" t="s">
        <v>117</v>
      </c>
      <c r="S194" s="3" t="s">
        <v>104</v>
      </c>
      <c r="T194" s="3" t="s">
        <v>105</v>
      </c>
      <c r="U194" s="3" t="s">
        <v>2715</v>
      </c>
      <c r="V194" s="3" t="s">
        <v>1441</v>
      </c>
      <c r="W194" t="s">
        <v>2715</v>
      </c>
      <c r="X194" t="s">
        <v>2717</v>
      </c>
      <c r="Y194" t="s">
        <v>198</v>
      </c>
      <c r="Z194" t="s">
        <v>1487</v>
      </c>
      <c r="AG194" s="3"/>
      <c r="AH194" s="3" t="s">
        <v>1442</v>
      </c>
      <c r="AI194" s="3" t="s">
        <v>1443</v>
      </c>
      <c r="AJ194" s="3" t="s">
        <v>395</v>
      </c>
      <c r="AK194" s="3" t="s">
        <v>96</v>
      </c>
      <c r="AL194" s="3" t="s">
        <v>96</v>
      </c>
      <c r="AM194" s="3" t="s">
        <v>96</v>
      </c>
      <c r="AN194" s="3" t="s">
        <v>1444</v>
      </c>
      <c r="AO194" s="3" t="s">
        <v>1439</v>
      </c>
      <c r="AP194" s="3" t="s">
        <v>1439</v>
      </c>
    </row>
    <row r="195" spans="1:42" ht="22" customHeight="1" x14ac:dyDescent="0.35">
      <c r="A195">
        <v>42.514400000000002</v>
      </c>
      <c r="B195">
        <v>-90.692999999999998</v>
      </c>
      <c r="C195">
        <v>35</v>
      </c>
      <c r="D195" s="3" t="s">
        <v>101</v>
      </c>
      <c r="E195" s="3" t="s">
        <v>96</v>
      </c>
      <c r="F195" s="3" t="s">
        <v>144</v>
      </c>
      <c r="G195" s="3" t="s">
        <v>117</v>
      </c>
      <c r="H195" s="3" t="s">
        <v>104</v>
      </c>
      <c r="I195" s="3" t="s">
        <v>105</v>
      </c>
      <c r="J195" s="3" t="s">
        <v>104</v>
      </c>
      <c r="K195" s="3" t="s">
        <v>107</v>
      </c>
      <c r="L195" s="3" t="s">
        <v>107</v>
      </c>
      <c r="M195" s="3" t="s">
        <v>105</v>
      </c>
      <c r="N195" s="3" t="s">
        <v>117</v>
      </c>
      <c r="O195" s="3" t="s">
        <v>105</v>
      </c>
      <c r="P195" s="3" t="s">
        <v>107</v>
      </c>
      <c r="Q195" s="3" t="s">
        <v>117</v>
      </c>
      <c r="R195" s="3" t="s">
        <v>117</v>
      </c>
      <c r="S195" s="3" t="s">
        <v>104</v>
      </c>
      <c r="T195" s="3" t="s">
        <v>117</v>
      </c>
      <c r="U195" s="3" t="s">
        <v>2715</v>
      </c>
      <c r="V195" s="3" t="s">
        <v>214</v>
      </c>
      <c r="W195" t="s">
        <v>2715</v>
      </c>
      <c r="X195" t="s">
        <v>2717</v>
      </c>
      <c r="AG195" s="3"/>
      <c r="AH195" s="3" t="s">
        <v>96</v>
      </c>
      <c r="AI195" s="3" t="s">
        <v>1449</v>
      </c>
      <c r="AJ195" s="3" t="s">
        <v>276</v>
      </c>
      <c r="AK195" s="3" t="s">
        <v>96</v>
      </c>
      <c r="AL195" s="3" t="s">
        <v>96</v>
      </c>
      <c r="AM195" s="3" t="s">
        <v>96</v>
      </c>
      <c r="AN195" s="3" t="s">
        <v>1450</v>
      </c>
      <c r="AO195" s="3" t="s">
        <v>1447</v>
      </c>
      <c r="AP195" s="3" t="s">
        <v>1447</v>
      </c>
    </row>
    <row r="196" spans="1:42" ht="22" customHeight="1" x14ac:dyDescent="0.35">
      <c r="A196">
        <v>40.838999999999999</v>
      </c>
      <c r="B196">
        <v>-73.945999999999998</v>
      </c>
      <c r="C196">
        <v>30</v>
      </c>
      <c r="D196" s="3" t="s">
        <v>101</v>
      </c>
      <c r="E196" s="3" t="s">
        <v>96</v>
      </c>
      <c r="F196" s="3" t="s">
        <v>116</v>
      </c>
      <c r="G196" s="3" t="s">
        <v>117</v>
      </c>
      <c r="H196" s="3" t="s">
        <v>104</v>
      </c>
      <c r="I196" s="3" t="s">
        <v>106</v>
      </c>
      <c r="J196" s="3" t="s">
        <v>105</v>
      </c>
      <c r="K196" s="3" t="s">
        <v>107</v>
      </c>
      <c r="L196" s="3" t="s">
        <v>107</v>
      </c>
      <c r="M196" s="3" t="s">
        <v>104</v>
      </c>
      <c r="N196" s="3" t="s">
        <v>117</v>
      </c>
      <c r="O196" s="3" t="s">
        <v>106</v>
      </c>
      <c r="P196" s="3" t="s">
        <v>105</v>
      </c>
      <c r="Q196" s="3" t="s">
        <v>105</v>
      </c>
      <c r="R196" s="3" t="s">
        <v>117</v>
      </c>
      <c r="S196" s="3" t="s">
        <v>105</v>
      </c>
      <c r="T196" s="3" t="s">
        <v>105</v>
      </c>
      <c r="U196" s="3" t="s">
        <v>2715</v>
      </c>
      <c r="V196" s="3" t="s">
        <v>96</v>
      </c>
      <c r="W196" t="s">
        <v>2715</v>
      </c>
      <c r="AG196" s="3"/>
      <c r="AH196" s="3" t="s">
        <v>96</v>
      </c>
      <c r="AI196" s="3" t="s">
        <v>1455</v>
      </c>
      <c r="AJ196" s="3" t="s">
        <v>675</v>
      </c>
      <c r="AK196" s="3" t="s">
        <v>96</v>
      </c>
      <c r="AL196" s="3" t="s">
        <v>96</v>
      </c>
      <c r="AM196" s="3" t="s">
        <v>96</v>
      </c>
      <c r="AN196" s="3" t="s">
        <v>1456</v>
      </c>
      <c r="AO196" s="3" t="s">
        <v>1453</v>
      </c>
      <c r="AP196" s="3" t="s">
        <v>1453</v>
      </c>
    </row>
    <row r="197" spans="1:42" ht="22" customHeight="1" x14ac:dyDescent="0.35">
      <c r="A197">
        <v>42.557499999999997</v>
      </c>
      <c r="B197">
        <v>-71.173599999999993</v>
      </c>
      <c r="C197">
        <v>39</v>
      </c>
      <c r="D197" s="3" t="s">
        <v>133</v>
      </c>
      <c r="E197" s="3" t="s">
        <v>96</v>
      </c>
      <c r="F197" s="3" t="s">
        <v>144</v>
      </c>
      <c r="G197" s="3" t="s">
        <v>117</v>
      </c>
      <c r="H197" s="3" t="s">
        <v>105</v>
      </c>
      <c r="I197" s="3" t="s">
        <v>106</v>
      </c>
      <c r="J197" s="3" t="s">
        <v>107</v>
      </c>
      <c r="K197" s="3" t="s">
        <v>105</v>
      </c>
      <c r="L197" s="3" t="s">
        <v>105</v>
      </c>
      <c r="M197" s="3" t="s">
        <v>104</v>
      </c>
      <c r="N197" s="3" t="s">
        <v>107</v>
      </c>
      <c r="O197" s="3" t="s">
        <v>105</v>
      </c>
      <c r="P197" s="3" t="s">
        <v>106</v>
      </c>
      <c r="Q197" s="3" t="s">
        <v>117</v>
      </c>
      <c r="R197" s="3" t="s">
        <v>117</v>
      </c>
      <c r="S197" s="3" t="s">
        <v>104</v>
      </c>
      <c r="T197" s="3" t="s">
        <v>106</v>
      </c>
      <c r="U197" s="3" t="s">
        <v>2715</v>
      </c>
      <c r="V197" s="3" t="s">
        <v>96</v>
      </c>
      <c r="W197" t="s">
        <v>2715</v>
      </c>
      <c r="AG197" s="3"/>
      <c r="AH197" s="3" t="s">
        <v>96</v>
      </c>
      <c r="AI197" s="3" t="s">
        <v>1461</v>
      </c>
      <c r="AJ197" s="3" t="s">
        <v>192</v>
      </c>
      <c r="AK197" s="3" t="s">
        <v>96</v>
      </c>
      <c r="AL197" s="3" t="s">
        <v>96</v>
      </c>
      <c r="AM197" s="3" t="s">
        <v>96</v>
      </c>
      <c r="AN197" s="3" t="s">
        <v>1462</v>
      </c>
      <c r="AO197" s="3" t="s">
        <v>1459</v>
      </c>
      <c r="AP197" s="3" t="s">
        <v>1459</v>
      </c>
    </row>
    <row r="198" spans="1:42" ht="22" customHeight="1" x14ac:dyDescent="0.35">
      <c r="A198">
        <v>41.850200000000001</v>
      </c>
      <c r="B198">
        <v>-87.673599999999993</v>
      </c>
      <c r="C198">
        <v>25</v>
      </c>
      <c r="D198" s="3" t="s">
        <v>133</v>
      </c>
      <c r="E198" s="3" t="s">
        <v>96</v>
      </c>
      <c r="F198" s="3" t="s">
        <v>116</v>
      </c>
      <c r="G198" s="3" t="s">
        <v>104</v>
      </c>
      <c r="H198" s="3" t="s">
        <v>105</v>
      </c>
      <c r="I198" s="3" t="s">
        <v>104</v>
      </c>
      <c r="J198" s="3" t="s">
        <v>107</v>
      </c>
      <c r="K198" s="3" t="s">
        <v>106</v>
      </c>
      <c r="L198" s="3" t="s">
        <v>107</v>
      </c>
      <c r="M198" s="3" t="s">
        <v>104</v>
      </c>
      <c r="N198" s="3" t="s">
        <v>106</v>
      </c>
      <c r="O198" s="3" t="s">
        <v>107</v>
      </c>
      <c r="P198" s="3" t="s">
        <v>104</v>
      </c>
      <c r="Q198" s="3" t="s">
        <v>105</v>
      </c>
      <c r="R198" s="3" t="s">
        <v>107</v>
      </c>
      <c r="S198" s="3" t="s">
        <v>104</v>
      </c>
      <c r="T198" s="3" t="s">
        <v>104</v>
      </c>
      <c r="U198" s="3" t="s">
        <v>2715</v>
      </c>
      <c r="V198" s="3" t="s">
        <v>1467</v>
      </c>
      <c r="W198" t="s">
        <v>2715</v>
      </c>
      <c r="X198" t="s">
        <v>244</v>
      </c>
      <c r="Y198" t="s">
        <v>2717</v>
      </c>
      <c r="Z198" t="s">
        <v>2720</v>
      </c>
      <c r="AA198" t="s">
        <v>198</v>
      </c>
      <c r="AG198" s="3"/>
      <c r="AH198" s="3" t="s">
        <v>96</v>
      </c>
      <c r="AI198" s="3" t="s">
        <v>1468</v>
      </c>
      <c r="AJ198" s="3" t="s">
        <v>411</v>
      </c>
      <c r="AK198" s="3" t="s">
        <v>1469</v>
      </c>
      <c r="AL198" s="3" t="s">
        <v>96</v>
      </c>
      <c r="AM198" s="3" t="s">
        <v>96</v>
      </c>
      <c r="AN198" s="3" t="s">
        <v>96</v>
      </c>
      <c r="AO198" s="3" t="s">
        <v>1465</v>
      </c>
      <c r="AP198" s="3" t="s">
        <v>1465</v>
      </c>
    </row>
    <row r="199" spans="1:42" ht="22" customHeight="1" x14ac:dyDescent="0.35">
      <c r="A199">
        <v>38.762999999999998</v>
      </c>
      <c r="B199">
        <v>-90.547399999999996</v>
      </c>
      <c r="C199">
        <v>53</v>
      </c>
      <c r="D199" s="3" t="s">
        <v>101</v>
      </c>
      <c r="E199" s="3" t="s">
        <v>96</v>
      </c>
      <c r="F199" s="3" t="s">
        <v>135</v>
      </c>
      <c r="G199" s="3" t="s">
        <v>107</v>
      </c>
      <c r="H199" s="3" t="s">
        <v>105</v>
      </c>
      <c r="I199" s="3" t="s">
        <v>105</v>
      </c>
      <c r="J199" s="3" t="s">
        <v>117</v>
      </c>
      <c r="K199" s="3" t="s">
        <v>105</v>
      </c>
      <c r="L199" s="3" t="s">
        <v>106</v>
      </c>
      <c r="M199" s="3" t="s">
        <v>105</v>
      </c>
      <c r="N199" s="3" t="s">
        <v>107</v>
      </c>
      <c r="O199" s="3" t="s">
        <v>104</v>
      </c>
      <c r="P199" s="3" t="s">
        <v>117</v>
      </c>
      <c r="Q199" s="3" t="s">
        <v>117</v>
      </c>
      <c r="R199" s="3" t="s">
        <v>117</v>
      </c>
      <c r="S199" s="3" t="s">
        <v>104</v>
      </c>
      <c r="T199" s="3" t="s">
        <v>117</v>
      </c>
      <c r="U199" s="3" t="s">
        <v>2715</v>
      </c>
      <c r="V199" s="3" t="s">
        <v>206</v>
      </c>
      <c r="W199" t="s">
        <v>2715</v>
      </c>
      <c r="X199" t="s">
        <v>244</v>
      </c>
      <c r="Y199" t="s">
        <v>198</v>
      </c>
      <c r="AG199" s="3"/>
      <c r="AH199" s="3" t="s">
        <v>96</v>
      </c>
      <c r="AI199" s="3" t="s">
        <v>1474</v>
      </c>
      <c r="AJ199" s="3" t="s">
        <v>178</v>
      </c>
      <c r="AK199" s="3" t="s">
        <v>1475</v>
      </c>
      <c r="AL199" s="3" t="s">
        <v>96</v>
      </c>
      <c r="AM199" s="3" t="s">
        <v>96</v>
      </c>
      <c r="AN199" s="3" t="s">
        <v>96</v>
      </c>
      <c r="AO199" s="3" t="s">
        <v>1472</v>
      </c>
      <c r="AP199" s="3" t="s">
        <v>1472</v>
      </c>
    </row>
    <row r="200" spans="1:42" ht="22" customHeight="1" x14ac:dyDescent="0.35">
      <c r="A200">
        <v>39.966799999999999</v>
      </c>
      <c r="B200">
        <v>-75.151200000000003</v>
      </c>
      <c r="C200">
        <v>54</v>
      </c>
      <c r="D200" s="3" t="s">
        <v>133</v>
      </c>
      <c r="E200" s="3" t="s">
        <v>96</v>
      </c>
      <c r="F200" s="3" t="s">
        <v>144</v>
      </c>
      <c r="G200" s="3" t="s">
        <v>105</v>
      </c>
      <c r="H200" s="3" t="s">
        <v>107</v>
      </c>
      <c r="I200" s="3" t="s">
        <v>104</v>
      </c>
      <c r="J200" s="3" t="s">
        <v>105</v>
      </c>
      <c r="K200" s="3" t="s">
        <v>104</v>
      </c>
      <c r="L200" s="3" t="s">
        <v>107</v>
      </c>
      <c r="M200" s="3" t="s">
        <v>105</v>
      </c>
      <c r="N200" s="3" t="s">
        <v>105</v>
      </c>
      <c r="O200" s="3" t="s">
        <v>104</v>
      </c>
      <c r="P200" s="3" t="s">
        <v>107</v>
      </c>
      <c r="Q200" s="3" t="s">
        <v>117</v>
      </c>
      <c r="R200" s="3" t="s">
        <v>117</v>
      </c>
      <c r="S200" s="3" t="s">
        <v>105</v>
      </c>
      <c r="T200" s="3" t="s">
        <v>106</v>
      </c>
      <c r="U200" s="3" t="s">
        <v>2715</v>
      </c>
      <c r="V200" s="3" t="s">
        <v>244</v>
      </c>
      <c r="W200" t="s">
        <v>2715</v>
      </c>
      <c r="X200" t="s">
        <v>244</v>
      </c>
      <c r="AG200" s="3"/>
      <c r="AH200" s="3" t="s">
        <v>96</v>
      </c>
      <c r="AI200" s="3" t="s">
        <v>1480</v>
      </c>
      <c r="AJ200" s="3" t="s">
        <v>1481</v>
      </c>
      <c r="AK200" s="3" t="s">
        <v>1482</v>
      </c>
      <c r="AL200" s="3" t="s">
        <v>96</v>
      </c>
      <c r="AM200" s="3" t="s">
        <v>96</v>
      </c>
      <c r="AN200" s="3" t="s">
        <v>96</v>
      </c>
      <c r="AO200" s="3" t="s">
        <v>1478</v>
      </c>
      <c r="AP200" s="3" t="s">
        <v>1478</v>
      </c>
    </row>
    <row r="201" spans="1:42" ht="22" customHeight="1" x14ac:dyDescent="0.35">
      <c r="A201">
        <v>38.240600000000001</v>
      </c>
      <c r="B201">
        <v>-85.815600000000003</v>
      </c>
      <c r="C201">
        <v>29</v>
      </c>
      <c r="D201" s="3" t="s">
        <v>133</v>
      </c>
      <c r="E201" s="3" t="s">
        <v>96</v>
      </c>
      <c r="F201" s="3" t="s">
        <v>116</v>
      </c>
      <c r="G201" s="3" t="s">
        <v>107</v>
      </c>
      <c r="H201" s="3" t="s">
        <v>105</v>
      </c>
      <c r="I201" s="3" t="s">
        <v>106</v>
      </c>
      <c r="J201" s="3" t="s">
        <v>105</v>
      </c>
      <c r="K201" s="3" t="s">
        <v>106</v>
      </c>
      <c r="L201" s="3" t="s">
        <v>107</v>
      </c>
      <c r="M201" s="3" t="s">
        <v>106</v>
      </c>
      <c r="N201" s="3" t="s">
        <v>117</v>
      </c>
      <c r="O201" s="3" t="s">
        <v>105</v>
      </c>
      <c r="P201" s="3" t="s">
        <v>117</v>
      </c>
      <c r="Q201" s="3" t="s">
        <v>117</v>
      </c>
      <c r="R201" s="3" t="s">
        <v>117</v>
      </c>
      <c r="S201" s="3" t="s">
        <v>105</v>
      </c>
      <c r="T201" s="3" t="s">
        <v>106</v>
      </c>
      <c r="U201" s="3" t="s">
        <v>2715</v>
      </c>
      <c r="V201" s="3" t="s">
        <v>1487</v>
      </c>
      <c r="W201" t="s">
        <v>2715</v>
      </c>
      <c r="X201" t="s">
        <v>1487</v>
      </c>
      <c r="AG201" s="3"/>
      <c r="AH201" s="3" t="s">
        <v>1488</v>
      </c>
      <c r="AI201" s="3" t="s">
        <v>1489</v>
      </c>
      <c r="AJ201" s="3" t="s">
        <v>1490</v>
      </c>
      <c r="AK201" s="3" t="s">
        <v>96</v>
      </c>
      <c r="AL201" s="3" t="s">
        <v>96</v>
      </c>
      <c r="AM201" s="3" t="s">
        <v>96</v>
      </c>
      <c r="AN201" s="3" t="s">
        <v>1491</v>
      </c>
      <c r="AO201" s="3" t="s">
        <v>1485</v>
      </c>
      <c r="AP201" s="3" t="s">
        <v>1485</v>
      </c>
    </row>
    <row r="202" spans="1:42" ht="22" customHeight="1" x14ac:dyDescent="0.35">
      <c r="A202">
        <v>33.454000000000001</v>
      </c>
      <c r="B202">
        <v>-84.153400000000005</v>
      </c>
      <c r="C202">
        <v>45</v>
      </c>
      <c r="D202" s="3" t="s">
        <v>133</v>
      </c>
      <c r="E202" s="3" t="s">
        <v>96</v>
      </c>
      <c r="F202" s="3" t="s">
        <v>116</v>
      </c>
      <c r="G202" s="3" t="s">
        <v>107</v>
      </c>
      <c r="H202" s="3" t="s">
        <v>105</v>
      </c>
      <c r="I202" s="3" t="s">
        <v>105</v>
      </c>
      <c r="J202" s="3" t="s">
        <v>105</v>
      </c>
      <c r="K202" s="3" t="s">
        <v>105</v>
      </c>
      <c r="L202" s="3" t="s">
        <v>106</v>
      </c>
      <c r="M202" s="3" t="s">
        <v>105</v>
      </c>
      <c r="N202" s="3" t="s">
        <v>105</v>
      </c>
      <c r="O202" s="3" t="s">
        <v>105</v>
      </c>
      <c r="P202" s="3" t="s">
        <v>105</v>
      </c>
      <c r="Q202" s="3" t="s">
        <v>107</v>
      </c>
      <c r="R202" s="3" t="s">
        <v>117</v>
      </c>
      <c r="S202" s="3" t="s">
        <v>105</v>
      </c>
      <c r="T202" s="3" t="s">
        <v>107</v>
      </c>
      <c r="U202" s="3" t="s">
        <v>2715</v>
      </c>
      <c r="V202" s="3" t="s">
        <v>136</v>
      </c>
      <c r="W202" t="s">
        <v>2715</v>
      </c>
      <c r="X202" t="s">
        <v>244</v>
      </c>
      <c r="Y202" t="s">
        <v>2717</v>
      </c>
      <c r="Z202" t="s">
        <v>198</v>
      </c>
      <c r="AG202" s="3"/>
      <c r="AH202" s="3" t="s">
        <v>96</v>
      </c>
      <c r="AI202" s="3" t="s">
        <v>1496</v>
      </c>
      <c r="AJ202" s="3" t="s">
        <v>208</v>
      </c>
      <c r="AK202" s="3" t="s">
        <v>1497</v>
      </c>
      <c r="AL202" s="3" t="s">
        <v>96</v>
      </c>
      <c r="AM202" s="3" t="s">
        <v>96</v>
      </c>
      <c r="AN202" s="3" t="s">
        <v>96</v>
      </c>
      <c r="AO202" s="3" t="s">
        <v>1494</v>
      </c>
      <c r="AP202" s="3" t="s">
        <v>1494</v>
      </c>
    </row>
    <row r="203" spans="1:42" ht="22" customHeight="1" x14ac:dyDescent="0.35">
      <c r="A203">
        <v>32.854500000000002</v>
      </c>
      <c r="B203">
        <v>-96.599100000000007</v>
      </c>
      <c r="C203">
        <v>29</v>
      </c>
      <c r="D203" s="3" t="s">
        <v>133</v>
      </c>
      <c r="E203" s="3" t="s">
        <v>96</v>
      </c>
      <c r="F203" s="3" t="s">
        <v>135</v>
      </c>
      <c r="G203" s="3" t="s">
        <v>105</v>
      </c>
      <c r="H203" s="3" t="s">
        <v>105</v>
      </c>
      <c r="I203" s="3" t="s">
        <v>107</v>
      </c>
      <c r="J203" s="3" t="s">
        <v>105</v>
      </c>
      <c r="K203" s="3" t="s">
        <v>105</v>
      </c>
      <c r="L203" s="3" t="s">
        <v>107</v>
      </c>
      <c r="M203" s="3" t="s">
        <v>105</v>
      </c>
      <c r="N203" s="3" t="s">
        <v>105</v>
      </c>
      <c r="O203" s="3" t="s">
        <v>105</v>
      </c>
      <c r="P203" s="3" t="s">
        <v>106</v>
      </c>
      <c r="Q203" s="3" t="s">
        <v>117</v>
      </c>
      <c r="R203" s="3" t="s">
        <v>117</v>
      </c>
      <c r="S203" s="3" t="s">
        <v>105</v>
      </c>
      <c r="T203" s="3" t="s">
        <v>107</v>
      </c>
      <c r="U203" s="3" t="s">
        <v>2715</v>
      </c>
      <c r="V203" s="3" t="s">
        <v>206</v>
      </c>
      <c r="W203" t="s">
        <v>2715</v>
      </c>
      <c r="X203" t="s">
        <v>244</v>
      </c>
      <c r="Y203" t="s">
        <v>198</v>
      </c>
      <c r="AG203" s="3"/>
      <c r="AH203" s="3" t="s">
        <v>96</v>
      </c>
      <c r="AI203" s="3" t="s">
        <v>1502</v>
      </c>
      <c r="AJ203" s="3" t="s">
        <v>1503</v>
      </c>
      <c r="AK203" s="3" t="s">
        <v>1504</v>
      </c>
      <c r="AL203" s="3" t="s">
        <v>96</v>
      </c>
      <c r="AM203" s="3" t="s">
        <v>96</v>
      </c>
      <c r="AN203" s="3" t="s">
        <v>96</v>
      </c>
      <c r="AO203" s="3" t="s">
        <v>1500</v>
      </c>
      <c r="AP203" s="3" t="s">
        <v>1500</v>
      </c>
    </row>
    <row r="204" spans="1:42" ht="22" customHeight="1" x14ac:dyDescent="0.35">
      <c r="A204">
        <v>36.060600000000001</v>
      </c>
      <c r="B204">
        <v>-95.945599999999999</v>
      </c>
      <c r="C204">
        <v>24</v>
      </c>
      <c r="D204" s="3" t="s">
        <v>101</v>
      </c>
      <c r="E204" s="3" t="s">
        <v>96</v>
      </c>
      <c r="F204" s="3" t="s">
        <v>144</v>
      </c>
      <c r="G204" s="3" t="s">
        <v>117</v>
      </c>
      <c r="H204" s="3" t="s">
        <v>104</v>
      </c>
      <c r="I204" s="3" t="s">
        <v>105</v>
      </c>
      <c r="J204" s="3" t="s">
        <v>107</v>
      </c>
      <c r="K204" s="3" t="s">
        <v>105</v>
      </c>
      <c r="L204" s="3" t="s">
        <v>105</v>
      </c>
      <c r="M204" s="3" t="s">
        <v>105</v>
      </c>
      <c r="N204" s="3" t="s">
        <v>105</v>
      </c>
      <c r="O204" s="3" t="s">
        <v>105</v>
      </c>
      <c r="P204" s="3" t="s">
        <v>107</v>
      </c>
      <c r="Q204" s="3" t="s">
        <v>117</v>
      </c>
      <c r="R204" s="3" t="s">
        <v>117</v>
      </c>
      <c r="S204" s="3" t="s">
        <v>104</v>
      </c>
      <c r="T204" s="3" t="s">
        <v>106</v>
      </c>
      <c r="U204" s="3" t="s">
        <v>2715</v>
      </c>
      <c r="V204" s="3" t="s">
        <v>176</v>
      </c>
      <c r="W204" t="s">
        <v>2715</v>
      </c>
      <c r="X204" t="s">
        <v>244</v>
      </c>
      <c r="Y204" t="s">
        <v>2717</v>
      </c>
      <c r="AG204" s="3"/>
      <c r="AH204" s="3" t="s">
        <v>96</v>
      </c>
      <c r="AI204" s="3" t="s">
        <v>1509</v>
      </c>
      <c r="AJ204" s="3" t="s">
        <v>367</v>
      </c>
      <c r="AK204" s="3" t="s">
        <v>1510</v>
      </c>
      <c r="AL204" s="3" t="s">
        <v>96</v>
      </c>
      <c r="AM204" s="3" t="s">
        <v>96</v>
      </c>
      <c r="AN204" s="3" t="s">
        <v>96</v>
      </c>
      <c r="AO204" s="3" t="s">
        <v>1507</v>
      </c>
      <c r="AP204" s="3" t="s">
        <v>1507</v>
      </c>
    </row>
    <row r="205" spans="1:42" ht="22" customHeight="1" x14ac:dyDescent="0.35">
      <c r="A205">
        <v>37.750999999999998</v>
      </c>
      <c r="B205">
        <v>-97.822000000000003</v>
      </c>
      <c r="C205">
        <v>47</v>
      </c>
      <c r="D205" s="3" t="s">
        <v>133</v>
      </c>
      <c r="E205" s="3" t="s">
        <v>96</v>
      </c>
      <c r="F205" s="3" t="s">
        <v>144</v>
      </c>
      <c r="G205" s="3" t="s">
        <v>105</v>
      </c>
      <c r="H205" s="3" t="s">
        <v>106</v>
      </c>
      <c r="I205" s="3" t="s">
        <v>106</v>
      </c>
      <c r="J205" s="3" t="s">
        <v>106</v>
      </c>
      <c r="K205" s="3" t="s">
        <v>106</v>
      </c>
      <c r="L205" s="3" t="s">
        <v>106</v>
      </c>
      <c r="M205" s="3" t="s">
        <v>105</v>
      </c>
      <c r="N205" s="3" t="s">
        <v>106</v>
      </c>
      <c r="O205" s="3" t="s">
        <v>106</v>
      </c>
      <c r="P205" s="3" t="s">
        <v>105</v>
      </c>
      <c r="Q205" s="3" t="s">
        <v>105</v>
      </c>
      <c r="R205" s="3" t="s">
        <v>106</v>
      </c>
      <c r="S205" s="3" t="s">
        <v>106</v>
      </c>
      <c r="T205" s="3" t="s">
        <v>106</v>
      </c>
      <c r="U205" s="3" t="s">
        <v>2715</v>
      </c>
      <c r="V205" s="3" t="s">
        <v>222</v>
      </c>
      <c r="W205" t="s">
        <v>2715</v>
      </c>
      <c r="X205" t="s">
        <v>244</v>
      </c>
      <c r="Y205" t="s">
        <v>2719</v>
      </c>
      <c r="AG205" s="3"/>
      <c r="AH205" s="3" t="s">
        <v>96</v>
      </c>
      <c r="AI205" s="3" t="s">
        <v>1515</v>
      </c>
      <c r="AJ205" s="3" t="s">
        <v>1516</v>
      </c>
      <c r="AK205" s="3" t="s">
        <v>1517</v>
      </c>
      <c r="AL205" s="3" t="s">
        <v>96</v>
      </c>
      <c r="AM205" s="3" t="s">
        <v>96</v>
      </c>
      <c r="AN205" s="3" t="s">
        <v>96</v>
      </c>
      <c r="AO205" s="3" t="s">
        <v>1513</v>
      </c>
      <c r="AP205" s="3" t="s">
        <v>1513</v>
      </c>
    </row>
    <row r="206" spans="1:42" ht="22" customHeight="1" x14ac:dyDescent="0.35">
      <c r="A206">
        <v>35.483800000000002</v>
      </c>
      <c r="B206">
        <v>-80.603099999999998</v>
      </c>
      <c r="C206">
        <v>63</v>
      </c>
      <c r="D206" s="3" t="s">
        <v>101</v>
      </c>
      <c r="E206" s="3" t="s">
        <v>96</v>
      </c>
      <c r="F206" s="3" t="s">
        <v>144</v>
      </c>
      <c r="G206" s="3" t="s">
        <v>117</v>
      </c>
      <c r="H206" s="3" t="s">
        <v>105</v>
      </c>
      <c r="I206" s="3" t="s">
        <v>104</v>
      </c>
      <c r="J206" s="3" t="s">
        <v>105</v>
      </c>
      <c r="K206" s="3" t="s">
        <v>105</v>
      </c>
      <c r="L206" s="3" t="s">
        <v>105</v>
      </c>
      <c r="M206" s="3" t="s">
        <v>105</v>
      </c>
      <c r="N206" s="3" t="s">
        <v>104</v>
      </c>
      <c r="O206" s="3" t="s">
        <v>104</v>
      </c>
      <c r="P206" s="3" t="s">
        <v>117</v>
      </c>
      <c r="Q206" s="3" t="s">
        <v>117</v>
      </c>
      <c r="R206" s="3" t="s">
        <v>117</v>
      </c>
      <c r="S206" s="3" t="s">
        <v>104</v>
      </c>
      <c r="T206" s="3" t="s">
        <v>117</v>
      </c>
      <c r="U206" s="3" t="s">
        <v>2715</v>
      </c>
      <c r="V206" s="3" t="s">
        <v>1522</v>
      </c>
      <c r="W206" t="s">
        <v>2715</v>
      </c>
      <c r="X206" t="s">
        <v>244</v>
      </c>
      <c r="Y206" t="s">
        <v>1177</v>
      </c>
      <c r="Z206" t="s">
        <v>2719</v>
      </c>
      <c r="AA206" t="s">
        <v>198</v>
      </c>
      <c r="AG206" s="3"/>
      <c r="AH206" s="3" t="s">
        <v>96</v>
      </c>
      <c r="AI206" s="3" t="s">
        <v>1523</v>
      </c>
      <c r="AJ206" s="3" t="s">
        <v>1276</v>
      </c>
      <c r="AK206" s="3" t="s">
        <v>1524</v>
      </c>
      <c r="AL206" s="3" t="s">
        <v>1525</v>
      </c>
      <c r="AM206" s="3" t="s">
        <v>96</v>
      </c>
      <c r="AN206" s="3" t="s">
        <v>96</v>
      </c>
      <c r="AO206" s="3" t="s">
        <v>1520</v>
      </c>
      <c r="AP206" s="3" t="s">
        <v>1520</v>
      </c>
    </row>
    <row r="207" spans="1:42" ht="22" customHeight="1" x14ac:dyDescent="0.35">
      <c r="A207">
        <v>39.0015</v>
      </c>
      <c r="B207">
        <v>-77.096100000000007</v>
      </c>
      <c r="C207">
        <v>29</v>
      </c>
      <c r="D207" s="3" t="s">
        <v>476</v>
      </c>
      <c r="E207" s="3" t="s">
        <v>1529</v>
      </c>
      <c r="F207" s="3" t="s">
        <v>116</v>
      </c>
      <c r="G207" s="3" t="s">
        <v>117</v>
      </c>
      <c r="H207" s="3" t="s">
        <v>105</v>
      </c>
      <c r="I207" s="3" t="s">
        <v>105</v>
      </c>
      <c r="J207" s="3" t="s">
        <v>107</v>
      </c>
      <c r="K207" s="3" t="s">
        <v>107</v>
      </c>
      <c r="L207" s="3" t="s">
        <v>105</v>
      </c>
      <c r="M207" s="3" t="s">
        <v>105</v>
      </c>
      <c r="N207" s="3" t="s">
        <v>105</v>
      </c>
      <c r="O207" s="3" t="s">
        <v>104</v>
      </c>
      <c r="P207" s="3" t="s">
        <v>117</v>
      </c>
      <c r="Q207" s="3" t="s">
        <v>117</v>
      </c>
      <c r="R207" s="3" t="s">
        <v>117</v>
      </c>
      <c r="S207" s="3" t="s">
        <v>104</v>
      </c>
      <c r="T207" s="3" t="s">
        <v>107</v>
      </c>
      <c r="U207" s="3" t="s">
        <v>2715</v>
      </c>
      <c r="V207" s="3" t="s">
        <v>244</v>
      </c>
      <c r="W207" t="s">
        <v>2715</v>
      </c>
      <c r="X207" t="s">
        <v>244</v>
      </c>
      <c r="AG207" s="3"/>
      <c r="AH207" s="3" t="s">
        <v>96</v>
      </c>
      <c r="AI207" s="3" t="s">
        <v>1531</v>
      </c>
      <c r="AJ207" s="3" t="s">
        <v>632</v>
      </c>
      <c r="AK207" s="3" t="s">
        <v>1532</v>
      </c>
      <c r="AL207" s="3" t="s">
        <v>96</v>
      </c>
      <c r="AM207" s="3" t="s">
        <v>96</v>
      </c>
      <c r="AN207" s="3" t="s">
        <v>96</v>
      </c>
      <c r="AO207" s="3" t="s">
        <v>1528</v>
      </c>
      <c r="AP207" s="3" t="s">
        <v>1528</v>
      </c>
    </row>
    <row r="208" spans="1:42" ht="22" customHeight="1" x14ac:dyDescent="0.35">
      <c r="A208">
        <v>40.820500000000003</v>
      </c>
      <c r="B208">
        <v>-73.918300000000002</v>
      </c>
      <c r="C208">
        <v>34</v>
      </c>
      <c r="D208" s="3" t="s">
        <v>101</v>
      </c>
      <c r="E208" s="3" t="s">
        <v>96</v>
      </c>
      <c r="F208" s="3" t="s">
        <v>144</v>
      </c>
      <c r="G208" s="3" t="s">
        <v>107</v>
      </c>
      <c r="H208" s="3" t="s">
        <v>105</v>
      </c>
      <c r="I208" s="3" t="s">
        <v>105</v>
      </c>
      <c r="J208" s="3" t="s">
        <v>105</v>
      </c>
      <c r="K208" s="3" t="s">
        <v>106</v>
      </c>
      <c r="L208" s="3" t="s">
        <v>104</v>
      </c>
      <c r="M208" s="3" t="s">
        <v>105</v>
      </c>
      <c r="N208" s="3" t="s">
        <v>105</v>
      </c>
      <c r="O208" s="3" t="s">
        <v>106</v>
      </c>
      <c r="P208" s="3" t="s">
        <v>105</v>
      </c>
      <c r="Q208" s="3" t="s">
        <v>107</v>
      </c>
      <c r="R208" s="3" t="s">
        <v>117</v>
      </c>
      <c r="S208" s="3" t="s">
        <v>106</v>
      </c>
      <c r="T208" s="3" t="s">
        <v>105</v>
      </c>
      <c r="U208" s="3"/>
      <c r="V208" s="3" t="s">
        <v>958</v>
      </c>
      <c r="W208" t="s">
        <v>244</v>
      </c>
      <c r="X208" t="s">
        <v>2721</v>
      </c>
      <c r="Y208" t="s">
        <v>2719</v>
      </c>
      <c r="Z208" t="s">
        <v>2717</v>
      </c>
      <c r="AA208" t="s">
        <v>198</v>
      </c>
      <c r="AG208" s="3"/>
      <c r="AH208" s="3" t="s">
        <v>96</v>
      </c>
      <c r="AI208" s="3" t="s">
        <v>96</v>
      </c>
      <c r="AJ208" s="3" t="s">
        <v>96</v>
      </c>
      <c r="AK208" s="3" t="s">
        <v>1537</v>
      </c>
      <c r="AL208" s="3" t="s">
        <v>96</v>
      </c>
      <c r="AM208" s="3" t="s">
        <v>1538</v>
      </c>
      <c r="AN208" s="3" t="s">
        <v>96</v>
      </c>
      <c r="AO208" s="3" t="s">
        <v>1535</v>
      </c>
      <c r="AP208" s="3" t="s">
        <v>1535</v>
      </c>
    </row>
    <row r="209" spans="1:42" ht="22" customHeight="1" x14ac:dyDescent="0.35">
      <c r="A209">
        <v>34.679600000000001</v>
      </c>
      <c r="B209">
        <v>-82.932500000000005</v>
      </c>
      <c r="C209">
        <v>50</v>
      </c>
      <c r="D209" s="3" t="s">
        <v>101</v>
      </c>
      <c r="E209" s="3" t="s">
        <v>96</v>
      </c>
      <c r="F209" s="3" t="s">
        <v>135</v>
      </c>
      <c r="G209" s="3" t="s">
        <v>117</v>
      </c>
      <c r="H209" s="3" t="s">
        <v>105</v>
      </c>
      <c r="I209" s="3" t="s">
        <v>105</v>
      </c>
      <c r="J209" s="3" t="s">
        <v>107</v>
      </c>
      <c r="K209" s="3" t="s">
        <v>105</v>
      </c>
      <c r="L209" s="3" t="s">
        <v>105</v>
      </c>
      <c r="M209" s="3" t="s">
        <v>105</v>
      </c>
      <c r="N209" s="3" t="s">
        <v>105</v>
      </c>
      <c r="O209" s="3" t="s">
        <v>104</v>
      </c>
      <c r="P209" s="3" t="s">
        <v>107</v>
      </c>
      <c r="Q209" s="3" t="s">
        <v>117</v>
      </c>
      <c r="R209" s="3" t="s">
        <v>117</v>
      </c>
      <c r="S209" s="3" t="s">
        <v>104</v>
      </c>
      <c r="T209" s="3" t="s">
        <v>117</v>
      </c>
      <c r="U209" s="3" t="s">
        <v>2715</v>
      </c>
      <c r="V209" s="3" t="s">
        <v>444</v>
      </c>
      <c r="W209" t="s">
        <v>2715</v>
      </c>
      <c r="X209" t="s">
        <v>231</v>
      </c>
      <c r="AG209" s="3"/>
      <c r="AH209" s="3" t="s">
        <v>96</v>
      </c>
      <c r="AI209" s="3" t="s">
        <v>1543</v>
      </c>
      <c r="AJ209" s="3" t="s">
        <v>331</v>
      </c>
      <c r="AK209" s="3" t="s">
        <v>96</v>
      </c>
      <c r="AL209" s="3" t="s">
        <v>96</v>
      </c>
      <c r="AM209" s="3" t="s">
        <v>96</v>
      </c>
      <c r="AN209" s="3" t="s">
        <v>1544</v>
      </c>
      <c r="AO209" s="3" t="s">
        <v>1541</v>
      </c>
      <c r="AP209" s="3" t="s">
        <v>1541</v>
      </c>
    </row>
    <row r="210" spans="1:42" ht="22" customHeight="1" x14ac:dyDescent="0.35">
      <c r="A210">
        <v>37.183500000000002</v>
      </c>
      <c r="B210">
        <v>-121.7714</v>
      </c>
      <c r="C210">
        <v>56</v>
      </c>
      <c r="D210" s="3" t="s">
        <v>101</v>
      </c>
      <c r="E210" s="3" t="s">
        <v>96</v>
      </c>
      <c r="F210" s="3" t="s">
        <v>103</v>
      </c>
      <c r="G210" s="3" t="s">
        <v>117</v>
      </c>
      <c r="H210" s="3" t="s">
        <v>105</v>
      </c>
      <c r="I210" s="3" t="s">
        <v>105</v>
      </c>
      <c r="J210" s="3" t="s">
        <v>105</v>
      </c>
      <c r="K210" s="3" t="s">
        <v>105</v>
      </c>
      <c r="L210" s="3" t="s">
        <v>107</v>
      </c>
      <c r="M210" s="3" t="s">
        <v>105</v>
      </c>
      <c r="N210" s="3" t="s">
        <v>105</v>
      </c>
      <c r="O210" s="3" t="s">
        <v>105</v>
      </c>
      <c r="P210" s="3" t="s">
        <v>107</v>
      </c>
      <c r="Q210" s="3" t="s">
        <v>107</v>
      </c>
      <c r="R210" s="3" t="s">
        <v>117</v>
      </c>
      <c r="S210" s="3" t="s">
        <v>105</v>
      </c>
      <c r="T210" s="3" t="s">
        <v>107</v>
      </c>
      <c r="U210" s="3" t="s">
        <v>2715</v>
      </c>
      <c r="V210" s="3" t="s">
        <v>1549</v>
      </c>
      <c r="W210" t="s">
        <v>2715</v>
      </c>
      <c r="X210" t="s">
        <v>2719</v>
      </c>
      <c r="Y210" t="s">
        <v>1487</v>
      </c>
      <c r="AG210" s="3"/>
      <c r="AH210" s="3" t="s">
        <v>1550</v>
      </c>
      <c r="AI210" s="3" t="s">
        <v>1551</v>
      </c>
      <c r="AJ210" s="3" t="s">
        <v>458</v>
      </c>
      <c r="AK210" s="3" t="s">
        <v>96</v>
      </c>
      <c r="AL210" s="3" t="s">
        <v>96</v>
      </c>
      <c r="AM210" s="3" t="s">
        <v>96</v>
      </c>
      <c r="AN210" s="3" t="s">
        <v>1552</v>
      </c>
      <c r="AO210" s="3" t="s">
        <v>1547</v>
      </c>
      <c r="AP210" s="3" t="s">
        <v>1547</v>
      </c>
    </row>
    <row r="211" spans="1:42" ht="22" customHeight="1" x14ac:dyDescent="0.35">
      <c r="A211">
        <v>47.5364</v>
      </c>
      <c r="B211">
        <v>-122.27800000000001</v>
      </c>
      <c r="C211">
        <v>41</v>
      </c>
      <c r="D211" s="3" t="s">
        <v>133</v>
      </c>
      <c r="E211" s="3" t="s">
        <v>96</v>
      </c>
      <c r="F211" s="3" t="s">
        <v>144</v>
      </c>
      <c r="G211" s="3" t="s">
        <v>104</v>
      </c>
      <c r="H211" s="3" t="s">
        <v>117</v>
      </c>
      <c r="I211" s="3" t="s">
        <v>104</v>
      </c>
      <c r="J211" s="3" t="s">
        <v>104</v>
      </c>
      <c r="K211" s="3" t="s">
        <v>104</v>
      </c>
      <c r="L211" s="3" t="s">
        <v>117</v>
      </c>
      <c r="M211" s="3" t="s">
        <v>104</v>
      </c>
      <c r="N211" s="3" t="s">
        <v>104</v>
      </c>
      <c r="O211" s="3" t="s">
        <v>104</v>
      </c>
      <c r="P211" s="3" t="s">
        <v>104</v>
      </c>
      <c r="Q211" s="3" t="s">
        <v>104</v>
      </c>
      <c r="R211" s="3" t="s">
        <v>104</v>
      </c>
      <c r="S211" s="3" t="s">
        <v>104</v>
      </c>
      <c r="T211" s="3" t="s">
        <v>117</v>
      </c>
      <c r="U211" s="3" t="s">
        <v>2715</v>
      </c>
      <c r="V211" s="3" t="s">
        <v>1557</v>
      </c>
      <c r="W211" t="s">
        <v>2715</v>
      </c>
      <c r="X211" t="s">
        <v>244</v>
      </c>
      <c r="Y211" t="s">
        <v>2721</v>
      </c>
      <c r="Z211" t="s">
        <v>231</v>
      </c>
      <c r="AA211" t="s">
        <v>1177</v>
      </c>
      <c r="AB211" t="s">
        <v>2719</v>
      </c>
      <c r="AC211" t="s">
        <v>2717</v>
      </c>
      <c r="AD211" t="s">
        <v>198</v>
      </c>
      <c r="AG211" s="3"/>
      <c r="AH211" s="3" t="s">
        <v>96</v>
      </c>
      <c r="AI211" s="3" t="s">
        <v>1558</v>
      </c>
      <c r="AJ211" s="3" t="s">
        <v>224</v>
      </c>
      <c r="AK211" s="3" t="s">
        <v>1559</v>
      </c>
      <c r="AL211" s="3" t="s">
        <v>1560</v>
      </c>
      <c r="AM211" s="3" t="s">
        <v>96</v>
      </c>
      <c r="AN211" s="3" t="s">
        <v>96</v>
      </c>
      <c r="AO211" s="3" t="s">
        <v>1555</v>
      </c>
      <c r="AP211" s="3" t="s">
        <v>1555</v>
      </c>
    </row>
    <row r="212" spans="1:42" ht="22" customHeight="1" x14ac:dyDescent="0.35">
      <c r="A212">
        <v>45.4407</v>
      </c>
      <c r="B212">
        <v>-122.7792</v>
      </c>
      <c r="C212">
        <v>48</v>
      </c>
      <c r="D212" s="3" t="s">
        <v>101</v>
      </c>
      <c r="E212" s="3" t="s">
        <v>96</v>
      </c>
      <c r="F212" s="3" t="s">
        <v>116</v>
      </c>
      <c r="G212" s="3" t="s">
        <v>107</v>
      </c>
      <c r="H212" s="3" t="s">
        <v>107</v>
      </c>
      <c r="I212" s="3" t="s">
        <v>105</v>
      </c>
      <c r="J212" s="3" t="s">
        <v>107</v>
      </c>
      <c r="K212" s="3" t="s">
        <v>105</v>
      </c>
      <c r="L212" s="3" t="s">
        <v>107</v>
      </c>
      <c r="M212" s="3" t="s">
        <v>105</v>
      </c>
      <c r="N212" s="3" t="s">
        <v>105</v>
      </c>
      <c r="O212" s="3" t="s">
        <v>105</v>
      </c>
      <c r="P212" s="3" t="s">
        <v>105</v>
      </c>
      <c r="Q212" s="3" t="s">
        <v>107</v>
      </c>
      <c r="R212" s="3" t="s">
        <v>117</v>
      </c>
      <c r="S212" s="3" t="s">
        <v>105</v>
      </c>
      <c r="T212" s="3" t="s">
        <v>107</v>
      </c>
      <c r="U212" s="3" t="s">
        <v>2715</v>
      </c>
      <c r="V212" s="3" t="s">
        <v>176</v>
      </c>
      <c r="W212" t="s">
        <v>2715</v>
      </c>
      <c r="X212" t="s">
        <v>244</v>
      </c>
      <c r="Y212" t="s">
        <v>2717</v>
      </c>
      <c r="AG212" s="3"/>
      <c r="AH212" s="3" t="s">
        <v>96</v>
      </c>
      <c r="AI212" s="3" t="s">
        <v>1565</v>
      </c>
      <c r="AJ212" s="3" t="s">
        <v>1566</v>
      </c>
      <c r="AK212" s="3" t="s">
        <v>1567</v>
      </c>
      <c r="AL212" s="3" t="s">
        <v>96</v>
      </c>
      <c r="AM212" s="3" t="s">
        <v>96</v>
      </c>
      <c r="AN212" s="3" t="s">
        <v>96</v>
      </c>
      <c r="AO212" s="3" t="s">
        <v>1563</v>
      </c>
      <c r="AP212" s="3" t="s">
        <v>1563</v>
      </c>
    </row>
    <row r="213" spans="1:42" ht="22" customHeight="1" x14ac:dyDescent="0.35">
      <c r="A213">
        <v>32.779699999999998</v>
      </c>
      <c r="B213">
        <v>-96.802199999999999</v>
      </c>
      <c r="C213">
        <v>27</v>
      </c>
      <c r="D213" s="3" t="s">
        <v>101</v>
      </c>
      <c r="E213" s="3" t="s">
        <v>96</v>
      </c>
      <c r="F213" s="3" t="s">
        <v>135</v>
      </c>
      <c r="G213" s="3" t="s">
        <v>117</v>
      </c>
      <c r="H213" s="3" t="s">
        <v>105</v>
      </c>
      <c r="I213" s="3" t="s">
        <v>107</v>
      </c>
      <c r="J213" s="3" t="s">
        <v>105</v>
      </c>
      <c r="K213" s="3" t="s">
        <v>105</v>
      </c>
      <c r="L213" s="3" t="s">
        <v>106</v>
      </c>
      <c r="M213" s="3" t="s">
        <v>105</v>
      </c>
      <c r="N213" s="3" t="s">
        <v>106</v>
      </c>
      <c r="O213" s="3" t="s">
        <v>105</v>
      </c>
      <c r="P213" s="3" t="s">
        <v>104</v>
      </c>
      <c r="Q213" s="3" t="s">
        <v>117</v>
      </c>
      <c r="R213" s="3" t="s">
        <v>117</v>
      </c>
      <c r="S213" s="3" t="s">
        <v>104</v>
      </c>
      <c r="T213" s="3" t="s">
        <v>107</v>
      </c>
      <c r="U213" s="3" t="s">
        <v>2715</v>
      </c>
      <c r="V213" s="3" t="s">
        <v>176</v>
      </c>
      <c r="W213" t="s">
        <v>2715</v>
      </c>
      <c r="X213" t="s">
        <v>244</v>
      </c>
      <c r="Y213" t="s">
        <v>2717</v>
      </c>
      <c r="AG213" s="3"/>
      <c r="AH213" s="3" t="s">
        <v>96</v>
      </c>
      <c r="AI213" s="3" t="s">
        <v>1572</v>
      </c>
      <c r="AJ213" s="3" t="s">
        <v>246</v>
      </c>
      <c r="AK213" s="3" t="s">
        <v>1573</v>
      </c>
      <c r="AL213" s="3" t="s">
        <v>96</v>
      </c>
      <c r="AM213" s="3" t="s">
        <v>96</v>
      </c>
      <c r="AN213" s="3" t="s">
        <v>96</v>
      </c>
      <c r="AO213" s="3" t="s">
        <v>1570</v>
      </c>
      <c r="AP213" s="3" t="s">
        <v>1570</v>
      </c>
    </row>
    <row r="214" spans="1:42" ht="22" customHeight="1" x14ac:dyDescent="0.35">
      <c r="A214">
        <v>39.136099999999999</v>
      </c>
      <c r="B214">
        <v>-77.282399999999996</v>
      </c>
      <c r="C214">
        <v>31</v>
      </c>
      <c r="D214" s="3" t="s">
        <v>101</v>
      </c>
      <c r="E214" s="3" t="s">
        <v>96</v>
      </c>
      <c r="F214" s="3" t="s">
        <v>144</v>
      </c>
      <c r="G214" s="3" t="s">
        <v>117</v>
      </c>
      <c r="H214" s="3" t="s">
        <v>105</v>
      </c>
      <c r="I214" s="3" t="s">
        <v>105</v>
      </c>
      <c r="J214" s="3" t="s">
        <v>104</v>
      </c>
      <c r="K214" s="3" t="s">
        <v>104</v>
      </c>
      <c r="L214" s="3" t="s">
        <v>107</v>
      </c>
      <c r="M214" s="3" t="s">
        <v>105</v>
      </c>
      <c r="N214" s="3" t="s">
        <v>107</v>
      </c>
      <c r="O214" s="3" t="s">
        <v>106</v>
      </c>
      <c r="P214" s="3" t="s">
        <v>105</v>
      </c>
      <c r="Q214" s="3" t="s">
        <v>107</v>
      </c>
      <c r="R214" s="3" t="s">
        <v>117</v>
      </c>
      <c r="S214" s="3" t="s">
        <v>105</v>
      </c>
      <c r="T214" s="3" t="s">
        <v>105</v>
      </c>
      <c r="U214" s="3" t="s">
        <v>2715</v>
      </c>
      <c r="V214" s="3" t="s">
        <v>1013</v>
      </c>
      <c r="W214" t="s">
        <v>2715</v>
      </c>
      <c r="X214" t="s">
        <v>2721</v>
      </c>
      <c r="Y214" t="s">
        <v>231</v>
      </c>
      <c r="Z214" t="s">
        <v>2717</v>
      </c>
      <c r="AA214" t="s">
        <v>198</v>
      </c>
      <c r="AG214" s="3"/>
      <c r="AH214" s="3" t="s">
        <v>96</v>
      </c>
      <c r="AI214" s="3" t="s">
        <v>1578</v>
      </c>
      <c r="AJ214" s="3" t="s">
        <v>403</v>
      </c>
      <c r="AK214" s="3" t="s">
        <v>96</v>
      </c>
      <c r="AL214" s="3" t="s">
        <v>96</v>
      </c>
      <c r="AM214" s="3" t="s">
        <v>96</v>
      </c>
      <c r="AN214" s="3" t="s">
        <v>1579</v>
      </c>
      <c r="AO214" s="3" t="s">
        <v>1576</v>
      </c>
      <c r="AP214" s="3" t="s">
        <v>1576</v>
      </c>
    </row>
    <row r="215" spans="1:42" ht="22" customHeight="1" x14ac:dyDescent="0.35">
      <c r="A215">
        <v>36.945599999999999</v>
      </c>
      <c r="B215">
        <v>-76.254000000000005</v>
      </c>
      <c r="C215">
        <v>52</v>
      </c>
      <c r="D215" s="3" t="s">
        <v>133</v>
      </c>
      <c r="E215" s="3" t="s">
        <v>96</v>
      </c>
      <c r="F215" s="3" t="s">
        <v>135</v>
      </c>
      <c r="G215" s="3" t="s">
        <v>117</v>
      </c>
      <c r="H215" s="3" t="s">
        <v>104</v>
      </c>
      <c r="I215" s="3" t="s">
        <v>105</v>
      </c>
      <c r="J215" s="3" t="s">
        <v>105</v>
      </c>
      <c r="K215" s="3" t="s">
        <v>104</v>
      </c>
      <c r="L215" s="3" t="s">
        <v>105</v>
      </c>
      <c r="M215" s="3" t="s">
        <v>105</v>
      </c>
      <c r="N215" s="3" t="s">
        <v>105</v>
      </c>
      <c r="O215" s="3" t="s">
        <v>106</v>
      </c>
      <c r="P215" s="3" t="s">
        <v>117</v>
      </c>
      <c r="Q215" s="3" t="s">
        <v>117</v>
      </c>
      <c r="R215" s="3" t="s">
        <v>117</v>
      </c>
      <c r="S215" s="3" t="s">
        <v>104</v>
      </c>
      <c r="T215" s="3" t="s">
        <v>117</v>
      </c>
      <c r="U215" s="3" t="s">
        <v>2715</v>
      </c>
      <c r="V215" s="3" t="s">
        <v>401</v>
      </c>
      <c r="W215" t="s">
        <v>2715</v>
      </c>
      <c r="X215" t="s">
        <v>2717</v>
      </c>
      <c r="Y215" t="s">
        <v>198</v>
      </c>
      <c r="AG215" s="3"/>
      <c r="AH215" s="3" t="s">
        <v>96</v>
      </c>
      <c r="AI215" s="3" t="s">
        <v>1584</v>
      </c>
      <c r="AJ215" s="3" t="s">
        <v>246</v>
      </c>
      <c r="AK215" s="3" t="s">
        <v>96</v>
      </c>
      <c r="AL215" s="3" t="s">
        <v>96</v>
      </c>
      <c r="AM215" s="3" t="s">
        <v>96</v>
      </c>
      <c r="AN215" s="3" t="s">
        <v>1585</v>
      </c>
      <c r="AO215" s="3" t="s">
        <v>1582</v>
      </c>
      <c r="AP215" s="3" t="s">
        <v>1582</v>
      </c>
    </row>
    <row r="216" spans="1:42" ht="22" customHeight="1" x14ac:dyDescent="0.35">
      <c r="A216">
        <v>42.256</v>
      </c>
      <c r="B216">
        <v>-72.514499999999998</v>
      </c>
      <c r="C216">
        <v>28</v>
      </c>
      <c r="D216" s="3" t="s">
        <v>133</v>
      </c>
      <c r="E216" s="3" t="s">
        <v>96</v>
      </c>
      <c r="F216" s="3" t="s">
        <v>144</v>
      </c>
      <c r="G216" s="3" t="s">
        <v>105</v>
      </c>
      <c r="H216" s="3" t="s">
        <v>105</v>
      </c>
      <c r="I216" s="3" t="s">
        <v>106</v>
      </c>
      <c r="J216" s="3" t="s">
        <v>104</v>
      </c>
      <c r="K216" s="3" t="s">
        <v>105</v>
      </c>
      <c r="L216" s="3" t="s">
        <v>105</v>
      </c>
      <c r="M216" s="3" t="s">
        <v>105</v>
      </c>
      <c r="N216" s="3" t="s">
        <v>107</v>
      </c>
      <c r="O216" s="3" t="s">
        <v>107</v>
      </c>
      <c r="P216" s="3" t="s">
        <v>104</v>
      </c>
      <c r="Q216" s="3" t="s">
        <v>106</v>
      </c>
      <c r="R216" s="3" t="s">
        <v>117</v>
      </c>
      <c r="S216" s="3" t="s">
        <v>106</v>
      </c>
      <c r="T216" s="3" t="s">
        <v>104</v>
      </c>
      <c r="U216" s="3" t="s">
        <v>2715</v>
      </c>
      <c r="V216" s="3" t="s">
        <v>222</v>
      </c>
      <c r="W216" t="s">
        <v>2715</v>
      </c>
      <c r="X216" t="s">
        <v>244</v>
      </c>
      <c r="Y216" t="s">
        <v>2719</v>
      </c>
      <c r="AG216" s="3"/>
      <c r="AH216" s="3" t="s">
        <v>96</v>
      </c>
      <c r="AI216" s="3" t="s">
        <v>1590</v>
      </c>
      <c r="AJ216" s="3" t="s">
        <v>1591</v>
      </c>
      <c r="AK216" s="3" t="s">
        <v>1592</v>
      </c>
      <c r="AL216" s="3" t="s">
        <v>96</v>
      </c>
      <c r="AM216" s="3" t="s">
        <v>96</v>
      </c>
      <c r="AN216" s="3" t="s">
        <v>96</v>
      </c>
      <c r="AO216" s="3" t="s">
        <v>1588</v>
      </c>
      <c r="AP216" s="3" t="s">
        <v>1588</v>
      </c>
    </row>
    <row r="217" spans="1:42" ht="22" customHeight="1" x14ac:dyDescent="0.35">
      <c r="A217">
        <v>27.96</v>
      </c>
      <c r="B217">
        <v>-82.461399999999998</v>
      </c>
      <c r="C217">
        <v>40</v>
      </c>
      <c r="D217" s="3" t="s">
        <v>133</v>
      </c>
      <c r="E217" s="3" t="s">
        <v>96</v>
      </c>
      <c r="F217" s="3" t="s">
        <v>144</v>
      </c>
      <c r="G217" s="3" t="s">
        <v>104</v>
      </c>
      <c r="H217" s="3" t="s">
        <v>105</v>
      </c>
      <c r="I217" s="3" t="s">
        <v>104</v>
      </c>
      <c r="J217" s="3" t="s">
        <v>104</v>
      </c>
      <c r="K217" s="3" t="s">
        <v>105</v>
      </c>
      <c r="L217" s="3" t="s">
        <v>107</v>
      </c>
      <c r="M217" s="3" t="s">
        <v>104</v>
      </c>
      <c r="N217" s="3" t="s">
        <v>104</v>
      </c>
      <c r="O217" s="3" t="s">
        <v>104</v>
      </c>
      <c r="P217" s="3" t="s">
        <v>105</v>
      </c>
      <c r="Q217" s="3" t="s">
        <v>107</v>
      </c>
      <c r="R217" s="3" t="s">
        <v>107</v>
      </c>
      <c r="S217" s="3" t="s">
        <v>104</v>
      </c>
      <c r="T217" s="3" t="s">
        <v>105</v>
      </c>
      <c r="U217" s="3" t="s">
        <v>2715</v>
      </c>
      <c r="V217" s="3" t="s">
        <v>1597</v>
      </c>
      <c r="W217" t="s">
        <v>2715</v>
      </c>
      <c r="X217" t="s">
        <v>244</v>
      </c>
      <c r="Y217" t="s">
        <v>2717</v>
      </c>
      <c r="Z217" t="s">
        <v>2720</v>
      </c>
      <c r="AG217" s="3"/>
      <c r="AH217" s="3" t="s">
        <v>96</v>
      </c>
      <c r="AI217" s="3" t="s">
        <v>1598</v>
      </c>
      <c r="AJ217" s="3" t="s">
        <v>120</v>
      </c>
      <c r="AK217" s="3" t="s">
        <v>1599</v>
      </c>
      <c r="AL217" s="3" t="s">
        <v>96</v>
      </c>
      <c r="AM217" s="3" t="s">
        <v>96</v>
      </c>
      <c r="AN217" s="3" t="s">
        <v>96</v>
      </c>
      <c r="AO217" s="3" t="s">
        <v>1595</v>
      </c>
      <c r="AP217" s="3" t="s">
        <v>1595</v>
      </c>
    </row>
    <row r="218" spans="1:42" ht="22" customHeight="1" x14ac:dyDescent="0.35">
      <c r="A218">
        <v>40.677399999999999</v>
      </c>
      <c r="B218">
        <v>-73.8553</v>
      </c>
      <c r="C218">
        <v>43</v>
      </c>
      <c r="D218" s="3" t="s">
        <v>101</v>
      </c>
      <c r="E218" s="3" t="s">
        <v>96</v>
      </c>
      <c r="F218" s="3" t="s">
        <v>116</v>
      </c>
      <c r="G218" s="3" t="s">
        <v>106</v>
      </c>
      <c r="H218" s="3" t="s">
        <v>105</v>
      </c>
      <c r="I218" s="3" t="s">
        <v>106</v>
      </c>
      <c r="J218" s="3" t="s">
        <v>104</v>
      </c>
      <c r="K218" s="3" t="s">
        <v>107</v>
      </c>
      <c r="L218" s="3" t="s">
        <v>107</v>
      </c>
      <c r="M218" s="3" t="s">
        <v>104</v>
      </c>
      <c r="N218" s="3" t="s">
        <v>105</v>
      </c>
      <c r="O218" s="3" t="s">
        <v>105</v>
      </c>
      <c r="P218" s="3" t="s">
        <v>105</v>
      </c>
      <c r="Q218" s="3" t="s">
        <v>105</v>
      </c>
      <c r="R218" s="3" t="s">
        <v>105</v>
      </c>
      <c r="S218" s="3" t="s">
        <v>105</v>
      </c>
      <c r="T218" s="3" t="s">
        <v>105</v>
      </c>
      <c r="U218" s="3" t="s">
        <v>2715</v>
      </c>
      <c r="V218" s="3" t="s">
        <v>198</v>
      </c>
      <c r="W218" t="s">
        <v>2715</v>
      </c>
      <c r="X218" t="s">
        <v>198</v>
      </c>
      <c r="AG218" s="3"/>
      <c r="AH218" s="3" t="s">
        <v>96</v>
      </c>
      <c r="AI218" s="3" t="s">
        <v>1604</v>
      </c>
      <c r="AJ218" s="3" t="s">
        <v>1605</v>
      </c>
      <c r="AK218" s="3" t="s">
        <v>96</v>
      </c>
      <c r="AL218" s="3" t="s">
        <v>96</v>
      </c>
      <c r="AM218" s="3" t="s">
        <v>96</v>
      </c>
      <c r="AN218" s="3" t="s">
        <v>1606</v>
      </c>
      <c r="AO218" s="3" t="s">
        <v>1602</v>
      </c>
      <c r="AP218" s="3" t="s">
        <v>1602</v>
      </c>
    </row>
    <row r="219" spans="1:42" ht="22" customHeight="1" x14ac:dyDescent="0.35">
      <c r="A219">
        <v>33.559399999999997</v>
      </c>
      <c r="B219">
        <v>-112.0902</v>
      </c>
      <c r="C219">
        <v>32</v>
      </c>
      <c r="D219" s="3" t="s">
        <v>101</v>
      </c>
      <c r="E219" s="3" t="s">
        <v>96</v>
      </c>
      <c r="F219" s="3" t="s">
        <v>144</v>
      </c>
      <c r="G219" s="3" t="s">
        <v>117</v>
      </c>
      <c r="H219" s="3" t="s">
        <v>104</v>
      </c>
      <c r="I219" s="3" t="s">
        <v>117</v>
      </c>
      <c r="J219" s="3" t="s">
        <v>104</v>
      </c>
      <c r="K219" s="3" t="s">
        <v>106</v>
      </c>
      <c r="L219" s="3" t="s">
        <v>105</v>
      </c>
      <c r="M219" s="3" t="s">
        <v>104</v>
      </c>
      <c r="N219" s="3" t="s">
        <v>117</v>
      </c>
      <c r="O219" s="3" t="s">
        <v>105</v>
      </c>
      <c r="P219" s="3" t="s">
        <v>107</v>
      </c>
      <c r="Q219" s="3" t="s">
        <v>117</v>
      </c>
      <c r="R219" s="3" t="s">
        <v>117</v>
      </c>
      <c r="S219" s="3" t="s">
        <v>104</v>
      </c>
      <c r="T219" s="3" t="s">
        <v>106</v>
      </c>
      <c r="U219" s="3" t="s">
        <v>2715</v>
      </c>
      <c r="V219" s="3" t="s">
        <v>1611</v>
      </c>
      <c r="W219" t="s">
        <v>2715</v>
      </c>
      <c r="X219" t="s">
        <v>244</v>
      </c>
      <c r="Y219" t="s">
        <v>2721</v>
      </c>
      <c r="Z219" t="s">
        <v>1177</v>
      </c>
      <c r="AA219" t="s">
        <v>2718</v>
      </c>
      <c r="AB219" t="s">
        <v>2717</v>
      </c>
      <c r="AG219" s="3"/>
      <c r="AH219" s="3" t="s">
        <v>96</v>
      </c>
      <c r="AI219" s="3" t="s">
        <v>1612</v>
      </c>
      <c r="AJ219" s="3" t="s">
        <v>120</v>
      </c>
      <c r="AK219" s="3" t="s">
        <v>1613</v>
      </c>
      <c r="AL219" s="3" t="s">
        <v>1614</v>
      </c>
      <c r="AM219" s="3" t="s">
        <v>96</v>
      </c>
      <c r="AN219" s="3" t="s">
        <v>96</v>
      </c>
      <c r="AO219" s="3" t="s">
        <v>1609</v>
      </c>
      <c r="AP219" s="3" t="s">
        <v>1609</v>
      </c>
    </row>
    <row r="220" spans="1:42" ht="22" customHeight="1" x14ac:dyDescent="0.35">
      <c r="A220">
        <v>32.212299999999999</v>
      </c>
      <c r="B220">
        <v>-110.879</v>
      </c>
      <c r="C220">
        <v>23</v>
      </c>
      <c r="D220" s="3" t="s">
        <v>101</v>
      </c>
      <c r="E220" s="3" t="s">
        <v>96</v>
      </c>
      <c r="F220" s="3" t="s">
        <v>144</v>
      </c>
      <c r="G220" s="3" t="s">
        <v>105</v>
      </c>
      <c r="H220" s="3" t="s">
        <v>105</v>
      </c>
      <c r="I220" s="3" t="s">
        <v>104</v>
      </c>
      <c r="J220" s="3" t="s">
        <v>105</v>
      </c>
      <c r="K220" s="3" t="s">
        <v>104</v>
      </c>
      <c r="L220" s="3" t="s">
        <v>107</v>
      </c>
      <c r="M220" s="3" t="s">
        <v>105</v>
      </c>
      <c r="N220" s="3" t="s">
        <v>105</v>
      </c>
      <c r="O220" s="3" t="s">
        <v>105</v>
      </c>
      <c r="P220" s="3" t="s">
        <v>117</v>
      </c>
      <c r="Q220" s="3" t="s">
        <v>117</v>
      </c>
      <c r="R220" s="3" t="s">
        <v>117</v>
      </c>
      <c r="S220" s="3" t="s">
        <v>105</v>
      </c>
      <c r="T220" s="3" t="s">
        <v>107</v>
      </c>
      <c r="U220" s="3" t="s">
        <v>2715</v>
      </c>
      <c r="V220" s="3" t="s">
        <v>127</v>
      </c>
      <c r="W220" t="s">
        <v>2715</v>
      </c>
      <c r="X220" t="s">
        <v>244</v>
      </c>
      <c r="Y220" t="s">
        <v>2719</v>
      </c>
      <c r="Z220" t="s">
        <v>198</v>
      </c>
      <c r="AG220" s="3"/>
      <c r="AH220" s="3" t="s">
        <v>96</v>
      </c>
      <c r="AI220" s="3" t="s">
        <v>1619</v>
      </c>
      <c r="AJ220" s="3" t="s">
        <v>1409</v>
      </c>
      <c r="AK220" s="3" t="s">
        <v>1620</v>
      </c>
      <c r="AL220" s="3" t="s">
        <v>96</v>
      </c>
      <c r="AM220" s="3" t="s">
        <v>96</v>
      </c>
      <c r="AN220" s="3" t="s">
        <v>96</v>
      </c>
      <c r="AO220" s="3" t="s">
        <v>1617</v>
      </c>
      <c r="AP220" s="3" t="s">
        <v>1617</v>
      </c>
    </row>
    <row r="221" spans="1:42" ht="22" customHeight="1" x14ac:dyDescent="0.35">
      <c r="A221">
        <v>43.250399999999999</v>
      </c>
      <c r="B221">
        <v>-88.004800000000003</v>
      </c>
      <c r="C221">
        <v>29</v>
      </c>
      <c r="D221" s="3" t="s">
        <v>101</v>
      </c>
      <c r="E221" s="3" t="s">
        <v>96</v>
      </c>
      <c r="F221" s="3" t="s">
        <v>116</v>
      </c>
      <c r="G221" s="3" t="s">
        <v>106</v>
      </c>
      <c r="H221" s="3" t="s">
        <v>105</v>
      </c>
      <c r="I221" s="3" t="s">
        <v>105</v>
      </c>
      <c r="J221" s="3" t="s">
        <v>104</v>
      </c>
      <c r="K221" s="3" t="s">
        <v>105</v>
      </c>
      <c r="L221" s="3" t="s">
        <v>104</v>
      </c>
      <c r="M221" s="3" t="s">
        <v>104</v>
      </c>
      <c r="N221" s="3" t="s">
        <v>105</v>
      </c>
      <c r="O221" s="3" t="s">
        <v>107</v>
      </c>
      <c r="P221" s="3" t="s">
        <v>104</v>
      </c>
      <c r="Q221" s="3" t="s">
        <v>104</v>
      </c>
      <c r="R221" s="3" t="s">
        <v>107</v>
      </c>
      <c r="S221" s="3" t="s">
        <v>106</v>
      </c>
      <c r="T221" s="3" t="s">
        <v>104</v>
      </c>
      <c r="U221" s="3" t="s">
        <v>2715</v>
      </c>
      <c r="V221" s="3" t="s">
        <v>500</v>
      </c>
      <c r="W221" t="s">
        <v>2715</v>
      </c>
      <c r="X221" t="s">
        <v>244</v>
      </c>
      <c r="Y221" t="s">
        <v>2719</v>
      </c>
      <c r="Z221" t="s">
        <v>2717</v>
      </c>
      <c r="AA221" t="s">
        <v>198</v>
      </c>
      <c r="AG221" s="3"/>
      <c r="AH221" s="3" t="s">
        <v>96</v>
      </c>
      <c r="AI221" s="3" t="s">
        <v>1625</v>
      </c>
      <c r="AJ221" s="3" t="s">
        <v>216</v>
      </c>
      <c r="AK221" s="3" t="s">
        <v>1626</v>
      </c>
      <c r="AL221" s="3" t="s">
        <v>96</v>
      </c>
      <c r="AM221" s="3" t="s">
        <v>96</v>
      </c>
      <c r="AN221" s="3" t="s">
        <v>96</v>
      </c>
      <c r="AO221" s="3" t="s">
        <v>1623</v>
      </c>
      <c r="AP221" s="3" t="s">
        <v>1623</v>
      </c>
    </row>
    <row r="222" spans="1:42" ht="22" customHeight="1" x14ac:dyDescent="0.35">
      <c r="A222">
        <v>37.754800000000003</v>
      </c>
      <c r="B222">
        <v>-84.298500000000004</v>
      </c>
      <c r="C222">
        <v>21</v>
      </c>
      <c r="D222" s="3" t="s">
        <v>133</v>
      </c>
      <c r="E222" s="3" t="s">
        <v>96</v>
      </c>
      <c r="F222" s="3" t="s">
        <v>135</v>
      </c>
      <c r="G222" s="3" t="s">
        <v>107</v>
      </c>
      <c r="H222" s="3" t="s">
        <v>105</v>
      </c>
      <c r="I222" s="3" t="s">
        <v>104</v>
      </c>
      <c r="J222" s="3" t="s">
        <v>107</v>
      </c>
      <c r="K222" s="3" t="s">
        <v>106</v>
      </c>
      <c r="L222" s="3" t="s">
        <v>106</v>
      </c>
      <c r="M222" s="3" t="s">
        <v>105</v>
      </c>
      <c r="N222" s="3" t="s">
        <v>105</v>
      </c>
      <c r="O222" s="3" t="s">
        <v>105</v>
      </c>
      <c r="P222" s="3" t="s">
        <v>104</v>
      </c>
      <c r="Q222" s="3" t="s">
        <v>107</v>
      </c>
      <c r="R222" s="3" t="s">
        <v>106</v>
      </c>
      <c r="S222" s="3" t="s">
        <v>105</v>
      </c>
      <c r="T222" s="3" t="s">
        <v>104</v>
      </c>
      <c r="U222" s="3"/>
      <c r="V222" s="3" t="s">
        <v>610</v>
      </c>
      <c r="W222" t="s">
        <v>244</v>
      </c>
      <c r="X222" t="s">
        <v>231</v>
      </c>
      <c r="Y222" t="s">
        <v>854</v>
      </c>
      <c r="AG222" s="3"/>
      <c r="AH222" s="3" t="s">
        <v>96</v>
      </c>
      <c r="AI222" s="3" t="s">
        <v>96</v>
      </c>
      <c r="AJ222" s="3" t="s">
        <v>96</v>
      </c>
      <c r="AK222" s="3" t="s">
        <v>1631</v>
      </c>
      <c r="AL222" s="3" t="s">
        <v>96</v>
      </c>
      <c r="AM222" s="3" t="s">
        <v>1632</v>
      </c>
      <c r="AN222" s="3" t="s">
        <v>96</v>
      </c>
      <c r="AO222" s="3" t="s">
        <v>1629</v>
      </c>
      <c r="AP222" s="3" t="s">
        <v>1629</v>
      </c>
    </row>
    <row r="223" spans="1:42" ht="22" customHeight="1" x14ac:dyDescent="0.35">
      <c r="A223">
        <v>41.888199999999998</v>
      </c>
      <c r="B223">
        <v>-87.616399999999999</v>
      </c>
      <c r="C223">
        <v>21</v>
      </c>
      <c r="D223" s="3" t="s">
        <v>101</v>
      </c>
      <c r="E223" s="3" t="s">
        <v>96</v>
      </c>
      <c r="F223" s="3" t="s">
        <v>116</v>
      </c>
      <c r="G223" s="3" t="s">
        <v>117</v>
      </c>
      <c r="H223" s="3" t="s">
        <v>104</v>
      </c>
      <c r="I223" s="3" t="s">
        <v>106</v>
      </c>
      <c r="J223" s="3" t="s">
        <v>104</v>
      </c>
      <c r="K223" s="3" t="s">
        <v>105</v>
      </c>
      <c r="L223" s="3" t="s">
        <v>105</v>
      </c>
      <c r="M223" s="3" t="s">
        <v>104</v>
      </c>
      <c r="N223" s="3" t="s">
        <v>106</v>
      </c>
      <c r="O223" s="3" t="s">
        <v>104</v>
      </c>
      <c r="P223" s="3" t="s">
        <v>117</v>
      </c>
      <c r="Q223" s="3" t="s">
        <v>117</v>
      </c>
      <c r="R223" s="3" t="s">
        <v>117</v>
      </c>
      <c r="S223" s="3" t="s">
        <v>104</v>
      </c>
      <c r="T223" s="3" t="s">
        <v>117</v>
      </c>
      <c r="U223" s="3" t="s">
        <v>2715</v>
      </c>
      <c r="V223" s="3" t="s">
        <v>1637</v>
      </c>
      <c r="W223" t="s">
        <v>2715</v>
      </c>
      <c r="X223" t="s">
        <v>244</v>
      </c>
      <c r="Y223" t="s">
        <v>231</v>
      </c>
      <c r="Z223" t="s">
        <v>2722</v>
      </c>
      <c r="AA223" t="s">
        <v>198</v>
      </c>
      <c r="AG223" s="3"/>
      <c r="AH223" s="3" t="s">
        <v>96</v>
      </c>
      <c r="AI223" s="3" t="s">
        <v>1638</v>
      </c>
      <c r="AJ223" s="3" t="s">
        <v>1639</v>
      </c>
      <c r="AK223" s="3" t="s">
        <v>1640</v>
      </c>
      <c r="AL223" s="3" t="s">
        <v>96</v>
      </c>
      <c r="AM223" s="3" t="s">
        <v>96</v>
      </c>
      <c r="AN223" s="3" t="s">
        <v>96</v>
      </c>
      <c r="AO223" s="3" t="s">
        <v>1635</v>
      </c>
      <c r="AP223" s="3" t="s">
        <v>1635</v>
      </c>
    </row>
    <row r="224" spans="1:42" ht="22" customHeight="1" x14ac:dyDescent="0.35">
      <c r="A224">
        <v>40.750300000000003</v>
      </c>
      <c r="B224">
        <v>-74.001400000000004</v>
      </c>
      <c r="C224">
        <v>32</v>
      </c>
      <c r="D224" s="3" t="s">
        <v>101</v>
      </c>
      <c r="E224" s="3" t="s">
        <v>96</v>
      </c>
      <c r="F224" s="3" t="s">
        <v>116</v>
      </c>
      <c r="G224" s="3" t="s">
        <v>117</v>
      </c>
      <c r="H224" s="3" t="s">
        <v>105</v>
      </c>
      <c r="I224" s="3" t="s">
        <v>106</v>
      </c>
      <c r="J224" s="3" t="s">
        <v>105</v>
      </c>
      <c r="K224" s="3" t="s">
        <v>106</v>
      </c>
      <c r="L224" s="3" t="s">
        <v>105</v>
      </c>
      <c r="M224" s="3" t="s">
        <v>105</v>
      </c>
      <c r="N224" s="3" t="s">
        <v>105</v>
      </c>
      <c r="O224" s="3" t="s">
        <v>117</v>
      </c>
      <c r="P224" s="3" t="s">
        <v>117</v>
      </c>
      <c r="Q224" s="3" t="s">
        <v>117</v>
      </c>
      <c r="R224" s="3" t="s">
        <v>117</v>
      </c>
      <c r="S224" s="3" t="s">
        <v>104</v>
      </c>
      <c r="T224" s="3" t="s">
        <v>117</v>
      </c>
      <c r="U224" s="3" t="s">
        <v>2715</v>
      </c>
      <c r="V224" s="3" t="s">
        <v>508</v>
      </c>
      <c r="W224" t="s">
        <v>2715</v>
      </c>
      <c r="X224" t="s">
        <v>244</v>
      </c>
      <c r="Y224" t="s">
        <v>231</v>
      </c>
      <c r="AG224" s="3"/>
      <c r="AH224" s="3" t="s">
        <v>96</v>
      </c>
      <c r="AI224" s="3" t="s">
        <v>1644</v>
      </c>
      <c r="AJ224" s="3" t="s">
        <v>216</v>
      </c>
      <c r="AK224" s="3" t="s">
        <v>1645</v>
      </c>
      <c r="AL224" s="3" t="s">
        <v>96</v>
      </c>
      <c r="AM224" s="3" t="s">
        <v>96</v>
      </c>
      <c r="AN224" s="3" t="s">
        <v>96</v>
      </c>
      <c r="AO224" s="3" t="s">
        <v>1643</v>
      </c>
      <c r="AP224" s="3" t="s">
        <v>1643</v>
      </c>
    </row>
    <row r="225" spans="1:42" ht="22" customHeight="1" x14ac:dyDescent="0.35">
      <c r="A225">
        <v>42.129300000000001</v>
      </c>
      <c r="B225">
        <v>-72.752200000000002</v>
      </c>
      <c r="C225">
        <v>45</v>
      </c>
      <c r="D225" s="3" t="s">
        <v>101</v>
      </c>
      <c r="E225" s="3" t="s">
        <v>96</v>
      </c>
      <c r="F225" s="3" t="s">
        <v>144</v>
      </c>
      <c r="G225" s="3" t="s">
        <v>104</v>
      </c>
      <c r="H225" s="3" t="s">
        <v>107</v>
      </c>
      <c r="I225" s="3" t="s">
        <v>106</v>
      </c>
      <c r="J225" s="3" t="s">
        <v>104</v>
      </c>
      <c r="K225" s="3" t="s">
        <v>104</v>
      </c>
      <c r="L225" s="3" t="s">
        <v>107</v>
      </c>
      <c r="M225" s="3" t="s">
        <v>104</v>
      </c>
      <c r="N225" s="3" t="s">
        <v>105</v>
      </c>
      <c r="O225" s="3" t="s">
        <v>106</v>
      </c>
      <c r="P225" s="3" t="s">
        <v>104</v>
      </c>
      <c r="Q225" s="3" t="s">
        <v>105</v>
      </c>
      <c r="R225" s="3" t="s">
        <v>107</v>
      </c>
      <c r="S225" s="3" t="s">
        <v>105</v>
      </c>
      <c r="T225" s="3" t="s">
        <v>105</v>
      </c>
      <c r="U225" s="3" t="s">
        <v>2715</v>
      </c>
      <c r="V225" s="3" t="s">
        <v>252</v>
      </c>
      <c r="W225" t="s">
        <v>2715</v>
      </c>
      <c r="X225" t="s">
        <v>2719</v>
      </c>
      <c r="AG225" s="3"/>
      <c r="AH225" s="3" t="s">
        <v>96</v>
      </c>
      <c r="AI225" s="3" t="s">
        <v>1650</v>
      </c>
      <c r="AJ225" s="3" t="s">
        <v>216</v>
      </c>
      <c r="AK225" s="3" t="s">
        <v>96</v>
      </c>
      <c r="AL225" s="3" t="s">
        <v>96</v>
      </c>
      <c r="AM225" s="3" t="s">
        <v>96</v>
      </c>
      <c r="AN225" s="3" t="s">
        <v>1651</v>
      </c>
      <c r="AO225" s="3" t="s">
        <v>1648</v>
      </c>
      <c r="AP225" s="3" t="s">
        <v>1648</v>
      </c>
    </row>
    <row r="226" spans="1:42" ht="22" customHeight="1" x14ac:dyDescent="0.35">
      <c r="A226">
        <v>38.508299999999998</v>
      </c>
      <c r="B226">
        <v>-77.994299999999996</v>
      </c>
      <c r="C226">
        <v>41</v>
      </c>
      <c r="D226" s="3" t="s">
        <v>101</v>
      </c>
      <c r="E226" s="3" t="s">
        <v>96</v>
      </c>
      <c r="F226" s="3" t="s">
        <v>144</v>
      </c>
      <c r="G226" s="3" t="s">
        <v>107</v>
      </c>
      <c r="H226" s="3" t="s">
        <v>105</v>
      </c>
      <c r="I226" s="3" t="s">
        <v>105</v>
      </c>
      <c r="J226" s="3" t="s">
        <v>104</v>
      </c>
      <c r="K226" s="3" t="s">
        <v>105</v>
      </c>
      <c r="L226" s="3" t="s">
        <v>107</v>
      </c>
      <c r="M226" s="3" t="s">
        <v>105</v>
      </c>
      <c r="N226" s="3" t="s">
        <v>105</v>
      </c>
      <c r="O226" s="3" t="s">
        <v>107</v>
      </c>
      <c r="P226" s="3" t="s">
        <v>104</v>
      </c>
      <c r="Q226" s="3" t="s">
        <v>106</v>
      </c>
      <c r="R226" s="3" t="s">
        <v>107</v>
      </c>
      <c r="S226" s="3" t="s">
        <v>105</v>
      </c>
      <c r="T226" s="3" t="s">
        <v>105</v>
      </c>
      <c r="U226" s="3" t="s">
        <v>2715</v>
      </c>
      <c r="V226" s="3" t="s">
        <v>222</v>
      </c>
      <c r="W226" t="s">
        <v>2715</v>
      </c>
      <c r="X226" t="s">
        <v>244</v>
      </c>
      <c r="Y226" t="s">
        <v>2719</v>
      </c>
      <c r="AG226" s="3"/>
      <c r="AH226" s="3" t="s">
        <v>96</v>
      </c>
      <c r="AI226" s="3" t="s">
        <v>1656</v>
      </c>
      <c r="AJ226" s="3" t="s">
        <v>331</v>
      </c>
      <c r="AK226" s="3" t="s">
        <v>1657</v>
      </c>
      <c r="AL226" s="3" t="s">
        <v>96</v>
      </c>
      <c r="AM226" s="3" t="s">
        <v>96</v>
      </c>
      <c r="AN226" s="3" t="s">
        <v>96</v>
      </c>
      <c r="AO226" s="3" t="s">
        <v>1654</v>
      </c>
      <c r="AP226" s="3" t="s">
        <v>1654</v>
      </c>
    </row>
    <row r="227" spans="1:42" ht="22" customHeight="1" x14ac:dyDescent="0.35">
      <c r="A227">
        <v>40.699399999999997</v>
      </c>
      <c r="B227">
        <v>-73.888300000000001</v>
      </c>
      <c r="C227">
        <v>34</v>
      </c>
      <c r="D227" s="3" t="s">
        <v>101</v>
      </c>
      <c r="E227" s="3" t="s">
        <v>96</v>
      </c>
      <c r="F227" s="3" t="s">
        <v>135</v>
      </c>
      <c r="G227" s="3" t="s">
        <v>117</v>
      </c>
      <c r="H227" s="3" t="s">
        <v>105</v>
      </c>
      <c r="I227" s="3" t="s">
        <v>107</v>
      </c>
      <c r="J227" s="3" t="s">
        <v>117</v>
      </c>
      <c r="K227" s="3" t="s">
        <v>105</v>
      </c>
      <c r="L227" s="3" t="s">
        <v>117</v>
      </c>
      <c r="M227" s="3" t="s">
        <v>105</v>
      </c>
      <c r="N227" s="3" t="s">
        <v>107</v>
      </c>
      <c r="O227" s="3" t="s">
        <v>105</v>
      </c>
      <c r="P227" s="3" t="s">
        <v>107</v>
      </c>
      <c r="Q227" s="3" t="s">
        <v>117</v>
      </c>
      <c r="R227" s="3" t="s">
        <v>117</v>
      </c>
      <c r="S227" s="3" t="s">
        <v>104</v>
      </c>
      <c r="T227" s="3" t="s">
        <v>117</v>
      </c>
      <c r="U227" s="3" t="s">
        <v>2715</v>
      </c>
      <c r="V227" s="3" t="s">
        <v>96</v>
      </c>
      <c r="W227" t="s">
        <v>2715</v>
      </c>
      <c r="AG227" s="3"/>
      <c r="AH227" s="3" t="s">
        <v>96</v>
      </c>
      <c r="AI227" s="3" t="s">
        <v>1662</v>
      </c>
      <c r="AJ227" s="3" t="s">
        <v>216</v>
      </c>
      <c r="AK227" s="3" t="s">
        <v>96</v>
      </c>
      <c r="AL227" s="3" t="s">
        <v>96</v>
      </c>
      <c r="AM227" s="3" t="s">
        <v>96</v>
      </c>
      <c r="AN227" s="3" t="s">
        <v>1663</v>
      </c>
      <c r="AO227" s="3" t="s">
        <v>1660</v>
      </c>
      <c r="AP227" s="3" t="s">
        <v>1660</v>
      </c>
    </row>
    <row r="228" spans="1:42" ht="22" customHeight="1" x14ac:dyDescent="0.35">
      <c r="A228">
        <v>30.024899999999999</v>
      </c>
      <c r="B228">
        <v>-90.252600000000001</v>
      </c>
      <c r="C228">
        <v>63</v>
      </c>
      <c r="D228" s="3" t="s">
        <v>101</v>
      </c>
      <c r="E228" s="3" t="s">
        <v>96</v>
      </c>
      <c r="F228" s="3" t="s">
        <v>135</v>
      </c>
      <c r="G228" s="3" t="s">
        <v>117</v>
      </c>
      <c r="H228" s="3" t="s">
        <v>105</v>
      </c>
      <c r="I228" s="3" t="s">
        <v>107</v>
      </c>
      <c r="J228" s="3" t="s">
        <v>105</v>
      </c>
      <c r="K228" s="3" t="s">
        <v>105</v>
      </c>
      <c r="L228" s="3" t="s">
        <v>105</v>
      </c>
      <c r="M228" s="3" t="s">
        <v>105</v>
      </c>
      <c r="N228" s="3" t="s">
        <v>105</v>
      </c>
      <c r="O228" s="3" t="s">
        <v>105</v>
      </c>
      <c r="P228" s="3" t="s">
        <v>104</v>
      </c>
      <c r="Q228" s="3" t="s">
        <v>106</v>
      </c>
      <c r="R228" s="3" t="s">
        <v>117</v>
      </c>
      <c r="S228" s="3" t="s">
        <v>105</v>
      </c>
      <c r="T228" s="3" t="s">
        <v>106</v>
      </c>
      <c r="U228" s="3" t="s">
        <v>2715</v>
      </c>
      <c r="V228" s="3" t="s">
        <v>176</v>
      </c>
      <c r="W228" t="s">
        <v>2715</v>
      </c>
      <c r="X228" t="s">
        <v>244</v>
      </c>
      <c r="Y228" t="s">
        <v>2717</v>
      </c>
      <c r="AG228" s="3"/>
      <c r="AH228" s="3" t="s">
        <v>96</v>
      </c>
      <c r="AI228" s="3" t="s">
        <v>1668</v>
      </c>
      <c r="AJ228" s="3" t="s">
        <v>1669</v>
      </c>
      <c r="AK228" s="3" t="s">
        <v>1670</v>
      </c>
      <c r="AL228" s="3" t="s">
        <v>96</v>
      </c>
      <c r="AM228" s="3" t="s">
        <v>96</v>
      </c>
      <c r="AN228" s="3" t="s">
        <v>96</v>
      </c>
      <c r="AO228" s="3" t="s">
        <v>1666</v>
      </c>
      <c r="AP228" s="3" t="s">
        <v>1666</v>
      </c>
    </row>
    <row r="229" spans="1:42" ht="22" customHeight="1" x14ac:dyDescent="0.35">
      <c r="A229">
        <v>36.3003</v>
      </c>
      <c r="B229">
        <v>-82.375500000000002</v>
      </c>
      <c r="C229">
        <v>21</v>
      </c>
      <c r="D229" s="3" t="s">
        <v>133</v>
      </c>
      <c r="E229" s="3" t="s">
        <v>96</v>
      </c>
      <c r="F229" s="3" t="s">
        <v>103</v>
      </c>
      <c r="G229" s="3" t="s">
        <v>105</v>
      </c>
      <c r="H229" s="3" t="s">
        <v>106</v>
      </c>
      <c r="I229" s="3" t="s">
        <v>104</v>
      </c>
      <c r="J229" s="3" t="s">
        <v>107</v>
      </c>
      <c r="K229" s="3" t="s">
        <v>105</v>
      </c>
      <c r="L229" s="3" t="s">
        <v>117</v>
      </c>
      <c r="M229" s="3" t="s">
        <v>105</v>
      </c>
      <c r="N229" s="3" t="s">
        <v>104</v>
      </c>
      <c r="O229" s="3" t="s">
        <v>105</v>
      </c>
      <c r="P229" s="3" t="s">
        <v>104</v>
      </c>
      <c r="Q229" s="3" t="s">
        <v>107</v>
      </c>
      <c r="R229" s="3" t="s">
        <v>117</v>
      </c>
      <c r="S229" s="3" t="s">
        <v>105</v>
      </c>
      <c r="T229" s="3" t="s">
        <v>106</v>
      </c>
      <c r="U229" s="3" t="s">
        <v>2715</v>
      </c>
      <c r="V229" s="3" t="s">
        <v>198</v>
      </c>
      <c r="W229" t="s">
        <v>2715</v>
      </c>
      <c r="X229" t="s">
        <v>198</v>
      </c>
      <c r="AG229" s="3"/>
      <c r="AH229" s="3" t="s">
        <v>96</v>
      </c>
      <c r="AI229" s="3" t="s">
        <v>1675</v>
      </c>
      <c r="AJ229" s="3" t="s">
        <v>1676</v>
      </c>
      <c r="AK229" s="3" t="s">
        <v>96</v>
      </c>
      <c r="AL229" s="3" t="s">
        <v>96</v>
      </c>
      <c r="AM229" s="3" t="s">
        <v>96</v>
      </c>
      <c r="AN229" s="3" t="s">
        <v>1677</v>
      </c>
      <c r="AO229" s="3" t="s">
        <v>1673</v>
      </c>
      <c r="AP229" s="3" t="s">
        <v>1673</v>
      </c>
    </row>
    <row r="230" spans="1:42" ht="22" customHeight="1" x14ac:dyDescent="0.35">
      <c r="A230">
        <v>35.21</v>
      </c>
      <c r="B230">
        <v>-80.851200000000006</v>
      </c>
      <c r="C230">
        <v>23</v>
      </c>
      <c r="D230" s="3" t="s">
        <v>133</v>
      </c>
      <c r="E230" s="3" t="s">
        <v>96</v>
      </c>
      <c r="F230" s="3" t="s">
        <v>135</v>
      </c>
      <c r="G230" s="3" t="s">
        <v>105</v>
      </c>
      <c r="H230" s="3" t="s">
        <v>106</v>
      </c>
      <c r="I230" s="3" t="s">
        <v>105</v>
      </c>
      <c r="J230" s="3" t="s">
        <v>107</v>
      </c>
      <c r="K230" s="3" t="s">
        <v>107</v>
      </c>
      <c r="L230" s="3" t="s">
        <v>107</v>
      </c>
      <c r="M230" s="3" t="s">
        <v>107</v>
      </c>
      <c r="N230" s="3" t="s">
        <v>107</v>
      </c>
      <c r="O230" s="3" t="s">
        <v>104</v>
      </c>
      <c r="P230" s="3" t="s">
        <v>117</v>
      </c>
      <c r="Q230" s="3" t="s">
        <v>117</v>
      </c>
      <c r="R230" s="3" t="s">
        <v>117</v>
      </c>
      <c r="S230" s="3" t="s">
        <v>104</v>
      </c>
      <c r="T230" s="3" t="s">
        <v>117</v>
      </c>
      <c r="U230" s="3" t="s">
        <v>2715</v>
      </c>
      <c r="V230" s="3" t="s">
        <v>136</v>
      </c>
      <c r="W230" t="s">
        <v>2715</v>
      </c>
      <c r="X230" t="s">
        <v>244</v>
      </c>
      <c r="Y230" t="s">
        <v>2717</v>
      </c>
      <c r="Z230" t="s">
        <v>198</v>
      </c>
      <c r="AG230" s="3"/>
      <c r="AH230" s="3" t="s">
        <v>96</v>
      </c>
      <c r="AI230" s="3" t="s">
        <v>1682</v>
      </c>
      <c r="AJ230" s="3" t="s">
        <v>768</v>
      </c>
      <c r="AK230" s="3" t="s">
        <v>1683</v>
      </c>
      <c r="AL230" s="3" t="s">
        <v>96</v>
      </c>
      <c r="AM230" s="3" t="s">
        <v>96</v>
      </c>
      <c r="AN230" s="3" t="s">
        <v>96</v>
      </c>
      <c r="AO230" s="3" t="s">
        <v>1680</v>
      </c>
      <c r="AP230" s="3" t="s">
        <v>1680</v>
      </c>
    </row>
    <row r="231" spans="1:42" ht="22" customHeight="1" x14ac:dyDescent="0.35">
      <c r="A231">
        <v>40.429499999999997</v>
      </c>
      <c r="B231">
        <v>-80.015199999999993</v>
      </c>
      <c r="C231">
        <v>22</v>
      </c>
      <c r="D231" s="3" t="s">
        <v>101</v>
      </c>
      <c r="E231" s="3" t="s">
        <v>96</v>
      </c>
      <c r="F231" s="3" t="s">
        <v>103</v>
      </c>
      <c r="G231" s="3" t="s">
        <v>104</v>
      </c>
      <c r="H231" s="3" t="s">
        <v>104</v>
      </c>
      <c r="I231" s="3" t="s">
        <v>105</v>
      </c>
      <c r="J231" s="3" t="s">
        <v>104</v>
      </c>
      <c r="K231" s="3" t="s">
        <v>104</v>
      </c>
      <c r="L231" s="3" t="s">
        <v>106</v>
      </c>
      <c r="M231" s="3" t="s">
        <v>104</v>
      </c>
      <c r="N231" s="3" t="s">
        <v>105</v>
      </c>
      <c r="O231" s="3" t="s">
        <v>106</v>
      </c>
      <c r="P231" s="3" t="s">
        <v>106</v>
      </c>
      <c r="Q231" s="3" t="s">
        <v>107</v>
      </c>
      <c r="R231" s="3" t="s">
        <v>117</v>
      </c>
      <c r="S231" s="3" t="s">
        <v>105</v>
      </c>
      <c r="T231" s="3" t="s">
        <v>104</v>
      </c>
      <c r="U231" s="3" t="s">
        <v>2715</v>
      </c>
      <c r="V231" s="3" t="s">
        <v>176</v>
      </c>
      <c r="W231" t="s">
        <v>2715</v>
      </c>
      <c r="X231" t="s">
        <v>244</v>
      </c>
      <c r="Y231" t="s">
        <v>2717</v>
      </c>
      <c r="AG231" s="3"/>
      <c r="AH231" s="3" t="s">
        <v>96</v>
      </c>
      <c r="AI231" s="3" t="s">
        <v>1688</v>
      </c>
      <c r="AJ231" s="3" t="s">
        <v>1503</v>
      </c>
      <c r="AK231" s="3" t="s">
        <v>1689</v>
      </c>
      <c r="AL231" s="3" t="s">
        <v>96</v>
      </c>
      <c r="AM231" s="3" t="s">
        <v>96</v>
      </c>
      <c r="AN231" s="3" t="s">
        <v>96</v>
      </c>
      <c r="AO231" s="3" t="s">
        <v>1686</v>
      </c>
      <c r="AP231" s="3" t="s">
        <v>1686</v>
      </c>
    </row>
    <row r="232" spans="1:42" ht="22" customHeight="1" x14ac:dyDescent="0.35">
      <c r="A232">
        <v>35.319299999999998</v>
      </c>
      <c r="B232">
        <v>-80.745599999999996</v>
      </c>
      <c r="C232">
        <v>30</v>
      </c>
      <c r="D232" s="3" t="s">
        <v>101</v>
      </c>
      <c r="E232" s="3" t="s">
        <v>96</v>
      </c>
      <c r="F232" s="3" t="s">
        <v>116</v>
      </c>
      <c r="G232" s="3" t="s">
        <v>107</v>
      </c>
      <c r="H232" s="3" t="s">
        <v>107</v>
      </c>
      <c r="I232" s="3" t="s">
        <v>107</v>
      </c>
      <c r="J232" s="3" t="s">
        <v>104</v>
      </c>
      <c r="K232" s="3" t="s">
        <v>106</v>
      </c>
      <c r="L232" s="3" t="s">
        <v>107</v>
      </c>
      <c r="M232" s="3" t="s">
        <v>105</v>
      </c>
      <c r="N232" s="3" t="s">
        <v>117</v>
      </c>
      <c r="O232" s="3" t="s">
        <v>105</v>
      </c>
      <c r="P232" s="3" t="s">
        <v>117</v>
      </c>
      <c r="Q232" s="3" t="s">
        <v>117</v>
      </c>
      <c r="R232" s="3" t="s">
        <v>117</v>
      </c>
      <c r="S232" s="3" t="s">
        <v>104</v>
      </c>
      <c r="T232" s="3" t="s">
        <v>117</v>
      </c>
      <c r="U232" s="3" t="s">
        <v>2715</v>
      </c>
      <c r="V232" s="3" t="s">
        <v>444</v>
      </c>
      <c r="W232" t="s">
        <v>2715</v>
      </c>
      <c r="X232" t="s">
        <v>231</v>
      </c>
      <c r="AG232" s="3"/>
      <c r="AH232" s="3" t="s">
        <v>96</v>
      </c>
      <c r="AI232" s="3" t="s">
        <v>1694</v>
      </c>
      <c r="AJ232" s="3" t="s">
        <v>632</v>
      </c>
      <c r="AK232" s="3" t="s">
        <v>96</v>
      </c>
      <c r="AL232" s="3" t="s">
        <v>96</v>
      </c>
      <c r="AM232" s="3" t="s">
        <v>96</v>
      </c>
      <c r="AN232" s="3" t="s">
        <v>1695</v>
      </c>
      <c r="AO232" s="3" t="s">
        <v>1692</v>
      </c>
      <c r="AP232" s="3" t="s">
        <v>1692</v>
      </c>
    </row>
    <row r="233" spans="1:42" ht="22" customHeight="1" x14ac:dyDescent="0.35">
      <c r="A233">
        <v>40.742800000000003</v>
      </c>
      <c r="B233">
        <v>-73.971199999999996</v>
      </c>
      <c r="C233">
        <v>25</v>
      </c>
      <c r="D233" s="3" t="s">
        <v>101</v>
      </c>
      <c r="E233" s="3" t="s">
        <v>96</v>
      </c>
      <c r="F233" s="3" t="s">
        <v>116</v>
      </c>
      <c r="G233" s="3" t="s">
        <v>117</v>
      </c>
      <c r="H233" s="3" t="s">
        <v>107</v>
      </c>
      <c r="I233" s="3" t="s">
        <v>106</v>
      </c>
      <c r="J233" s="3" t="s">
        <v>104</v>
      </c>
      <c r="K233" s="3" t="s">
        <v>105</v>
      </c>
      <c r="L233" s="3" t="s">
        <v>107</v>
      </c>
      <c r="M233" s="3" t="s">
        <v>105</v>
      </c>
      <c r="N233" s="3" t="s">
        <v>107</v>
      </c>
      <c r="O233" s="3" t="s">
        <v>117</v>
      </c>
      <c r="P233" s="3" t="s">
        <v>104</v>
      </c>
      <c r="Q233" s="3" t="s">
        <v>107</v>
      </c>
      <c r="R233" s="3" t="s">
        <v>117</v>
      </c>
      <c r="S233" s="3" t="s">
        <v>107</v>
      </c>
      <c r="T233" s="3" t="s">
        <v>105</v>
      </c>
      <c r="U233" s="3" t="s">
        <v>2715</v>
      </c>
      <c r="V233" s="3" t="s">
        <v>214</v>
      </c>
      <c r="W233" t="s">
        <v>2715</v>
      </c>
      <c r="X233" t="s">
        <v>2717</v>
      </c>
      <c r="AG233" s="3"/>
      <c r="AH233" s="3" t="s">
        <v>96</v>
      </c>
      <c r="AI233" s="3" t="s">
        <v>1699</v>
      </c>
      <c r="AJ233" s="3" t="s">
        <v>675</v>
      </c>
      <c r="AK233" s="3" t="s">
        <v>96</v>
      </c>
      <c r="AL233" s="3" t="s">
        <v>96</v>
      </c>
      <c r="AM233" s="3" t="s">
        <v>96</v>
      </c>
      <c r="AN233" s="3" t="s">
        <v>1700</v>
      </c>
      <c r="AO233" s="3" t="s">
        <v>1698</v>
      </c>
      <c r="AP233" s="3" t="s">
        <v>1698</v>
      </c>
    </row>
    <row r="234" spans="1:42" ht="22" customHeight="1" x14ac:dyDescent="0.35">
      <c r="A234">
        <v>37.750999999999998</v>
      </c>
      <c r="B234">
        <v>-97.822000000000003</v>
      </c>
      <c r="C234">
        <v>26</v>
      </c>
      <c r="D234" s="3" t="s">
        <v>101</v>
      </c>
      <c r="E234" s="3" t="s">
        <v>96</v>
      </c>
      <c r="F234" s="3" t="s">
        <v>135</v>
      </c>
      <c r="G234" s="3" t="s">
        <v>117</v>
      </c>
      <c r="H234" s="3" t="s">
        <v>104</v>
      </c>
      <c r="I234" s="3" t="s">
        <v>107</v>
      </c>
      <c r="J234" s="3" t="s">
        <v>106</v>
      </c>
      <c r="K234" s="3" t="s">
        <v>107</v>
      </c>
      <c r="L234" s="3" t="s">
        <v>105</v>
      </c>
      <c r="M234" s="3" t="s">
        <v>105</v>
      </c>
      <c r="N234" s="3" t="s">
        <v>107</v>
      </c>
      <c r="O234" s="3" t="s">
        <v>107</v>
      </c>
      <c r="P234" s="3" t="s">
        <v>105</v>
      </c>
      <c r="Q234" s="3" t="s">
        <v>107</v>
      </c>
      <c r="R234" s="3" t="s">
        <v>107</v>
      </c>
      <c r="S234" s="3" t="s">
        <v>105</v>
      </c>
      <c r="T234" s="3" t="s">
        <v>107</v>
      </c>
      <c r="U234" s="3" t="s">
        <v>2715</v>
      </c>
      <c r="V234" s="3" t="s">
        <v>409</v>
      </c>
      <c r="W234" t="s">
        <v>2715</v>
      </c>
      <c r="X234" t="s">
        <v>244</v>
      </c>
      <c r="Y234" t="s">
        <v>1177</v>
      </c>
      <c r="Z234" t="s">
        <v>2717</v>
      </c>
      <c r="AA234" t="s">
        <v>198</v>
      </c>
      <c r="AG234" s="3"/>
      <c r="AH234" s="3" t="s">
        <v>96</v>
      </c>
      <c r="AI234" s="3" t="s">
        <v>1705</v>
      </c>
      <c r="AJ234" s="3" t="s">
        <v>246</v>
      </c>
      <c r="AK234" s="3" t="s">
        <v>1706</v>
      </c>
      <c r="AL234" s="3" t="s">
        <v>1707</v>
      </c>
      <c r="AM234" s="3" t="s">
        <v>96</v>
      </c>
      <c r="AN234" s="3" t="s">
        <v>96</v>
      </c>
      <c r="AO234" s="3" t="s">
        <v>1703</v>
      </c>
      <c r="AP234" s="3" t="s">
        <v>1703</v>
      </c>
    </row>
    <row r="235" spans="1:42" ht="22" customHeight="1" x14ac:dyDescent="0.35">
      <c r="A235">
        <v>36.399900000000002</v>
      </c>
      <c r="B235">
        <v>-82.454899999999995</v>
      </c>
      <c r="C235">
        <v>53</v>
      </c>
      <c r="D235" s="3" t="s">
        <v>133</v>
      </c>
      <c r="E235" s="3" t="s">
        <v>96</v>
      </c>
      <c r="F235" s="3" t="s">
        <v>103</v>
      </c>
      <c r="G235" s="3" t="s">
        <v>107</v>
      </c>
      <c r="H235" s="3" t="s">
        <v>105</v>
      </c>
      <c r="I235" s="3" t="s">
        <v>105</v>
      </c>
      <c r="J235" s="3" t="s">
        <v>105</v>
      </c>
      <c r="K235" s="3" t="s">
        <v>104</v>
      </c>
      <c r="L235" s="3" t="s">
        <v>106</v>
      </c>
      <c r="M235" s="3" t="s">
        <v>105</v>
      </c>
      <c r="N235" s="3" t="s">
        <v>106</v>
      </c>
      <c r="O235" s="3" t="s">
        <v>106</v>
      </c>
      <c r="P235" s="3" t="s">
        <v>107</v>
      </c>
      <c r="Q235" s="3" t="s">
        <v>117</v>
      </c>
      <c r="R235" s="3" t="s">
        <v>106</v>
      </c>
      <c r="S235" s="3" t="s">
        <v>106</v>
      </c>
      <c r="T235" s="3" t="s">
        <v>106</v>
      </c>
      <c r="U235" s="3" t="s">
        <v>2715</v>
      </c>
      <c r="V235" s="3" t="s">
        <v>252</v>
      </c>
      <c r="W235" t="s">
        <v>2715</v>
      </c>
      <c r="X235" t="s">
        <v>2719</v>
      </c>
      <c r="AG235" s="3"/>
      <c r="AH235" s="3" t="s">
        <v>96</v>
      </c>
      <c r="AI235" s="3" t="s">
        <v>1712</v>
      </c>
      <c r="AJ235" s="3" t="s">
        <v>231</v>
      </c>
      <c r="AK235" s="3" t="s">
        <v>96</v>
      </c>
      <c r="AL235" s="3" t="s">
        <v>96</v>
      </c>
      <c r="AM235" s="3" t="s">
        <v>96</v>
      </c>
      <c r="AN235" s="3" t="s">
        <v>1713</v>
      </c>
      <c r="AO235" s="3" t="s">
        <v>1710</v>
      </c>
      <c r="AP235" s="3" t="s">
        <v>1710</v>
      </c>
    </row>
    <row r="236" spans="1:42" ht="22" customHeight="1" x14ac:dyDescent="0.35">
      <c r="A236">
        <v>28.0763</v>
      </c>
      <c r="B236">
        <v>-82.485200000000006</v>
      </c>
      <c r="C236">
        <v>36</v>
      </c>
      <c r="D236" s="3" t="s">
        <v>101</v>
      </c>
      <c r="E236" s="3" t="s">
        <v>96</v>
      </c>
      <c r="F236" s="3" t="s">
        <v>103</v>
      </c>
      <c r="G236" s="3" t="s">
        <v>105</v>
      </c>
      <c r="H236" s="3" t="s">
        <v>106</v>
      </c>
      <c r="I236" s="3" t="s">
        <v>105</v>
      </c>
      <c r="J236" s="3" t="s">
        <v>105</v>
      </c>
      <c r="K236" s="3" t="s">
        <v>104</v>
      </c>
      <c r="L236" s="3" t="s">
        <v>106</v>
      </c>
      <c r="M236" s="3" t="s">
        <v>105</v>
      </c>
      <c r="N236" s="3" t="s">
        <v>105</v>
      </c>
      <c r="O236" s="3" t="s">
        <v>106</v>
      </c>
      <c r="P236" s="3" t="s">
        <v>105</v>
      </c>
      <c r="Q236" s="3" t="s">
        <v>106</v>
      </c>
      <c r="R236" s="3" t="s">
        <v>107</v>
      </c>
      <c r="S236" s="3" t="s">
        <v>105</v>
      </c>
      <c r="T236" s="3" t="s">
        <v>105</v>
      </c>
      <c r="U236" s="3" t="s">
        <v>2715</v>
      </c>
      <c r="V236" s="3" t="s">
        <v>176</v>
      </c>
      <c r="W236" t="s">
        <v>2715</v>
      </c>
      <c r="X236" t="s">
        <v>244</v>
      </c>
      <c r="Y236" t="s">
        <v>2717</v>
      </c>
      <c r="AG236" s="3"/>
      <c r="AH236" s="3" t="s">
        <v>96</v>
      </c>
      <c r="AI236" s="3" t="s">
        <v>1718</v>
      </c>
      <c r="AJ236" s="3" t="s">
        <v>246</v>
      </c>
      <c r="AK236" s="3" t="s">
        <v>1719</v>
      </c>
      <c r="AL236" s="3" t="s">
        <v>96</v>
      </c>
      <c r="AM236" s="3" t="s">
        <v>96</v>
      </c>
      <c r="AN236" s="3" t="s">
        <v>96</v>
      </c>
      <c r="AO236" s="3" t="s">
        <v>1716</v>
      </c>
      <c r="AP236" s="3" t="s">
        <v>1716</v>
      </c>
    </row>
    <row r="237" spans="1:42" ht="22" customHeight="1" x14ac:dyDescent="0.35">
      <c r="A237">
        <v>33.200000000000003</v>
      </c>
      <c r="B237">
        <v>-87.56</v>
      </c>
      <c r="C237">
        <v>19</v>
      </c>
      <c r="D237" s="3" t="s">
        <v>101</v>
      </c>
      <c r="E237" s="3" t="s">
        <v>96</v>
      </c>
      <c r="F237" s="3" t="s">
        <v>135</v>
      </c>
      <c r="G237" s="3" t="s">
        <v>117</v>
      </c>
      <c r="H237" s="3" t="s">
        <v>104</v>
      </c>
      <c r="I237" s="3" t="s">
        <v>106</v>
      </c>
      <c r="J237" s="3" t="s">
        <v>105</v>
      </c>
      <c r="K237" s="3" t="s">
        <v>105</v>
      </c>
      <c r="L237" s="3" t="s">
        <v>104</v>
      </c>
      <c r="M237" s="3" t="s">
        <v>104</v>
      </c>
      <c r="N237" s="3" t="s">
        <v>105</v>
      </c>
      <c r="O237" s="3" t="s">
        <v>107</v>
      </c>
      <c r="P237" s="3" t="s">
        <v>105</v>
      </c>
      <c r="Q237" s="3" t="s">
        <v>105</v>
      </c>
      <c r="R237" s="3" t="s">
        <v>107</v>
      </c>
      <c r="S237" s="3" t="s">
        <v>105</v>
      </c>
      <c r="T237" s="3" t="s">
        <v>105</v>
      </c>
      <c r="U237" s="3" t="s">
        <v>2715</v>
      </c>
      <c r="V237" s="3" t="s">
        <v>96</v>
      </c>
      <c r="W237" t="s">
        <v>2715</v>
      </c>
      <c r="AG237" s="3"/>
      <c r="AH237" s="3" t="s">
        <v>96</v>
      </c>
      <c r="AI237" s="3" t="s">
        <v>1724</v>
      </c>
      <c r="AJ237" s="3" t="s">
        <v>200</v>
      </c>
      <c r="AK237" s="3" t="s">
        <v>96</v>
      </c>
      <c r="AL237" s="3" t="s">
        <v>96</v>
      </c>
      <c r="AM237" s="3" t="s">
        <v>96</v>
      </c>
      <c r="AN237" s="3" t="s">
        <v>1725</v>
      </c>
      <c r="AO237" s="3" t="s">
        <v>1722</v>
      </c>
      <c r="AP237" s="3" t="s">
        <v>1722</v>
      </c>
    </row>
    <row r="238" spans="1:42" ht="22" customHeight="1" x14ac:dyDescent="0.35">
      <c r="A238">
        <v>37.645099999999999</v>
      </c>
      <c r="B238">
        <v>-84.770300000000006</v>
      </c>
      <c r="C238">
        <v>53</v>
      </c>
      <c r="D238" s="3" t="s">
        <v>101</v>
      </c>
      <c r="E238" s="3" t="s">
        <v>96</v>
      </c>
      <c r="F238" s="3" t="s">
        <v>144</v>
      </c>
      <c r="G238" s="3" t="s">
        <v>117</v>
      </c>
      <c r="H238" s="3" t="s">
        <v>105</v>
      </c>
      <c r="I238" s="3" t="s">
        <v>105</v>
      </c>
      <c r="J238" s="3" t="s">
        <v>105</v>
      </c>
      <c r="K238" s="3" t="s">
        <v>104</v>
      </c>
      <c r="L238" s="3" t="s">
        <v>104</v>
      </c>
      <c r="M238" s="3" t="s">
        <v>104</v>
      </c>
      <c r="N238" s="3" t="s">
        <v>105</v>
      </c>
      <c r="O238" s="3" t="s">
        <v>104</v>
      </c>
      <c r="P238" s="3" t="s">
        <v>105</v>
      </c>
      <c r="Q238" s="3" t="s">
        <v>106</v>
      </c>
      <c r="R238" s="3" t="s">
        <v>107</v>
      </c>
      <c r="S238" s="3" t="s">
        <v>107</v>
      </c>
      <c r="T238" s="3" t="s">
        <v>105</v>
      </c>
      <c r="U238" s="3" t="s">
        <v>2715</v>
      </c>
      <c r="V238" s="3" t="s">
        <v>1139</v>
      </c>
      <c r="W238" t="s">
        <v>2715</v>
      </c>
      <c r="X238" t="s">
        <v>1177</v>
      </c>
      <c r="Y238" t="s">
        <v>2717</v>
      </c>
      <c r="AG238" s="3"/>
      <c r="AH238" s="3" t="s">
        <v>96</v>
      </c>
      <c r="AI238" s="3" t="s">
        <v>1730</v>
      </c>
      <c r="AJ238" s="3" t="s">
        <v>403</v>
      </c>
      <c r="AK238" s="3" t="s">
        <v>96</v>
      </c>
      <c r="AL238" s="3" t="s">
        <v>1731</v>
      </c>
      <c r="AM238" s="3" t="s">
        <v>96</v>
      </c>
      <c r="AN238" s="3" t="s">
        <v>1732</v>
      </c>
      <c r="AO238" s="3" t="s">
        <v>1728</v>
      </c>
      <c r="AP238" s="3" t="s">
        <v>1728</v>
      </c>
    </row>
    <row r="239" spans="1:42" ht="22" customHeight="1" x14ac:dyDescent="0.35">
      <c r="A239">
        <v>44.0794</v>
      </c>
      <c r="B239">
        <v>-93.218800000000002</v>
      </c>
      <c r="C239">
        <v>34</v>
      </c>
      <c r="D239" s="3" t="s">
        <v>133</v>
      </c>
      <c r="E239" s="3" t="s">
        <v>96</v>
      </c>
      <c r="F239" s="3" t="s">
        <v>144</v>
      </c>
      <c r="G239" s="3" t="s">
        <v>106</v>
      </c>
      <c r="H239" s="3" t="s">
        <v>106</v>
      </c>
      <c r="I239" s="3" t="s">
        <v>106</v>
      </c>
      <c r="J239" s="3" t="s">
        <v>104</v>
      </c>
      <c r="K239" s="3" t="s">
        <v>104</v>
      </c>
      <c r="L239" s="3" t="s">
        <v>117</v>
      </c>
      <c r="M239" s="3" t="s">
        <v>104</v>
      </c>
      <c r="N239" s="3" t="s">
        <v>105</v>
      </c>
      <c r="O239" s="3" t="s">
        <v>106</v>
      </c>
      <c r="P239" s="3" t="s">
        <v>104</v>
      </c>
      <c r="Q239" s="3" t="s">
        <v>104</v>
      </c>
      <c r="R239" s="3" t="s">
        <v>104</v>
      </c>
      <c r="S239" s="3" t="s">
        <v>106</v>
      </c>
      <c r="T239" s="3" t="s">
        <v>105</v>
      </c>
      <c r="U239" s="3" t="s">
        <v>2715</v>
      </c>
      <c r="V239" s="3" t="s">
        <v>1522</v>
      </c>
      <c r="W239" t="s">
        <v>2715</v>
      </c>
      <c r="X239" t="s">
        <v>244</v>
      </c>
      <c r="Y239" t="s">
        <v>1177</v>
      </c>
      <c r="Z239" t="s">
        <v>2719</v>
      </c>
      <c r="AA239" t="s">
        <v>198</v>
      </c>
      <c r="AG239" s="3"/>
      <c r="AH239" s="3" t="s">
        <v>96</v>
      </c>
      <c r="AI239" s="3" t="s">
        <v>1737</v>
      </c>
      <c r="AJ239" s="3" t="s">
        <v>192</v>
      </c>
      <c r="AK239" s="3" t="s">
        <v>1738</v>
      </c>
      <c r="AL239" s="3" t="s">
        <v>1739</v>
      </c>
      <c r="AM239" s="3" t="s">
        <v>96</v>
      </c>
      <c r="AN239" s="3" t="s">
        <v>96</v>
      </c>
      <c r="AO239" s="3" t="s">
        <v>1735</v>
      </c>
      <c r="AP239" s="3" t="s">
        <v>1735</v>
      </c>
    </row>
    <row r="240" spans="1:42" ht="22" customHeight="1" x14ac:dyDescent="0.35">
      <c r="A240">
        <v>33.633800000000001</v>
      </c>
      <c r="B240">
        <v>-112.20659999999999</v>
      </c>
      <c r="C240">
        <v>40</v>
      </c>
      <c r="D240" s="3" t="s">
        <v>133</v>
      </c>
      <c r="E240" s="3" t="s">
        <v>96</v>
      </c>
      <c r="F240" s="3" t="s">
        <v>116</v>
      </c>
      <c r="G240" s="3" t="s">
        <v>107</v>
      </c>
      <c r="H240" s="3" t="s">
        <v>106</v>
      </c>
      <c r="I240" s="3" t="s">
        <v>106</v>
      </c>
      <c r="J240" s="3" t="s">
        <v>105</v>
      </c>
      <c r="K240" s="3" t="s">
        <v>105</v>
      </c>
      <c r="L240" s="3" t="s">
        <v>107</v>
      </c>
      <c r="M240" s="3" t="s">
        <v>105</v>
      </c>
      <c r="N240" s="3" t="s">
        <v>117</v>
      </c>
      <c r="O240" s="3" t="s">
        <v>105</v>
      </c>
      <c r="P240" s="3" t="s">
        <v>107</v>
      </c>
      <c r="Q240" s="3" t="s">
        <v>117</v>
      </c>
      <c r="R240" s="3" t="s">
        <v>117</v>
      </c>
      <c r="S240" s="3" t="s">
        <v>105</v>
      </c>
      <c r="T240" s="3" t="s">
        <v>106</v>
      </c>
      <c r="U240" s="3" t="s">
        <v>2715</v>
      </c>
      <c r="V240" s="3" t="s">
        <v>96</v>
      </c>
      <c r="W240" t="s">
        <v>2715</v>
      </c>
      <c r="AG240" s="3"/>
      <c r="AH240" s="3" t="s">
        <v>96</v>
      </c>
      <c r="AI240" s="3" t="s">
        <v>1744</v>
      </c>
      <c r="AJ240" s="3" t="s">
        <v>471</v>
      </c>
      <c r="AK240" s="3" t="s">
        <v>96</v>
      </c>
      <c r="AL240" s="3" t="s">
        <v>96</v>
      </c>
      <c r="AM240" s="3" t="s">
        <v>96</v>
      </c>
      <c r="AN240" s="3" t="s">
        <v>1745</v>
      </c>
      <c r="AO240" s="3" t="s">
        <v>1742</v>
      </c>
      <c r="AP240" s="3" t="s">
        <v>1742</v>
      </c>
    </row>
    <row r="241" spans="1:42" ht="22" customHeight="1" x14ac:dyDescent="0.35">
      <c r="A241">
        <v>36.071100000000001</v>
      </c>
      <c r="B241">
        <v>-86.7196</v>
      </c>
      <c r="C241">
        <v>30</v>
      </c>
      <c r="D241" s="3" t="s">
        <v>101</v>
      </c>
      <c r="E241" s="3" t="s">
        <v>96</v>
      </c>
      <c r="F241" s="3" t="s">
        <v>135</v>
      </c>
      <c r="G241" s="3" t="s">
        <v>104</v>
      </c>
      <c r="H241" s="3" t="s">
        <v>106</v>
      </c>
      <c r="I241" s="3" t="s">
        <v>104</v>
      </c>
      <c r="J241" s="3" t="s">
        <v>105</v>
      </c>
      <c r="K241" s="3" t="s">
        <v>104</v>
      </c>
      <c r="L241" s="3" t="s">
        <v>106</v>
      </c>
      <c r="M241" s="3" t="s">
        <v>104</v>
      </c>
      <c r="N241" s="3" t="s">
        <v>104</v>
      </c>
      <c r="O241" s="3" t="s">
        <v>104</v>
      </c>
      <c r="P241" s="3" t="s">
        <v>117</v>
      </c>
      <c r="Q241" s="3" t="s">
        <v>117</v>
      </c>
      <c r="R241" s="3" t="s">
        <v>117</v>
      </c>
      <c r="S241" s="3" t="s">
        <v>104</v>
      </c>
      <c r="T241" s="3" t="s">
        <v>117</v>
      </c>
      <c r="U241" s="3" t="s">
        <v>2715</v>
      </c>
      <c r="V241" s="3" t="s">
        <v>1750</v>
      </c>
      <c r="W241" t="s">
        <v>2715</v>
      </c>
      <c r="X241" t="s">
        <v>244</v>
      </c>
      <c r="Y241" t="s">
        <v>854</v>
      </c>
      <c r="AG241" s="3"/>
      <c r="AH241" s="3" t="s">
        <v>96</v>
      </c>
      <c r="AI241" s="3" t="s">
        <v>1751</v>
      </c>
      <c r="AJ241" s="3" t="s">
        <v>395</v>
      </c>
      <c r="AK241" s="3" t="s">
        <v>1752</v>
      </c>
      <c r="AL241" s="3" t="s">
        <v>96</v>
      </c>
      <c r="AM241" s="3" t="s">
        <v>96</v>
      </c>
      <c r="AN241" s="3" t="s">
        <v>96</v>
      </c>
      <c r="AO241" s="3" t="s">
        <v>1748</v>
      </c>
      <c r="AP241" s="3" t="s">
        <v>1748</v>
      </c>
    </row>
    <row r="242" spans="1:42" ht="22" customHeight="1" x14ac:dyDescent="0.35">
      <c r="A242">
        <v>43.3018</v>
      </c>
      <c r="B242">
        <v>-73.643199999999993</v>
      </c>
      <c r="C242">
        <v>33</v>
      </c>
      <c r="D242" s="3" t="s">
        <v>101</v>
      </c>
      <c r="E242" s="3" t="s">
        <v>96</v>
      </c>
      <c r="F242" s="3" t="s">
        <v>103</v>
      </c>
      <c r="G242" s="3" t="s">
        <v>106</v>
      </c>
      <c r="H242" s="3" t="s">
        <v>104</v>
      </c>
      <c r="I242" s="3" t="s">
        <v>105</v>
      </c>
      <c r="J242" s="3" t="s">
        <v>104</v>
      </c>
      <c r="K242" s="3" t="s">
        <v>104</v>
      </c>
      <c r="L242" s="3" t="s">
        <v>104</v>
      </c>
      <c r="M242" s="3" t="s">
        <v>104</v>
      </c>
      <c r="N242" s="3" t="s">
        <v>104</v>
      </c>
      <c r="O242" s="3" t="s">
        <v>104</v>
      </c>
      <c r="P242" s="3" t="s">
        <v>104</v>
      </c>
      <c r="Q242" s="3" t="s">
        <v>105</v>
      </c>
      <c r="R242" s="3" t="s">
        <v>106</v>
      </c>
      <c r="S242" s="3" t="s">
        <v>104</v>
      </c>
      <c r="T242" s="3" t="s">
        <v>104</v>
      </c>
      <c r="U242" s="3" t="s">
        <v>2715</v>
      </c>
      <c r="V242" s="3" t="s">
        <v>1757</v>
      </c>
      <c r="W242" t="s">
        <v>2715</v>
      </c>
      <c r="X242" t="s">
        <v>2719</v>
      </c>
      <c r="Y242" t="s">
        <v>2717</v>
      </c>
      <c r="Z242" t="s">
        <v>198</v>
      </c>
      <c r="AG242" s="3"/>
      <c r="AH242" s="3" t="s">
        <v>96</v>
      </c>
      <c r="AI242" s="3" t="s">
        <v>1758</v>
      </c>
      <c r="AJ242" s="3" t="s">
        <v>403</v>
      </c>
      <c r="AK242" s="3" t="s">
        <v>96</v>
      </c>
      <c r="AL242" s="3" t="s">
        <v>96</v>
      </c>
      <c r="AM242" s="3" t="s">
        <v>96</v>
      </c>
      <c r="AN242" s="3" t="s">
        <v>1759</v>
      </c>
      <c r="AO242" s="3" t="s">
        <v>1755</v>
      </c>
      <c r="AP242" s="3" t="s">
        <v>1755</v>
      </c>
    </row>
    <row r="243" spans="1:42" ht="22" customHeight="1" x14ac:dyDescent="0.35">
      <c r="A243">
        <v>36.150199999999998</v>
      </c>
      <c r="B243">
        <v>-115.03360000000001</v>
      </c>
      <c r="C243">
        <v>31</v>
      </c>
      <c r="D243" s="3" t="s">
        <v>101</v>
      </c>
      <c r="E243" s="3" t="s">
        <v>96</v>
      </c>
      <c r="F243" s="3" t="s">
        <v>144</v>
      </c>
      <c r="G243" s="3" t="s">
        <v>107</v>
      </c>
      <c r="H243" s="3" t="s">
        <v>105</v>
      </c>
      <c r="I243" s="3" t="s">
        <v>105</v>
      </c>
      <c r="J243" s="3" t="s">
        <v>104</v>
      </c>
      <c r="K243" s="3" t="s">
        <v>105</v>
      </c>
      <c r="L243" s="3" t="s">
        <v>117</v>
      </c>
      <c r="M243" s="3" t="s">
        <v>104</v>
      </c>
      <c r="N243" s="3" t="s">
        <v>104</v>
      </c>
      <c r="O243" s="3" t="s">
        <v>107</v>
      </c>
      <c r="P243" s="3" t="s">
        <v>104</v>
      </c>
      <c r="Q243" s="3" t="s">
        <v>105</v>
      </c>
      <c r="R243" s="3" t="s">
        <v>107</v>
      </c>
      <c r="S243" s="3" t="s">
        <v>105</v>
      </c>
      <c r="T243" s="3" t="s">
        <v>105</v>
      </c>
      <c r="U243" s="3" t="s">
        <v>2715</v>
      </c>
      <c r="V243" s="3" t="s">
        <v>1764</v>
      </c>
      <c r="W243" t="s">
        <v>2715</v>
      </c>
      <c r="X243" t="s">
        <v>231</v>
      </c>
      <c r="Y243" t="s">
        <v>2719</v>
      </c>
      <c r="Z243" t="s">
        <v>2717</v>
      </c>
      <c r="AG243" s="3"/>
      <c r="AH243" s="3" t="s">
        <v>96</v>
      </c>
      <c r="AI243" s="3" t="s">
        <v>1765</v>
      </c>
      <c r="AJ243" s="3" t="s">
        <v>403</v>
      </c>
      <c r="AK243" s="3" t="s">
        <v>96</v>
      </c>
      <c r="AL243" s="3" t="s">
        <v>96</v>
      </c>
      <c r="AM243" s="3" t="s">
        <v>96</v>
      </c>
      <c r="AN243" s="3" t="s">
        <v>1766</v>
      </c>
      <c r="AO243" s="3" t="s">
        <v>1762</v>
      </c>
      <c r="AP243" s="3" t="s">
        <v>1762</v>
      </c>
    </row>
    <row r="244" spans="1:42" ht="22" customHeight="1" x14ac:dyDescent="0.35">
      <c r="A244">
        <v>29.970099999999999</v>
      </c>
      <c r="B244">
        <v>-90.025400000000005</v>
      </c>
      <c r="C244">
        <v>37</v>
      </c>
      <c r="D244" s="3" t="s">
        <v>101</v>
      </c>
      <c r="E244" s="3" t="s">
        <v>96</v>
      </c>
      <c r="F244" s="3" t="s">
        <v>116</v>
      </c>
      <c r="G244" s="3" t="s">
        <v>105</v>
      </c>
      <c r="H244" s="3" t="s">
        <v>107</v>
      </c>
      <c r="I244" s="3" t="s">
        <v>107</v>
      </c>
      <c r="J244" s="3" t="s">
        <v>104</v>
      </c>
      <c r="K244" s="3" t="s">
        <v>106</v>
      </c>
      <c r="L244" s="3" t="s">
        <v>106</v>
      </c>
      <c r="M244" s="3" t="s">
        <v>105</v>
      </c>
      <c r="N244" s="3" t="s">
        <v>104</v>
      </c>
      <c r="O244" s="3" t="s">
        <v>106</v>
      </c>
      <c r="P244" s="3" t="s">
        <v>105</v>
      </c>
      <c r="Q244" s="3" t="s">
        <v>105</v>
      </c>
      <c r="R244" s="3" t="s">
        <v>106</v>
      </c>
      <c r="S244" s="3" t="s">
        <v>107</v>
      </c>
      <c r="T244" s="3" t="s">
        <v>105</v>
      </c>
      <c r="U244" s="3" t="s">
        <v>2715</v>
      </c>
      <c r="V244" s="3" t="s">
        <v>1771</v>
      </c>
      <c r="W244" t="s">
        <v>2715</v>
      </c>
      <c r="X244" t="s">
        <v>244</v>
      </c>
      <c r="Y244" t="s">
        <v>231</v>
      </c>
      <c r="Z244" t="s">
        <v>1177</v>
      </c>
      <c r="AA244" t="s">
        <v>2717</v>
      </c>
      <c r="AB244" t="s">
        <v>2720</v>
      </c>
      <c r="AC244" t="s">
        <v>198</v>
      </c>
      <c r="AG244" s="3"/>
      <c r="AH244" s="3" t="s">
        <v>96</v>
      </c>
      <c r="AI244" s="3" t="s">
        <v>1772</v>
      </c>
      <c r="AJ244" s="3" t="s">
        <v>346</v>
      </c>
      <c r="AK244" s="3" t="s">
        <v>1773</v>
      </c>
      <c r="AL244" s="3" t="s">
        <v>1774</v>
      </c>
      <c r="AM244" s="3" t="s">
        <v>96</v>
      </c>
      <c r="AN244" s="3" t="s">
        <v>96</v>
      </c>
      <c r="AO244" s="3" t="s">
        <v>1769</v>
      </c>
      <c r="AP244" s="3" t="s">
        <v>1769</v>
      </c>
    </row>
    <row r="245" spans="1:42" ht="22" customHeight="1" x14ac:dyDescent="0.35">
      <c r="A245">
        <v>42.041400000000003</v>
      </c>
      <c r="B245">
        <v>-70.708299999999994</v>
      </c>
      <c r="C245">
        <v>35</v>
      </c>
      <c r="D245" s="3" t="s">
        <v>133</v>
      </c>
      <c r="E245" s="3" t="s">
        <v>96</v>
      </c>
      <c r="F245" s="3" t="s">
        <v>1168</v>
      </c>
      <c r="G245" s="3" t="s">
        <v>117</v>
      </c>
      <c r="H245" s="3" t="s">
        <v>117</v>
      </c>
      <c r="I245" s="3" t="s">
        <v>105</v>
      </c>
      <c r="J245" s="3" t="s">
        <v>117</v>
      </c>
      <c r="K245" s="3" t="s">
        <v>117</v>
      </c>
      <c r="L245" s="3" t="s">
        <v>105</v>
      </c>
      <c r="M245" s="3" t="s">
        <v>117</v>
      </c>
      <c r="N245" s="3" t="s">
        <v>117</v>
      </c>
      <c r="O245" s="3" t="s">
        <v>104</v>
      </c>
      <c r="P245" s="3" t="s">
        <v>117</v>
      </c>
      <c r="Q245" s="3" t="s">
        <v>117</v>
      </c>
      <c r="R245" s="3" t="s">
        <v>117</v>
      </c>
      <c r="S245" s="3" t="s">
        <v>104</v>
      </c>
      <c r="T245" s="3" t="s">
        <v>117</v>
      </c>
      <c r="U245" s="3" t="s">
        <v>2715</v>
      </c>
      <c r="V245" s="3" t="s">
        <v>938</v>
      </c>
      <c r="W245" t="s">
        <v>2715</v>
      </c>
      <c r="X245" t="s">
        <v>854</v>
      </c>
      <c r="Y245" t="s">
        <v>198</v>
      </c>
      <c r="AG245" s="3"/>
      <c r="AH245" s="3" t="s">
        <v>96</v>
      </c>
      <c r="AI245" s="3" t="s">
        <v>1779</v>
      </c>
      <c r="AJ245" s="3" t="s">
        <v>1108</v>
      </c>
      <c r="AK245" s="3" t="s">
        <v>96</v>
      </c>
      <c r="AL245" s="3" t="s">
        <v>96</v>
      </c>
      <c r="AM245" s="3" t="s">
        <v>96</v>
      </c>
      <c r="AN245" s="3" t="s">
        <v>1780</v>
      </c>
      <c r="AO245" s="3" t="s">
        <v>1777</v>
      </c>
      <c r="AP245" s="3" t="s">
        <v>1777</v>
      </c>
    </row>
    <row r="246" spans="1:42" ht="22" customHeight="1" x14ac:dyDescent="0.35">
      <c r="A246">
        <v>40.658200000000001</v>
      </c>
      <c r="B246">
        <v>-74.221000000000004</v>
      </c>
      <c r="C246">
        <v>22</v>
      </c>
      <c r="D246" s="3" t="s">
        <v>133</v>
      </c>
      <c r="E246" s="3" t="s">
        <v>96</v>
      </c>
      <c r="F246" s="3" t="s">
        <v>135</v>
      </c>
      <c r="G246" s="3" t="s">
        <v>107</v>
      </c>
      <c r="H246" s="3" t="s">
        <v>105</v>
      </c>
      <c r="I246" s="3" t="s">
        <v>117</v>
      </c>
      <c r="J246" s="3" t="s">
        <v>104</v>
      </c>
      <c r="K246" s="3" t="s">
        <v>107</v>
      </c>
      <c r="L246" s="3" t="s">
        <v>105</v>
      </c>
      <c r="M246" s="3" t="s">
        <v>105</v>
      </c>
      <c r="N246" s="3" t="s">
        <v>105</v>
      </c>
      <c r="O246" s="3" t="s">
        <v>107</v>
      </c>
      <c r="P246" s="3" t="s">
        <v>106</v>
      </c>
      <c r="Q246" s="3" t="s">
        <v>117</v>
      </c>
      <c r="R246" s="3" t="s">
        <v>117</v>
      </c>
      <c r="S246" s="3" t="s">
        <v>105</v>
      </c>
      <c r="T246" s="3" t="s">
        <v>106</v>
      </c>
      <c r="U246" s="3" t="s">
        <v>2715</v>
      </c>
      <c r="V246" s="3" t="s">
        <v>1785</v>
      </c>
      <c r="W246" t="s">
        <v>2715</v>
      </c>
      <c r="X246" t="s">
        <v>244</v>
      </c>
      <c r="Y246" t="s">
        <v>1177</v>
      </c>
      <c r="Z246" t="s">
        <v>854</v>
      </c>
      <c r="AA246" t="s">
        <v>198</v>
      </c>
      <c r="AG246" s="3"/>
      <c r="AH246" s="3" t="s">
        <v>96</v>
      </c>
      <c r="AI246" s="3" t="s">
        <v>1786</v>
      </c>
      <c r="AJ246" s="3" t="s">
        <v>862</v>
      </c>
      <c r="AK246" s="3" t="s">
        <v>1787</v>
      </c>
      <c r="AL246" s="3" t="s">
        <v>1788</v>
      </c>
      <c r="AM246" s="3" t="s">
        <v>96</v>
      </c>
      <c r="AN246" s="3" t="s">
        <v>96</v>
      </c>
      <c r="AO246" s="3" t="s">
        <v>1783</v>
      </c>
      <c r="AP246" s="3" t="s">
        <v>1783</v>
      </c>
    </row>
    <row r="247" spans="1:42" ht="22" customHeight="1" x14ac:dyDescent="0.35">
      <c r="A247">
        <v>41.890700000000002</v>
      </c>
      <c r="B247">
        <v>-87.790800000000004</v>
      </c>
      <c r="C247">
        <v>32</v>
      </c>
      <c r="D247" s="3" t="s">
        <v>101</v>
      </c>
      <c r="E247" s="3" t="s">
        <v>96</v>
      </c>
      <c r="F247" s="3" t="s">
        <v>135</v>
      </c>
      <c r="G247" s="3" t="s">
        <v>117</v>
      </c>
      <c r="H247" s="3" t="s">
        <v>104</v>
      </c>
      <c r="I247" s="3" t="s">
        <v>106</v>
      </c>
      <c r="J247" s="3" t="s">
        <v>105</v>
      </c>
      <c r="K247" s="3" t="s">
        <v>105</v>
      </c>
      <c r="L247" s="3" t="s">
        <v>105</v>
      </c>
      <c r="M247" s="3" t="s">
        <v>104</v>
      </c>
      <c r="N247" s="3" t="s">
        <v>106</v>
      </c>
      <c r="O247" s="3" t="s">
        <v>107</v>
      </c>
      <c r="P247" s="3" t="s">
        <v>107</v>
      </c>
      <c r="Q247" s="3" t="s">
        <v>117</v>
      </c>
      <c r="R247" s="3" t="s">
        <v>117</v>
      </c>
      <c r="S247" s="3" t="s">
        <v>104</v>
      </c>
      <c r="T247" s="3" t="s">
        <v>107</v>
      </c>
      <c r="U247" s="3" t="s">
        <v>2715</v>
      </c>
      <c r="V247" s="3" t="s">
        <v>819</v>
      </c>
      <c r="W247" t="s">
        <v>2715</v>
      </c>
      <c r="X247" t="s">
        <v>244</v>
      </c>
      <c r="Y247" t="s">
        <v>231</v>
      </c>
      <c r="Z247" t="s">
        <v>2717</v>
      </c>
      <c r="AA247" t="s">
        <v>198</v>
      </c>
      <c r="AG247" s="3"/>
      <c r="AH247" s="3" t="s">
        <v>96</v>
      </c>
      <c r="AI247" s="3" t="s">
        <v>1793</v>
      </c>
      <c r="AJ247" s="3" t="s">
        <v>261</v>
      </c>
      <c r="AK247" s="3" t="s">
        <v>1794</v>
      </c>
      <c r="AL247" s="3" t="s">
        <v>96</v>
      </c>
      <c r="AM247" s="3" t="s">
        <v>96</v>
      </c>
      <c r="AN247" s="3" t="s">
        <v>96</v>
      </c>
      <c r="AO247" s="3" t="s">
        <v>1791</v>
      </c>
      <c r="AP247" s="3" t="s">
        <v>1791</v>
      </c>
    </row>
    <row r="248" spans="1:42" ht="22" customHeight="1" x14ac:dyDescent="0.35">
      <c r="A248">
        <v>41.818300000000001</v>
      </c>
      <c r="B248">
        <v>-87.609499999999997</v>
      </c>
      <c r="C248">
        <v>37</v>
      </c>
      <c r="D248" s="3" t="s">
        <v>101</v>
      </c>
      <c r="E248" s="3" t="s">
        <v>96</v>
      </c>
      <c r="F248" s="3" t="s">
        <v>103</v>
      </c>
      <c r="G248" s="3" t="s">
        <v>106</v>
      </c>
      <c r="H248" s="3" t="s">
        <v>106</v>
      </c>
      <c r="I248" s="3" t="s">
        <v>106</v>
      </c>
      <c r="J248" s="3" t="s">
        <v>104</v>
      </c>
      <c r="K248" s="3" t="s">
        <v>105</v>
      </c>
      <c r="L248" s="3" t="s">
        <v>106</v>
      </c>
      <c r="M248" s="3" t="s">
        <v>104</v>
      </c>
      <c r="N248" s="3" t="s">
        <v>104</v>
      </c>
      <c r="O248" s="3" t="s">
        <v>104</v>
      </c>
      <c r="P248" s="3" t="s">
        <v>105</v>
      </c>
      <c r="Q248" s="3" t="s">
        <v>105</v>
      </c>
      <c r="R248" s="3" t="s">
        <v>105</v>
      </c>
      <c r="S248" s="3" t="s">
        <v>105</v>
      </c>
      <c r="T248" s="3" t="s">
        <v>105</v>
      </c>
      <c r="U248" s="3" t="s">
        <v>2715</v>
      </c>
      <c r="V248" s="3" t="s">
        <v>1785</v>
      </c>
      <c r="W248" t="s">
        <v>2715</v>
      </c>
      <c r="X248" t="s">
        <v>244</v>
      </c>
      <c r="Y248" t="s">
        <v>1177</v>
      </c>
      <c r="Z248" t="s">
        <v>854</v>
      </c>
      <c r="AA248" t="s">
        <v>198</v>
      </c>
      <c r="AG248" s="3"/>
      <c r="AH248" s="3" t="s">
        <v>96</v>
      </c>
      <c r="AI248" s="3" t="s">
        <v>1799</v>
      </c>
      <c r="AJ248" s="3" t="s">
        <v>1800</v>
      </c>
      <c r="AK248" s="3" t="s">
        <v>1801</v>
      </c>
      <c r="AL248" s="3" t="s">
        <v>1802</v>
      </c>
      <c r="AM248" s="3" t="s">
        <v>96</v>
      </c>
      <c r="AN248" s="3" t="s">
        <v>96</v>
      </c>
      <c r="AO248" s="3" t="s">
        <v>1797</v>
      </c>
      <c r="AP248" s="3" t="s">
        <v>1797</v>
      </c>
    </row>
    <row r="249" spans="1:42" ht="22" customHeight="1" x14ac:dyDescent="0.35">
      <c r="A249">
        <v>41.902500000000003</v>
      </c>
      <c r="B249">
        <v>-87.672600000000003</v>
      </c>
      <c r="C249">
        <v>42</v>
      </c>
      <c r="D249" s="3" t="s">
        <v>101</v>
      </c>
      <c r="E249" s="3" t="s">
        <v>96</v>
      </c>
      <c r="F249" s="3" t="s">
        <v>144</v>
      </c>
      <c r="G249" s="3" t="s">
        <v>105</v>
      </c>
      <c r="H249" s="3" t="s">
        <v>107</v>
      </c>
      <c r="I249" s="3" t="s">
        <v>106</v>
      </c>
      <c r="J249" s="3" t="s">
        <v>106</v>
      </c>
      <c r="K249" s="3" t="s">
        <v>106</v>
      </c>
      <c r="L249" s="3" t="s">
        <v>117</v>
      </c>
      <c r="M249" s="3" t="s">
        <v>104</v>
      </c>
      <c r="N249" s="3" t="s">
        <v>106</v>
      </c>
      <c r="O249" s="3" t="s">
        <v>104</v>
      </c>
      <c r="P249" s="3" t="s">
        <v>107</v>
      </c>
      <c r="Q249" s="3" t="s">
        <v>107</v>
      </c>
      <c r="R249" s="3" t="s">
        <v>107</v>
      </c>
      <c r="S249" s="3" t="s">
        <v>104</v>
      </c>
      <c r="T249" s="3" t="s">
        <v>107</v>
      </c>
      <c r="U249" s="3"/>
      <c r="V249" s="3" t="s">
        <v>1807</v>
      </c>
      <c r="W249" t="s">
        <v>244</v>
      </c>
      <c r="X249" t="s">
        <v>1177</v>
      </c>
      <c r="AG249" s="3"/>
      <c r="AH249" s="3" t="s">
        <v>96</v>
      </c>
      <c r="AI249" s="3" t="s">
        <v>96</v>
      </c>
      <c r="AJ249" s="3" t="s">
        <v>96</v>
      </c>
      <c r="AK249" s="3" t="s">
        <v>1808</v>
      </c>
      <c r="AL249" s="3" t="s">
        <v>1809</v>
      </c>
      <c r="AM249" s="3" t="s">
        <v>1810</v>
      </c>
      <c r="AN249" s="3" t="s">
        <v>96</v>
      </c>
      <c r="AO249" s="3" t="s">
        <v>1805</v>
      </c>
      <c r="AP249" s="3" t="s">
        <v>1805</v>
      </c>
    </row>
    <row r="250" spans="1:42" ht="22" customHeight="1" x14ac:dyDescent="0.35">
      <c r="A250">
        <v>42.325299999999999</v>
      </c>
      <c r="B250">
        <v>-71.095100000000002</v>
      </c>
      <c r="C250">
        <v>24</v>
      </c>
      <c r="D250" s="3" t="s">
        <v>133</v>
      </c>
      <c r="E250" s="3" t="s">
        <v>96</v>
      </c>
      <c r="F250" s="3" t="s">
        <v>116</v>
      </c>
      <c r="G250" s="3" t="s">
        <v>105</v>
      </c>
      <c r="H250" s="3" t="s">
        <v>117</v>
      </c>
      <c r="I250" s="3" t="s">
        <v>104</v>
      </c>
      <c r="J250" s="3" t="s">
        <v>105</v>
      </c>
      <c r="K250" s="3" t="s">
        <v>105</v>
      </c>
      <c r="L250" s="3" t="s">
        <v>117</v>
      </c>
      <c r="M250" s="3" t="s">
        <v>104</v>
      </c>
      <c r="N250" s="3" t="s">
        <v>104</v>
      </c>
      <c r="O250" s="3" t="s">
        <v>107</v>
      </c>
      <c r="P250" s="3" t="s">
        <v>104</v>
      </c>
      <c r="Q250" s="3" t="s">
        <v>107</v>
      </c>
      <c r="R250" s="3" t="s">
        <v>117</v>
      </c>
      <c r="S250" s="3" t="s">
        <v>104</v>
      </c>
      <c r="T250" s="3" t="s">
        <v>105</v>
      </c>
      <c r="U250" s="3" t="s">
        <v>2715</v>
      </c>
      <c r="V250" s="3" t="s">
        <v>127</v>
      </c>
      <c r="W250" t="s">
        <v>2715</v>
      </c>
      <c r="X250" t="s">
        <v>244</v>
      </c>
      <c r="Y250" t="s">
        <v>2719</v>
      </c>
      <c r="Z250" t="s">
        <v>198</v>
      </c>
      <c r="AG250" s="3"/>
      <c r="AH250" s="3" t="s">
        <v>96</v>
      </c>
      <c r="AI250" s="3" t="s">
        <v>1815</v>
      </c>
      <c r="AJ250" s="3" t="s">
        <v>346</v>
      </c>
      <c r="AK250" s="3" t="s">
        <v>1816</v>
      </c>
      <c r="AL250" s="3" t="s">
        <v>96</v>
      </c>
      <c r="AM250" s="3" t="s">
        <v>96</v>
      </c>
      <c r="AN250" s="3" t="s">
        <v>96</v>
      </c>
      <c r="AO250" s="3" t="s">
        <v>1813</v>
      </c>
      <c r="AP250" s="3" t="s">
        <v>1813</v>
      </c>
    </row>
    <row r="251" spans="1:42" ht="22" customHeight="1" x14ac:dyDescent="0.35">
      <c r="A251">
        <v>28.149000000000001</v>
      </c>
      <c r="B251">
        <v>-82.0411</v>
      </c>
      <c r="C251">
        <v>66</v>
      </c>
      <c r="D251" s="3" t="s">
        <v>133</v>
      </c>
      <c r="E251" s="3" t="s">
        <v>96</v>
      </c>
      <c r="F251" s="3" t="s">
        <v>103</v>
      </c>
      <c r="G251" s="3" t="s">
        <v>105</v>
      </c>
      <c r="H251" s="3" t="s">
        <v>117</v>
      </c>
      <c r="I251" s="3" t="s">
        <v>104</v>
      </c>
      <c r="J251" s="3" t="s">
        <v>105</v>
      </c>
      <c r="K251" s="3" t="s">
        <v>104</v>
      </c>
      <c r="L251" s="3" t="s">
        <v>106</v>
      </c>
      <c r="M251" s="3" t="s">
        <v>104</v>
      </c>
      <c r="N251" s="3" t="s">
        <v>105</v>
      </c>
      <c r="O251" s="3" t="s">
        <v>104</v>
      </c>
      <c r="P251" s="3" t="s">
        <v>107</v>
      </c>
      <c r="Q251" s="3" t="s">
        <v>117</v>
      </c>
      <c r="R251" s="3" t="s">
        <v>117</v>
      </c>
      <c r="S251" s="3" t="s">
        <v>105</v>
      </c>
      <c r="T251" s="3" t="s">
        <v>107</v>
      </c>
      <c r="U251" s="3" t="s">
        <v>2715</v>
      </c>
      <c r="V251" s="3" t="s">
        <v>244</v>
      </c>
      <c r="W251" t="s">
        <v>2715</v>
      </c>
      <c r="X251" t="s">
        <v>244</v>
      </c>
      <c r="AG251" s="3"/>
      <c r="AH251" s="3" t="s">
        <v>96</v>
      </c>
      <c r="AI251" s="3" t="s">
        <v>1821</v>
      </c>
      <c r="AJ251" s="3" t="s">
        <v>1276</v>
      </c>
      <c r="AK251" s="3" t="s">
        <v>1822</v>
      </c>
      <c r="AL251" s="3" t="s">
        <v>96</v>
      </c>
      <c r="AM251" s="3" t="s">
        <v>96</v>
      </c>
      <c r="AN251" s="3" t="s">
        <v>96</v>
      </c>
      <c r="AO251" s="3" t="s">
        <v>1819</v>
      </c>
      <c r="AP251" s="3" t="s">
        <v>1819</v>
      </c>
    </row>
    <row r="252" spans="1:42" ht="22" customHeight="1" x14ac:dyDescent="0.35">
      <c r="A252">
        <v>28.308900000000001</v>
      </c>
      <c r="B252">
        <v>-81.370800000000003</v>
      </c>
      <c r="C252">
        <v>41</v>
      </c>
      <c r="D252" s="3" t="s">
        <v>133</v>
      </c>
      <c r="E252" s="3" t="s">
        <v>96</v>
      </c>
      <c r="F252" s="3" t="s">
        <v>144</v>
      </c>
      <c r="G252" s="3" t="s">
        <v>107</v>
      </c>
      <c r="H252" s="3" t="s">
        <v>105</v>
      </c>
      <c r="I252" s="3" t="s">
        <v>105</v>
      </c>
      <c r="J252" s="3" t="s">
        <v>105</v>
      </c>
      <c r="K252" s="3" t="s">
        <v>104</v>
      </c>
      <c r="L252" s="3" t="s">
        <v>107</v>
      </c>
      <c r="M252" s="3" t="s">
        <v>107</v>
      </c>
      <c r="N252" s="3" t="s">
        <v>105</v>
      </c>
      <c r="O252" s="3" t="s">
        <v>105</v>
      </c>
      <c r="P252" s="3" t="s">
        <v>117</v>
      </c>
      <c r="Q252" s="3" t="s">
        <v>117</v>
      </c>
      <c r="R252" s="3" t="s">
        <v>117</v>
      </c>
      <c r="S252" s="3" t="s">
        <v>105</v>
      </c>
      <c r="T252" s="3" t="s">
        <v>107</v>
      </c>
      <c r="U252" s="3" t="s">
        <v>2715</v>
      </c>
      <c r="V252" s="3" t="s">
        <v>214</v>
      </c>
      <c r="W252" t="s">
        <v>2715</v>
      </c>
      <c r="X252" t="s">
        <v>2717</v>
      </c>
      <c r="AG252" s="3"/>
      <c r="AH252" s="3" t="s">
        <v>96</v>
      </c>
      <c r="AI252" s="3" t="s">
        <v>1827</v>
      </c>
      <c r="AJ252" s="3" t="s">
        <v>138</v>
      </c>
      <c r="AK252" s="3" t="s">
        <v>96</v>
      </c>
      <c r="AL252" s="3" t="s">
        <v>96</v>
      </c>
      <c r="AM252" s="3" t="s">
        <v>96</v>
      </c>
      <c r="AN252" s="3" t="s">
        <v>1828</v>
      </c>
      <c r="AO252" s="3" t="s">
        <v>1825</v>
      </c>
      <c r="AP252" s="3" t="s">
        <v>1825</v>
      </c>
    </row>
    <row r="253" spans="1:42" ht="22" customHeight="1" x14ac:dyDescent="0.35">
      <c r="A253">
        <v>30.1784</v>
      </c>
      <c r="B253">
        <v>-83.030900000000003</v>
      </c>
      <c r="C253">
        <v>44</v>
      </c>
      <c r="D253" s="3" t="s">
        <v>101</v>
      </c>
      <c r="E253" s="3" t="s">
        <v>96</v>
      </c>
      <c r="F253" s="3" t="s">
        <v>103</v>
      </c>
      <c r="G253" s="3" t="s">
        <v>104</v>
      </c>
      <c r="H253" s="3" t="s">
        <v>117</v>
      </c>
      <c r="I253" s="3" t="s">
        <v>105</v>
      </c>
      <c r="J253" s="3" t="s">
        <v>104</v>
      </c>
      <c r="K253" s="3" t="s">
        <v>105</v>
      </c>
      <c r="L253" s="3" t="s">
        <v>117</v>
      </c>
      <c r="M253" s="3" t="s">
        <v>104</v>
      </c>
      <c r="N253" s="3" t="s">
        <v>105</v>
      </c>
      <c r="O253" s="3" t="s">
        <v>107</v>
      </c>
      <c r="P253" s="3" t="s">
        <v>117</v>
      </c>
      <c r="Q253" s="3" t="s">
        <v>117</v>
      </c>
      <c r="R253" s="3" t="s">
        <v>117</v>
      </c>
      <c r="S253" s="3" t="s">
        <v>105</v>
      </c>
      <c r="T253" s="3" t="s">
        <v>107</v>
      </c>
      <c r="U253" s="3" t="s">
        <v>2715</v>
      </c>
      <c r="V253" s="3" t="s">
        <v>176</v>
      </c>
      <c r="W253" t="s">
        <v>2715</v>
      </c>
      <c r="X253" t="s">
        <v>244</v>
      </c>
      <c r="Y253" t="s">
        <v>2717</v>
      </c>
      <c r="AG253" s="3"/>
      <c r="AH253" s="3" t="s">
        <v>96</v>
      </c>
      <c r="AI253" s="3" t="s">
        <v>1833</v>
      </c>
      <c r="AJ253" s="3" t="s">
        <v>192</v>
      </c>
      <c r="AK253" s="3" t="s">
        <v>1834</v>
      </c>
      <c r="AL253" s="3" t="s">
        <v>96</v>
      </c>
      <c r="AM253" s="3" t="s">
        <v>96</v>
      </c>
      <c r="AN253" s="3" t="s">
        <v>96</v>
      </c>
      <c r="AO253" s="3" t="s">
        <v>1831</v>
      </c>
      <c r="AP253" s="3" t="s">
        <v>1831</v>
      </c>
    </row>
    <row r="254" spans="1:42" ht="22" customHeight="1" x14ac:dyDescent="0.35">
      <c r="A254">
        <v>37.750999999999998</v>
      </c>
      <c r="B254">
        <v>-97.822000000000003</v>
      </c>
      <c r="C254">
        <v>49</v>
      </c>
      <c r="D254" s="3" t="s">
        <v>133</v>
      </c>
      <c r="E254" s="3" t="s">
        <v>96</v>
      </c>
      <c r="F254" s="3" t="s">
        <v>103</v>
      </c>
      <c r="G254" s="3" t="s">
        <v>107</v>
      </c>
      <c r="H254" s="3" t="s">
        <v>105</v>
      </c>
      <c r="I254" s="3" t="s">
        <v>107</v>
      </c>
      <c r="J254" s="3" t="s">
        <v>105</v>
      </c>
      <c r="K254" s="3" t="s">
        <v>105</v>
      </c>
      <c r="L254" s="3" t="s">
        <v>106</v>
      </c>
      <c r="M254" s="3" t="s">
        <v>105</v>
      </c>
      <c r="N254" s="3" t="s">
        <v>106</v>
      </c>
      <c r="O254" s="3" t="s">
        <v>107</v>
      </c>
      <c r="P254" s="3" t="s">
        <v>105</v>
      </c>
      <c r="Q254" s="3" t="s">
        <v>105</v>
      </c>
      <c r="R254" s="3" t="s">
        <v>107</v>
      </c>
      <c r="S254" s="3" t="s">
        <v>106</v>
      </c>
      <c r="T254" s="3" t="s">
        <v>106</v>
      </c>
      <c r="U254" s="3" t="s">
        <v>2715</v>
      </c>
      <c r="V254" s="3" t="s">
        <v>1839</v>
      </c>
      <c r="W254" t="s">
        <v>2715</v>
      </c>
      <c r="X254" t="s">
        <v>244</v>
      </c>
      <c r="Y254" t="s">
        <v>231</v>
      </c>
      <c r="Z254" t="s">
        <v>1177</v>
      </c>
      <c r="AA254" t="s">
        <v>2718</v>
      </c>
      <c r="AB254" t="s">
        <v>2717</v>
      </c>
      <c r="AC254" t="s">
        <v>854</v>
      </c>
      <c r="AD254" t="s">
        <v>198</v>
      </c>
      <c r="AG254" s="3"/>
      <c r="AH254" s="3" t="s">
        <v>96</v>
      </c>
      <c r="AI254" s="3" t="s">
        <v>1840</v>
      </c>
      <c r="AJ254" s="3" t="s">
        <v>1841</v>
      </c>
      <c r="AK254" s="3" t="s">
        <v>1842</v>
      </c>
      <c r="AL254" s="3" t="s">
        <v>1843</v>
      </c>
      <c r="AM254" s="3" t="s">
        <v>96</v>
      </c>
      <c r="AN254" s="3" t="s">
        <v>96</v>
      </c>
      <c r="AO254" s="3" t="s">
        <v>1837</v>
      </c>
      <c r="AP254" s="3" t="s">
        <v>1837</v>
      </c>
    </row>
    <row r="255" spans="1:42" ht="22" customHeight="1" x14ac:dyDescent="0.35">
      <c r="A255">
        <v>28.305599999999998</v>
      </c>
      <c r="B255">
        <v>-81.419700000000006</v>
      </c>
      <c r="C255">
        <v>27</v>
      </c>
      <c r="D255" s="3" t="s">
        <v>133</v>
      </c>
      <c r="E255" s="3" t="s">
        <v>96</v>
      </c>
      <c r="F255" s="3" t="s">
        <v>116</v>
      </c>
      <c r="G255" s="3" t="s">
        <v>104</v>
      </c>
      <c r="H255" s="3" t="s">
        <v>105</v>
      </c>
      <c r="I255" s="3" t="s">
        <v>106</v>
      </c>
      <c r="J255" s="3" t="s">
        <v>105</v>
      </c>
      <c r="K255" s="3" t="s">
        <v>105</v>
      </c>
      <c r="L255" s="3" t="s">
        <v>107</v>
      </c>
      <c r="M255" s="3" t="s">
        <v>105</v>
      </c>
      <c r="N255" s="3" t="s">
        <v>104</v>
      </c>
      <c r="O255" s="3" t="s">
        <v>106</v>
      </c>
      <c r="P255" s="3" t="s">
        <v>106</v>
      </c>
      <c r="Q255" s="3" t="s">
        <v>107</v>
      </c>
      <c r="R255" s="3" t="s">
        <v>117</v>
      </c>
      <c r="S255" s="3" t="s">
        <v>106</v>
      </c>
      <c r="T255" s="3" t="s">
        <v>106</v>
      </c>
      <c r="U255" s="3" t="s">
        <v>2715</v>
      </c>
      <c r="V255" s="3" t="s">
        <v>1848</v>
      </c>
      <c r="W255" t="s">
        <v>2715</v>
      </c>
      <c r="X255" t="s">
        <v>244</v>
      </c>
      <c r="Y255" t="s">
        <v>231</v>
      </c>
      <c r="Z255" t="s">
        <v>1177</v>
      </c>
      <c r="AA255" t="s">
        <v>2719</v>
      </c>
      <c r="AB255" t="s">
        <v>2717</v>
      </c>
      <c r="AC255" t="s">
        <v>854</v>
      </c>
      <c r="AD255" t="s">
        <v>2720</v>
      </c>
      <c r="AE255" t="s">
        <v>198</v>
      </c>
      <c r="AG255" s="3"/>
      <c r="AH255" s="3" t="s">
        <v>96</v>
      </c>
      <c r="AI255" s="3" t="s">
        <v>1849</v>
      </c>
      <c r="AJ255" s="3" t="s">
        <v>110</v>
      </c>
      <c r="AK255" s="3" t="s">
        <v>1850</v>
      </c>
      <c r="AL255" s="3" t="s">
        <v>1851</v>
      </c>
      <c r="AM255" s="3" t="s">
        <v>96</v>
      </c>
      <c r="AN255" s="3" t="s">
        <v>96</v>
      </c>
      <c r="AO255" s="3" t="s">
        <v>1846</v>
      </c>
      <c r="AP255" s="3" t="s">
        <v>1846</v>
      </c>
    </row>
    <row r="256" spans="1:42" ht="22" customHeight="1" x14ac:dyDescent="0.35">
      <c r="A256">
        <v>39.789700000000003</v>
      </c>
      <c r="B256">
        <v>-75.035499999999999</v>
      </c>
      <c r="C256">
        <v>59</v>
      </c>
      <c r="D256" s="3" t="s">
        <v>133</v>
      </c>
      <c r="E256" s="3" t="s">
        <v>96</v>
      </c>
      <c r="F256" s="3" t="s">
        <v>103</v>
      </c>
      <c r="G256" s="3" t="s">
        <v>105</v>
      </c>
      <c r="H256" s="3" t="s">
        <v>117</v>
      </c>
      <c r="I256" s="3" t="s">
        <v>104</v>
      </c>
      <c r="J256" s="3" t="s">
        <v>105</v>
      </c>
      <c r="K256" s="3" t="s">
        <v>105</v>
      </c>
      <c r="L256" s="3" t="s">
        <v>117</v>
      </c>
      <c r="M256" s="3" t="s">
        <v>104</v>
      </c>
      <c r="N256" s="3" t="s">
        <v>106</v>
      </c>
      <c r="O256" s="3" t="s">
        <v>107</v>
      </c>
      <c r="P256" s="3" t="s">
        <v>117</v>
      </c>
      <c r="Q256" s="3" t="s">
        <v>117</v>
      </c>
      <c r="R256" s="3" t="s">
        <v>107</v>
      </c>
      <c r="S256" s="3" t="s">
        <v>105</v>
      </c>
      <c r="T256" s="3" t="s">
        <v>104</v>
      </c>
      <c r="U256" s="3" t="s">
        <v>2715</v>
      </c>
      <c r="V256" s="3" t="s">
        <v>444</v>
      </c>
      <c r="W256" t="s">
        <v>2715</v>
      </c>
      <c r="X256" t="s">
        <v>231</v>
      </c>
      <c r="AG256" s="3"/>
      <c r="AH256" s="3" t="s">
        <v>96</v>
      </c>
      <c r="AI256" s="3" t="s">
        <v>1856</v>
      </c>
      <c r="AJ256" s="3" t="s">
        <v>138</v>
      </c>
      <c r="AK256" s="3" t="s">
        <v>96</v>
      </c>
      <c r="AL256" s="3" t="s">
        <v>96</v>
      </c>
      <c r="AM256" s="3" t="s">
        <v>96</v>
      </c>
      <c r="AN256" s="3" t="s">
        <v>1857</v>
      </c>
      <c r="AO256" s="3" t="s">
        <v>1854</v>
      </c>
      <c r="AP256" s="3" t="s">
        <v>1854</v>
      </c>
    </row>
    <row r="257" spans="1:42" ht="22" customHeight="1" x14ac:dyDescent="0.35">
      <c r="A257">
        <v>34.097299999999997</v>
      </c>
      <c r="B257">
        <v>-117.907</v>
      </c>
      <c r="C257">
        <v>50</v>
      </c>
      <c r="D257" s="3" t="s">
        <v>101</v>
      </c>
      <c r="E257" s="3" t="s">
        <v>96</v>
      </c>
      <c r="F257" s="3" t="s">
        <v>116</v>
      </c>
      <c r="G257" s="3" t="s">
        <v>117</v>
      </c>
      <c r="H257" s="3" t="s">
        <v>105</v>
      </c>
      <c r="I257" s="3" t="s">
        <v>104</v>
      </c>
      <c r="J257" s="3" t="s">
        <v>107</v>
      </c>
      <c r="K257" s="3" t="s">
        <v>105</v>
      </c>
      <c r="L257" s="3" t="s">
        <v>105</v>
      </c>
      <c r="M257" s="3" t="s">
        <v>104</v>
      </c>
      <c r="N257" s="3" t="s">
        <v>105</v>
      </c>
      <c r="O257" s="3" t="s">
        <v>105</v>
      </c>
      <c r="P257" s="3" t="s">
        <v>117</v>
      </c>
      <c r="Q257" s="3" t="s">
        <v>117</v>
      </c>
      <c r="R257" s="3" t="s">
        <v>117</v>
      </c>
      <c r="S257" s="3" t="s">
        <v>104</v>
      </c>
      <c r="T257" s="3" t="s">
        <v>117</v>
      </c>
      <c r="U257" s="3" t="s">
        <v>2715</v>
      </c>
      <c r="V257" s="3" t="s">
        <v>774</v>
      </c>
      <c r="W257" t="s">
        <v>2715</v>
      </c>
      <c r="X257" t="s">
        <v>244</v>
      </c>
      <c r="Y257" t="s">
        <v>231</v>
      </c>
      <c r="Z257" t="s">
        <v>2717</v>
      </c>
      <c r="AG257" s="3"/>
      <c r="AH257" s="3" t="s">
        <v>96</v>
      </c>
      <c r="AI257" s="3" t="s">
        <v>1862</v>
      </c>
      <c r="AJ257" s="3" t="s">
        <v>1863</v>
      </c>
      <c r="AK257" s="3" t="s">
        <v>1864</v>
      </c>
      <c r="AL257" s="3" t="s">
        <v>96</v>
      </c>
      <c r="AM257" s="3" t="s">
        <v>96</v>
      </c>
      <c r="AN257" s="3" t="s">
        <v>96</v>
      </c>
      <c r="AO257" s="3" t="s">
        <v>1860</v>
      </c>
      <c r="AP257" s="3" t="s">
        <v>1860</v>
      </c>
    </row>
    <row r="258" spans="1:42" ht="22" customHeight="1" x14ac:dyDescent="0.35">
      <c r="A258">
        <v>38.859699999999997</v>
      </c>
      <c r="B258">
        <v>-77.197999999999993</v>
      </c>
      <c r="C258">
        <v>37</v>
      </c>
      <c r="D258" s="3" t="s">
        <v>101</v>
      </c>
      <c r="E258" s="3" t="s">
        <v>96</v>
      </c>
      <c r="F258" s="3" t="s">
        <v>116</v>
      </c>
      <c r="G258" s="3" t="s">
        <v>117</v>
      </c>
      <c r="H258" s="3" t="s">
        <v>104</v>
      </c>
      <c r="I258" s="3" t="s">
        <v>106</v>
      </c>
      <c r="J258" s="3" t="s">
        <v>105</v>
      </c>
      <c r="K258" s="3" t="s">
        <v>105</v>
      </c>
      <c r="L258" s="3" t="s">
        <v>105</v>
      </c>
      <c r="M258" s="3" t="s">
        <v>105</v>
      </c>
      <c r="N258" s="3" t="s">
        <v>105</v>
      </c>
      <c r="O258" s="3" t="s">
        <v>104</v>
      </c>
      <c r="P258" s="3" t="s">
        <v>107</v>
      </c>
      <c r="Q258" s="3" t="s">
        <v>117</v>
      </c>
      <c r="R258" s="3" t="s">
        <v>117</v>
      </c>
      <c r="S258" s="3" t="s">
        <v>104</v>
      </c>
      <c r="T258" s="3" t="s">
        <v>107</v>
      </c>
      <c r="U258" s="3" t="s">
        <v>2715</v>
      </c>
      <c r="V258" s="3" t="s">
        <v>136</v>
      </c>
      <c r="W258" t="s">
        <v>2715</v>
      </c>
      <c r="X258" t="s">
        <v>244</v>
      </c>
      <c r="Y258" t="s">
        <v>2717</v>
      </c>
      <c r="Z258" t="s">
        <v>198</v>
      </c>
      <c r="AG258" s="3"/>
      <c r="AH258" s="3" t="s">
        <v>96</v>
      </c>
      <c r="AI258" s="3" t="s">
        <v>1869</v>
      </c>
      <c r="AJ258" s="3" t="s">
        <v>411</v>
      </c>
      <c r="AK258" s="3" t="s">
        <v>1870</v>
      </c>
      <c r="AL258" s="3" t="s">
        <v>96</v>
      </c>
      <c r="AM258" s="3" t="s">
        <v>96</v>
      </c>
      <c r="AN258" s="3" t="s">
        <v>96</v>
      </c>
      <c r="AO258" s="3" t="s">
        <v>1867</v>
      </c>
      <c r="AP258" s="3" t="s">
        <v>1867</v>
      </c>
    </row>
    <row r="259" spans="1:42" ht="22" customHeight="1" x14ac:dyDescent="0.35">
      <c r="A259">
        <v>37.750999999999998</v>
      </c>
      <c r="B259">
        <v>-97.822000000000003</v>
      </c>
      <c r="C259">
        <v>42</v>
      </c>
      <c r="D259" s="3" t="s">
        <v>101</v>
      </c>
      <c r="E259" s="3" t="s">
        <v>96</v>
      </c>
      <c r="F259" s="3" t="s">
        <v>135</v>
      </c>
      <c r="G259" s="3" t="s">
        <v>107</v>
      </c>
      <c r="H259" s="3" t="s">
        <v>107</v>
      </c>
      <c r="I259" s="3" t="s">
        <v>107</v>
      </c>
      <c r="J259" s="3" t="s">
        <v>106</v>
      </c>
      <c r="K259" s="3" t="s">
        <v>107</v>
      </c>
      <c r="L259" s="3" t="s">
        <v>107</v>
      </c>
      <c r="M259" s="3" t="s">
        <v>107</v>
      </c>
      <c r="N259" s="3" t="s">
        <v>106</v>
      </c>
      <c r="O259" s="3" t="s">
        <v>105</v>
      </c>
      <c r="P259" s="3" t="s">
        <v>107</v>
      </c>
      <c r="Q259" s="3" t="s">
        <v>107</v>
      </c>
      <c r="R259" s="3" t="s">
        <v>107</v>
      </c>
      <c r="S259" s="3" t="s">
        <v>106</v>
      </c>
      <c r="T259" s="3" t="s">
        <v>107</v>
      </c>
      <c r="U259" s="3" t="s">
        <v>2715</v>
      </c>
      <c r="V259" s="3" t="s">
        <v>1875</v>
      </c>
      <c r="W259" t="s">
        <v>2715</v>
      </c>
      <c r="X259" t="s">
        <v>244</v>
      </c>
      <c r="Y259" t="s">
        <v>1177</v>
      </c>
      <c r="Z259" t="s">
        <v>2717</v>
      </c>
      <c r="AA259" t="s">
        <v>854</v>
      </c>
      <c r="AG259" s="3"/>
      <c r="AH259" s="3" t="s">
        <v>96</v>
      </c>
      <c r="AI259" s="3" t="s">
        <v>1876</v>
      </c>
      <c r="AJ259" s="3" t="s">
        <v>1276</v>
      </c>
      <c r="AK259" s="3" t="s">
        <v>1877</v>
      </c>
      <c r="AL259" s="3" t="s">
        <v>1878</v>
      </c>
      <c r="AM259" s="3" t="s">
        <v>96</v>
      </c>
      <c r="AN259" s="3" t="s">
        <v>96</v>
      </c>
      <c r="AO259" s="3" t="s">
        <v>1873</v>
      </c>
      <c r="AP259" s="3" t="s">
        <v>1873</v>
      </c>
    </row>
    <row r="260" spans="1:42" ht="22" customHeight="1" x14ac:dyDescent="0.35">
      <c r="A260">
        <v>41.606200000000001</v>
      </c>
      <c r="B260">
        <v>-71.979500000000002</v>
      </c>
      <c r="C260">
        <v>38</v>
      </c>
      <c r="D260" s="3" t="s">
        <v>133</v>
      </c>
      <c r="E260" s="3" t="s">
        <v>96</v>
      </c>
      <c r="F260" s="3" t="s">
        <v>116</v>
      </c>
      <c r="G260" s="3" t="s">
        <v>107</v>
      </c>
      <c r="H260" s="3" t="s">
        <v>104</v>
      </c>
      <c r="I260" s="3" t="s">
        <v>106</v>
      </c>
      <c r="J260" s="3" t="s">
        <v>104</v>
      </c>
      <c r="K260" s="3" t="s">
        <v>106</v>
      </c>
      <c r="L260" s="3" t="s">
        <v>105</v>
      </c>
      <c r="M260" s="3" t="s">
        <v>104</v>
      </c>
      <c r="N260" s="3" t="s">
        <v>105</v>
      </c>
      <c r="O260" s="3" t="s">
        <v>107</v>
      </c>
      <c r="P260" s="3" t="s">
        <v>105</v>
      </c>
      <c r="Q260" s="3" t="s">
        <v>107</v>
      </c>
      <c r="R260" s="3" t="s">
        <v>106</v>
      </c>
      <c r="S260" s="3" t="s">
        <v>105</v>
      </c>
      <c r="T260" s="3" t="s">
        <v>105</v>
      </c>
      <c r="U260" s="3" t="s">
        <v>2715</v>
      </c>
      <c r="V260" s="3" t="s">
        <v>854</v>
      </c>
      <c r="W260" t="s">
        <v>2715</v>
      </c>
      <c r="X260" t="s">
        <v>854</v>
      </c>
      <c r="AG260" s="3"/>
      <c r="AH260" s="3" t="s">
        <v>96</v>
      </c>
      <c r="AI260" s="3" t="s">
        <v>1883</v>
      </c>
      <c r="AJ260" s="3" t="s">
        <v>178</v>
      </c>
      <c r="AK260" s="3" t="s">
        <v>96</v>
      </c>
      <c r="AL260" s="3" t="s">
        <v>96</v>
      </c>
      <c r="AM260" s="3" t="s">
        <v>96</v>
      </c>
      <c r="AN260" s="3" t="s">
        <v>1884</v>
      </c>
      <c r="AO260" s="3" t="s">
        <v>1881</v>
      </c>
      <c r="AP260" s="3" t="s">
        <v>1881</v>
      </c>
    </row>
    <row r="261" spans="1:42" ht="22" customHeight="1" x14ac:dyDescent="0.35">
      <c r="A261">
        <v>29.496300000000002</v>
      </c>
      <c r="B261">
        <v>-98.400400000000005</v>
      </c>
      <c r="C261">
        <v>41</v>
      </c>
      <c r="D261" s="3" t="s">
        <v>133</v>
      </c>
      <c r="E261" s="3" t="s">
        <v>96</v>
      </c>
      <c r="F261" s="3" t="s">
        <v>116</v>
      </c>
      <c r="G261" s="3" t="s">
        <v>106</v>
      </c>
      <c r="H261" s="3" t="s">
        <v>106</v>
      </c>
      <c r="I261" s="3" t="s">
        <v>107</v>
      </c>
      <c r="J261" s="3" t="s">
        <v>104</v>
      </c>
      <c r="K261" s="3" t="s">
        <v>105</v>
      </c>
      <c r="L261" s="3" t="s">
        <v>105</v>
      </c>
      <c r="M261" s="3" t="s">
        <v>104</v>
      </c>
      <c r="N261" s="3" t="s">
        <v>104</v>
      </c>
      <c r="O261" s="3" t="s">
        <v>104</v>
      </c>
      <c r="P261" s="3" t="s">
        <v>105</v>
      </c>
      <c r="Q261" s="3" t="s">
        <v>107</v>
      </c>
      <c r="R261" s="3" t="s">
        <v>117</v>
      </c>
      <c r="S261" s="3" t="s">
        <v>105</v>
      </c>
      <c r="T261" s="3" t="s">
        <v>105</v>
      </c>
      <c r="U261" s="3" t="s">
        <v>2715</v>
      </c>
      <c r="V261" s="3" t="s">
        <v>1186</v>
      </c>
      <c r="W261" t="s">
        <v>2715</v>
      </c>
      <c r="X261" t="s">
        <v>244</v>
      </c>
      <c r="Y261" t="s">
        <v>2721</v>
      </c>
      <c r="Z261" t="s">
        <v>1177</v>
      </c>
      <c r="AA261" t="s">
        <v>2719</v>
      </c>
      <c r="AB261" t="s">
        <v>2717</v>
      </c>
      <c r="AC261" t="s">
        <v>198</v>
      </c>
      <c r="AG261" s="3"/>
      <c r="AH261" s="3" t="s">
        <v>96</v>
      </c>
      <c r="AI261" s="3" t="s">
        <v>1889</v>
      </c>
      <c r="AJ261" s="3" t="s">
        <v>120</v>
      </c>
      <c r="AK261" s="3" t="s">
        <v>1890</v>
      </c>
      <c r="AL261" s="3" t="s">
        <v>1891</v>
      </c>
      <c r="AM261" s="3" t="s">
        <v>96</v>
      </c>
      <c r="AN261" s="3" t="s">
        <v>96</v>
      </c>
      <c r="AO261" s="3" t="s">
        <v>1887</v>
      </c>
      <c r="AP261" s="3" t="s">
        <v>1887</v>
      </c>
    </row>
    <row r="262" spans="1:42" ht="22" customHeight="1" x14ac:dyDescent="0.35">
      <c r="A262">
        <v>41.871899999999997</v>
      </c>
      <c r="B262">
        <v>-87.658900000000003</v>
      </c>
      <c r="C262">
        <v>21</v>
      </c>
      <c r="D262" s="3" t="s">
        <v>133</v>
      </c>
      <c r="E262" s="3" t="s">
        <v>96</v>
      </c>
      <c r="F262" s="3" t="s">
        <v>144</v>
      </c>
      <c r="G262" s="3" t="s">
        <v>107</v>
      </c>
      <c r="H262" s="3" t="s">
        <v>106</v>
      </c>
      <c r="I262" s="3" t="s">
        <v>107</v>
      </c>
      <c r="J262" s="3" t="s">
        <v>105</v>
      </c>
      <c r="K262" s="3" t="s">
        <v>105</v>
      </c>
      <c r="L262" s="3" t="s">
        <v>117</v>
      </c>
      <c r="M262" s="3" t="s">
        <v>105</v>
      </c>
      <c r="N262" s="3" t="s">
        <v>106</v>
      </c>
      <c r="O262" s="3" t="s">
        <v>106</v>
      </c>
      <c r="P262" s="3" t="s">
        <v>105</v>
      </c>
      <c r="Q262" s="3" t="s">
        <v>107</v>
      </c>
      <c r="R262" s="3" t="s">
        <v>117</v>
      </c>
      <c r="S262" s="3" t="s">
        <v>105</v>
      </c>
      <c r="T262" s="3" t="s">
        <v>107</v>
      </c>
      <c r="U262" s="3" t="s">
        <v>2715</v>
      </c>
      <c r="V262" s="3" t="s">
        <v>244</v>
      </c>
      <c r="W262" t="s">
        <v>2715</v>
      </c>
      <c r="X262" t="s">
        <v>244</v>
      </c>
      <c r="AG262" s="3"/>
      <c r="AH262" s="3" t="s">
        <v>96</v>
      </c>
      <c r="AI262" s="3" t="s">
        <v>1896</v>
      </c>
      <c r="AJ262" s="3" t="s">
        <v>246</v>
      </c>
      <c r="AK262" s="3" t="s">
        <v>1897</v>
      </c>
      <c r="AL262" s="3" t="s">
        <v>96</v>
      </c>
      <c r="AM262" s="3" t="s">
        <v>96</v>
      </c>
      <c r="AN262" s="3" t="s">
        <v>96</v>
      </c>
      <c r="AO262" s="3" t="s">
        <v>1894</v>
      </c>
      <c r="AP262" s="3" t="s">
        <v>1894</v>
      </c>
    </row>
    <row r="263" spans="1:42" ht="22" customHeight="1" x14ac:dyDescent="0.35">
      <c r="A263">
        <v>40.468800000000002</v>
      </c>
      <c r="B263">
        <v>-80.087199999999996</v>
      </c>
      <c r="C263">
        <v>58</v>
      </c>
      <c r="D263" s="3" t="s">
        <v>101</v>
      </c>
      <c r="E263" s="3" t="s">
        <v>96</v>
      </c>
      <c r="F263" s="3" t="s">
        <v>116</v>
      </c>
      <c r="G263" s="3" t="s">
        <v>105</v>
      </c>
      <c r="H263" s="3" t="s">
        <v>105</v>
      </c>
      <c r="I263" s="3" t="s">
        <v>105</v>
      </c>
      <c r="J263" s="3" t="s">
        <v>105</v>
      </c>
      <c r="K263" s="3" t="s">
        <v>105</v>
      </c>
      <c r="L263" s="3" t="s">
        <v>105</v>
      </c>
      <c r="M263" s="3" t="s">
        <v>104</v>
      </c>
      <c r="N263" s="3" t="s">
        <v>104</v>
      </c>
      <c r="O263" s="3" t="s">
        <v>104</v>
      </c>
      <c r="P263" s="3" t="s">
        <v>117</v>
      </c>
      <c r="Q263" s="3" t="s">
        <v>117</v>
      </c>
      <c r="R263" s="3" t="s">
        <v>117</v>
      </c>
      <c r="S263" s="3" t="s">
        <v>105</v>
      </c>
      <c r="T263" s="3" t="s">
        <v>107</v>
      </c>
      <c r="U263" s="3" t="s">
        <v>2715</v>
      </c>
      <c r="V263" s="3" t="s">
        <v>198</v>
      </c>
      <c r="W263" t="s">
        <v>2715</v>
      </c>
      <c r="X263" t="s">
        <v>198</v>
      </c>
      <c r="AG263" s="3"/>
      <c r="AH263" s="3" t="s">
        <v>96</v>
      </c>
      <c r="AI263" s="3" t="s">
        <v>1902</v>
      </c>
      <c r="AJ263" s="3" t="s">
        <v>224</v>
      </c>
      <c r="AK263" s="3" t="s">
        <v>96</v>
      </c>
      <c r="AL263" s="3" t="s">
        <v>96</v>
      </c>
      <c r="AM263" s="3" t="s">
        <v>96</v>
      </c>
      <c r="AN263" s="3" t="s">
        <v>1903</v>
      </c>
      <c r="AO263" s="3" t="s">
        <v>1900</v>
      </c>
      <c r="AP263" s="3" t="s">
        <v>1900</v>
      </c>
    </row>
    <row r="264" spans="1:42" ht="22" customHeight="1" x14ac:dyDescent="0.35">
      <c r="A264">
        <v>39.786000000000001</v>
      </c>
      <c r="B264">
        <v>-86.158900000000003</v>
      </c>
      <c r="C264">
        <v>37</v>
      </c>
      <c r="D264" s="3" t="s">
        <v>101</v>
      </c>
      <c r="E264" s="3" t="s">
        <v>96</v>
      </c>
      <c r="F264" s="3" t="s">
        <v>103</v>
      </c>
      <c r="G264" s="3" t="s">
        <v>104</v>
      </c>
      <c r="H264" s="3" t="s">
        <v>117</v>
      </c>
      <c r="I264" s="3" t="s">
        <v>106</v>
      </c>
      <c r="J264" s="3" t="s">
        <v>117</v>
      </c>
      <c r="K264" s="3" t="s">
        <v>104</v>
      </c>
      <c r="L264" s="3" t="s">
        <v>117</v>
      </c>
      <c r="M264" s="3" t="s">
        <v>105</v>
      </c>
      <c r="N264" s="3" t="s">
        <v>104</v>
      </c>
      <c r="O264" s="3" t="s">
        <v>104</v>
      </c>
      <c r="P264" s="3" t="s">
        <v>117</v>
      </c>
      <c r="Q264" s="3" t="s">
        <v>117</v>
      </c>
      <c r="R264" s="3" t="s">
        <v>117</v>
      </c>
      <c r="S264" s="3" t="s">
        <v>117</v>
      </c>
      <c r="T264" s="3" t="s">
        <v>117</v>
      </c>
      <c r="U264" s="3" t="s">
        <v>2715</v>
      </c>
      <c r="V264" s="3" t="s">
        <v>206</v>
      </c>
      <c r="W264" t="s">
        <v>2715</v>
      </c>
      <c r="X264" t="s">
        <v>244</v>
      </c>
      <c r="Y264" t="s">
        <v>198</v>
      </c>
      <c r="AG264" s="3"/>
      <c r="AH264" s="3" t="s">
        <v>96</v>
      </c>
      <c r="AI264" s="3" t="s">
        <v>1908</v>
      </c>
      <c r="AJ264" s="3" t="s">
        <v>178</v>
      </c>
      <c r="AK264" s="3" t="s">
        <v>1909</v>
      </c>
      <c r="AL264" s="3" t="s">
        <v>96</v>
      </c>
      <c r="AM264" s="3" t="s">
        <v>96</v>
      </c>
      <c r="AN264" s="3" t="s">
        <v>96</v>
      </c>
      <c r="AO264" s="3" t="s">
        <v>1906</v>
      </c>
      <c r="AP264" s="3" t="s">
        <v>1906</v>
      </c>
    </row>
    <row r="265" spans="1:42" ht="22" customHeight="1" x14ac:dyDescent="0.35">
      <c r="A265">
        <v>35.1004</v>
      </c>
      <c r="B265">
        <v>-90.028000000000006</v>
      </c>
      <c r="C265">
        <v>42</v>
      </c>
      <c r="D265" s="3" t="s">
        <v>101</v>
      </c>
      <c r="E265" s="3" t="s">
        <v>96</v>
      </c>
      <c r="F265" s="3" t="s">
        <v>116</v>
      </c>
      <c r="G265" s="3" t="s">
        <v>106</v>
      </c>
      <c r="H265" s="3" t="s">
        <v>105</v>
      </c>
      <c r="I265" s="3" t="s">
        <v>105</v>
      </c>
      <c r="J265" s="3" t="s">
        <v>105</v>
      </c>
      <c r="K265" s="3" t="s">
        <v>105</v>
      </c>
      <c r="L265" s="3" t="s">
        <v>105</v>
      </c>
      <c r="M265" s="3" t="s">
        <v>105</v>
      </c>
      <c r="N265" s="3" t="s">
        <v>105</v>
      </c>
      <c r="O265" s="3" t="s">
        <v>106</v>
      </c>
      <c r="P265" s="3" t="s">
        <v>105</v>
      </c>
      <c r="Q265" s="3" t="s">
        <v>106</v>
      </c>
      <c r="R265" s="3" t="s">
        <v>107</v>
      </c>
      <c r="S265" s="3" t="s">
        <v>105</v>
      </c>
      <c r="T265" s="3" t="s">
        <v>106</v>
      </c>
      <c r="U265" s="3" t="s">
        <v>2715</v>
      </c>
      <c r="V265" s="3" t="s">
        <v>1914</v>
      </c>
      <c r="W265" t="s">
        <v>2715</v>
      </c>
      <c r="X265" t="s">
        <v>231</v>
      </c>
      <c r="Y265" t="s">
        <v>1177</v>
      </c>
      <c r="Z265" t="s">
        <v>2717</v>
      </c>
      <c r="AA265" t="s">
        <v>854</v>
      </c>
      <c r="AB265" t="s">
        <v>198</v>
      </c>
      <c r="AG265" s="3"/>
      <c r="AH265" s="3" t="s">
        <v>96</v>
      </c>
      <c r="AI265" s="3" t="s">
        <v>1915</v>
      </c>
      <c r="AJ265" s="3" t="s">
        <v>1916</v>
      </c>
      <c r="AK265" s="3" t="s">
        <v>96</v>
      </c>
      <c r="AL265" s="3" t="s">
        <v>1917</v>
      </c>
      <c r="AM265" s="3" t="s">
        <v>96</v>
      </c>
      <c r="AN265" s="3" t="s">
        <v>1918</v>
      </c>
      <c r="AO265" s="3" t="s">
        <v>1912</v>
      </c>
      <c r="AP265" s="3" t="s">
        <v>1912</v>
      </c>
    </row>
    <row r="266" spans="1:42" ht="22" customHeight="1" x14ac:dyDescent="0.35">
      <c r="A266">
        <v>37.588999999999999</v>
      </c>
      <c r="B266">
        <v>-122.0461</v>
      </c>
      <c r="C266">
        <v>44</v>
      </c>
      <c r="D266" s="3" t="s">
        <v>133</v>
      </c>
      <c r="E266" s="3" t="s">
        <v>96</v>
      </c>
      <c r="F266" s="3" t="s">
        <v>116</v>
      </c>
      <c r="G266" s="3" t="s">
        <v>107</v>
      </c>
      <c r="H266" s="3" t="s">
        <v>105</v>
      </c>
      <c r="I266" s="3" t="s">
        <v>105</v>
      </c>
      <c r="J266" s="3" t="s">
        <v>104</v>
      </c>
      <c r="K266" s="3" t="s">
        <v>105</v>
      </c>
      <c r="L266" s="3" t="s">
        <v>105</v>
      </c>
      <c r="M266" s="3" t="s">
        <v>104</v>
      </c>
      <c r="N266" s="3" t="s">
        <v>104</v>
      </c>
      <c r="O266" s="3" t="s">
        <v>104</v>
      </c>
      <c r="P266" s="3" t="s">
        <v>104</v>
      </c>
      <c r="Q266" s="3" t="s">
        <v>104</v>
      </c>
      <c r="R266" s="3" t="s">
        <v>104</v>
      </c>
      <c r="S266" s="3" t="s">
        <v>104</v>
      </c>
      <c r="T266" s="3" t="s">
        <v>107</v>
      </c>
      <c r="U266" s="3" t="s">
        <v>2715</v>
      </c>
      <c r="V266" s="3" t="s">
        <v>1923</v>
      </c>
      <c r="W266" t="s">
        <v>2715</v>
      </c>
      <c r="X266" t="s">
        <v>244</v>
      </c>
      <c r="Y266" t="s">
        <v>2718</v>
      </c>
      <c r="Z266" t="s">
        <v>198</v>
      </c>
      <c r="AG266" s="3"/>
      <c r="AH266" s="3" t="s">
        <v>96</v>
      </c>
      <c r="AI266" s="3" t="s">
        <v>1924</v>
      </c>
      <c r="AJ266" s="3" t="s">
        <v>162</v>
      </c>
      <c r="AK266" s="3" t="s">
        <v>1925</v>
      </c>
      <c r="AL266" s="3" t="s">
        <v>96</v>
      </c>
      <c r="AM266" s="3" t="s">
        <v>96</v>
      </c>
      <c r="AN266" s="3" t="s">
        <v>96</v>
      </c>
      <c r="AO266" s="3" t="s">
        <v>1921</v>
      </c>
      <c r="AP266" s="3" t="s">
        <v>1921</v>
      </c>
    </row>
    <row r="267" spans="1:42" ht="22" customHeight="1" x14ac:dyDescent="0.35">
      <c r="A267">
        <v>40.623600000000003</v>
      </c>
      <c r="B267">
        <v>-111.9679</v>
      </c>
      <c r="C267">
        <v>39</v>
      </c>
      <c r="D267" s="3" t="s">
        <v>101</v>
      </c>
      <c r="E267" s="3" t="s">
        <v>96</v>
      </c>
      <c r="F267" s="3" t="s">
        <v>103</v>
      </c>
      <c r="G267" s="3" t="s">
        <v>117</v>
      </c>
      <c r="H267" s="3" t="s">
        <v>104</v>
      </c>
      <c r="I267" s="3" t="s">
        <v>105</v>
      </c>
      <c r="J267" s="3" t="s">
        <v>104</v>
      </c>
      <c r="K267" s="3" t="s">
        <v>104</v>
      </c>
      <c r="L267" s="3" t="s">
        <v>104</v>
      </c>
      <c r="M267" s="3" t="s">
        <v>104</v>
      </c>
      <c r="N267" s="3" t="s">
        <v>104</v>
      </c>
      <c r="O267" s="3" t="s">
        <v>107</v>
      </c>
      <c r="P267" s="3" t="s">
        <v>107</v>
      </c>
      <c r="Q267" s="3" t="s">
        <v>117</v>
      </c>
      <c r="R267" s="3" t="s">
        <v>117</v>
      </c>
      <c r="S267" s="3" t="s">
        <v>105</v>
      </c>
      <c r="T267" s="3" t="s">
        <v>104</v>
      </c>
      <c r="U267" s="3" t="s">
        <v>2715</v>
      </c>
      <c r="V267" s="3" t="s">
        <v>1930</v>
      </c>
      <c r="W267" t="s">
        <v>2715</v>
      </c>
      <c r="X267" t="s">
        <v>244</v>
      </c>
      <c r="Y267" t="s">
        <v>231</v>
      </c>
      <c r="Z267" t="s">
        <v>1177</v>
      </c>
      <c r="AA267" t="s">
        <v>2719</v>
      </c>
      <c r="AB267" t="s">
        <v>2718</v>
      </c>
      <c r="AC267" t="s">
        <v>2717</v>
      </c>
      <c r="AD267" t="s">
        <v>854</v>
      </c>
      <c r="AE267" t="s">
        <v>198</v>
      </c>
      <c r="AG267" s="3"/>
      <c r="AH267" s="3" t="s">
        <v>96</v>
      </c>
      <c r="AI267" s="3" t="s">
        <v>1931</v>
      </c>
      <c r="AJ267" s="3" t="s">
        <v>147</v>
      </c>
      <c r="AK267" s="3" t="s">
        <v>1932</v>
      </c>
      <c r="AL267" s="3" t="s">
        <v>1933</v>
      </c>
      <c r="AM267" s="3" t="s">
        <v>96</v>
      </c>
      <c r="AN267" s="3" t="s">
        <v>96</v>
      </c>
      <c r="AO267" s="3" t="s">
        <v>1928</v>
      </c>
      <c r="AP267" s="3" t="s">
        <v>1928</v>
      </c>
    </row>
    <row r="268" spans="1:42" ht="22" customHeight="1" x14ac:dyDescent="0.35">
      <c r="A268">
        <v>43.059199999999997</v>
      </c>
      <c r="B268">
        <v>-73.735600000000005</v>
      </c>
      <c r="C268">
        <v>30</v>
      </c>
      <c r="D268" s="3" t="s">
        <v>101</v>
      </c>
      <c r="E268" s="3" t="s">
        <v>96</v>
      </c>
      <c r="F268" s="3" t="s">
        <v>144</v>
      </c>
      <c r="G268" s="3" t="s">
        <v>104</v>
      </c>
      <c r="H268" s="3" t="s">
        <v>107</v>
      </c>
      <c r="I268" s="3" t="s">
        <v>105</v>
      </c>
      <c r="J268" s="3" t="s">
        <v>105</v>
      </c>
      <c r="K268" s="3" t="s">
        <v>104</v>
      </c>
      <c r="L268" s="3" t="s">
        <v>117</v>
      </c>
      <c r="M268" s="3" t="s">
        <v>104</v>
      </c>
      <c r="N268" s="3" t="s">
        <v>106</v>
      </c>
      <c r="O268" s="3" t="s">
        <v>107</v>
      </c>
      <c r="P268" s="3" t="s">
        <v>105</v>
      </c>
      <c r="Q268" s="3" t="s">
        <v>117</v>
      </c>
      <c r="R268" s="3" t="s">
        <v>117</v>
      </c>
      <c r="S268" s="3" t="s">
        <v>105</v>
      </c>
      <c r="T268" s="3" t="s">
        <v>105</v>
      </c>
      <c r="U268" s="3" t="s">
        <v>2715</v>
      </c>
      <c r="V268" s="3" t="s">
        <v>176</v>
      </c>
      <c r="W268" t="s">
        <v>2715</v>
      </c>
      <c r="X268" t="s">
        <v>244</v>
      </c>
      <c r="Y268" t="s">
        <v>2717</v>
      </c>
      <c r="AG268" s="3"/>
      <c r="AH268" s="3" t="s">
        <v>96</v>
      </c>
      <c r="AI268" s="3" t="s">
        <v>1938</v>
      </c>
      <c r="AJ268" s="3" t="s">
        <v>276</v>
      </c>
      <c r="AK268" s="3" t="s">
        <v>1939</v>
      </c>
      <c r="AL268" s="3" t="s">
        <v>96</v>
      </c>
      <c r="AM268" s="3" t="s">
        <v>96</v>
      </c>
      <c r="AN268" s="3" t="s">
        <v>96</v>
      </c>
      <c r="AO268" s="3" t="s">
        <v>1936</v>
      </c>
      <c r="AP268" s="3" t="s">
        <v>1936</v>
      </c>
    </row>
    <row r="269" spans="1:42" ht="22" customHeight="1" x14ac:dyDescent="0.35">
      <c r="A269">
        <v>35.070599999999999</v>
      </c>
      <c r="B269">
        <v>-106.50660000000001</v>
      </c>
      <c r="C269">
        <v>44</v>
      </c>
      <c r="D269" s="3" t="s">
        <v>101</v>
      </c>
      <c r="E269" s="3" t="s">
        <v>96</v>
      </c>
      <c r="F269" s="3" t="s">
        <v>116</v>
      </c>
      <c r="G269" s="3" t="s">
        <v>117</v>
      </c>
      <c r="H269" s="3" t="s">
        <v>104</v>
      </c>
      <c r="I269" s="3" t="s">
        <v>104</v>
      </c>
      <c r="J269" s="3" t="s">
        <v>104</v>
      </c>
      <c r="K269" s="3" t="s">
        <v>105</v>
      </c>
      <c r="L269" s="3" t="s">
        <v>105</v>
      </c>
      <c r="M269" s="3" t="s">
        <v>105</v>
      </c>
      <c r="N269" s="3" t="s">
        <v>105</v>
      </c>
      <c r="O269" s="3" t="s">
        <v>104</v>
      </c>
      <c r="P269" s="3" t="s">
        <v>107</v>
      </c>
      <c r="Q269" s="3" t="s">
        <v>117</v>
      </c>
      <c r="R269" s="3" t="s">
        <v>117</v>
      </c>
      <c r="S269" s="3" t="s">
        <v>105</v>
      </c>
      <c r="T269" s="3" t="s">
        <v>107</v>
      </c>
      <c r="U269" s="3" t="s">
        <v>2715</v>
      </c>
      <c r="V269" s="3" t="s">
        <v>1177</v>
      </c>
      <c r="W269" t="s">
        <v>2715</v>
      </c>
      <c r="X269" t="s">
        <v>1177</v>
      </c>
      <c r="AG269" s="3"/>
      <c r="AH269" s="3" t="s">
        <v>96</v>
      </c>
      <c r="AI269" s="3" t="s">
        <v>1944</v>
      </c>
      <c r="AJ269" s="3" t="s">
        <v>138</v>
      </c>
      <c r="AK269" s="3" t="s">
        <v>96</v>
      </c>
      <c r="AL269" s="3" t="s">
        <v>1945</v>
      </c>
      <c r="AM269" s="3" t="s">
        <v>96</v>
      </c>
      <c r="AN269" s="3" t="s">
        <v>1946</v>
      </c>
      <c r="AO269" s="3" t="s">
        <v>1942</v>
      </c>
      <c r="AP269" s="3" t="s">
        <v>1942</v>
      </c>
    </row>
    <row r="270" spans="1:42" ht="22" customHeight="1" x14ac:dyDescent="0.35">
      <c r="A270">
        <v>43.5441</v>
      </c>
      <c r="B270">
        <v>-116.56619999999999</v>
      </c>
      <c r="C270">
        <v>31</v>
      </c>
      <c r="D270" s="3" t="s">
        <v>101</v>
      </c>
      <c r="E270" s="3" t="s">
        <v>96</v>
      </c>
      <c r="F270" s="3" t="s">
        <v>103</v>
      </c>
      <c r="G270" s="3" t="s">
        <v>117</v>
      </c>
      <c r="H270" s="3" t="s">
        <v>107</v>
      </c>
      <c r="I270" s="3" t="s">
        <v>106</v>
      </c>
      <c r="J270" s="3" t="s">
        <v>104</v>
      </c>
      <c r="K270" s="3" t="s">
        <v>106</v>
      </c>
      <c r="L270" s="3" t="s">
        <v>106</v>
      </c>
      <c r="M270" s="3" t="s">
        <v>104</v>
      </c>
      <c r="N270" s="3" t="s">
        <v>104</v>
      </c>
      <c r="O270" s="3" t="s">
        <v>107</v>
      </c>
      <c r="P270" s="3" t="s">
        <v>105</v>
      </c>
      <c r="Q270" s="3" t="s">
        <v>105</v>
      </c>
      <c r="R270" s="3" t="s">
        <v>105</v>
      </c>
      <c r="S270" s="3" t="s">
        <v>105</v>
      </c>
      <c r="T270" s="3" t="s">
        <v>106</v>
      </c>
      <c r="U270" s="3" t="s">
        <v>2715</v>
      </c>
      <c r="V270" s="3" t="s">
        <v>214</v>
      </c>
      <c r="W270" t="s">
        <v>2715</v>
      </c>
      <c r="X270" t="s">
        <v>2717</v>
      </c>
      <c r="AG270" s="3"/>
      <c r="AH270" s="3" t="s">
        <v>96</v>
      </c>
      <c r="AI270" s="3" t="s">
        <v>1951</v>
      </c>
      <c r="AJ270" s="3" t="s">
        <v>276</v>
      </c>
      <c r="AK270" s="3" t="s">
        <v>96</v>
      </c>
      <c r="AL270" s="3" t="s">
        <v>96</v>
      </c>
      <c r="AM270" s="3" t="s">
        <v>96</v>
      </c>
      <c r="AN270" s="3" t="s">
        <v>1952</v>
      </c>
      <c r="AO270" s="3" t="s">
        <v>1949</v>
      </c>
      <c r="AP270" s="3" t="s">
        <v>1949</v>
      </c>
    </row>
    <row r="271" spans="1:42" ht="22" customHeight="1" x14ac:dyDescent="0.35">
      <c r="A271">
        <v>43.116599999999998</v>
      </c>
      <c r="B271">
        <v>-87.990399999999994</v>
      </c>
      <c r="C271">
        <v>58</v>
      </c>
      <c r="D271" s="3" t="s">
        <v>101</v>
      </c>
      <c r="E271" s="3" t="s">
        <v>96</v>
      </c>
      <c r="F271" s="3" t="s">
        <v>144</v>
      </c>
      <c r="G271" s="3" t="s">
        <v>117</v>
      </c>
      <c r="H271" s="3" t="s">
        <v>105</v>
      </c>
      <c r="I271" s="3" t="s">
        <v>107</v>
      </c>
      <c r="J271" s="3" t="s">
        <v>107</v>
      </c>
      <c r="K271" s="3" t="s">
        <v>106</v>
      </c>
      <c r="L271" s="3" t="s">
        <v>107</v>
      </c>
      <c r="M271" s="3" t="s">
        <v>104</v>
      </c>
      <c r="N271" s="3" t="s">
        <v>107</v>
      </c>
      <c r="O271" s="3" t="s">
        <v>105</v>
      </c>
      <c r="P271" s="3" t="s">
        <v>117</v>
      </c>
      <c r="Q271" s="3" t="s">
        <v>117</v>
      </c>
      <c r="R271" s="3" t="s">
        <v>117</v>
      </c>
      <c r="S271" s="3" t="s">
        <v>105</v>
      </c>
      <c r="T271" s="3" t="s">
        <v>105</v>
      </c>
      <c r="U271" s="3" t="s">
        <v>2715</v>
      </c>
      <c r="V271" s="3" t="s">
        <v>1957</v>
      </c>
      <c r="W271" t="s">
        <v>2715</v>
      </c>
      <c r="X271" t="s">
        <v>2719</v>
      </c>
      <c r="Y271" t="s">
        <v>2720</v>
      </c>
      <c r="AG271" s="3"/>
      <c r="AH271" s="3" t="s">
        <v>96</v>
      </c>
      <c r="AI271" s="3" t="s">
        <v>1958</v>
      </c>
      <c r="AJ271" s="3" t="s">
        <v>471</v>
      </c>
      <c r="AK271" s="3" t="s">
        <v>96</v>
      </c>
      <c r="AL271" s="3" t="s">
        <v>96</v>
      </c>
      <c r="AM271" s="3" t="s">
        <v>96</v>
      </c>
      <c r="AN271" s="3" t="s">
        <v>1959</v>
      </c>
      <c r="AO271" s="3" t="s">
        <v>1955</v>
      </c>
      <c r="AP271" s="3" t="s">
        <v>1955</v>
      </c>
    </row>
    <row r="272" spans="1:42" ht="22" customHeight="1" x14ac:dyDescent="0.35">
      <c r="A272">
        <v>41.467300000000002</v>
      </c>
      <c r="B272">
        <v>-72.190600000000003</v>
      </c>
      <c r="C272">
        <v>30</v>
      </c>
      <c r="D272" s="3" t="s">
        <v>101</v>
      </c>
      <c r="E272" s="3" t="s">
        <v>96</v>
      </c>
      <c r="F272" s="3" t="s">
        <v>116</v>
      </c>
      <c r="G272" s="3" t="s">
        <v>105</v>
      </c>
      <c r="H272" s="3" t="s">
        <v>106</v>
      </c>
      <c r="I272" s="3" t="s">
        <v>105</v>
      </c>
      <c r="J272" s="3" t="s">
        <v>104</v>
      </c>
      <c r="K272" s="3" t="s">
        <v>105</v>
      </c>
      <c r="L272" s="3" t="s">
        <v>106</v>
      </c>
      <c r="M272" s="3" t="s">
        <v>106</v>
      </c>
      <c r="N272" s="3" t="s">
        <v>105</v>
      </c>
      <c r="O272" s="3" t="s">
        <v>104</v>
      </c>
      <c r="P272" s="3" t="s">
        <v>106</v>
      </c>
      <c r="Q272" s="3" t="s">
        <v>107</v>
      </c>
      <c r="R272" s="3" t="s">
        <v>117</v>
      </c>
      <c r="S272" s="3" t="s">
        <v>104</v>
      </c>
      <c r="T272" s="3" t="s">
        <v>106</v>
      </c>
      <c r="U272" s="3" t="s">
        <v>2715</v>
      </c>
      <c r="V272" s="3" t="s">
        <v>176</v>
      </c>
      <c r="W272" t="s">
        <v>2715</v>
      </c>
      <c r="X272" t="s">
        <v>244</v>
      </c>
      <c r="Y272" t="s">
        <v>2717</v>
      </c>
      <c r="AG272" s="3"/>
      <c r="AH272" s="3" t="s">
        <v>96</v>
      </c>
      <c r="AI272" s="3" t="s">
        <v>1964</v>
      </c>
      <c r="AJ272" s="3" t="s">
        <v>246</v>
      </c>
      <c r="AK272" s="3" t="s">
        <v>1965</v>
      </c>
      <c r="AL272" s="3" t="s">
        <v>96</v>
      </c>
      <c r="AM272" s="3" t="s">
        <v>96</v>
      </c>
      <c r="AN272" s="3" t="s">
        <v>96</v>
      </c>
      <c r="AO272" s="3" t="s">
        <v>1962</v>
      </c>
      <c r="AP272" s="3" t="s">
        <v>1962</v>
      </c>
    </row>
    <row r="273" spans="1:42" ht="22" customHeight="1" x14ac:dyDescent="0.35">
      <c r="A273">
        <v>35.229599999999998</v>
      </c>
      <c r="B273">
        <v>-80.843000000000004</v>
      </c>
      <c r="C273">
        <v>19</v>
      </c>
      <c r="D273" s="3" t="s">
        <v>101</v>
      </c>
      <c r="E273" s="3" t="s">
        <v>96</v>
      </c>
      <c r="F273" s="3" t="s">
        <v>144</v>
      </c>
      <c r="G273" s="3" t="s">
        <v>117</v>
      </c>
      <c r="H273" s="3" t="s">
        <v>107</v>
      </c>
      <c r="I273" s="3" t="s">
        <v>107</v>
      </c>
      <c r="J273" s="3" t="s">
        <v>104</v>
      </c>
      <c r="K273" s="3" t="s">
        <v>104</v>
      </c>
      <c r="L273" s="3" t="s">
        <v>107</v>
      </c>
      <c r="M273" s="3" t="s">
        <v>104</v>
      </c>
      <c r="N273" s="3" t="s">
        <v>104</v>
      </c>
      <c r="O273" s="3" t="s">
        <v>107</v>
      </c>
      <c r="P273" s="3" t="s">
        <v>106</v>
      </c>
      <c r="Q273" s="3" t="s">
        <v>105</v>
      </c>
      <c r="R273" s="3" t="s">
        <v>117</v>
      </c>
      <c r="S273" s="3" t="s">
        <v>104</v>
      </c>
      <c r="T273" s="3" t="s">
        <v>105</v>
      </c>
      <c r="U273" s="3" t="s">
        <v>2715</v>
      </c>
      <c r="V273" s="3" t="s">
        <v>1970</v>
      </c>
      <c r="W273" t="s">
        <v>2715</v>
      </c>
      <c r="X273" t="s">
        <v>244</v>
      </c>
      <c r="Y273" t="s">
        <v>1177</v>
      </c>
      <c r="Z273" t="s">
        <v>198</v>
      </c>
      <c r="AG273" s="3"/>
      <c r="AH273" s="3" t="s">
        <v>96</v>
      </c>
      <c r="AI273" s="3" t="s">
        <v>1971</v>
      </c>
      <c r="AJ273" s="3" t="s">
        <v>110</v>
      </c>
      <c r="AK273" s="3" t="s">
        <v>1972</v>
      </c>
      <c r="AL273" s="3" t="s">
        <v>1973</v>
      </c>
      <c r="AM273" s="3" t="s">
        <v>96</v>
      </c>
      <c r="AN273" s="3" t="s">
        <v>96</v>
      </c>
      <c r="AO273" s="3" t="s">
        <v>1968</v>
      </c>
      <c r="AP273" s="3" t="s">
        <v>1968</v>
      </c>
    </row>
    <row r="274" spans="1:42" ht="22" customHeight="1" x14ac:dyDescent="0.35">
      <c r="A274">
        <v>36.807099999999998</v>
      </c>
      <c r="B274">
        <v>-76.365799999999993</v>
      </c>
      <c r="C274">
        <v>40</v>
      </c>
      <c r="D274" s="3" t="s">
        <v>101</v>
      </c>
      <c r="E274" s="3" t="s">
        <v>96</v>
      </c>
      <c r="F274" s="3" t="s">
        <v>144</v>
      </c>
      <c r="G274" s="3" t="s">
        <v>105</v>
      </c>
      <c r="H274" s="3" t="s">
        <v>105</v>
      </c>
      <c r="I274" s="3" t="s">
        <v>106</v>
      </c>
      <c r="J274" s="3" t="s">
        <v>105</v>
      </c>
      <c r="K274" s="3" t="s">
        <v>104</v>
      </c>
      <c r="L274" s="3" t="s">
        <v>106</v>
      </c>
      <c r="M274" s="3" t="s">
        <v>104</v>
      </c>
      <c r="N274" s="3" t="s">
        <v>105</v>
      </c>
      <c r="O274" s="3" t="s">
        <v>107</v>
      </c>
      <c r="P274" s="3" t="s">
        <v>107</v>
      </c>
      <c r="Q274" s="3" t="s">
        <v>117</v>
      </c>
      <c r="R274" s="3" t="s">
        <v>117</v>
      </c>
      <c r="S274" s="3" t="s">
        <v>104</v>
      </c>
      <c r="T274" s="3" t="s">
        <v>107</v>
      </c>
      <c r="U274" s="3" t="s">
        <v>2715</v>
      </c>
      <c r="V274" s="3" t="s">
        <v>688</v>
      </c>
      <c r="W274" t="s">
        <v>2715</v>
      </c>
      <c r="X274" t="s">
        <v>244</v>
      </c>
      <c r="Y274" t="s">
        <v>231</v>
      </c>
      <c r="Z274" t="s">
        <v>2719</v>
      </c>
      <c r="AG274" s="3"/>
      <c r="AH274" s="3" t="s">
        <v>96</v>
      </c>
      <c r="AI274" s="3" t="s">
        <v>1978</v>
      </c>
      <c r="AJ274" s="3" t="s">
        <v>246</v>
      </c>
      <c r="AK274" s="3" t="s">
        <v>1979</v>
      </c>
      <c r="AL274" s="3" t="s">
        <v>96</v>
      </c>
      <c r="AM274" s="3" t="s">
        <v>96</v>
      </c>
      <c r="AN274" s="3" t="s">
        <v>96</v>
      </c>
      <c r="AO274" s="3" t="s">
        <v>1976</v>
      </c>
      <c r="AP274" s="3" t="s">
        <v>1976</v>
      </c>
    </row>
    <row r="275" spans="1:42" ht="22" customHeight="1" x14ac:dyDescent="0.35">
      <c r="A275">
        <v>37.725200000000001</v>
      </c>
      <c r="B275">
        <v>-77.554599999999994</v>
      </c>
      <c r="C275">
        <v>31</v>
      </c>
      <c r="D275" s="3" t="s">
        <v>133</v>
      </c>
      <c r="E275" s="3" t="s">
        <v>96</v>
      </c>
      <c r="F275" s="3" t="s">
        <v>144</v>
      </c>
      <c r="G275" s="3" t="s">
        <v>105</v>
      </c>
      <c r="H275" s="3" t="s">
        <v>104</v>
      </c>
      <c r="I275" s="3" t="s">
        <v>105</v>
      </c>
      <c r="J275" s="3" t="s">
        <v>104</v>
      </c>
      <c r="K275" s="3" t="s">
        <v>104</v>
      </c>
      <c r="L275" s="3" t="s">
        <v>105</v>
      </c>
      <c r="M275" s="3" t="s">
        <v>104</v>
      </c>
      <c r="N275" s="3" t="s">
        <v>105</v>
      </c>
      <c r="O275" s="3" t="s">
        <v>105</v>
      </c>
      <c r="P275" s="3" t="s">
        <v>104</v>
      </c>
      <c r="Q275" s="3" t="s">
        <v>105</v>
      </c>
      <c r="R275" s="3" t="s">
        <v>107</v>
      </c>
      <c r="S275" s="3" t="s">
        <v>104</v>
      </c>
      <c r="T275" s="3" t="s">
        <v>105</v>
      </c>
      <c r="U275" s="3" t="s">
        <v>2715</v>
      </c>
      <c r="V275" s="3" t="s">
        <v>206</v>
      </c>
      <c r="W275" t="s">
        <v>2715</v>
      </c>
      <c r="X275" t="s">
        <v>244</v>
      </c>
      <c r="Y275" t="s">
        <v>198</v>
      </c>
      <c r="AG275" s="3"/>
      <c r="AH275" s="3" t="s">
        <v>96</v>
      </c>
      <c r="AI275" s="3" t="s">
        <v>1984</v>
      </c>
      <c r="AJ275" s="3" t="s">
        <v>246</v>
      </c>
      <c r="AK275" s="3" t="s">
        <v>1985</v>
      </c>
      <c r="AL275" s="3" t="s">
        <v>96</v>
      </c>
      <c r="AM275" s="3" t="s">
        <v>96</v>
      </c>
      <c r="AN275" s="3" t="s">
        <v>96</v>
      </c>
      <c r="AO275" s="3" t="s">
        <v>1982</v>
      </c>
      <c r="AP275" s="3" t="s">
        <v>1982</v>
      </c>
    </row>
    <row r="276" spans="1:42" ht="22" customHeight="1" x14ac:dyDescent="0.35">
      <c r="A276">
        <v>32.893599999999999</v>
      </c>
      <c r="B276">
        <v>-83.742999999999995</v>
      </c>
      <c r="C276">
        <v>50</v>
      </c>
      <c r="D276" s="3" t="s">
        <v>101</v>
      </c>
      <c r="E276" s="3" t="s">
        <v>96</v>
      </c>
      <c r="F276" s="3" t="s">
        <v>135</v>
      </c>
      <c r="G276" s="3" t="s">
        <v>117</v>
      </c>
      <c r="H276" s="3" t="s">
        <v>105</v>
      </c>
      <c r="I276" s="3" t="s">
        <v>105</v>
      </c>
      <c r="J276" s="3" t="s">
        <v>106</v>
      </c>
      <c r="K276" s="3" t="s">
        <v>106</v>
      </c>
      <c r="L276" s="3" t="s">
        <v>105</v>
      </c>
      <c r="M276" s="3" t="s">
        <v>105</v>
      </c>
      <c r="N276" s="3" t="s">
        <v>106</v>
      </c>
      <c r="O276" s="3" t="s">
        <v>105</v>
      </c>
      <c r="P276" s="3" t="s">
        <v>117</v>
      </c>
      <c r="Q276" s="3" t="s">
        <v>117</v>
      </c>
      <c r="R276" s="3" t="s">
        <v>117</v>
      </c>
      <c r="S276" s="3" t="s">
        <v>104</v>
      </c>
      <c r="T276" s="3" t="s">
        <v>117</v>
      </c>
      <c r="U276" s="3" t="s">
        <v>2715</v>
      </c>
      <c r="V276" s="3" t="s">
        <v>1990</v>
      </c>
      <c r="W276" t="s">
        <v>2715</v>
      </c>
      <c r="X276" t="s">
        <v>231</v>
      </c>
      <c r="Y276" t="s">
        <v>1177</v>
      </c>
      <c r="Z276" t="s">
        <v>2719</v>
      </c>
      <c r="AA276" t="s">
        <v>2718</v>
      </c>
      <c r="AG276" s="3"/>
      <c r="AH276" s="3" t="s">
        <v>96</v>
      </c>
      <c r="AI276" s="3" t="s">
        <v>1991</v>
      </c>
      <c r="AJ276" s="3" t="s">
        <v>1992</v>
      </c>
      <c r="AK276" s="3" t="s">
        <v>96</v>
      </c>
      <c r="AL276" s="3" t="s">
        <v>1993</v>
      </c>
      <c r="AM276" s="3" t="s">
        <v>96</v>
      </c>
      <c r="AN276" s="3" t="s">
        <v>1994</v>
      </c>
      <c r="AO276" s="3" t="s">
        <v>1988</v>
      </c>
      <c r="AP276" s="3" t="s">
        <v>1988</v>
      </c>
    </row>
    <row r="277" spans="1:42" ht="22" customHeight="1" x14ac:dyDescent="0.35">
      <c r="A277">
        <v>40.424199999999999</v>
      </c>
      <c r="B277">
        <v>-79.765799999999999</v>
      </c>
      <c r="C277">
        <v>33</v>
      </c>
      <c r="D277" s="3" t="s">
        <v>101</v>
      </c>
      <c r="E277" s="3" t="s">
        <v>96</v>
      </c>
      <c r="F277" s="3" t="s">
        <v>103</v>
      </c>
      <c r="G277" s="3" t="s">
        <v>105</v>
      </c>
      <c r="H277" s="3" t="s">
        <v>106</v>
      </c>
      <c r="I277" s="3" t="s">
        <v>105</v>
      </c>
      <c r="J277" s="3" t="s">
        <v>106</v>
      </c>
      <c r="K277" s="3" t="s">
        <v>105</v>
      </c>
      <c r="L277" s="3" t="s">
        <v>107</v>
      </c>
      <c r="M277" s="3" t="s">
        <v>105</v>
      </c>
      <c r="N277" s="3" t="s">
        <v>105</v>
      </c>
      <c r="O277" s="3" t="s">
        <v>105</v>
      </c>
      <c r="P277" s="3" t="s">
        <v>105</v>
      </c>
      <c r="Q277" s="3" t="s">
        <v>105</v>
      </c>
      <c r="R277" s="3" t="s">
        <v>106</v>
      </c>
      <c r="S277" s="3" t="s">
        <v>105</v>
      </c>
      <c r="T277" s="3" t="s">
        <v>106</v>
      </c>
      <c r="U277" s="3" t="s">
        <v>2715</v>
      </c>
      <c r="V277" s="3" t="s">
        <v>1999</v>
      </c>
      <c r="W277" t="s">
        <v>2715</v>
      </c>
      <c r="X277" t="s">
        <v>244</v>
      </c>
      <c r="Y277" t="s">
        <v>231</v>
      </c>
      <c r="Z277" t="s">
        <v>1177</v>
      </c>
      <c r="AA277" t="s">
        <v>2718</v>
      </c>
      <c r="AG277" s="3"/>
      <c r="AH277" s="3" t="s">
        <v>96</v>
      </c>
      <c r="AI277" s="3" t="s">
        <v>2000</v>
      </c>
      <c r="AJ277" s="3" t="s">
        <v>147</v>
      </c>
      <c r="AK277" s="3" t="s">
        <v>2001</v>
      </c>
      <c r="AL277" s="3" t="s">
        <v>2002</v>
      </c>
      <c r="AM277" s="3" t="s">
        <v>96</v>
      </c>
      <c r="AN277" s="3" t="s">
        <v>96</v>
      </c>
      <c r="AO277" s="3" t="s">
        <v>1997</v>
      </c>
      <c r="AP277" s="3" t="s">
        <v>1997</v>
      </c>
    </row>
    <row r="278" spans="1:42" ht="22" customHeight="1" x14ac:dyDescent="0.35">
      <c r="A278">
        <v>33.563099999999999</v>
      </c>
      <c r="B278">
        <v>-84.583200000000005</v>
      </c>
      <c r="C278">
        <v>47</v>
      </c>
      <c r="D278" s="3" t="s">
        <v>101</v>
      </c>
      <c r="E278" s="3" t="s">
        <v>96</v>
      </c>
      <c r="F278" s="3" t="s">
        <v>1168</v>
      </c>
      <c r="G278" s="3" t="s">
        <v>117</v>
      </c>
      <c r="H278" s="3" t="s">
        <v>104</v>
      </c>
      <c r="I278" s="3" t="s">
        <v>104</v>
      </c>
      <c r="J278" s="3" t="s">
        <v>106</v>
      </c>
      <c r="K278" s="3" t="s">
        <v>104</v>
      </c>
      <c r="L278" s="3" t="s">
        <v>106</v>
      </c>
      <c r="M278" s="3" t="s">
        <v>106</v>
      </c>
      <c r="N278" s="3" t="s">
        <v>106</v>
      </c>
      <c r="O278" s="3" t="s">
        <v>106</v>
      </c>
      <c r="P278" s="3" t="s">
        <v>117</v>
      </c>
      <c r="Q278" s="3" t="s">
        <v>117</v>
      </c>
      <c r="R278" s="3" t="s">
        <v>117</v>
      </c>
      <c r="S278" s="3" t="s">
        <v>104</v>
      </c>
      <c r="T278" s="3" t="s">
        <v>117</v>
      </c>
      <c r="U278" s="3" t="s">
        <v>2715</v>
      </c>
      <c r="V278" s="3" t="s">
        <v>444</v>
      </c>
      <c r="W278" t="s">
        <v>2715</v>
      </c>
      <c r="X278" t="s">
        <v>231</v>
      </c>
      <c r="AG278" s="3"/>
      <c r="AH278" s="3" t="s">
        <v>96</v>
      </c>
      <c r="AI278" s="3" t="s">
        <v>2007</v>
      </c>
      <c r="AJ278" s="3" t="s">
        <v>346</v>
      </c>
      <c r="AK278" s="3" t="s">
        <v>96</v>
      </c>
      <c r="AL278" s="3" t="s">
        <v>96</v>
      </c>
      <c r="AM278" s="3" t="s">
        <v>96</v>
      </c>
      <c r="AN278" s="3" t="s">
        <v>2008</v>
      </c>
      <c r="AO278" s="3" t="s">
        <v>2005</v>
      </c>
      <c r="AP278" s="3" t="s">
        <v>2005</v>
      </c>
    </row>
    <row r="279" spans="1:42" ht="22" customHeight="1" x14ac:dyDescent="0.35">
      <c r="A279">
        <v>40.032600000000002</v>
      </c>
      <c r="B279">
        <v>-82.879900000000006</v>
      </c>
      <c r="C279">
        <v>23</v>
      </c>
      <c r="D279" s="3" t="s">
        <v>101</v>
      </c>
      <c r="E279" s="3" t="s">
        <v>96</v>
      </c>
      <c r="F279" s="3" t="s">
        <v>144</v>
      </c>
      <c r="G279" s="3" t="s">
        <v>105</v>
      </c>
      <c r="H279" s="3" t="s">
        <v>105</v>
      </c>
      <c r="I279" s="3" t="s">
        <v>104</v>
      </c>
      <c r="J279" s="3" t="s">
        <v>105</v>
      </c>
      <c r="K279" s="3" t="s">
        <v>105</v>
      </c>
      <c r="L279" s="3" t="s">
        <v>107</v>
      </c>
      <c r="M279" s="3" t="s">
        <v>104</v>
      </c>
      <c r="N279" s="3" t="s">
        <v>105</v>
      </c>
      <c r="O279" s="3" t="s">
        <v>107</v>
      </c>
      <c r="P279" s="3" t="s">
        <v>105</v>
      </c>
      <c r="Q279" s="3" t="s">
        <v>105</v>
      </c>
      <c r="R279" s="3" t="s">
        <v>107</v>
      </c>
      <c r="S279" s="3" t="s">
        <v>105</v>
      </c>
      <c r="T279" s="3" t="s">
        <v>105</v>
      </c>
      <c r="U279" s="3"/>
      <c r="V279" s="3" t="s">
        <v>2013</v>
      </c>
      <c r="W279" t="s">
        <v>231</v>
      </c>
      <c r="X279" t="s">
        <v>1177</v>
      </c>
      <c r="Y279" t="s">
        <v>2719</v>
      </c>
      <c r="Z279" t="s">
        <v>2717</v>
      </c>
      <c r="AA279" t="s">
        <v>198</v>
      </c>
      <c r="AG279" s="3"/>
      <c r="AH279" s="3" t="s">
        <v>96</v>
      </c>
      <c r="AI279" s="3" t="s">
        <v>96</v>
      </c>
      <c r="AJ279" s="3" t="s">
        <v>96</v>
      </c>
      <c r="AK279" s="3" t="s">
        <v>96</v>
      </c>
      <c r="AL279" s="3" t="s">
        <v>2014</v>
      </c>
      <c r="AM279" s="3" t="s">
        <v>2015</v>
      </c>
      <c r="AN279" s="3" t="s">
        <v>2016</v>
      </c>
      <c r="AO279" s="3" t="s">
        <v>2011</v>
      </c>
      <c r="AP279" s="3" t="s">
        <v>2011</v>
      </c>
    </row>
    <row r="280" spans="1:42" ht="22" customHeight="1" x14ac:dyDescent="0.35">
      <c r="A280">
        <v>40.664299999999997</v>
      </c>
      <c r="B280">
        <v>-73.976299999999995</v>
      </c>
      <c r="C280">
        <v>51</v>
      </c>
      <c r="D280" s="3" t="s">
        <v>133</v>
      </c>
      <c r="E280" s="3" t="s">
        <v>96</v>
      </c>
      <c r="F280" s="3" t="s">
        <v>144</v>
      </c>
      <c r="G280" s="3" t="s">
        <v>105</v>
      </c>
      <c r="H280" s="3" t="s">
        <v>105</v>
      </c>
      <c r="I280" s="3" t="s">
        <v>105</v>
      </c>
      <c r="J280" s="3" t="s">
        <v>106</v>
      </c>
      <c r="K280" s="3" t="s">
        <v>104</v>
      </c>
      <c r="L280" s="3" t="s">
        <v>105</v>
      </c>
      <c r="M280" s="3" t="s">
        <v>105</v>
      </c>
      <c r="N280" s="3" t="s">
        <v>104</v>
      </c>
      <c r="O280" s="3" t="s">
        <v>107</v>
      </c>
      <c r="P280" s="3" t="s">
        <v>107</v>
      </c>
      <c r="Q280" s="3" t="s">
        <v>117</v>
      </c>
      <c r="R280" s="3" t="s">
        <v>117</v>
      </c>
      <c r="S280" s="3" t="s">
        <v>106</v>
      </c>
      <c r="T280" s="3" t="s">
        <v>106</v>
      </c>
      <c r="U280" s="3" t="s">
        <v>2715</v>
      </c>
      <c r="V280" s="3" t="s">
        <v>206</v>
      </c>
      <c r="W280" t="s">
        <v>2715</v>
      </c>
      <c r="X280" t="s">
        <v>244</v>
      </c>
      <c r="Y280" t="s">
        <v>198</v>
      </c>
      <c r="AG280" s="3"/>
      <c r="AH280" s="3" t="s">
        <v>96</v>
      </c>
      <c r="AI280" s="3" t="s">
        <v>2021</v>
      </c>
      <c r="AJ280" s="3" t="s">
        <v>216</v>
      </c>
      <c r="AK280" s="3" t="s">
        <v>2022</v>
      </c>
      <c r="AL280" s="3" t="s">
        <v>96</v>
      </c>
      <c r="AM280" s="3" t="s">
        <v>96</v>
      </c>
      <c r="AN280" s="3" t="s">
        <v>96</v>
      </c>
      <c r="AO280" s="3" t="s">
        <v>2019</v>
      </c>
      <c r="AP280" s="3" t="s">
        <v>2019</v>
      </c>
    </row>
    <row r="281" spans="1:42" ht="22" customHeight="1" x14ac:dyDescent="0.35">
      <c r="A281">
        <v>39.668500000000002</v>
      </c>
      <c r="B281">
        <v>-75.704800000000006</v>
      </c>
      <c r="C281">
        <v>46</v>
      </c>
      <c r="D281" s="3" t="s">
        <v>101</v>
      </c>
      <c r="E281" s="3" t="s">
        <v>96</v>
      </c>
      <c r="F281" s="3" t="s">
        <v>144</v>
      </c>
      <c r="G281" s="3" t="s">
        <v>105</v>
      </c>
      <c r="H281" s="3" t="s">
        <v>104</v>
      </c>
      <c r="I281" s="3" t="s">
        <v>105</v>
      </c>
      <c r="J281" s="3" t="s">
        <v>104</v>
      </c>
      <c r="K281" s="3" t="s">
        <v>105</v>
      </c>
      <c r="L281" s="3" t="s">
        <v>105</v>
      </c>
      <c r="M281" s="3" t="s">
        <v>104</v>
      </c>
      <c r="N281" s="3" t="s">
        <v>105</v>
      </c>
      <c r="O281" s="3" t="s">
        <v>104</v>
      </c>
      <c r="P281" s="3" t="s">
        <v>106</v>
      </c>
      <c r="Q281" s="3" t="s">
        <v>105</v>
      </c>
      <c r="R281" s="3" t="s">
        <v>105</v>
      </c>
      <c r="S281" s="3" t="s">
        <v>105</v>
      </c>
      <c r="T281" s="3" t="s">
        <v>105</v>
      </c>
      <c r="U281" s="3" t="s">
        <v>2715</v>
      </c>
      <c r="V281" s="3" t="s">
        <v>2026</v>
      </c>
      <c r="W281" t="s">
        <v>2715</v>
      </c>
      <c r="X281" t="s">
        <v>231</v>
      </c>
      <c r="Y281" t="s">
        <v>2717</v>
      </c>
      <c r="Z281" t="s">
        <v>854</v>
      </c>
      <c r="AG281" s="3"/>
      <c r="AH281" s="3" t="s">
        <v>96</v>
      </c>
      <c r="AI281" s="3" t="s">
        <v>2027</v>
      </c>
      <c r="AJ281" s="3" t="s">
        <v>986</v>
      </c>
      <c r="AK281" s="3" t="s">
        <v>96</v>
      </c>
      <c r="AL281" s="3" t="s">
        <v>96</v>
      </c>
      <c r="AM281" s="3" t="s">
        <v>96</v>
      </c>
      <c r="AN281" s="3" t="s">
        <v>2028</v>
      </c>
      <c r="AO281" s="3" t="s">
        <v>2025</v>
      </c>
      <c r="AP281" s="3" t="s">
        <v>2025</v>
      </c>
    </row>
    <row r="282" spans="1:42" ht="22" customHeight="1" x14ac:dyDescent="0.35">
      <c r="A282">
        <v>37.750999999999998</v>
      </c>
      <c r="B282">
        <v>-97.822000000000003</v>
      </c>
      <c r="C282">
        <v>30</v>
      </c>
      <c r="D282" s="3" t="s">
        <v>101</v>
      </c>
      <c r="E282" s="3" t="s">
        <v>96</v>
      </c>
      <c r="F282" s="3" t="s">
        <v>116</v>
      </c>
      <c r="G282" s="3" t="s">
        <v>117</v>
      </c>
      <c r="H282" s="3" t="s">
        <v>104</v>
      </c>
      <c r="I282" s="3" t="s">
        <v>104</v>
      </c>
      <c r="J282" s="3" t="s">
        <v>106</v>
      </c>
      <c r="K282" s="3" t="s">
        <v>105</v>
      </c>
      <c r="L282" s="3" t="s">
        <v>106</v>
      </c>
      <c r="M282" s="3" t="s">
        <v>105</v>
      </c>
      <c r="N282" s="3" t="s">
        <v>105</v>
      </c>
      <c r="O282" s="3" t="s">
        <v>107</v>
      </c>
      <c r="P282" s="3" t="s">
        <v>117</v>
      </c>
      <c r="Q282" s="3" t="s">
        <v>117</v>
      </c>
      <c r="R282" s="3" t="s">
        <v>117</v>
      </c>
      <c r="S282" s="3" t="s">
        <v>106</v>
      </c>
      <c r="T282" s="3" t="s">
        <v>107</v>
      </c>
      <c r="U282" s="3" t="s">
        <v>2715</v>
      </c>
      <c r="V282" s="3" t="s">
        <v>2033</v>
      </c>
      <c r="W282" t="s">
        <v>2715</v>
      </c>
      <c r="X282" t="s">
        <v>244</v>
      </c>
      <c r="Y282" t="s">
        <v>1177</v>
      </c>
      <c r="Z282" t="s">
        <v>2717</v>
      </c>
      <c r="AG282" s="3"/>
      <c r="AH282" s="3" t="s">
        <v>96</v>
      </c>
      <c r="AI282" s="3" t="s">
        <v>2034</v>
      </c>
      <c r="AJ282" s="3" t="s">
        <v>138</v>
      </c>
      <c r="AK282" s="3" t="s">
        <v>2035</v>
      </c>
      <c r="AL282" s="3" t="s">
        <v>2036</v>
      </c>
      <c r="AM282" s="3" t="s">
        <v>96</v>
      </c>
      <c r="AN282" s="3" t="s">
        <v>96</v>
      </c>
      <c r="AO282" s="3" t="s">
        <v>2031</v>
      </c>
      <c r="AP282" s="3" t="s">
        <v>2031</v>
      </c>
    </row>
    <row r="283" spans="1:42" ht="22" customHeight="1" x14ac:dyDescent="0.35">
      <c r="A283">
        <v>40.444200000000002</v>
      </c>
      <c r="B283">
        <v>-79.955699999999993</v>
      </c>
      <c r="C283">
        <v>25</v>
      </c>
      <c r="D283" s="3" t="s">
        <v>101</v>
      </c>
      <c r="E283" s="3" t="s">
        <v>96</v>
      </c>
      <c r="F283" s="3" t="s">
        <v>116</v>
      </c>
      <c r="G283" s="3" t="s">
        <v>117</v>
      </c>
      <c r="H283" s="3" t="s">
        <v>105</v>
      </c>
      <c r="I283" s="3" t="s">
        <v>105</v>
      </c>
      <c r="J283" s="3" t="s">
        <v>117</v>
      </c>
      <c r="K283" s="3" t="s">
        <v>105</v>
      </c>
      <c r="L283" s="3" t="s">
        <v>117</v>
      </c>
      <c r="M283" s="3" t="s">
        <v>107</v>
      </c>
      <c r="N283" s="3" t="s">
        <v>107</v>
      </c>
      <c r="O283" s="3" t="s">
        <v>104</v>
      </c>
      <c r="P283" s="3" t="s">
        <v>105</v>
      </c>
      <c r="Q283" s="3" t="s">
        <v>117</v>
      </c>
      <c r="R283" s="3" t="s">
        <v>117</v>
      </c>
      <c r="S283" s="3" t="s">
        <v>104</v>
      </c>
      <c r="T283" s="3" t="s">
        <v>106</v>
      </c>
      <c r="U283" s="3"/>
      <c r="V283" s="3" t="s">
        <v>206</v>
      </c>
      <c r="W283" t="s">
        <v>244</v>
      </c>
      <c r="X283" t="s">
        <v>198</v>
      </c>
      <c r="AG283" s="3"/>
      <c r="AH283" s="3" t="s">
        <v>96</v>
      </c>
      <c r="AI283" s="3" t="s">
        <v>96</v>
      </c>
      <c r="AJ283" s="3" t="s">
        <v>96</v>
      </c>
      <c r="AK283" s="3" t="s">
        <v>2040</v>
      </c>
      <c r="AL283" s="3" t="s">
        <v>96</v>
      </c>
      <c r="AM283" s="3" t="s">
        <v>2041</v>
      </c>
      <c r="AN283" s="3" t="s">
        <v>96</v>
      </c>
      <c r="AO283" s="3" t="s">
        <v>2039</v>
      </c>
      <c r="AP283" s="3" t="s">
        <v>2039</v>
      </c>
    </row>
    <row r="284" spans="1:42" ht="22" customHeight="1" x14ac:dyDescent="0.35">
      <c r="A284">
        <v>25.972899999999999</v>
      </c>
      <c r="B284">
        <v>-97.469499999999996</v>
      </c>
      <c r="C284">
        <v>41</v>
      </c>
      <c r="D284" s="3" t="s">
        <v>101</v>
      </c>
      <c r="E284" s="3" t="s">
        <v>96</v>
      </c>
      <c r="F284" s="3" t="s">
        <v>116</v>
      </c>
      <c r="G284" s="3" t="s">
        <v>117</v>
      </c>
      <c r="H284" s="3" t="s">
        <v>104</v>
      </c>
      <c r="I284" s="3" t="s">
        <v>105</v>
      </c>
      <c r="J284" s="3" t="s">
        <v>104</v>
      </c>
      <c r="K284" s="3" t="s">
        <v>105</v>
      </c>
      <c r="L284" s="3" t="s">
        <v>105</v>
      </c>
      <c r="M284" s="3" t="s">
        <v>104</v>
      </c>
      <c r="N284" s="3" t="s">
        <v>105</v>
      </c>
      <c r="O284" s="3" t="s">
        <v>107</v>
      </c>
      <c r="P284" s="3" t="s">
        <v>105</v>
      </c>
      <c r="Q284" s="3" t="s">
        <v>105</v>
      </c>
      <c r="R284" s="3" t="s">
        <v>105</v>
      </c>
      <c r="S284" s="3" t="s">
        <v>104</v>
      </c>
      <c r="T284" s="3" t="s">
        <v>104</v>
      </c>
      <c r="U284" s="3" t="s">
        <v>2715</v>
      </c>
      <c r="V284" s="3" t="s">
        <v>2046</v>
      </c>
      <c r="W284" t="s">
        <v>2715</v>
      </c>
      <c r="X284" t="s">
        <v>244</v>
      </c>
      <c r="Y284" t="s">
        <v>2721</v>
      </c>
      <c r="Z284" t="s">
        <v>231</v>
      </c>
      <c r="AA284" t="s">
        <v>1177</v>
      </c>
      <c r="AB284" t="s">
        <v>2719</v>
      </c>
      <c r="AC284" t="s">
        <v>2717</v>
      </c>
      <c r="AD284" t="s">
        <v>854</v>
      </c>
      <c r="AE284" t="s">
        <v>198</v>
      </c>
      <c r="AG284" s="3"/>
      <c r="AH284" s="3" t="s">
        <v>96</v>
      </c>
      <c r="AI284" s="3" t="s">
        <v>2047</v>
      </c>
      <c r="AJ284" s="3" t="s">
        <v>154</v>
      </c>
      <c r="AK284" s="3" t="s">
        <v>2048</v>
      </c>
      <c r="AL284" s="3" t="s">
        <v>2049</v>
      </c>
      <c r="AM284" s="3" t="s">
        <v>96</v>
      </c>
      <c r="AN284" s="3" t="s">
        <v>96</v>
      </c>
      <c r="AO284" s="3" t="s">
        <v>2044</v>
      </c>
      <c r="AP284" s="3" t="s">
        <v>2044</v>
      </c>
    </row>
    <row r="285" spans="1:42" ht="22" customHeight="1" x14ac:dyDescent="0.35">
      <c r="A285">
        <v>36.270899999999997</v>
      </c>
      <c r="B285">
        <v>-115.28</v>
      </c>
      <c r="C285">
        <v>43</v>
      </c>
      <c r="D285" s="3" t="s">
        <v>101</v>
      </c>
      <c r="E285" s="3" t="s">
        <v>96</v>
      </c>
      <c r="F285" s="3" t="s">
        <v>116</v>
      </c>
      <c r="G285" s="3" t="s">
        <v>107</v>
      </c>
      <c r="H285" s="3" t="s">
        <v>105</v>
      </c>
      <c r="I285" s="3" t="s">
        <v>107</v>
      </c>
      <c r="J285" s="3" t="s">
        <v>104</v>
      </c>
      <c r="K285" s="3" t="s">
        <v>105</v>
      </c>
      <c r="L285" s="3" t="s">
        <v>107</v>
      </c>
      <c r="M285" s="3" t="s">
        <v>105</v>
      </c>
      <c r="N285" s="3" t="s">
        <v>105</v>
      </c>
      <c r="O285" s="3" t="s">
        <v>107</v>
      </c>
      <c r="P285" s="3" t="s">
        <v>105</v>
      </c>
      <c r="Q285" s="3" t="s">
        <v>105</v>
      </c>
      <c r="R285" s="3" t="s">
        <v>105</v>
      </c>
      <c r="S285" s="3" t="s">
        <v>105</v>
      </c>
      <c r="T285" s="3" t="s">
        <v>105</v>
      </c>
      <c r="U285" s="3" t="s">
        <v>2715</v>
      </c>
      <c r="V285" s="3" t="s">
        <v>2054</v>
      </c>
      <c r="W285" t="s">
        <v>2715</v>
      </c>
      <c r="X285" t="s">
        <v>231</v>
      </c>
      <c r="Y285" t="s">
        <v>2719</v>
      </c>
      <c r="Z285" t="s">
        <v>2717</v>
      </c>
      <c r="AA285" t="s">
        <v>198</v>
      </c>
      <c r="AG285" s="3"/>
      <c r="AH285" s="3" t="s">
        <v>96</v>
      </c>
      <c r="AI285" s="3" t="s">
        <v>2055</v>
      </c>
      <c r="AJ285" s="3" t="s">
        <v>154</v>
      </c>
      <c r="AK285" s="3" t="s">
        <v>96</v>
      </c>
      <c r="AL285" s="3" t="s">
        <v>96</v>
      </c>
      <c r="AM285" s="3" t="s">
        <v>96</v>
      </c>
      <c r="AN285" s="3" t="s">
        <v>2056</v>
      </c>
      <c r="AO285" s="3" t="s">
        <v>2052</v>
      </c>
      <c r="AP285" s="3" t="s">
        <v>2052</v>
      </c>
    </row>
    <row r="286" spans="1:42" ht="22" customHeight="1" x14ac:dyDescent="0.35">
      <c r="A286">
        <v>40.736499999999999</v>
      </c>
      <c r="B286">
        <v>-74.005499999999998</v>
      </c>
      <c r="C286">
        <v>22</v>
      </c>
      <c r="D286" s="3" t="s">
        <v>133</v>
      </c>
      <c r="E286" s="3" t="s">
        <v>96</v>
      </c>
      <c r="F286" s="3" t="s">
        <v>103</v>
      </c>
      <c r="G286" s="3" t="s">
        <v>107</v>
      </c>
      <c r="H286" s="3" t="s">
        <v>105</v>
      </c>
      <c r="I286" s="3" t="s">
        <v>104</v>
      </c>
      <c r="J286" s="3" t="s">
        <v>107</v>
      </c>
      <c r="K286" s="3" t="s">
        <v>104</v>
      </c>
      <c r="L286" s="3" t="s">
        <v>105</v>
      </c>
      <c r="M286" s="3" t="s">
        <v>107</v>
      </c>
      <c r="N286" s="3" t="s">
        <v>105</v>
      </c>
      <c r="O286" s="3" t="s">
        <v>105</v>
      </c>
      <c r="P286" s="3" t="s">
        <v>107</v>
      </c>
      <c r="Q286" s="3" t="s">
        <v>107</v>
      </c>
      <c r="R286" s="3" t="s">
        <v>117</v>
      </c>
      <c r="S286" s="3" t="s">
        <v>105</v>
      </c>
      <c r="T286" s="3" t="s">
        <v>107</v>
      </c>
      <c r="U286" s="3" t="s">
        <v>2715</v>
      </c>
      <c r="V286" s="3" t="s">
        <v>2061</v>
      </c>
      <c r="W286" t="s">
        <v>2715</v>
      </c>
      <c r="X286" t="s">
        <v>244</v>
      </c>
      <c r="Y286" t="s">
        <v>2717</v>
      </c>
      <c r="Z286" t="s">
        <v>854</v>
      </c>
      <c r="AG286" s="3"/>
      <c r="AH286" s="3" t="s">
        <v>96</v>
      </c>
      <c r="AI286" s="3" t="s">
        <v>2062</v>
      </c>
      <c r="AJ286" s="3" t="s">
        <v>848</v>
      </c>
      <c r="AK286" s="3" t="s">
        <v>2063</v>
      </c>
      <c r="AL286" s="3" t="s">
        <v>96</v>
      </c>
      <c r="AM286" s="3" t="s">
        <v>96</v>
      </c>
      <c r="AN286" s="3" t="s">
        <v>96</v>
      </c>
      <c r="AO286" s="3" t="s">
        <v>2059</v>
      </c>
      <c r="AP286" s="3" t="s">
        <v>2059</v>
      </c>
    </row>
    <row r="287" spans="1:42" ht="22" customHeight="1" x14ac:dyDescent="0.35">
      <c r="A287">
        <v>26.934999999999999</v>
      </c>
      <c r="B287">
        <v>-80.117800000000003</v>
      </c>
      <c r="C287">
        <v>19</v>
      </c>
      <c r="D287" s="3" t="s">
        <v>101</v>
      </c>
      <c r="E287" s="3" t="s">
        <v>96</v>
      </c>
      <c r="F287" s="3" t="s">
        <v>116</v>
      </c>
      <c r="G287" s="3" t="s">
        <v>105</v>
      </c>
      <c r="H287" s="3" t="s">
        <v>105</v>
      </c>
      <c r="I287" s="3" t="s">
        <v>105</v>
      </c>
      <c r="J287" s="3" t="s">
        <v>105</v>
      </c>
      <c r="K287" s="3" t="s">
        <v>105</v>
      </c>
      <c r="L287" s="3" t="s">
        <v>105</v>
      </c>
      <c r="M287" s="3" t="s">
        <v>105</v>
      </c>
      <c r="N287" s="3" t="s">
        <v>104</v>
      </c>
      <c r="O287" s="3" t="s">
        <v>106</v>
      </c>
      <c r="P287" s="3" t="s">
        <v>106</v>
      </c>
      <c r="Q287" s="3" t="s">
        <v>106</v>
      </c>
      <c r="R287" s="3" t="s">
        <v>106</v>
      </c>
      <c r="S287" s="3" t="s">
        <v>105</v>
      </c>
      <c r="T287" s="3" t="s">
        <v>106</v>
      </c>
      <c r="U287" s="3" t="s">
        <v>2715</v>
      </c>
      <c r="V287" s="3" t="s">
        <v>702</v>
      </c>
      <c r="W287" t="s">
        <v>2715</v>
      </c>
      <c r="X287" t="s">
        <v>231</v>
      </c>
      <c r="Y287" t="s">
        <v>2717</v>
      </c>
      <c r="Z287" t="s">
        <v>198</v>
      </c>
      <c r="AG287" s="3"/>
      <c r="AH287" s="3" t="s">
        <v>96</v>
      </c>
      <c r="AI287" s="3" t="s">
        <v>2068</v>
      </c>
      <c r="AJ287" s="3" t="s">
        <v>246</v>
      </c>
      <c r="AK287" s="3" t="s">
        <v>96</v>
      </c>
      <c r="AL287" s="3" t="s">
        <v>96</v>
      </c>
      <c r="AM287" s="3" t="s">
        <v>96</v>
      </c>
      <c r="AN287" s="3" t="s">
        <v>2069</v>
      </c>
      <c r="AO287" s="3" t="s">
        <v>2066</v>
      </c>
      <c r="AP287" s="3" t="s">
        <v>2066</v>
      </c>
    </row>
    <row r="288" spans="1:42" ht="22" customHeight="1" x14ac:dyDescent="0.35">
      <c r="A288">
        <v>40.766199999999998</v>
      </c>
      <c r="B288">
        <v>-74.017799999999994</v>
      </c>
      <c r="C288">
        <v>35</v>
      </c>
      <c r="D288" s="3" t="s">
        <v>101</v>
      </c>
      <c r="E288" s="3" t="s">
        <v>96</v>
      </c>
      <c r="F288" s="3" t="s">
        <v>135</v>
      </c>
      <c r="G288" s="3" t="s">
        <v>107</v>
      </c>
      <c r="H288" s="3" t="s">
        <v>105</v>
      </c>
      <c r="I288" s="3" t="s">
        <v>107</v>
      </c>
      <c r="J288" s="3" t="s">
        <v>106</v>
      </c>
      <c r="K288" s="3" t="s">
        <v>106</v>
      </c>
      <c r="L288" s="3" t="s">
        <v>105</v>
      </c>
      <c r="M288" s="3" t="s">
        <v>104</v>
      </c>
      <c r="N288" s="3" t="s">
        <v>106</v>
      </c>
      <c r="O288" s="3" t="s">
        <v>107</v>
      </c>
      <c r="P288" s="3" t="s">
        <v>107</v>
      </c>
      <c r="Q288" s="3" t="s">
        <v>107</v>
      </c>
      <c r="R288" s="3" t="s">
        <v>106</v>
      </c>
      <c r="S288" s="3" t="s">
        <v>106</v>
      </c>
      <c r="T288" s="3" t="s">
        <v>106</v>
      </c>
      <c r="U288" s="3"/>
      <c r="V288" s="3" t="s">
        <v>401</v>
      </c>
      <c r="W288" t="s">
        <v>2717</v>
      </c>
      <c r="X288" t="s">
        <v>198</v>
      </c>
      <c r="AG288" s="3"/>
      <c r="AH288" s="3" t="s">
        <v>96</v>
      </c>
      <c r="AI288" s="3" t="s">
        <v>96</v>
      </c>
      <c r="AJ288" s="3" t="s">
        <v>96</v>
      </c>
      <c r="AK288" s="3" t="s">
        <v>96</v>
      </c>
      <c r="AL288" s="3" t="s">
        <v>96</v>
      </c>
      <c r="AM288" s="3" t="s">
        <v>2074</v>
      </c>
      <c r="AN288" s="3" t="s">
        <v>2075</v>
      </c>
      <c r="AO288" s="3" t="s">
        <v>2072</v>
      </c>
      <c r="AP288" s="3" t="s">
        <v>2072</v>
      </c>
    </row>
    <row r="289" spans="1:42" ht="22" customHeight="1" x14ac:dyDescent="0.35">
      <c r="A289">
        <v>45.528199999999998</v>
      </c>
      <c r="B289">
        <v>-122.63549999999999</v>
      </c>
      <c r="C289">
        <v>24</v>
      </c>
      <c r="D289" s="3" t="s">
        <v>101</v>
      </c>
      <c r="E289" s="3" t="s">
        <v>96</v>
      </c>
      <c r="F289" s="3" t="s">
        <v>144</v>
      </c>
      <c r="G289" s="3" t="s">
        <v>107</v>
      </c>
      <c r="H289" s="3" t="s">
        <v>105</v>
      </c>
      <c r="I289" s="3" t="s">
        <v>107</v>
      </c>
      <c r="J289" s="3" t="s">
        <v>105</v>
      </c>
      <c r="K289" s="3" t="s">
        <v>105</v>
      </c>
      <c r="L289" s="3" t="s">
        <v>105</v>
      </c>
      <c r="M289" s="3" t="s">
        <v>104</v>
      </c>
      <c r="N289" s="3" t="s">
        <v>104</v>
      </c>
      <c r="O289" s="3" t="s">
        <v>105</v>
      </c>
      <c r="P289" s="3" t="s">
        <v>105</v>
      </c>
      <c r="Q289" s="3" t="s">
        <v>107</v>
      </c>
      <c r="R289" s="3" t="s">
        <v>117</v>
      </c>
      <c r="S289" s="3" t="s">
        <v>105</v>
      </c>
      <c r="T289" s="3" t="s">
        <v>106</v>
      </c>
      <c r="U289" s="3" t="s">
        <v>2715</v>
      </c>
      <c r="V289" s="3" t="s">
        <v>854</v>
      </c>
      <c r="W289" t="s">
        <v>2715</v>
      </c>
      <c r="X289" t="s">
        <v>854</v>
      </c>
      <c r="AG289" s="3"/>
      <c r="AH289" s="3" t="s">
        <v>96</v>
      </c>
      <c r="AI289" s="3" t="s">
        <v>2080</v>
      </c>
      <c r="AJ289" s="3" t="s">
        <v>138</v>
      </c>
      <c r="AK289" s="3" t="s">
        <v>96</v>
      </c>
      <c r="AL289" s="3" t="s">
        <v>96</v>
      </c>
      <c r="AM289" s="3" t="s">
        <v>96</v>
      </c>
      <c r="AN289" s="3" t="s">
        <v>2081</v>
      </c>
      <c r="AO289" s="3" t="s">
        <v>2078</v>
      </c>
      <c r="AP289" s="3" t="s">
        <v>2078</v>
      </c>
    </row>
    <row r="290" spans="1:42" ht="22" customHeight="1" x14ac:dyDescent="0.35">
      <c r="A290">
        <v>36.764600000000002</v>
      </c>
      <c r="B290">
        <v>-76.340800000000002</v>
      </c>
      <c r="C290">
        <v>43</v>
      </c>
      <c r="D290" s="3" t="s">
        <v>133</v>
      </c>
      <c r="E290" s="3" t="s">
        <v>96</v>
      </c>
      <c r="F290" s="3" t="s">
        <v>116</v>
      </c>
      <c r="G290" s="3" t="s">
        <v>117</v>
      </c>
      <c r="H290" s="3" t="s">
        <v>104</v>
      </c>
      <c r="I290" s="3" t="s">
        <v>106</v>
      </c>
      <c r="J290" s="3" t="s">
        <v>105</v>
      </c>
      <c r="K290" s="3" t="s">
        <v>104</v>
      </c>
      <c r="L290" s="3" t="s">
        <v>104</v>
      </c>
      <c r="M290" s="3" t="s">
        <v>104</v>
      </c>
      <c r="N290" s="3" t="s">
        <v>106</v>
      </c>
      <c r="O290" s="3" t="s">
        <v>106</v>
      </c>
      <c r="P290" s="3" t="s">
        <v>105</v>
      </c>
      <c r="Q290" s="3" t="s">
        <v>107</v>
      </c>
      <c r="R290" s="3" t="s">
        <v>107</v>
      </c>
      <c r="S290" s="3" t="s">
        <v>105</v>
      </c>
      <c r="T290" s="3" t="s">
        <v>106</v>
      </c>
      <c r="U290" s="3" t="s">
        <v>2715</v>
      </c>
      <c r="V290" s="3" t="s">
        <v>176</v>
      </c>
      <c r="W290" t="s">
        <v>2715</v>
      </c>
      <c r="X290" t="s">
        <v>244</v>
      </c>
      <c r="Y290" t="s">
        <v>2717</v>
      </c>
      <c r="AG290" s="3"/>
      <c r="AH290" s="3" t="s">
        <v>96</v>
      </c>
      <c r="AI290" s="3" t="s">
        <v>2086</v>
      </c>
      <c r="AJ290" s="3" t="s">
        <v>367</v>
      </c>
      <c r="AK290" s="3" t="s">
        <v>2087</v>
      </c>
      <c r="AL290" s="3" t="s">
        <v>96</v>
      </c>
      <c r="AM290" s="3" t="s">
        <v>96</v>
      </c>
      <c r="AN290" s="3" t="s">
        <v>96</v>
      </c>
      <c r="AO290" s="3" t="s">
        <v>2084</v>
      </c>
      <c r="AP290" s="3" t="s">
        <v>2084</v>
      </c>
    </row>
    <row r="291" spans="1:42" ht="22" customHeight="1" x14ac:dyDescent="0.35">
      <c r="A291">
        <v>41.970300000000002</v>
      </c>
      <c r="B291">
        <v>-87.664000000000001</v>
      </c>
      <c r="C291">
        <v>52</v>
      </c>
      <c r="D291" s="3" t="s">
        <v>101</v>
      </c>
      <c r="E291" s="3" t="s">
        <v>96</v>
      </c>
      <c r="F291" s="3" t="s">
        <v>103</v>
      </c>
      <c r="G291" s="3" t="s">
        <v>105</v>
      </c>
      <c r="H291" s="3" t="s">
        <v>104</v>
      </c>
      <c r="I291" s="3" t="s">
        <v>104</v>
      </c>
      <c r="J291" s="3" t="s">
        <v>104</v>
      </c>
      <c r="K291" s="3" t="s">
        <v>105</v>
      </c>
      <c r="L291" s="3" t="s">
        <v>105</v>
      </c>
      <c r="M291" s="3" t="s">
        <v>104</v>
      </c>
      <c r="N291" s="3" t="s">
        <v>105</v>
      </c>
      <c r="O291" s="3" t="s">
        <v>105</v>
      </c>
      <c r="P291" s="3" t="s">
        <v>105</v>
      </c>
      <c r="Q291" s="3" t="s">
        <v>104</v>
      </c>
      <c r="R291" s="3" t="s">
        <v>117</v>
      </c>
      <c r="S291" s="3" t="s">
        <v>104</v>
      </c>
      <c r="T291" s="3" t="s">
        <v>105</v>
      </c>
      <c r="U291" s="3" t="s">
        <v>2715</v>
      </c>
      <c r="V291" s="3" t="s">
        <v>401</v>
      </c>
      <c r="W291" t="s">
        <v>2715</v>
      </c>
      <c r="X291" t="s">
        <v>2717</v>
      </c>
      <c r="Y291" t="s">
        <v>198</v>
      </c>
      <c r="AG291" s="3"/>
      <c r="AH291" s="3" t="s">
        <v>96</v>
      </c>
      <c r="AI291" s="3" t="s">
        <v>2092</v>
      </c>
      <c r="AJ291" s="3" t="s">
        <v>458</v>
      </c>
      <c r="AK291" s="3" t="s">
        <v>96</v>
      </c>
      <c r="AL291" s="3" t="s">
        <v>96</v>
      </c>
      <c r="AM291" s="3" t="s">
        <v>96</v>
      </c>
      <c r="AN291" s="3" t="s">
        <v>2093</v>
      </c>
      <c r="AO291" s="3" t="s">
        <v>2090</v>
      </c>
      <c r="AP291" s="3" t="s">
        <v>2090</v>
      </c>
    </row>
    <row r="292" spans="1:42" ht="22" customHeight="1" x14ac:dyDescent="0.35">
      <c r="A292">
        <v>39.000500000000002</v>
      </c>
      <c r="B292">
        <v>-76.971199999999996</v>
      </c>
      <c r="C292">
        <v>25</v>
      </c>
      <c r="D292" s="3" t="s">
        <v>133</v>
      </c>
      <c r="E292" s="3" t="s">
        <v>96</v>
      </c>
      <c r="F292" s="3" t="s">
        <v>116</v>
      </c>
      <c r="G292" s="3" t="s">
        <v>104</v>
      </c>
      <c r="H292" s="3" t="s">
        <v>105</v>
      </c>
      <c r="I292" s="3" t="s">
        <v>104</v>
      </c>
      <c r="J292" s="3" t="s">
        <v>104</v>
      </c>
      <c r="K292" s="3" t="s">
        <v>106</v>
      </c>
      <c r="L292" s="3" t="s">
        <v>106</v>
      </c>
      <c r="M292" s="3" t="s">
        <v>105</v>
      </c>
      <c r="N292" s="3" t="s">
        <v>104</v>
      </c>
      <c r="O292" s="3" t="s">
        <v>106</v>
      </c>
      <c r="P292" s="3" t="s">
        <v>107</v>
      </c>
      <c r="Q292" s="3" t="s">
        <v>107</v>
      </c>
      <c r="R292" s="3" t="s">
        <v>117</v>
      </c>
      <c r="S292" s="3" t="s">
        <v>105</v>
      </c>
      <c r="T292" s="3" t="s">
        <v>106</v>
      </c>
      <c r="U292" s="3" t="s">
        <v>2715</v>
      </c>
      <c r="V292" s="3" t="s">
        <v>206</v>
      </c>
      <c r="W292" t="s">
        <v>2715</v>
      </c>
      <c r="X292" t="s">
        <v>244</v>
      </c>
      <c r="Y292" t="s">
        <v>198</v>
      </c>
      <c r="AG292" s="3"/>
      <c r="AH292" s="3" t="s">
        <v>96</v>
      </c>
      <c r="AI292" s="3" t="s">
        <v>2098</v>
      </c>
      <c r="AJ292" s="3" t="s">
        <v>1503</v>
      </c>
      <c r="AK292" s="3" t="s">
        <v>2099</v>
      </c>
      <c r="AL292" s="3" t="s">
        <v>96</v>
      </c>
      <c r="AM292" s="3" t="s">
        <v>96</v>
      </c>
      <c r="AN292" s="3" t="s">
        <v>96</v>
      </c>
      <c r="AO292" s="3" t="s">
        <v>2096</v>
      </c>
      <c r="AP292" s="3" t="s">
        <v>2096</v>
      </c>
    </row>
    <row r="293" spans="1:42" ht="22" customHeight="1" x14ac:dyDescent="0.35">
      <c r="A293">
        <v>36.004800000000003</v>
      </c>
      <c r="B293">
        <v>-86.788600000000002</v>
      </c>
      <c r="C293">
        <v>31</v>
      </c>
      <c r="D293" s="3" t="s">
        <v>133</v>
      </c>
      <c r="E293" s="3" t="s">
        <v>96</v>
      </c>
      <c r="F293" s="3" t="s">
        <v>135</v>
      </c>
      <c r="G293" s="3" t="s">
        <v>105</v>
      </c>
      <c r="H293" s="3" t="s">
        <v>105</v>
      </c>
      <c r="I293" s="3" t="s">
        <v>105</v>
      </c>
      <c r="J293" s="3" t="s">
        <v>105</v>
      </c>
      <c r="K293" s="3" t="s">
        <v>105</v>
      </c>
      <c r="L293" s="3" t="s">
        <v>106</v>
      </c>
      <c r="M293" s="3" t="s">
        <v>105</v>
      </c>
      <c r="N293" s="3" t="s">
        <v>104</v>
      </c>
      <c r="O293" s="3" t="s">
        <v>106</v>
      </c>
      <c r="P293" s="3" t="s">
        <v>107</v>
      </c>
      <c r="Q293" s="3" t="s">
        <v>107</v>
      </c>
      <c r="R293" s="3" t="s">
        <v>107</v>
      </c>
      <c r="S293" s="3" t="s">
        <v>105</v>
      </c>
      <c r="T293" s="3" t="s">
        <v>105</v>
      </c>
      <c r="U293" s="3" t="s">
        <v>2715</v>
      </c>
      <c r="V293" s="3" t="s">
        <v>2104</v>
      </c>
      <c r="W293" t="s">
        <v>2715</v>
      </c>
      <c r="X293" t="s">
        <v>244</v>
      </c>
      <c r="Y293" t="s">
        <v>1177</v>
      </c>
      <c r="Z293" t="s">
        <v>2719</v>
      </c>
      <c r="AA293" t="s">
        <v>2718</v>
      </c>
      <c r="AB293" t="s">
        <v>854</v>
      </c>
      <c r="AC293" t="s">
        <v>2720</v>
      </c>
      <c r="AG293" s="3"/>
      <c r="AH293" s="3" t="s">
        <v>96</v>
      </c>
      <c r="AI293" s="3" t="s">
        <v>2105</v>
      </c>
      <c r="AJ293" s="3" t="s">
        <v>1503</v>
      </c>
      <c r="AK293" s="3" t="s">
        <v>2106</v>
      </c>
      <c r="AL293" s="3" t="s">
        <v>2107</v>
      </c>
      <c r="AM293" s="3" t="s">
        <v>96</v>
      </c>
      <c r="AN293" s="3" t="s">
        <v>96</v>
      </c>
      <c r="AO293" s="3" t="s">
        <v>2102</v>
      </c>
      <c r="AP293" s="3" t="s">
        <v>2102</v>
      </c>
    </row>
    <row r="294" spans="1:42" ht="22" customHeight="1" x14ac:dyDescent="0.35">
      <c r="A294">
        <v>38.001199999999997</v>
      </c>
      <c r="B294">
        <v>-84.532499999999999</v>
      </c>
      <c r="C294">
        <v>36</v>
      </c>
      <c r="D294" s="3" t="s">
        <v>133</v>
      </c>
      <c r="E294" s="3" t="s">
        <v>96</v>
      </c>
      <c r="F294" s="3" t="s">
        <v>103</v>
      </c>
      <c r="G294" s="3" t="s">
        <v>104</v>
      </c>
      <c r="H294" s="3" t="s">
        <v>104</v>
      </c>
      <c r="I294" s="3" t="s">
        <v>104</v>
      </c>
      <c r="J294" s="3" t="s">
        <v>105</v>
      </c>
      <c r="K294" s="3" t="s">
        <v>104</v>
      </c>
      <c r="L294" s="3" t="s">
        <v>104</v>
      </c>
      <c r="M294" s="3" t="s">
        <v>104</v>
      </c>
      <c r="N294" s="3" t="s">
        <v>105</v>
      </c>
      <c r="O294" s="3" t="s">
        <v>104</v>
      </c>
      <c r="P294" s="3" t="s">
        <v>104</v>
      </c>
      <c r="Q294" s="3" t="s">
        <v>104</v>
      </c>
      <c r="R294" s="3" t="s">
        <v>105</v>
      </c>
      <c r="S294" s="3" t="s">
        <v>104</v>
      </c>
      <c r="T294" s="3" t="s">
        <v>104</v>
      </c>
      <c r="U294" s="3" t="s">
        <v>2715</v>
      </c>
      <c r="V294" s="3" t="s">
        <v>1061</v>
      </c>
      <c r="W294" t="s">
        <v>2715</v>
      </c>
      <c r="X294" t="s">
        <v>244</v>
      </c>
      <c r="Y294" t="s">
        <v>2721</v>
      </c>
      <c r="Z294" t="s">
        <v>2717</v>
      </c>
      <c r="AA294" t="s">
        <v>198</v>
      </c>
      <c r="AG294" s="3"/>
      <c r="AH294" s="3" t="s">
        <v>96</v>
      </c>
      <c r="AI294" s="3" t="s">
        <v>2112</v>
      </c>
      <c r="AJ294" s="3" t="s">
        <v>742</v>
      </c>
      <c r="AK294" s="3" t="s">
        <v>2113</v>
      </c>
      <c r="AL294" s="3" t="s">
        <v>96</v>
      </c>
      <c r="AM294" s="3" t="s">
        <v>96</v>
      </c>
      <c r="AN294" s="3" t="s">
        <v>96</v>
      </c>
      <c r="AO294" s="3" t="s">
        <v>2110</v>
      </c>
      <c r="AP294" s="3" t="s">
        <v>2110</v>
      </c>
    </row>
    <row r="295" spans="1:42" ht="22" customHeight="1" x14ac:dyDescent="0.35">
      <c r="A295">
        <v>33.521799999999999</v>
      </c>
      <c r="B295">
        <v>-82.084100000000007</v>
      </c>
      <c r="C295">
        <v>35</v>
      </c>
      <c r="D295" s="3" t="s">
        <v>101</v>
      </c>
      <c r="E295" s="3" t="s">
        <v>96</v>
      </c>
      <c r="F295" s="3" t="s">
        <v>116</v>
      </c>
      <c r="G295" s="3" t="s">
        <v>117</v>
      </c>
      <c r="H295" s="3" t="s">
        <v>104</v>
      </c>
      <c r="I295" s="3" t="s">
        <v>105</v>
      </c>
      <c r="J295" s="3" t="s">
        <v>105</v>
      </c>
      <c r="K295" s="3" t="s">
        <v>105</v>
      </c>
      <c r="L295" s="3" t="s">
        <v>105</v>
      </c>
      <c r="M295" s="3" t="s">
        <v>105</v>
      </c>
      <c r="N295" s="3" t="s">
        <v>106</v>
      </c>
      <c r="O295" s="3" t="s">
        <v>104</v>
      </c>
      <c r="P295" s="3" t="s">
        <v>105</v>
      </c>
      <c r="Q295" s="3" t="s">
        <v>105</v>
      </c>
      <c r="R295" s="3" t="s">
        <v>107</v>
      </c>
      <c r="S295" s="3" t="s">
        <v>104</v>
      </c>
      <c r="T295" s="3" t="s">
        <v>106</v>
      </c>
      <c r="U295" s="3" t="s">
        <v>2715</v>
      </c>
      <c r="V295" s="3" t="s">
        <v>2118</v>
      </c>
      <c r="W295" t="s">
        <v>2715</v>
      </c>
      <c r="X295" t="s">
        <v>231</v>
      </c>
      <c r="Y295" t="s">
        <v>1177</v>
      </c>
      <c r="Z295" t="s">
        <v>2719</v>
      </c>
      <c r="AA295" t="s">
        <v>198</v>
      </c>
      <c r="AG295" s="3"/>
      <c r="AH295" s="3" t="s">
        <v>96</v>
      </c>
      <c r="AI295" s="3" t="s">
        <v>2119</v>
      </c>
      <c r="AJ295" s="3" t="s">
        <v>632</v>
      </c>
      <c r="AK295" s="3" t="s">
        <v>96</v>
      </c>
      <c r="AL295" s="3" t="s">
        <v>2120</v>
      </c>
      <c r="AM295" s="3" t="s">
        <v>96</v>
      </c>
      <c r="AN295" s="3" t="s">
        <v>2121</v>
      </c>
      <c r="AO295" s="3" t="s">
        <v>2116</v>
      </c>
      <c r="AP295" s="3" t="s">
        <v>2116</v>
      </c>
    </row>
    <row r="296" spans="1:42" ht="22" customHeight="1" x14ac:dyDescent="0.35">
      <c r="A296">
        <v>41.955500000000001</v>
      </c>
      <c r="B296">
        <v>-87.661299999999997</v>
      </c>
      <c r="C296">
        <v>37</v>
      </c>
      <c r="D296" s="3" t="s">
        <v>101</v>
      </c>
      <c r="E296" s="3" t="s">
        <v>96</v>
      </c>
      <c r="F296" s="3" t="s">
        <v>135</v>
      </c>
      <c r="G296" s="3" t="s">
        <v>117</v>
      </c>
      <c r="H296" s="3" t="s">
        <v>104</v>
      </c>
      <c r="I296" s="3" t="s">
        <v>106</v>
      </c>
      <c r="J296" s="3" t="s">
        <v>107</v>
      </c>
      <c r="K296" s="3" t="s">
        <v>105</v>
      </c>
      <c r="L296" s="3" t="s">
        <v>117</v>
      </c>
      <c r="M296" s="3" t="s">
        <v>104</v>
      </c>
      <c r="N296" s="3" t="s">
        <v>107</v>
      </c>
      <c r="O296" s="3" t="s">
        <v>105</v>
      </c>
      <c r="P296" s="3" t="s">
        <v>107</v>
      </c>
      <c r="Q296" s="3" t="s">
        <v>117</v>
      </c>
      <c r="R296" s="3" t="s">
        <v>117</v>
      </c>
      <c r="S296" s="3" t="s">
        <v>104</v>
      </c>
      <c r="T296" s="3" t="s">
        <v>106</v>
      </c>
      <c r="U296" s="3" t="s">
        <v>2715</v>
      </c>
      <c r="V296" s="3" t="s">
        <v>136</v>
      </c>
      <c r="W296" t="s">
        <v>2715</v>
      </c>
      <c r="X296" t="s">
        <v>244</v>
      </c>
      <c r="Y296" t="s">
        <v>2717</v>
      </c>
      <c r="Z296" t="s">
        <v>198</v>
      </c>
      <c r="AG296" s="3"/>
      <c r="AH296" s="3" t="s">
        <v>96</v>
      </c>
      <c r="AI296" s="3" t="s">
        <v>2126</v>
      </c>
      <c r="AJ296" s="3" t="s">
        <v>768</v>
      </c>
      <c r="AK296" s="3" t="s">
        <v>2127</v>
      </c>
      <c r="AL296" s="3" t="s">
        <v>96</v>
      </c>
      <c r="AM296" s="3" t="s">
        <v>96</v>
      </c>
      <c r="AN296" s="3" t="s">
        <v>96</v>
      </c>
      <c r="AO296" s="3" t="s">
        <v>2124</v>
      </c>
      <c r="AP296" s="3" t="s">
        <v>2124</v>
      </c>
    </row>
    <row r="297" spans="1:42" ht="22" customHeight="1" x14ac:dyDescent="0.35">
      <c r="A297">
        <v>40.455100000000002</v>
      </c>
      <c r="B297">
        <v>-74.487099999999998</v>
      </c>
      <c r="C297">
        <v>34</v>
      </c>
      <c r="D297" s="3" t="s">
        <v>101</v>
      </c>
      <c r="E297" s="3" t="s">
        <v>96</v>
      </c>
      <c r="F297" s="3" t="s">
        <v>144</v>
      </c>
      <c r="G297" s="3" t="s">
        <v>107</v>
      </c>
      <c r="H297" s="3" t="s">
        <v>105</v>
      </c>
      <c r="I297" s="3" t="s">
        <v>107</v>
      </c>
      <c r="J297" s="3" t="s">
        <v>105</v>
      </c>
      <c r="K297" s="3" t="s">
        <v>105</v>
      </c>
      <c r="L297" s="3" t="s">
        <v>107</v>
      </c>
      <c r="M297" s="3" t="s">
        <v>104</v>
      </c>
      <c r="N297" s="3" t="s">
        <v>104</v>
      </c>
      <c r="O297" s="3" t="s">
        <v>117</v>
      </c>
      <c r="P297" s="3" t="s">
        <v>105</v>
      </c>
      <c r="Q297" s="3" t="s">
        <v>105</v>
      </c>
      <c r="R297" s="3" t="s">
        <v>106</v>
      </c>
      <c r="S297" s="3" t="s">
        <v>107</v>
      </c>
      <c r="T297" s="3" t="s">
        <v>105</v>
      </c>
      <c r="U297" s="3" t="s">
        <v>2715</v>
      </c>
      <c r="V297" s="3" t="s">
        <v>206</v>
      </c>
      <c r="W297" t="s">
        <v>2715</v>
      </c>
      <c r="X297" t="s">
        <v>244</v>
      </c>
      <c r="Y297" t="s">
        <v>198</v>
      </c>
      <c r="AG297" s="3"/>
      <c r="AH297" s="3" t="s">
        <v>96</v>
      </c>
      <c r="AI297" s="3" t="s">
        <v>2132</v>
      </c>
      <c r="AJ297" s="3" t="s">
        <v>675</v>
      </c>
      <c r="AK297" s="3" t="s">
        <v>2133</v>
      </c>
      <c r="AL297" s="3" t="s">
        <v>96</v>
      </c>
      <c r="AM297" s="3" t="s">
        <v>96</v>
      </c>
      <c r="AN297" s="3" t="s">
        <v>96</v>
      </c>
      <c r="AO297" s="3" t="s">
        <v>2130</v>
      </c>
      <c r="AP297" s="3" t="s">
        <v>2130</v>
      </c>
    </row>
    <row r="298" spans="1:42" ht="22" customHeight="1" x14ac:dyDescent="0.35">
      <c r="A298">
        <v>33.955500000000001</v>
      </c>
      <c r="B298">
        <v>-118.2863</v>
      </c>
      <c r="C298">
        <v>24</v>
      </c>
      <c r="D298" s="3" t="s">
        <v>101</v>
      </c>
      <c r="E298" s="3" t="s">
        <v>96</v>
      </c>
      <c r="F298" s="3" t="s">
        <v>144</v>
      </c>
      <c r="G298" s="3" t="s">
        <v>107</v>
      </c>
      <c r="H298" s="3" t="s">
        <v>105</v>
      </c>
      <c r="I298" s="3" t="s">
        <v>105</v>
      </c>
      <c r="J298" s="3" t="s">
        <v>105</v>
      </c>
      <c r="K298" s="3" t="s">
        <v>96</v>
      </c>
      <c r="L298" s="3" t="s">
        <v>96</v>
      </c>
      <c r="M298" s="3" t="s">
        <v>96</v>
      </c>
      <c r="N298" s="3" t="s">
        <v>105</v>
      </c>
      <c r="O298" s="3" t="s">
        <v>105</v>
      </c>
      <c r="P298" s="3" t="s">
        <v>105</v>
      </c>
      <c r="Q298" s="3" t="s">
        <v>106</v>
      </c>
      <c r="R298" s="3" t="s">
        <v>106</v>
      </c>
      <c r="S298" s="3" t="s">
        <v>105</v>
      </c>
      <c r="T298" s="3" t="s">
        <v>105</v>
      </c>
      <c r="U298" s="3" t="s">
        <v>2715</v>
      </c>
      <c r="V298" s="3" t="s">
        <v>252</v>
      </c>
      <c r="W298" t="s">
        <v>2715</v>
      </c>
      <c r="X298" t="s">
        <v>2719</v>
      </c>
      <c r="AG298" s="3"/>
      <c r="AH298" s="3" t="s">
        <v>96</v>
      </c>
      <c r="AI298" s="3" t="s">
        <v>2138</v>
      </c>
      <c r="AJ298" s="3" t="s">
        <v>1992</v>
      </c>
      <c r="AK298" s="3" t="s">
        <v>96</v>
      </c>
      <c r="AL298" s="3" t="s">
        <v>96</v>
      </c>
      <c r="AM298" s="3" t="s">
        <v>96</v>
      </c>
      <c r="AN298" s="3" t="s">
        <v>2139</v>
      </c>
      <c r="AO298" s="3" t="s">
        <v>2136</v>
      </c>
      <c r="AP298" s="4" t="s">
        <v>2136</v>
      </c>
    </row>
    <row r="299" spans="1:42" ht="22" customHeight="1" x14ac:dyDescent="0.35">
      <c r="A299">
        <v>38.9694</v>
      </c>
      <c r="B299">
        <v>-94.626599999999996</v>
      </c>
      <c r="C299">
        <v>26</v>
      </c>
      <c r="D299" s="3" t="s">
        <v>101</v>
      </c>
      <c r="E299" s="3" t="s">
        <v>96</v>
      </c>
      <c r="F299" s="3" t="s">
        <v>116</v>
      </c>
      <c r="G299" s="3" t="s">
        <v>117</v>
      </c>
      <c r="H299" s="3" t="s">
        <v>105</v>
      </c>
      <c r="I299" s="3" t="s">
        <v>106</v>
      </c>
      <c r="J299" s="3" t="s">
        <v>104</v>
      </c>
      <c r="K299" s="3" t="s">
        <v>105</v>
      </c>
      <c r="L299" s="3" t="s">
        <v>117</v>
      </c>
      <c r="M299" s="3" t="s">
        <v>104</v>
      </c>
      <c r="N299" s="3" t="s">
        <v>104</v>
      </c>
      <c r="O299" s="3" t="s">
        <v>105</v>
      </c>
      <c r="P299" s="3" t="s">
        <v>105</v>
      </c>
      <c r="Q299" s="3" t="s">
        <v>117</v>
      </c>
      <c r="R299" s="3" t="s">
        <v>117</v>
      </c>
      <c r="S299" s="3" t="s">
        <v>104</v>
      </c>
      <c r="T299" s="3" t="s">
        <v>105</v>
      </c>
      <c r="U299" s="3" t="s">
        <v>2715</v>
      </c>
      <c r="V299" s="3" t="s">
        <v>244</v>
      </c>
      <c r="W299" t="s">
        <v>2715</v>
      </c>
      <c r="X299" t="s">
        <v>244</v>
      </c>
      <c r="AG299" s="3"/>
      <c r="AH299" s="3" t="s">
        <v>96</v>
      </c>
      <c r="AI299" s="3" t="s">
        <v>2144</v>
      </c>
      <c r="AJ299" s="3" t="s">
        <v>632</v>
      </c>
      <c r="AK299" s="3" t="s">
        <v>2145</v>
      </c>
      <c r="AL299" s="3" t="s">
        <v>96</v>
      </c>
      <c r="AM299" s="3" t="s">
        <v>96</v>
      </c>
      <c r="AN299" s="3" t="s">
        <v>96</v>
      </c>
      <c r="AO299" s="3" t="s">
        <v>2142</v>
      </c>
      <c r="AP299" s="4" t="s">
        <v>2142</v>
      </c>
    </row>
    <row r="300" spans="1:42" ht="22" customHeight="1" x14ac:dyDescent="0.35">
      <c r="A300">
        <v>28.793500000000002</v>
      </c>
      <c r="B300">
        <v>-81.286799999999999</v>
      </c>
      <c r="C300">
        <v>29</v>
      </c>
      <c r="D300" s="3" t="s">
        <v>101</v>
      </c>
      <c r="E300" s="3" t="s">
        <v>96</v>
      </c>
      <c r="F300" s="3" t="s">
        <v>116</v>
      </c>
      <c r="G300" s="3" t="s">
        <v>117</v>
      </c>
      <c r="H300" s="3" t="s">
        <v>104</v>
      </c>
      <c r="I300" s="3" t="s">
        <v>107</v>
      </c>
      <c r="J300" s="3" t="s">
        <v>104</v>
      </c>
      <c r="K300" s="3" t="s">
        <v>105</v>
      </c>
      <c r="L300" s="3" t="s">
        <v>105</v>
      </c>
      <c r="M300" s="3" t="s">
        <v>104</v>
      </c>
      <c r="N300" s="3" t="s">
        <v>105</v>
      </c>
      <c r="O300" s="3" t="s">
        <v>105</v>
      </c>
      <c r="P300" s="3" t="s">
        <v>106</v>
      </c>
      <c r="Q300" s="3" t="s">
        <v>107</v>
      </c>
      <c r="R300" s="3" t="s">
        <v>117</v>
      </c>
      <c r="S300" s="3" t="s">
        <v>104</v>
      </c>
      <c r="T300" s="3" t="s">
        <v>106</v>
      </c>
      <c r="U300" s="3" t="s">
        <v>2715</v>
      </c>
      <c r="V300" s="3" t="s">
        <v>214</v>
      </c>
      <c r="W300" t="s">
        <v>2715</v>
      </c>
      <c r="X300" t="s">
        <v>2717</v>
      </c>
      <c r="AG300" s="3"/>
      <c r="AH300" s="3" t="s">
        <v>96</v>
      </c>
      <c r="AI300" s="3" t="s">
        <v>2150</v>
      </c>
      <c r="AJ300" s="3" t="s">
        <v>632</v>
      </c>
      <c r="AK300" s="3" t="s">
        <v>96</v>
      </c>
      <c r="AL300" s="3" t="s">
        <v>96</v>
      </c>
      <c r="AM300" s="3" t="s">
        <v>96</v>
      </c>
      <c r="AN300" s="3" t="s">
        <v>2151</v>
      </c>
      <c r="AO300" s="3" t="s">
        <v>2148</v>
      </c>
      <c r="AP300" s="4" t="s">
        <v>2148</v>
      </c>
    </row>
    <row r="301" spans="1:42" ht="22" customHeight="1" x14ac:dyDescent="0.35">
      <c r="A301">
        <v>34.305</v>
      </c>
      <c r="B301">
        <v>-79.877600000000001</v>
      </c>
      <c r="C301">
        <v>29</v>
      </c>
      <c r="D301" s="3" t="s">
        <v>133</v>
      </c>
      <c r="E301" s="3" t="s">
        <v>96</v>
      </c>
      <c r="F301" s="3" t="s">
        <v>144</v>
      </c>
      <c r="G301" s="3" t="s">
        <v>107</v>
      </c>
      <c r="H301" s="3" t="s">
        <v>105</v>
      </c>
      <c r="I301" s="3" t="s">
        <v>105</v>
      </c>
      <c r="J301" s="3" t="s">
        <v>105</v>
      </c>
      <c r="K301" s="3" t="s">
        <v>105</v>
      </c>
      <c r="L301" s="3" t="s">
        <v>105</v>
      </c>
      <c r="M301" s="3" t="s">
        <v>105</v>
      </c>
      <c r="N301" s="3" t="s">
        <v>105</v>
      </c>
      <c r="O301" s="3" t="s">
        <v>107</v>
      </c>
      <c r="P301" s="3" t="s">
        <v>105</v>
      </c>
      <c r="Q301" s="3" t="s">
        <v>107</v>
      </c>
      <c r="R301" s="3" t="s">
        <v>107</v>
      </c>
      <c r="S301" s="3" t="s">
        <v>105</v>
      </c>
      <c r="T301" s="3" t="s">
        <v>105</v>
      </c>
      <c r="U301" s="3" t="s">
        <v>2715</v>
      </c>
      <c r="V301" s="3" t="s">
        <v>444</v>
      </c>
      <c r="W301" t="s">
        <v>2715</v>
      </c>
      <c r="X301" t="s">
        <v>231</v>
      </c>
      <c r="AG301" s="3"/>
      <c r="AH301" s="3" t="s">
        <v>96</v>
      </c>
      <c r="AI301" s="3" t="s">
        <v>2156</v>
      </c>
      <c r="AJ301" s="3" t="s">
        <v>2157</v>
      </c>
      <c r="AK301" s="3" t="s">
        <v>96</v>
      </c>
      <c r="AL301" s="3" t="s">
        <v>96</v>
      </c>
      <c r="AM301" s="3" t="s">
        <v>96</v>
      </c>
      <c r="AN301" s="3" t="s">
        <v>2158</v>
      </c>
      <c r="AO301" s="3" t="s">
        <v>2154</v>
      </c>
      <c r="AP301" s="4" t="s">
        <v>2154</v>
      </c>
    </row>
    <row r="302" spans="1:42" ht="22" customHeight="1" x14ac:dyDescent="0.35">
      <c r="A302">
        <v>30.4908</v>
      </c>
      <c r="B302">
        <v>-84.315799999999996</v>
      </c>
      <c r="C302">
        <v>20</v>
      </c>
      <c r="D302" s="3" t="s">
        <v>133</v>
      </c>
      <c r="E302" s="3" t="s">
        <v>96</v>
      </c>
      <c r="F302" s="3" t="s">
        <v>144</v>
      </c>
      <c r="G302" s="3" t="s">
        <v>117</v>
      </c>
      <c r="H302" s="3" t="s">
        <v>104</v>
      </c>
      <c r="I302" s="3" t="s">
        <v>105</v>
      </c>
      <c r="J302" s="3" t="s">
        <v>105</v>
      </c>
      <c r="K302" s="3" t="s">
        <v>105</v>
      </c>
      <c r="L302" s="3" t="s">
        <v>105</v>
      </c>
      <c r="M302" s="3" t="s">
        <v>104</v>
      </c>
      <c r="N302" s="3" t="s">
        <v>105</v>
      </c>
      <c r="O302" s="3" t="s">
        <v>104</v>
      </c>
      <c r="P302" s="3" t="s">
        <v>107</v>
      </c>
      <c r="Q302" s="3" t="s">
        <v>107</v>
      </c>
      <c r="R302" s="3" t="s">
        <v>117</v>
      </c>
      <c r="S302" s="3" t="s">
        <v>105</v>
      </c>
      <c r="T302" s="3" t="s">
        <v>107</v>
      </c>
      <c r="U302" s="3" t="s">
        <v>2715</v>
      </c>
      <c r="V302" s="3" t="s">
        <v>206</v>
      </c>
      <c r="W302" t="s">
        <v>2715</v>
      </c>
      <c r="X302" t="s">
        <v>244</v>
      </c>
      <c r="Y302" t="s">
        <v>198</v>
      </c>
      <c r="AG302" s="3"/>
      <c r="AH302" s="3" t="s">
        <v>96</v>
      </c>
      <c r="AI302" s="3" t="s">
        <v>2163</v>
      </c>
      <c r="AJ302" s="3" t="s">
        <v>2164</v>
      </c>
      <c r="AK302" s="3" t="s">
        <v>2165</v>
      </c>
      <c r="AL302" s="3" t="s">
        <v>96</v>
      </c>
      <c r="AM302" s="3" t="s">
        <v>96</v>
      </c>
      <c r="AN302" s="3" t="s">
        <v>96</v>
      </c>
      <c r="AO302" s="3" t="s">
        <v>2161</v>
      </c>
      <c r="AP302" t="s">
        <v>2166</v>
      </c>
    </row>
    <row r="303" spans="1:42" ht="22" customHeight="1" x14ac:dyDescent="0.35">
      <c r="A303">
        <v>40.456200000000003</v>
      </c>
      <c r="B303">
        <v>-79.816299999999998</v>
      </c>
      <c r="C303">
        <v>37</v>
      </c>
      <c r="D303" s="3" t="s">
        <v>133</v>
      </c>
      <c r="E303" s="3" t="s">
        <v>96</v>
      </c>
      <c r="F303" s="3" t="s">
        <v>96</v>
      </c>
      <c r="G303" s="3" t="s">
        <v>104</v>
      </c>
      <c r="H303" s="3" t="s">
        <v>107</v>
      </c>
      <c r="I303" s="3" t="s">
        <v>104</v>
      </c>
      <c r="J303" s="3" t="s">
        <v>104</v>
      </c>
      <c r="K303" s="3" t="s">
        <v>105</v>
      </c>
      <c r="L303" s="3" t="s">
        <v>117</v>
      </c>
      <c r="M303" s="3" t="s">
        <v>105</v>
      </c>
      <c r="N303" s="3" t="s">
        <v>106</v>
      </c>
      <c r="O303" s="3" t="s">
        <v>105</v>
      </c>
      <c r="P303" s="3" t="s">
        <v>105</v>
      </c>
      <c r="Q303" s="3" t="s">
        <v>105</v>
      </c>
      <c r="R303" s="3" t="s">
        <v>106</v>
      </c>
      <c r="S303" s="3" t="s">
        <v>104</v>
      </c>
      <c r="T303" s="3" t="s">
        <v>104</v>
      </c>
      <c r="U303" s="3" t="s">
        <v>2715</v>
      </c>
      <c r="V303" s="3" t="s">
        <v>96</v>
      </c>
      <c r="W303" t="s">
        <v>2715</v>
      </c>
      <c r="AG303" s="3"/>
      <c r="AH303" s="3" t="s">
        <v>96</v>
      </c>
      <c r="AI303" s="3" t="s">
        <v>2171</v>
      </c>
      <c r="AJ303" s="3" t="s">
        <v>2172</v>
      </c>
      <c r="AK303" s="3" t="s">
        <v>96</v>
      </c>
      <c r="AL303" s="3" t="s">
        <v>96</v>
      </c>
      <c r="AM303" s="3" t="s">
        <v>96</v>
      </c>
      <c r="AN303" s="3" t="s">
        <v>2173</v>
      </c>
      <c r="AO303" s="3" t="s">
        <v>2169</v>
      </c>
      <c r="AP303" t="s">
        <v>2174</v>
      </c>
    </row>
    <row r="304" spans="1:42" ht="22" customHeight="1" x14ac:dyDescent="0.35">
      <c r="A304">
        <v>32.837200000000003</v>
      </c>
      <c r="B304">
        <v>-96.769000000000005</v>
      </c>
      <c r="C304">
        <v>25</v>
      </c>
      <c r="D304" s="3" t="s">
        <v>133</v>
      </c>
      <c r="E304" s="3" t="s">
        <v>96</v>
      </c>
      <c r="F304" s="3" t="s">
        <v>116</v>
      </c>
      <c r="G304" s="3" t="s">
        <v>117</v>
      </c>
      <c r="H304" s="3" t="s">
        <v>104</v>
      </c>
      <c r="I304" s="3" t="s">
        <v>104</v>
      </c>
      <c r="J304" s="3" t="s">
        <v>104</v>
      </c>
      <c r="K304" s="3" t="s">
        <v>104</v>
      </c>
      <c r="L304" s="3" t="s">
        <v>104</v>
      </c>
      <c r="M304" s="3" t="s">
        <v>104</v>
      </c>
      <c r="N304" s="3" t="s">
        <v>104</v>
      </c>
      <c r="O304" s="3" t="s">
        <v>107</v>
      </c>
      <c r="P304" s="3" t="s">
        <v>104</v>
      </c>
      <c r="Q304" s="3" t="s">
        <v>104</v>
      </c>
      <c r="R304" s="3" t="s">
        <v>104</v>
      </c>
      <c r="S304" s="3" t="s">
        <v>107</v>
      </c>
      <c r="T304" s="3" t="s">
        <v>104</v>
      </c>
      <c r="U304" s="3" t="s">
        <v>2715</v>
      </c>
      <c r="V304" s="3" t="s">
        <v>2179</v>
      </c>
      <c r="W304" t="s">
        <v>2715</v>
      </c>
      <c r="X304" t="s">
        <v>244</v>
      </c>
      <c r="Y304" t="s">
        <v>1177</v>
      </c>
      <c r="Z304" t="s">
        <v>2719</v>
      </c>
      <c r="AA304" t="s">
        <v>2717</v>
      </c>
      <c r="AB304" t="s">
        <v>2722</v>
      </c>
      <c r="AC304" t="s">
        <v>198</v>
      </c>
      <c r="AG304" s="3"/>
      <c r="AH304" s="3" t="s">
        <v>96</v>
      </c>
      <c r="AI304" s="3" t="s">
        <v>2180</v>
      </c>
      <c r="AJ304" s="3" t="s">
        <v>1409</v>
      </c>
      <c r="AK304" s="3" t="s">
        <v>2181</v>
      </c>
      <c r="AL304" s="3" t="s">
        <v>2182</v>
      </c>
      <c r="AM304" s="3" t="s">
        <v>96</v>
      </c>
      <c r="AN304" s="3" t="s">
        <v>96</v>
      </c>
      <c r="AO304" s="3" t="s">
        <v>2177</v>
      </c>
      <c r="AP304" t="s">
        <v>2183</v>
      </c>
    </row>
    <row r="305" spans="1:42" ht="22" customHeight="1" x14ac:dyDescent="0.35">
      <c r="A305">
        <v>40.299700000000001</v>
      </c>
      <c r="B305">
        <v>-111.6737</v>
      </c>
      <c r="C305">
        <v>30</v>
      </c>
      <c r="D305" s="3" t="s">
        <v>133</v>
      </c>
      <c r="E305" s="3" t="s">
        <v>96</v>
      </c>
      <c r="F305" s="3" t="s">
        <v>116</v>
      </c>
      <c r="G305" s="3" t="s">
        <v>117</v>
      </c>
      <c r="H305" s="3" t="s">
        <v>104</v>
      </c>
      <c r="I305" s="3" t="s">
        <v>107</v>
      </c>
      <c r="J305" s="3" t="s">
        <v>105</v>
      </c>
      <c r="K305" s="3" t="s">
        <v>106</v>
      </c>
      <c r="L305" s="3" t="s">
        <v>104</v>
      </c>
      <c r="M305" s="3" t="s">
        <v>104</v>
      </c>
      <c r="N305" s="3" t="s">
        <v>106</v>
      </c>
      <c r="O305" s="3" t="s">
        <v>106</v>
      </c>
      <c r="P305" s="3" t="s">
        <v>107</v>
      </c>
      <c r="Q305" s="3" t="s">
        <v>117</v>
      </c>
      <c r="R305" s="3" t="s">
        <v>117</v>
      </c>
      <c r="S305" s="3" t="s">
        <v>105</v>
      </c>
      <c r="T305" s="3" t="s">
        <v>107</v>
      </c>
      <c r="U305" s="3" t="s">
        <v>2715</v>
      </c>
      <c r="V305" s="3" t="s">
        <v>244</v>
      </c>
      <c r="W305" t="s">
        <v>2715</v>
      </c>
      <c r="X305" t="s">
        <v>244</v>
      </c>
      <c r="AG305" s="3"/>
      <c r="AH305" s="3" t="s">
        <v>96</v>
      </c>
      <c r="AI305" s="3" t="s">
        <v>2188</v>
      </c>
      <c r="AJ305" s="3" t="s">
        <v>2189</v>
      </c>
      <c r="AK305" s="3" t="s">
        <v>2190</v>
      </c>
      <c r="AL305" s="3" t="s">
        <v>96</v>
      </c>
      <c r="AM305" s="3" t="s">
        <v>96</v>
      </c>
      <c r="AN305" s="3" t="s">
        <v>96</v>
      </c>
      <c r="AO305" s="3" t="s">
        <v>2186</v>
      </c>
      <c r="AP305" t="s">
        <v>2161</v>
      </c>
    </row>
    <row r="306" spans="1:42" s="5" customFormat="1" ht="22" customHeight="1" x14ac:dyDescent="0.35">
      <c r="A306">
        <v>32.040999999999997</v>
      </c>
      <c r="B306">
        <v>-84.216200000000001</v>
      </c>
      <c r="C306">
        <v>25</v>
      </c>
      <c r="D306" s="3" t="s">
        <v>133</v>
      </c>
      <c r="E306" s="3" t="s">
        <v>96</v>
      </c>
      <c r="F306" s="3" t="s">
        <v>116</v>
      </c>
      <c r="G306" s="3" t="s">
        <v>105</v>
      </c>
      <c r="H306" s="3" t="s">
        <v>105</v>
      </c>
      <c r="I306" s="3" t="s">
        <v>117</v>
      </c>
      <c r="J306" s="3" t="s">
        <v>104</v>
      </c>
      <c r="K306" s="3" t="s">
        <v>105</v>
      </c>
      <c r="L306" s="3" t="s">
        <v>107</v>
      </c>
      <c r="M306" s="3" t="s">
        <v>105</v>
      </c>
      <c r="N306" s="3" t="s">
        <v>105</v>
      </c>
      <c r="O306" s="3" t="s">
        <v>107</v>
      </c>
      <c r="P306" s="3" t="s">
        <v>105</v>
      </c>
      <c r="Q306" s="3" t="s">
        <v>105</v>
      </c>
      <c r="R306" s="3" t="s">
        <v>105</v>
      </c>
      <c r="S306" s="3" t="s">
        <v>106</v>
      </c>
      <c r="T306" s="3" t="s">
        <v>105</v>
      </c>
      <c r="U306" s="3" t="s">
        <v>2715</v>
      </c>
      <c r="V306" s="3" t="s">
        <v>938</v>
      </c>
      <c r="W306" t="s">
        <v>2715</v>
      </c>
      <c r="X306" t="s">
        <v>854</v>
      </c>
      <c r="Y306" t="s">
        <v>198</v>
      </c>
      <c r="Z306"/>
      <c r="AA306"/>
      <c r="AB306"/>
      <c r="AC306"/>
      <c r="AD306"/>
      <c r="AE306"/>
      <c r="AF306"/>
      <c r="AG306" s="3"/>
      <c r="AH306" s="3" t="s">
        <v>96</v>
      </c>
      <c r="AI306" s="3" t="s">
        <v>2195</v>
      </c>
      <c r="AJ306" s="3" t="s">
        <v>238</v>
      </c>
      <c r="AK306" s="3" t="s">
        <v>96</v>
      </c>
      <c r="AL306" s="3" t="s">
        <v>96</v>
      </c>
      <c r="AM306" s="3" t="s">
        <v>96</v>
      </c>
      <c r="AN306" s="3" t="s">
        <v>2196</v>
      </c>
      <c r="AO306" s="3" t="s">
        <v>2193</v>
      </c>
      <c r="AP306" t="s">
        <v>2197</v>
      </c>
    </row>
    <row r="307" spans="1:42" s="5" customFormat="1" ht="22" customHeight="1" x14ac:dyDescent="0.35">
      <c r="A307">
        <v>42.347099999999998</v>
      </c>
      <c r="B307">
        <v>-83.289900000000003</v>
      </c>
      <c r="C307">
        <v>31</v>
      </c>
      <c r="D307" s="3" t="s">
        <v>133</v>
      </c>
      <c r="E307" s="3" t="s">
        <v>96</v>
      </c>
      <c r="F307" s="3" t="s">
        <v>103</v>
      </c>
      <c r="G307" s="3" t="s">
        <v>105</v>
      </c>
      <c r="H307" s="3" t="s">
        <v>105</v>
      </c>
      <c r="I307" s="3" t="s">
        <v>106</v>
      </c>
      <c r="J307" s="3" t="s">
        <v>105</v>
      </c>
      <c r="K307" s="3" t="s">
        <v>104</v>
      </c>
      <c r="L307" s="3" t="s">
        <v>105</v>
      </c>
      <c r="M307" s="3" t="s">
        <v>104</v>
      </c>
      <c r="N307" s="3" t="s">
        <v>104</v>
      </c>
      <c r="O307" s="3" t="s">
        <v>107</v>
      </c>
      <c r="P307" s="3" t="s">
        <v>105</v>
      </c>
      <c r="Q307" s="3" t="s">
        <v>117</v>
      </c>
      <c r="R307" s="3" t="s">
        <v>106</v>
      </c>
      <c r="S307" s="3" t="s">
        <v>106</v>
      </c>
      <c r="T307" s="3" t="s">
        <v>105</v>
      </c>
      <c r="U307" s="3" t="s">
        <v>2715</v>
      </c>
      <c r="V307" s="3" t="s">
        <v>2201</v>
      </c>
      <c r="W307" t="s">
        <v>2715</v>
      </c>
      <c r="X307" t="s">
        <v>244</v>
      </c>
      <c r="Y307" t="s">
        <v>1177</v>
      </c>
      <c r="Z307" t="s">
        <v>854</v>
      </c>
      <c r="AA307" t="s">
        <v>2720</v>
      </c>
      <c r="AB307" t="s">
        <v>198</v>
      </c>
      <c r="AC307"/>
      <c r="AD307"/>
      <c r="AE307"/>
      <c r="AF307"/>
      <c r="AG307" s="3"/>
      <c r="AH307" s="3" t="s">
        <v>96</v>
      </c>
      <c r="AI307" s="3" t="s">
        <v>2202</v>
      </c>
      <c r="AJ307" s="3" t="s">
        <v>2203</v>
      </c>
      <c r="AK307" s="3" t="s">
        <v>2204</v>
      </c>
      <c r="AL307" s="3" t="s">
        <v>2205</v>
      </c>
      <c r="AM307" s="3" t="s">
        <v>96</v>
      </c>
      <c r="AN307" s="3" t="s">
        <v>96</v>
      </c>
      <c r="AO307" s="3" t="s">
        <v>2197</v>
      </c>
      <c r="AP307" t="s">
        <v>2169</v>
      </c>
    </row>
    <row r="308" spans="1:42" ht="22" customHeight="1" x14ac:dyDescent="0.35">
      <c r="A308">
        <v>37.9285</v>
      </c>
      <c r="B308">
        <v>-121.68810000000001</v>
      </c>
      <c r="C308">
        <v>45</v>
      </c>
      <c r="D308" s="3" t="s">
        <v>133</v>
      </c>
      <c r="E308" s="3" t="s">
        <v>96</v>
      </c>
      <c r="F308" s="3" t="s">
        <v>144</v>
      </c>
      <c r="G308" s="3" t="s">
        <v>106</v>
      </c>
      <c r="H308" s="3" t="s">
        <v>105</v>
      </c>
      <c r="I308" s="3" t="s">
        <v>105</v>
      </c>
      <c r="J308" s="3" t="s">
        <v>105</v>
      </c>
      <c r="K308" s="3" t="s">
        <v>104</v>
      </c>
      <c r="L308" s="3" t="s">
        <v>105</v>
      </c>
      <c r="M308" s="3" t="s">
        <v>105</v>
      </c>
      <c r="N308" s="3" t="s">
        <v>105</v>
      </c>
      <c r="O308" s="3" t="s">
        <v>105</v>
      </c>
      <c r="P308" s="3" t="s">
        <v>117</v>
      </c>
      <c r="Q308" s="3" t="s">
        <v>117</v>
      </c>
      <c r="R308" s="3" t="s">
        <v>117</v>
      </c>
      <c r="S308" s="3" t="s">
        <v>105</v>
      </c>
      <c r="T308" s="3" t="s">
        <v>105</v>
      </c>
      <c r="U308" s="3" t="s">
        <v>2715</v>
      </c>
      <c r="V308" s="3" t="s">
        <v>999</v>
      </c>
      <c r="W308" t="s">
        <v>2715</v>
      </c>
      <c r="X308" t="s">
        <v>244</v>
      </c>
      <c r="Y308" t="s">
        <v>231</v>
      </c>
      <c r="Z308" t="s">
        <v>1177</v>
      </c>
      <c r="AA308" t="s">
        <v>2717</v>
      </c>
      <c r="AB308" t="s">
        <v>198</v>
      </c>
      <c r="AG308" s="3"/>
      <c r="AH308" s="3" t="s">
        <v>96</v>
      </c>
      <c r="AI308" s="3" t="s">
        <v>2210</v>
      </c>
      <c r="AJ308" s="3" t="s">
        <v>147</v>
      </c>
      <c r="AK308" s="3" t="s">
        <v>2211</v>
      </c>
      <c r="AL308" s="3" t="s">
        <v>2212</v>
      </c>
      <c r="AM308" s="3" t="s">
        <v>96</v>
      </c>
      <c r="AN308" s="3" t="s">
        <v>96</v>
      </c>
      <c r="AO308" s="3" t="s">
        <v>2208</v>
      </c>
      <c r="AP308" t="s">
        <v>2186</v>
      </c>
    </row>
    <row r="309" spans="1:42" ht="22" customHeight="1" x14ac:dyDescent="0.35">
      <c r="A309">
        <v>43.578000000000003</v>
      </c>
      <c r="B309">
        <v>-116.2954</v>
      </c>
      <c r="C309">
        <v>29</v>
      </c>
      <c r="D309" s="3" t="s">
        <v>133</v>
      </c>
      <c r="E309" s="3" t="s">
        <v>96</v>
      </c>
      <c r="F309" s="3" t="s">
        <v>103</v>
      </c>
      <c r="G309" s="3" t="s">
        <v>104</v>
      </c>
      <c r="H309" s="3" t="s">
        <v>104</v>
      </c>
      <c r="I309" s="3" t="s">
        <v>104</v>
      </c>
      <c r="J309" s="3" t="s">
        <v>104</v>
      </c>
      <c r="K309" s="3" t="s">
        <v>104</v>
      </c>
      <c r="L309" s="3" t="s">
        <v>107</v>
      </c>
      <c r="M309" s="3" t="s">
        <v>104</v>
      </c>
      <c r="N309" s="3" t="s">
        <v>105</v>
      </c>
      <c r="O309" s="3" t="s">
        <v>104</v>
      </c>
      <c r="P309" s="3" t="s">
        <v>104</v>
      </c>
      <c r="Q309" s="3" t="s">
        <v>105</v>
      </c>
      <c r="R309" s="3" t="s">
        <v>107</v>
      </c>
      <c r="S309" s="3" t="s">
        <v>104</v>
      </c>
      <c r="T309" s="3" t="s">
        <v>104</v>
      </c>
      <c r="U309" s="3"/>
      <c r="V309" s="3" t="s">
        <v>198</v>
      </c>
      <c r="W309" t="s">
        <v>198</v>
      </c>
      <c r="AG309" s="3"/>
      <c r="AH309" s="3" t="s">
        <v>96</v>
      </c>
      <c r="AI309" s="3" t="s">
        <v>96</v>
      </c>
      <c r="AJ309" s="3" t="s">
        <v>96</v>
      </c>
      <c r="AK309" s="3" t="s">
        <v>96</v>
      </c>
      <c r="AL309" s="3" t="s">
        <v>96</v>
      </c>
      <c r="AM309" s="3" t="s">
        <v>2217</v>
      </c>
      <c r="AN309" s="3" t="s">
        <v>2218</v>
      </c>
      <c r="AO309" s="3" t="s">
        <v>2215</v>
      </c>
      <c r="AP309" t="s">
        <v>2177</v>
      </c>
    </row>
    <row r="310" spans="1:42" ht="22" customHeight="1" x14ac:dyDescent="0.35">
      <c r="A310">
        <v>33.116500000000002</v>
      </c>
      <c r="B310">
        <v>-117.1846</v>
      </c>
      <c r="C310">
        <v>36</v>
      </c>
      <c r="D310" s="3" t="s">
        <v>133</v>
      </c>
      <c r="E310" s="3" t="s">
        <v>96</v>
      </c>
      <c r="F310" s="3" t="s">
        <v>144</v>
      </c>
      <c r="G310" s="3" t="s">
        <v>107</v>
      </c>
      <c r="H310" s="3" t="s">
        <v>105</v>
      </c>
      <c r="I310" s="3" t="s">
        <v>105</v>
      </c>
      <c r="J310" s="3" t="s">
        <v>106</v>
      </c>
      <c r="K310" s="3" t="s">
        <v>105</v>
      </c>
      <c r="L310" s="3" t="s">
        <v>105</v>
      </c>
      <c r="M310" s="3" t="s">
        <v>104</v>
      </c>
      <c r="N310" s="3" t="s">
        <v>107</v>
      </c>
      <c r="O310" s="3" t="s">
        <v>107</v>
      </c>
      <c r="P310" s="3" t="s">
        <v>105</v>
      </c>
      <c r="Q310" s="3" t="s">
        <v>106</v>
      </c>
      <c r="R310" s="3" t="s">
        <v>117</v>
      </c>
      <c r="S310" s="3" t="s">
        <v>105</v>
      </c>
      <c r="T310" s="3" t="s">
        <v>107</v>
      </c>
      <c r="U310" s="3" t="s">
        <v>2715</v>
      </c>
      <c r="V310" s="3" t="s">
        <v>2223</v>
      </c>
      <c r="W310" t="s">
        <v>2715</v>
      </c>
      <c r="X310" t="s">
        <v>244</v>
      </c>
      <c r="Y310" t="s">
        <v>231</v>
      </c>
      <c r="Z310" t="s">
        <v>2718</v>
      </c>
      <c r="AA310" t="s">
        <v>2717</v>
      </c>
      <c r="AB310" t="s">
        <v>854</v>
      </c>
      <c r="AC310" t="s">
        <v>2720</v>
      </c>
      <c r="AD310" t="s">
        <v>198</v>
      </c>
      <c r="AG310" s="3"/>
      <c r="AH310" s="3" t="s">
        <v>96</v>
      </c>
      <c r="AI310" s="3" t="s">
        <v>2224</v>
      </c>
      <c r="AJ310" s="3" t="s">
        <v>238</v>
      </c>
      <c r="AK310" s="3" t="s">
        <v>2225</v>
      </c>
      <c r="AL310" s="3" t="s">
        <v>96</v>
      </c>
      <c r="AM310" s="3" t="s">
        <v>96</v>
      </c>
      <c r="AN310" s="3" t="s">
        <v>96</v>
      </c>
      <c r="AO310" s="3" t="s">
        <v>2221</v>
      </c>
      <c r="AP310" t="s">
        <v>2193</v>
      </c>
    </row>
    <row r="311" spans="1:42" ht="22" customHeight="1" x14ac:dyDescent="0.35">
      <c r="A311">
        <v>39.9587</v>
      </c>
      <c r="B311">
        <v>-82.998699999999999</v>
      </c>
      <c r="C311">
        <v>37</v>
      </c>
      <c r="D311" s="3" t="s">
        <v>133</v>
      </c>
      <c r="E311" s="3" t="s">
        <v>96</v>
      </c>
      <c r="F311" s="3" t="s">
        <v>103</v>
      </c>
      <c r="G311" s="3" t="s">
        <v>105</v>
      </c>
      <c r="H311" s="3" t="s">
        <v>106</v>
      </c>
      <c r="I311" s="3" t="s">
        <v>105</v>
      </c>
      <c r="J311" s="3" t="s">
        <v>104</v>
      </c>
      <c r="K311" s="3" t="s">
        <v>105</v>
      </c>
      <c r="L311" s="3" t="s">
        <v>106</v>
      </c>
      <c r="M311" s="3" t="s">
        <v>104</v>
      </c>
      <c r="N311" s="3" t="s">
        <v>105</v>
      </c>
      <c r="O311" s="3" t="s">
        <v>107</v>
      </c>
      <c r="P311" s="3" t="s">
        <v>106</v>
      </c>
      <c r="Q311" s="3" t="s">
        <v>106</v>
      </c>
      <c r="R311" s="3" t="s">
        <v>105</v>
      </c>
      <c r="S311" s="3" t="s">
        <v>106</v>
      </c>
      <c r="T311" s="3" t="s">
        <v>105</v>
      </c>
      <c r="U311" s="3"/>
      <c r="V311" s="3" t="s">
        <v>2230</v>
      </c>
      <c r="W311" t="s">
        <v>231</v>
      </c>
      <c r="X311" t="s">
        <v>1177</v>
      </c>
      <c r="Y311" t="s">
        <v>2719</v>
      </c>
      <c r="Z311" t="s">
        <v>2717</v>
      </c>
      <c r="AG311" s="3"/>
      <c r="AH311" s="3" t="s">
        <v>96</v>
      </c>
      <c r="AI311" s="3" t="s">
        <v>96</v>
      </c>
      <c r="AJ311" s="3" t="s">
        <v>96</v>
      </c>
      <c r="AK311" s="3" t="s">
        <v>96</v>
      </c>
      <c r="AL311" s="3" t="s">
        <v>2231</v>
      </c>
      <c r="AM311" s="3" t="s">
        <v>2232</v>
      </c>
      <c r="AN311" s="3" t="s">
        <v>2233</v>
      </c>
      <c r="AO311" s="3" t="s">
        <v>2228</v>
      </c>
      <c r="AP311" t="s">
        <v>2234</v>
      </c>
    </row>
    <row r="312" spans="1:42" ht="22" customHeight="1" x14ac:dyDescent="0.35">
      <c r="A312">
        <v>41.493899999999996</v>
      </c>
      <c r="B312">
        <v>-73.051699999999997</v>
      </c>
      <c r="C312">
        <v>45</v>
      </c>
      <c r="D312" s="3" t="s">
        <v>133</v>
      </c>
      <c r="E312" s="3" t="s">
        <v>96</v>
      </c>
      <c r="F312" s="3" t="s">
        <v>144</v>
      </c>
      <c r="G312" s="3" t="s">
        <v>107</v>
      </c>
      <c r="H312" s="3" t="s">
        <v>105</v>
      </c>
      <c r="I312" s="3" t="s">
        <v>106</v>
      </c>
      <c r="J312" s="3" t="s">
        <v>105</v>
      </c>
      <c r="K312" s="3" t="s">
        <v>105</v>
      </c>
      <c r="L312" s="3" t="s">
        <v>105</v>
      </c>
      <c r="M312" s="3" t="s">
        <v>105</v>
      </c>
      <c r="N312" s="3" t="s">
        <v>105</v>
      </c>
      <c r="O312" s="3" t="s">
        <v>105</v>
      </c>
      <c r="P312" s="3" t="s">
        <v>107</v>
      </c>
      <c r="Q312" s="3" t="s">
        <v>117</v>
      </c>
      <c r="R312" s="3" t="s">
        <v>117</v>
      </c>
      <c r="S312" s="3" t="s">
        <v>104</v>
      </c>
      <c r="T312" s="3" t="s">
        <v>107</v>
      </c>
      <c r="U312" s="3" t="s">
        <v>2715</v>
      </c>
      <c r="V312" s="3" t="s">
        <v>222</v>
      </c>
      <c r="W312" t="s">
        <v>2715</v>
      </c>
      <c r="X312" t="s">
        <v>244</v>
      </c>
      <c r="Y312" t="s">
        <v>2719</v>
      </c>
      <c r="AG312" s="3"/>
      <c r="AH312" s="3" t="s">
        <v>96</v>
      </c>
      <c r="AI312" s="3" t="s">
        <v>2239</v>
      </c>
      <c r="AJ312" s="3" t="s">
        <v>1800</v>
      </c>
      <c r="AK312" s="3" t="s">
        <v>2240</v>
      </c>
      <c r="AL312" s="3" t="s">
        <v>96</v>
      </c>
      <c r="AM312" s="3" t="s">
        <v>96</v>
      </c>
      <c r="AN312" s="3" t="s">
        <v>96</v>
      </c>
      <c r="AO312" s="3" t="s">
        <v>2237</v>
      </c>
      <c r="AP312" t="s">
        <v>2208</v>
      </c>
    </row>
    <row r="313" spans="1:42" ht="22" customHeight="1" x14ac:dyDescent="0.35">
      <c r="A313">
        <v>40.8596</v>
      </c>
      <c r="B313">
        <v>-73.931600000000003</v>
      </c>
      <c r="C313">
        <v>22</v>
      </c>
      <c r="D313" s="3" t="s">
        <v>133</v>
      </c>
      <c r="E313" s="3" t="s">
        <v>96</v>
      </c>
      <c r="F313" s="3" t="s">
        <v>144</v>
      </c>
      <c r="G313" s="3" t="s">
        <v>106</v>
      </c>
      <c r="H313" s="3" t="s">
        <v>105</v>
      </c>
      <c r="I313" s="3" t="s">
        <v>107</v>
      </c>
      <c r="J313" s="3" t="s">
        <v>105</v>
      </c>
      <c r="K313" s="3" t="s">
        <v>105</v>
      </c>
      <c r="L313" s="3" t="s">
        <v>105</v>
      </c>
      <c r="M313" s="3" t="s">
        <v>105</v>
      </c>
      <c r="N313" s="3" t="s">
        <v>106</v>
      </c>
      <c r="O313" s="3" t="s">
        <v>104</v>
      </c>
      <c r="P313" s="3" t="s">
        <v>107</v>
      </c>
      <c r="Q313" s="3" t="s">
        <v>117</v>
      </c>
      <c r="R313" s="3" t="s">
        <v>117</v>
      </c>
      <c r="S313" s="3" t="s">
        <v>104</v>
      </c>
      <c r="T313" s="3" t="s">
        <v>107</v>
      </c>
      <c r="U313" s="3" t="s">
        <v>2715</v>
      </c>
      <c r="V313" s="3" t="s">
        <v>2245</v>
      </c>
      <c r="W313" t="s">
        <v>2715</v>
      </c>
      <c r="X313" t="s">
        <v>244</v>
      </c>
      <c r="Y313" t="s">
        <v>2721</v>
      </c>
      <c r="Z313" t="s">
        <v>2719</v>
      </c>
      <c r="AA313" t="s">
        <v>198</v>
      </c>
      <c r="AG313" s="3"/>
      <c r="AH313" s="3" t="s">
        <v>96</v>
      </c>
      <c r="AI313" s="3" t="s">
        <v>2246</v>
      </c>
      <c r="AJ313" s="3" t="s">
        <v>660</v>
      </c>
      <c r="AK313" s="3" t="s">
        <v>2247</v>
      </c>
      <c r="AL313" s="3" t="s">
        <v>96</v>
      </c>
      <c r="AM313" s="3" t="s">
        <v>96</v>
      </c>
      <c r="AN313" s="3" t="s">
        <v>96</v>
      </c>
      <c r="AO313" s="3" t="s">
        <v>2243</v>
      </c>
      <c r="AP313" t="s">
        <v>2243</v>
      </c>
    </row>
    <row r="314" spans="1:42" ht="22" customHeight="1" x14ac:dyDescent="0.35">
      <c r="A314">
        <v>33.598199999999999</v>
      </c>
      <c r="B314">
        <v>-112.3724</v>
      </c>
      <c r="C314">
        <v>18</v>
      </c>
      <c r="D314" s="3" t="s">
        <v>133</v>
      </c>
      <c r="E314" s="3" t="s">
        <v>96</v>
      </c>
      <c r="F314" s="3" t="s">
        <v>135</v>
      </c>
      <c r="G314" s="3" t="s">
        <v>105</v>
      </c>
      <c r="H314" s="3" t="s">
        <v>105</v>
      </c>
      <c r="I314" s="3" t="s">
        <v>105</v>
      </c>
      <c r="J314" s="3" t="s">
        <v>104</v>
      </c>
      <c r="K314" s="3" t="s">
        <v>105</v>
      </c>
      <c r="L314" s="3" t="s">
        <v>104</v>
      </c>
      <c r="M314" s="3" t="s">
        <v>104</v>
      </c>
      <c r="N314" s="3" t="s">
        <v>104</v>
      </c>
      <c r="O314" s="3" t="s">
        <v>105</v>
      </c>
      <c r="P314" s="3" t="s">
        <v>104</v>
      </c>
      <c r="Q314" s="3" t="s">
        <v>107</v>
      </c>
      <c r="R314" s="3" t="s">
        <v>117</v>
      </c>
      <c r="S314" s="3" t="s">
        <v>105</v>
      </c>
      <c r="T314" s="3" t="s">
        <v>105</v>
      </c>
      <c r="U314" s="3" t="s">
        <v>2715</v>
      </c>
      <c r="V314" s="3" t="s">
        <v>310</v>
      </c>
      <c r="W314" t="s">
        <v>2715</v>
      </c>
      <c r="X314" t="s">
        <v>231</v>
      </c>
      <c r="Y314" t="s">
        <v>198</v>
      </c>
      <c r="AG314" s="3"/>
      <c r="AH314" s="3" t="s">
        <v>96</v>
      </c>
      <c r="AI314" s="3" t="s">
        <v>2252</v>
      </c>
      <c r="AJ314" s="3" t="s">
        <v>1276</v>
      </c>
      <c r="AK314" s="3" t="s">
        <v>96</v>
      </c>
      <c r="AL314" s="3" t="s">
        <v>96</v>
      </c>
      <c r="AM314" s="3" t="s">
        <v>96</v>
      </c>
      <c r="AN314" s="3" t="s">
        <v>2253</v>
      </c>
      <c r="AO314" s="3" t="s">
        <v>2250</v>
      </c>
      <c r="AP314" t="s">
        <v>2254</v>
      </c>
    </row>
    <row r="315" spans="1:42" ht="22" customHeight="1" x14ac:dyDescent="0.35">
      <c r="A315">
        <v>44.37</v>
      </c>
      <c r="B315">
        <v>-68.250100000000003</v>
      </c>
      <c r="C315">
        <v>33</v>
      </c>
      <c r="D315" s="3" t="s">
        <v>133</v>
      </c>
      <c r="E315" s="3" t="s">
        <v>96</v>
      </c>
      <c r="F315" s="3" t="s">
        <v>103</v>
      </c>
      <c r="G315" s="3" t="s">
        <v>105</v>
      </c>
      <c r="H315" s="3" t="s">
        <v>104</v>
      </c>
      <c r="I315" s="3" t="s">
        <v>104</v>
      </c>
      <c r="J315" s="3" t="s">
        <v>104</v>
      </c>
      <c r="K315" s="3" t="s">
        <v>104</v>
      </c>
      <c r="L315" s="3" t="s">
        <v>107</v>
      </c>
      <c r="M315" s="3" t="s">
        <v>104</v>
      </c>
      <c r="N315" s="3" t="s">
        <v>104</v>
      </c>
      <c r="O315" s="3" t="s">
        <v>105</v>
      </c>
      <c r="P315" s="3" t="s">
        <v>106</v>
      </c>
      <c r="Q315" s="3" t="s">
        <v>107</v>
      </c>
      <c r="R315" s="3" t="s">
        <v>117</v>
      </c>
      <c r="S315" s="3" t="s">
        <v>104</v>
      </c>
      <c r="T315" s="3" t="s">
        <v>104</v>
      </c>
      <c r="U315" s="3"/>
      <c r="V315" s="3" t="s">
        <v>214</v>
      </c>
      <c r="W315" t="s">
        <v>2717</v>
      </c>
      <c r="AG315" s="3"/>
      <c r="AH315" s="3" t="s">
        <v>96</v>
      </c>
      <c r="AI315" s="3" t="s">
        <v>96</v>
      </c>
      <c r="AJ315" s="3" t="s">
        <v>96</v>
      </c>
      <c r="AK315" s="3" t="s">
        <v>96</v>
      </c>
      <c r="AL315" s="3" t="s">
        <v>96</v>
      </c>
      <c r="AM315" s="3" t="s">
        <v>2259</v>
      </c>
      <c r="AN315" s="3" t="s">
        <v>2260</v>
      </c>
      <c r="AO315" s="3" t="s">
        <v>2257</v>
      </c>
      <c r="AP315" t="s">
        <v>2228</v>
      </c>
    </row>
    <row r="316" spans="1:42" ht="22" customHeight="1" x14ac:dyDescent="0.35">
      <c r="A316">
        <v>41.945999999999998</v>
      </c>
      <c r="B316">
        <v>-87.703299999999999</v>
      </c>
      <c r="C316">
        <v>29</v>
      </c>
      <c r="D316" s="3" t="s">
        <v>133</v>
      </c>
      <c r="E316" s="3" t="s">
        <v>96</v>
      </c>
      <c r="F316" s="3" t="s">
        <v>144</v>
      </c>
      <c r="G316" s="3" t="s">
        <v>105</v>
      </c>
      <c r="H316" s="3" t="s">
        <v>106</v>
      </c>
      <c r="I316" s="3" t="s">
        <v>105</v>
      </c>
      <c r="J316" s="3" t="s">
        <v>105</v>
      </c>
      <c r="K316" s="3" t="s">
        <v>106</v>
      </c>
      <c r="L316" s="3" t="s">
        <v>106</v>
      </c>
      <c r="M316" s="3" t="s">
        <v>105</v>
      </c>
      <c r="N316" s="3" t="s">
        <v>104</v>
      </c>
      <c r="O316" s="3" t="s">
        <v>105</v>
      </c>
      <c r="P316" s="3" t="s">
        <v>106</v>
      </c>
      <c r="Q316" s="3" t="s">
        <v>107</v>
      </c>
      <c r="R316" s="3" t="s">
        <v>107</v>
      </c>
      <c r="S316" s="3" t="s">
        <v>105</v>
      </c>
      <c r="T316" s="3" t="s">
        <v>105</v>
      </c>
      <c r="U316" s="3" t="s">
        <v>2715</v>
      </c>
      <c r="V316" s="3" t="s">
        <v>444</v>
      </c>
      <c r="W316" t="s">
        <v>2715</v>
      </c>
      <c r="X316" t="s">
        <v>231</v>
      </c>
      <c r="AG316" s="3"/>
      <c r="AH316" s="3" t="s">
        <v>96</v>
      </c>
      <c r="AI316" s="3" t="s">
        <v>2264</v>
      </c>
      <c r="AJ316" s="3" t="s">
        <v>2265</v>
      </c>
      <c r="AK316" s="3" t="s">
        <v>96</v>
      </c>
      <c r="AL316" s="3" t="s">
        <v>96</v>
      </c>
      <c r="AM316" s="3" t="s">
        <v>96</v>
      </c>
      <c r="AN316" s="3" t="s">
        <v>2266</v>
      </c>
      <c r="AO316" s="3" t="s">
        <v>2263</v>
      </c>
      <c r="AP316" t="s">
        <v>2267</v>
      </c>
    </row>
    <row r="317" spans="1:42" ht="22" customHeight="1" x14ac:dyDescent="0.35">
      <c r="A317">
        <v>25.850200000000001</v>
      </c>
      <c r="B317">
        <v>-80.236699999999999</v>
      </c>
      <c r="C317">
        <v>58</v>
      </c>
      <c r="D317" s="3" t="s">
        <v>133</v>
      </c>
      <c r="E317" s="3" t="s">
        <v>96</v>
      </c>
      <c r="F317" s="3" t="s">
        <v>1168</v>
      </c>
      <c r="G317" s="3" t="s">
        <v>106</v>
      </c>
      <c r="H317" s="3" t="s">
        <v>106</v>
      </c>
      <c r="I317" s="3" t="s">
        <v>106</v>
      </c>
      <c r="J317" s="3" t="s">
        <v>106</v>
      </c>
      <c r="K317" s="3" t="s">
        <v>106</v>
      </c>
      <c r="L317" s="3" t="s">
        <v>106</v>
      </c>
      <c r="M317" s="3" t="s">
        <v>106</v>
      </c>
      <c r="N317" s="3" t="s">
        <v>106</v>
      </c>
      <c r="O317" s="3" t="s">
        <v>106</v>
      </c>
      <c r="P317" s="3" t="s">
        <v>106</v>
      </c>
      <c r="Q317" s="3" t="s">
        <v>106</v>
      </c>
      <c r="R317" s="3" t="s">
        <v>106</v>
      </c>
      <c r="S317" s="3" t="s">
        <v>106</v>
      </c>
      <c r="T317" s="3" t="s">
        <v>106</v>
      </c>
      <c r="U317" s="3" t="s">
        <v>2715</v>
      </c>
      <c r="V317" s="3" t="s">
        <v>2271</v>
      </c>
      <c r="W317" t="s">
        <v>2715</v>
      </c>
      <c r="X317" t="s">
        <v>2721</v>
      </c>
      <c r="Y317" t="s">
        <v>2719</v>
      </c>
      <c r="Z317" t="s">
        <v>198</v>
      </c>
      <c r="AG317" s="3"/>
      <c r="AH317" s="3" t="s">
        <v>96</v>
      </c>
      <c r="AI317" s="3" t="s">
        <v>2272</v>
      </c>
      <c r="AJ317" s="3" t="s">
        <v>2273</v>
      </c>
      <c r="AK317" s="3" t="s">
        <v>96</v>
      </c>
      <c r="AL317" s="3" t="s">
        <v>96</v>
      </c>
      <c r="AM317" s="3" t="s">
        <v>96</v>
      </c>
      <c r="AN317" s="3" t="s">
        <v>2274</v>
      </c>
      <c r="AO317" s="3" t="s">
        <v>2254</v>
      </c>
      <c r="AP317" t="s">
        <v>2237</v>
      </c>
    </row>
    <row r="318" spans="1:42" ht="22" customHeight="1" x14ac:dyDescent="0.35">
      <c r="A318">
        <v>32.779699999999998</v>
      </c>
      <c r="B318">
        <v>-96.802199999999999</v>
      </c>
      <c r="C318">
        <v>18</v>
      </c>
      <c r="D318" s="3" t="s">
        <v>133</v>
      </c>
      <c r="E318" s="3" t="s">
        <v>96</v>
      </c>
      <c r="F318" s="3" t="s">
        <v>116</v>
      </c>
      <c r="G318" s="3" t="s">
        <v>117</v>
      </c>
      <c r="H318" s="3" t="s">
        <v>104</v>
      </c>
      <c r="I318" s="3" t="s">
        <v>107</v>
      </c>
      <c r="J318" s="3" t="s">
        <v>104</v>
      </c>
      <c r="K318" s="3" t="s">
        <v>107</v>
      </c>
      <c r="L318" s="3" t="s">
        <v>105</v>
      </c>
      <c r="M318" s="3" t="s">
        <v>104</v>
      </c>
      <c r="N318" s="3" t="s">
        <v>106</v>
      </c>
      <c r="O318" s="3" t="s">
        <v>105</v>
      </c>
      <c r="P318" s="3" t="s">
        <v>106</v>
      </c>
      <c r="Q318" s="3" t="s">
        <v>107</v>
      </c>
      <c r="R318" s="3" t="s">
        <v>105</v>
      </c>
      <c r="S318" s="3" t="s">
        <v>105</v>
      </c>
      <c r="T318" s="3" t="s">
        <v>105</v>
      </c>
      <c r="U318" s="3" t="s">
        <v>2715</v>
      </c>
      <c r="V318" s="3" t="s">
        <v>610</v>
      </c>
      <c r="W318" t="s">
        <v>2715</v>
      </c>
      <c r="X318" t="s">
        <v>244</v>
      </c>
      <c r="Y318" t="s">
        <v>231</v>
      </c>
      <c r="Z318" t="s">
        <v>854</v>
      </c>
      <c r="AG318" s="3"/>
      <c r="AH318" s="3" t="s">
        <v>96</v>
      </c>
      <c r="AI318" s="3" t="s">
        <v>2278</v>
      </c>
      <c r="AJ318" s="3" t="s">
        <v>2279</v>
      </c>
      <c r="AK318" s="3" t="s">
        <v>2280</v>
      </c>
      <c r="AL318" s="3" t="s">
        <v>96</v>
      </c>
      <c r="AM318" s="3" t="s">
        <v>96</v>
      </c>
      <c r="AN318" s="3" t="s">
        <v>96</v>
      </c>
      <c r="AO318" s="3" t="s">
        <v>2267</v>
      </c>
      <c r="AP318" t="s">
        <v>2221</v>
      </c>
    </row>
    <row r="319" spans="1:42" ht="22" customHeight="1" x14ac:dyDescent="0.35">
      <c r="A319">
        <v>40.034500000000001</v>
      </c>
      <c r="B319">
        <v>-75.119299999999996</v>
      </c>
      <c r="C319">
        <v>64</v>
      </c>
      <c r="D319" s="3" t="s">
        <v>133</v>
      </c>
      <c r="E319" s="3" t="s">
        <v>96</v>
      </c>
      <c r="F319" s="3" t="s">
        <v>144</v>
      </c>
      <c r="G319" s="3" t="s">
        <v>105</v>
      </c>
      <c r="H319" s="3" t="s">
        <v>107</v>
      </c>
      <c r="I319" s="3" t="s">
        <v>105</v>
      </c>
      <c r="J319" s="3" t="s">
        <v>104</v>
      </c>
      <c r="K319" s="3" t="s">
        <v>105</v>
      </c>
      <c r="L319" s="3" t="s">
        <v>107</v>
      </c>
      <c r="M319" s="3" t="s">
        <v>105</v>
      </c>
      <c r="N319" s="3" t="s">
        <v>105</v>
      </c>
      <c r="O319" s="3" t="s">
        <v>104</v>
      </c>
      <c r="P319" s="3" t="s">
        <v>107</v>
      </c>
      <c r="Q319" s="3" t="s">
        <v>107</v>
      </c>
      <c r="R319" s="3" t="s">
        <v>117</v>
      </c>
      <c r="S319" s="3" t="s">
        <v>104</v>
      </c>
      <c r="T319" s="3" t="s">
        <v>107</v>
      </c>
      <c r="U319" s="3" t="s">
        <v>2715</v>
      </c>
      <c r="V319" s="3" t="s">
        <v>610</v>
      </c>
      <c r="W319" t="s">
        <v>2715</v>
      </c>
      <c r="X319" t="s">
        <v>244</v>
      </c>
      <c r="Y319" t="s">
        <v>231</v>
      </c>
      <c r="Z319" t="s">
        <v>854</v>
      </c>
      <c r="AG319" s="3"/>
      <c r="AH319" s="3" t="s">
        <v>96</v>
      </c>
      <c r="AI319" s="3" t="s">
        <v>2285</v>
      </c>
      <c r="AJ319" s="3" t="s">
        <v>138</v>
      </c>
      <c r="AK319" s="3" t="s">
        <v>2286</v>
      </c>
      <c r="AL319" s="3" t="s">
        <v>96</v>
      </c>
      <c r="AM319" s="3" t="s">
        <v>96</v>
      </c>
      <c r="AN319" s="3" t="s">
        <v>96</v>
      </c>
      <c r="AO319" s="3" t="s">
        <v>2283</v>
      </c>
      <c r="AP319" t="s">
        <v>2250</v>
      </c>
    </row>
    <row r="320" spans="1:42" ht="22" customHeight="1" x14ac:dyDescent="0.35">
      <c r="A320">
        <v>40.576599999999999</v>
      </c>
      <c r="B320">
        <v>-105.0809</v>
      </c>
      <c r="C320">
        <v>22</v>
      </c>
      <c r="D320" s="3" t="s">
        <v>133</v>
      </c>
      <c r="E320" s="3" t="s">
        <v>96</v>
      </c>
      <c r="F320" s="3" t="s">
        <v>144</v>
      </c>
      <c r="G320" s="3" t="s">
        <v>106</v>
      </c>
      <c r="H320" s="3" t="s">
        <v>105</v>
      </c>
      <c r="I320" s="3" t="s">
        <v>106</v>
      </c>
      <c r="J320" s="3" t="s">
        <v>105</v>
      </c>
      <c r="K320" s="3" t="s">
        <v>106</v>
      </c>
      <c r="L320" s="3" t="s">
        <v>106</v>
      </c>
      <c r="M320" s="3" t="s">
        <v>105</v>
      </c>
      <c r="N320" s="3" t="s">
        <v>106</v>
      </c>
      <c r="O320" s="3" t="s">
        <v>105</v>
      </c>
      <c r="P320" s="3" t="s">
        <v>105</v>
      </c>
      <c r="Q320" s="3" t="s">
        <v>106</v>
      </c>
      <c r="R320" s="3" t="s">
        <v>106</v>
      </c>
      <c r="S320" s="3" t="s">
        <v>105</v>
      </c>
      <c r="T320" s="3" t="s">
        <v>106</v>
      </c>
      <c r="U320" s="3" t="s">
        <v>2715</v>
      </c>
      <c r="V320" s="3" t="s">
        <v>508</v>
      </c>
      <c r="W320" t="s">
        <v>2715</v>
      </c>
      <c r="X320" t="s">
        <v>244</v>
      </c>
      <c r="Y320" t="s">
        <v>231</v>
      </c>
      <c r="AG320" s="3"/>
      <c r="AH320" s="3" t="s">
        <v>96</v>
      </c>
      <c r="AI320" s="3" t="s">
        <v>2291</v>
      </c>
      <c r="AJ320" s="3" t="s">
        <v>1256</v>
      </c>
      <c r="AK320" s="3" t="s">
        <v>2292</v>
      </c>
      <c r="AL320" s="3" t="s">
        <v>96</v>
      </c>
      <c r="AM320" s="3" t="s">
        <v>96</v>
      </c>
      <c r="AN320" s="3" t="s">
        <v>96</v>
      </c>
      <c r="AO320" s="3" t="s">
        <v>2289</v>
      </c>
      <c r="AP320" t="s">
        <v>2215</v>
      </c>
    </row>
    <row r="321" spans="1:42" ht="22" customHeight="1" x14ac:dyDescent="0.35">
      <c r="A321">
        <v>41.534399999999998</v>
      </c>
      <c r="B321">
        <v>-81.531899999999993</v>
      </c>
      <c r="C321">
        <v>28</v>
      </c>
      <c r="D321" s="3" t="s">
        <v>133</v>
      </c>
      <c r="E321" s="3" t="s">
        <v>96</v>
      </c>
      <c r="F321" s="3" t="s">
        <v>144</v>
      </c>
      <c r="G321" s="3" t="s">
        <v>107</v>
      </c>
      <c r="H321" s="3" t="s">
        <v>104</v>
      </c>
      <c r="I321" s="3" t="s">
        <v>107</v>
      </c>
      <c r="J321" s="3" t="s">
        <v>104</v>
      </c>
      <c r="K321" s="3" t="s">
        <v>105</v>
      </c>
      <c r="L321" s="3" t="s">
        <v>104</v>
      </c>
      <c r="M321" s="3" t="s">
        <v>104</v>
      </c>
      <c r="N321" s="3" t="s">
        <v>104</v>
      </c>
      <c r="O321" s="3" t="s">
        <v>106</v>
      </c>
      <c r="P321" s="3" t="s">
        <v>105</v>
      </c>
      <c r="Q321" s="3" t="s">
        <v>117</v>
      </c>
      <c r="R321" s="3" t="s">
        <v>117</v>
      </c>
      <c r="S321" s="3" t="s">
        <v>105</v>
      </c>
      <c r="T321" s="3" t="s">
        <v>117</v>
      </c>
      <c r="U321" s="3" t="s">
        <v>2715</v>
      </c>
      <c r="V321" s="3" t="s">
        <v>2297</v>
      </c>
      <c r="W321" t="s">
        <v>2715</v>
      </c>
      <c r="X321" t="s">
        <v>244</v>
      </c>
      <c r="Y321" t="s">
        <v>1177</v>
      </c>
      <c r="Z321" t="s">
        <v>2719</v>
      </c>
      <c r="AA321" t="s">
        <v>2717</v>
      </c>
      <c r="AB321" t="s">
        <v>198</v>
      </c>
      <c r="AG321" s="3"/>
      <c r="AH321" s="3" t="s">
        <v>96</v>
      </c>
      <c r="AI321" s="3" t="s">
        <v>2298</v>
      </c>
      <c r="AJ321" s="3" t="s">
        <v>1566</v>
      </c>
      <c r="AK321" s="3" t="s">
        <v>2299</v>
      </c>
      <c r="AL321" s="3" t="s">
        <v>2300</v>
      </c>
      <c r="AM321" s="3" t="s">
        <v>96</v>
      </c>
      <c r="AN321" s="3" t="s">
        <v>96</v>
      </c>
      <c r="AO321" s="3" t="s">
        <v>2295</v>
      </c>
      <c r="AP321" t="s">
        <v>2301</v>
      </c>
    </row>
    <row r="322" spans="1:42" ht="22" customHeight="1" x14ac:dyDescent="0.35">
      <c r="A322">
        <v>30.2441</v>
      </c>
      <c r="B322">
        <v>-81.615499999999997</v>
      </c>
      <c r="C322">
        <v>32</v>
      </c>
      <c r="D322" s="3" t="s">
        <v>133</v>
      </c>
      <c r="E322" s="3" t="s">
        <v>96</v>
      </c>
      <c r="F322" s="3" t="s">
        <v>1168</v>
      </c>
      <c r="G322" s="3" t="s">
        <v>106</v>
      </c>
      <c r="H322" s="3" t="s">
        <v>106</v>
      </c>
      <c r="I322" s="3" t="s">
        <v>106</v>
      </c>
      <c r="J322" s="3" t="s">
        <v>106</v>
      </c>
      <c r="K322" s="3" t="s">
        <v>106</v>
      </c>
      <c r="L322" s="3" t="s">
        <v>106</v>
      </c>
      <c r="M322" s="3" t="s">
        <v>105</v>
      </c>
      <c r="N322" s="3" t="s">
        <v>105</v>
      </c>
      <c r="O322" s="3" t="s">
        <v>106</v>
      </c>
      <c r="P322" s="3" t="s">
        <v>106</v>
      </c>
      <c r="Q322" s="3" t="s">
        <v>106</v>
      </c>
      <c r="R322" s="3" t="s">
        <v>107</v>
      </c>
      <c r="S322" s="3" t="s">
        <v>106</v>
      </c>
      <c r="T322" s="3" t="s">
        <v>106</v>
      </c>
      <c r="U322" s="3" t="s">
        <v>2715</v>
      </c>
      <c r="V322" s="3" t="s">
        <v>244</v>
      </c>
      <c r="W322" t="s">
        <v>2715</v>
      </c>
      <c r="X322" t="s">
        <v>244</v>
      </c>
      <c r="AG322" s="3"/>
      <c r="AH322" s="3" t="s">
        <v>96</v>
      </c>
      <c r="AI322" s="3" t="s">
        <v>2305</v>
      </c>
      <c r="AJ322" s="3" t="s">
        <v>1429</v>
      </c>
      <c r="AK322" s="3" t="s">
        <v>2306</v>
      </c>
      <c r="AL322" s="3" t="s">
        <v>96</v>
      </c>
      <c r="AM322" s="3" t="s">
        <v>96</v>
      </c>
      <c r="AN322" s="3" t="s">
        <v>96</v>
      </c>
      <c r="AO322" s="3" t="s">
        <v>2234</v>
      </c>
      <c r="AP322" t="s">
        <v>2307</v>
      </c>
    </row>
    <row r="323" spans="1:42" ht="22" customHeight="1" x14ac:dyDescent="0.35">
      <c r="A323">
        <v>34.709499999999998</v>
      </c>
      <c r="B323">
        <v>-86.736099999999993</v>
      </c>
      <c r="C323">
        <v>35</v>
      </c>
      <c r="D323" s="3" t="s">
        <v>133</v>
      </c>
      <c r="E323" s="3" t="s">
        <v>96</v>
      </c>
      <c r="F323" s="3" t="s">
        <v>103</v>
      </c>
      <c r="G323" s="3" t="s">
        <v>107</v>
      </c>
      <c r="H323" s="3" t="s">
        <v>105</v>
      </c>
      <c r="I323" s="3" t="s">
        <v>105</v>
      </c>
      <c r="J323" s="3" t="s">
        <v>105</v>
      </c>
      <c r="K323" s="3" t="s">
        <v>104</v>
      </c>
      <c r="L323" s="3" t="s">
        <v>105</v>
      </c>
      <c r="M323" s="3" t="s">
        <v>104</v>
      </c>
      <c r="N323" s="3" t="s">
        <v>106</v>
      </c>
      <c r="O323" s="3" t="s">
        <v>105</v>
      </c>
      <c r="P323" s="3" t="s">
        <v>107</v>
      </c>
      <c r="Q323" s="3" t="s">
        <v>117</v>
      </c>
      <c r="R323" s="3" t="s">
        <v>117</v>
      </c>
      <c r="S323" s="3" t="s">
        <v>105</v>
      </c>
      <c r="T323" s="3" t="s">
        <v>106</v>
      </c>
      <c r="U323" s="3" t="s">
        <v>2715</v>
      </c>
      <c r="V323" s="3" t="s">
        <v>896</v>
      </c>
      <c r="W323" t="s">
        <v>2715</v>
      </c>
      <c r="X323" t="s">
        <v>244</v>
      </c>
      <c r="Y323" t="s">
        <v>231</v>
      </c>
      <c r="Z323" t="s">
        <v>1177</v>
      </c>
      <c r="AA323" t="s">
        <v>198</v>
      </c>
      <c r="AG323" s="3"/>
      <c r="AH323" s="3" t="s">
        <v>96</v>
      </c>
      <c r="AI323" s="3" t="s">
        <v>2312</v>
      </c>
      <c r="AJ323" s="3" t="s">
        <v>138</v>
      </c>
      <c r="AK323" s="3" t="s">
        <v>2313</v>
      </c>
      <c r="AL323" s="3" t="s">
        <v>2314</v>
      </c>
      <c r="AM323" s="3" t="s">
        <v>96</v>
      </c>
      <c r="AN323" s="3" t="s">
        <v>96</v>
      </c>
      <c r="AO323" s="3" t="s">
        <v>2310</v>
      </c>
      <c r="AP323" t="s">
        <v>2289</v>
      </c>
    </row>
    <row r="324" spans="1:42" ht="22" customHeight="1" x14ac:dyDescent="0.35">
      <c r="A324">
        <v>34.254800000000003</v>
      </c>
      <c r="B324">
        <v>-118.58799999999999</v>
      </c>
      <c r="C324">
        <v>40</v>
      </c>
      <c r="D324" s="3" t="s">
        <v>133</v>
      </c>
      <c r="E324" s="3" t="s">
        <v>96</v>
      </c>
      <c r="F324" s="3" t="s">
        <v>103</v>
      </c>
      <c r="G324" s="3" t="s">
        <v>107</v>
      </c>
      <c r="H324" s="3" t="s">
        <v>105</v>
      </c>
      <c r="I324" s="3" t="s">
        <v>104</v>
      </c>
      <c r="J324" s="3" t="s">
        <v>105</v>
      </c>
      <c r="K324" s="3" t="s">
        <v>105</v>
      </c>
      <c r="L324" s="3" t="s">
        <v>105</v>
      </c>
      <c r="M324" s="3" t="s">
        <v>104</v>
      </c>
      <c r="N324" s="3" t="s">
        <v>107</v>
      </c>
      <c r="O324" s="3" t="s">
        <v>105</v>
      </c>
      <c r="P324" s="3" t="s">
        <v>107</v>
      </c>
      <c r="Q324" s="3" t="s">
        <v>107</v>
      </c>
      <c r="R324" s="3" t="s">
        <v>106</v>
      </c>
      <c r="S324" s="3" t="s">
        <v>105</v>
      </c>
      <c r="T324" s="3" t="s">
        <v>105</v>
      </c>
      <c r="U324" s="3" t="s">
        <v>2715</v>
      </c>
      <c r="V324" s="3" t="s">
        <v>168</v>
      </c>
      <c r="W324" t="s">
        <v>2715</v>
      </c>
      <c r="X324" t="s">
        <v>244</v>
      </c>
      <c r="Y324" t="s">
        <v>231</v>
      </c>
      <c r="Z324" t="s">
        <v>2719</v>
      </c>
      <c r="AA324" t="s">
        <v>198</v>
      </c>
      <c r="AG324" s="3"/>
      <c r="AH324" s="3" t="s">
        <v>96</v>
      </c>
      <c r="AI324" s="3" t="s">
        <v>2319</v>
      </c>
      <c r="AJ324" s="3" t="s">
        <v>338</v>
      </c>
      <c r="AK324" s="3" t="s">
        <v>2320</v>
      </c>
      <c r="AL324" s="3" t="s">
        <v>96</v>
      </c>
      <c r="AM324" s="3" t="s">
        <v>96</v>
      </c>
      <c r="AN324" s="3" t="s">
        <v>96</v>
      </c>
      <c r="AO324" s="3" t="s">
        <v>2317</v>
      </c>
      <c r="AP324" t="s">
        <v>2321</v>
      </c>
    </row>
    <row r="325" spans="1:42" ht="22" customHeight="1" x14ac:dyDescent="0.35">
      <c r="A325">
        <v>39.167099999999998</v>
      </c>
      <c r="B325">
        <v>-84.542199999999994</v>
      </c>
      <c r="C325">
        <v>35</v>
      </c>
      <c r="D325" s="3" t="s">
        <v>133</v>
      </c>
      <c r="E325" s="3" t="s">
        <v>96</v>
      </c>
      <c r="F325" s="3" t="s">
        <v>116</v>
      </c>
      <c r="G325" s="3" t="s">
        <v>117</v>
      </c>
      <c r="H325" s="3" t="s">
        <v>104</v>
      </c>
      <c r="I325" s="3" t="s">
        <v>105</v>
      </c>
      <c r="J325" s="3" t="s">
        <v>105</v>
      </c>
      <c r="K325" s="3" t="s">
        <v>105</v>
      </c>
      <c r="L325" s="3" t="s">
        <v>106</v>
      </c>
      <c r="M325" s="3" t="s">
        <v>105</v>
      </c>
      <c r="N325" s="3" t="s">
        <v>105</v>
      </c>
      <c r="O325" s="3" t="s">
        <v>105</v>
      </c>
      <c r="P325" s="3" t="s">
        <v>107</v>
      </c>
      <c r="Q325" s="3" t="s">
        <v>117</v>
      </c>
      <c r="R325" s="3" t="s">
        <v>117</v>
      </c>
      <c r="S325" s="3" t="s">
        <v>106</v>
      </c>
      <c r="T325" s="3" t="s">
        <v>105</v>
      </c>
      <c r="U325" s="3" t="s">
        <v>2715</v>
      </c>
      <c r="V325" s="3" t="s">
        <v>214</v>
      </c>
      <c r="W325" t="s">
        <v>2715</v>
      </c>
      <c r="X325" t="s">
        <v>2717</v>
      </c>
      <c r="AG325" s="3"/>
      <c r="AH325" s="3" t="s">
        <v>96</v>
      </c>
      <c r="AI325" s="3" t="s">
        <v>2326</v>
      </c>
      <c r="AJ325" s="3" t="s">
        <v>1409</v>
      </c>
      <c r="AK325" s="3" t="s">
        <v>96</v>
      </c>
      <c r="AL325" s="3" t="s">
        <v>96</v>
      </c>
      <c r="AM325" s="3" t="s">
        <v>96</v>
      </c>
      <c r="AN325" s="3" t="s">
        <v>2327</v>
      </c>
      <c r="AO325" s="3" t="s">
        <v>2324</v>
      </c>
      <c r="AP325" t="s">
        <v>2295</v>
      </c>
    </row>
    <row r="326" spans="1:42" ht="22" customHeight="1" x14ac:dyDescent="0.35">
      <c r="A326" s="5">
        <v>34.830800000000004</v>
      </c>
      <c r="B326" s="5">
        <v>-82.350700000000003</v>
      </c>
      <c r="C326" s="5">
        <v>23</v>
      </c>
      <c r="D326" s="7" t="s">
        <v>101</v>
      </c>
      <c r="E326" s="7" t="s">
        <v>96</v>
      </c>
      <c r="F326" s="7" t="s">
        <v>103</v>
      </c>
      <c r="G326" s="7" t="s">
        <v>105</v>
      </c>
      <c r="H326" s="7" t="s">
        <v>104</v>
      </c>
      <c r="I326" s="7" t="s">
        <v>104</v>
      </c>
      <c r="J326" s="7" t="s">
        <v>104</v>
      </c>
      <c r="K326" s="7" t="s">
        <v>105</v>
      </c>
      <c r="L326" s="7" t="s">
        <v>107</v>
      </c>
      <c r="M326" s="7" t="s">
        <v>104</v>
      </c>
      <c r="N326" s="7" t="s">
        <v>104</v>
      </c>
      <c r="O326" s="7" t="s">
        <v>105</v>
      </c>
      <c r="P326" s="7" t="s">
        <v>104</v>
      </c>
      <c r="Q326" s="7" t="s">
        <v>104</v>
      </c>
      <c r="R326" s="7" t="s">
        <v>104</v>
      </c>
      <c r="S326" s="7" t="s">
        <v>105</v>
      </c>
      <c r="T326" s="7" t="s">
        <v>104</v>
      </c>
      <c r="U326" s="7" t="s">
        <v>2715</v>
      </c>
      <c r="V326" s="7" t="s">
        <v>2332</v>
      </c>
      <c r="W326" t="s">
        <v>2715</v>
      </c>
      <c r="X326" t="s">
        <v>2718</v>
      </c>
      <c r="Y326" t="s">
        <v>2720</v>
      </c>
      <c r="Z326" t="s">
        <v>198</v>
      </c>
      <c r="AG326" s="7"/>
      <c r="AH326" s="7" t="s">
        <v>96</v>
      </c>
      <c r="AI326" s="7" t="s">
        <v>2333</v>
      </c>
      <c r="AJ326" s="7" t="s">
        <v>782</v>
      </c>
      <c r="AK326" s="7" t="s">
        <v>96</v>
      </c>
      <c r="AL326" s="7" t="s">
        <v>96</v>
      </c>
      <c r="AM326" s="7" t="s">
        <v>96</v>
      </c>
      <c r="AN326" s="7" t="s">
        <v>2334</v>
      </c>
      <c r="AO326" s="7" t="s">
        <v>2330</v>
      </c>
      <c r="AP326" t="s">
        <v>2283</v>
      </c>
    </row>
    <row r="327" spans="1:42" ht="22" customHeight="1" x14ac:dyDescent="0.35">
      <c r="A327">
        <v>34.540399999999998</v>
      </c>
      <c r="B327">
        <v>-117.3532</v>
      </c>
      <c r="C327">
        <v>24</v>
      </c>
      <c r="D327" s="3" t="s">
        <v>133</v>
      </c>
      <c r="E327" s="3" t="s">
        <v>96</v>
      </c>
      <c r="F327" s="3" t="s">
        <v>144</v>
      </c>
      <c r="G327" s="3" t="s">
        <v>117</v>
      </c>
      <c r="H327" s="3" t="s">
        <v>104</v>
      </c>
      <c r="I327" s="3" t="s">
        <v>105</v>
      </c>
      <c r="J327" s="3" t="s">
        <v>105</v>
      </c>
      <c r="K327" s="3" t="s">
        <v>105</v>
      </c>
      <c r="L327" s="3" t="s">
        <v>117</v>
      </c>
      <c r="M327" s="3" t="s">
        <v>105</v>
      </c>
      <c r="N327" s="3" t="s">
        <v>105</v>
      </c>
      <c r="O327" s="3" t="s">
        <v>105</v>
      </c>
      <c r="P327" s="3" t="s">
        <v>117</v>
      </c>
      <c r="Q327" s="3" t="s">
        <v>117</v>
      </c>
      <c r="R327" s="3" t="s">
        <v>117</v>
      </c>
      <c r="S327" s="3" t="s">
        <v>105</v>
      </c>
      <c r="T327" s="3" t="s">
        <v>105</v>
      </c>
      <c r="U327" s="3" t="s">
        <v>2715</v>
      </c>
      <c r="V327" s="3" t="s">
        <v>819</v>
      </c>
      <c r="W327" t="s">
        <v>2715</v>
      </c>
      <c r="X327" t="s">
        <v>244</v>
      </c>
      <c r="Y327" t="s">
        <v>231</v>
      </c>
      <c r="Z327" t="s">
        <v>2717</v>
      </c>
      <c r="AA327" t="s">
        <v>198</v>
      </c>
      <c r="AG327" s="3"/>
      <c r="AH327" s="3" t="s">
        <v>96</v>
      </c>
      <c r="AI327" s="3" t="s">
        <v>2339</v>
      </c>
      <c r="AJ327" s="3" t="s">
        <v>208</v>
      </c>
      <c r="AK327" s="3" t="s">
        <v>2340</v>
      </c>
      <c r="AL327" s="3" t="s">
        <v>96</v>
      </c>
      <c r="AM327" s="3" t="s">
        <v>96</v>
      </c>
      <c r="AN327" s="3" t="s">
        <v>96</v>
      </c>
      <c r="AO327" s="3" t="s">
        <v>2337</v>
      </c>
      <c r="AP327" t="s">
        <v>2310</v>
      </c>
    </row>
    <row r="328" spans="1:42" ht="22" customHeight="1" x14ac:dyDescent="0.35">
      <c r="A328">
        <v>41.518500000000003</v>
      </c>
      <c r="B328">
        <v>-87.955799999999996</v>
      </c>
      <c r="C328">
        <v>25</v>
      </c>
      <c r="D328" s="3" t="s">
        <v>133</v>
      </c>
      <c r="E328" s="3" t="s">
        <v>96</v>
      </c>
      <c r="F328" s="3" t="s">
        <v>103</v>
      </c>
      <c r="G328" s="3" t="s">
        <v>104</v>
      </c>
      <c r="H328" s="3" t="s">
        <v>106</v>
      </c>
      <c r="I328" s="3" t="s">
        <v>105</v>
      </c>
      <c r="J328" s="3" t="s">
        <v>104</v>
      </c>
      <c r="K328" s="3" t="s">
        <v>104</v>
      </c>
      <c r="L328" s="3" t="s">
        <v>107</v>
      </c>
      <c r="M328" s="3" t="s">
        <v>105</v>
      </c>
      <c r="N328" s="3" t="s">
        <v>104</v>
      </c>
      <c r="O328" s="3" t="s">
        <v>105</v>
      </c>
      <c r="P328" s="3" t="s">
        <v>106</v>
      </c>
      <c r="Q328" s="3" t="s">
        <v>107</v>
      </c>
      <c r="R328" s="3" t="s">
        <v>105</v>
      </c>
      <c r="S328" s="3" t="s">
        <v>105</v>
      </c>
      <c r="T328" s="3" t="s">
        <v>105</v>
      </c>
      <c r="U328" s="3" t="s">
        <v>2715</v>
      </c>
      <c r="V328" s="3" t="s">
        <v>222</v>
      </c>
      <c r="W328" t="s">
        <v>2715</v>
      </c>
      <c r="X328" t="s">
        <v>244</v>
      </c>
      <c r="Y328" t="s">
        <v>2719</v>
      </c>
      <c r="AG328" s="3"/>
      <c r="AH328" s="3" t="s">
        <v>96</v>
      </c>
      <c r="AI328" s="3" t="s">
        <v>2345</v>
      </c>
      <c r="AJ328" s="3" t="s">
        <v>2265</v>
      </c>
      <c r="AK328" s="3" t="s">
        <v>2346</v>
      </c>
      <c r="AL328" s="3" t="s">
        <v>96</v>
      </c>
      <c r="AM328" s="3" t="s">
        <v>96</v>
      </c>
      <c r="AN328" s="3" t="s">
        <v>96</v>
      </c>
      <c r="AO328" s="3" t="s">
        <v>2343</v>
      </c>
      <c r="AP328" t="s">
        <v>2347</v>
      </c>
    </row>
    <row r="329" spans="1:42" ht="22" customHeight="1" x14ac:dyDescent="0.35">
      <c r="A329">
        <v>41.263199999999998</v>
      </c>
      <c r="B329">
        <v>-74.3767</v>
      </c>
      <c r="C329">
        <v>37</v>
      </c>
      <c r="D329" s="3" t="s">
        <v>133</v>
      </c>
      <c r="E329" s="3" t="s">
        <v>96</v>
      </c>
      <c r="F329" s="3" t="s">
        <v>116</v>
      </c>
      <c r="G329" s="3" t="s">
        <v>117</v>
      </c>
      <c r="H329" s="3" t="s">
        <v>105</v>
      </c>
      <c r="I329" s="3" t="s">
        <v>105</v>
      </c>
      <c r="J329" s="3" t="s">
        <v>105</v>
      </c>
      <c r="K329" s="3" t="s">
        <v>104</v>
      </c>
      <c r="L329" s="3" t="s">
        <v>105</v>
      </c>
      <c r="M329" s="3" t="s">
        <v>104</v>
      </c>
      <c r="N329" s="3" t="s">
        <v>105</v>
      </c>
      <c r="O329" s="3" t="s">
        <v>104</v>
      </c>
      <c r="P329" s="3" t="s">
        <v>105</v>
      </c>
      <c r="Q329" s="3" t="s">
        <v>117</v>
      </c>
      <c r="R329" s="3" t="s">
        <v>117</v>
      </c>
      <c r="S329" s="3" t="s">
        <v>105</v>
      </c>
      <c r="T329" s="3" t="s">
        <v>105</v>
      </c>
      <c r="U329" s="3" t="s">
        <v>2715</v>
      </c>
      <c r="V329" s="3" t="s">
        <v>2351</v>
      </c>
      <c r="W329" t="s">
        <v>2715</v>
      </c>
      <c r="X329" t="s">
        <v>2719</v>
      </c>
      <c r="Y329" t="s">
        <v>2717</v>
      </c>
      <c r="AG329" s="3"/>
      <c r="AH329" s="3" t="s">
        <v>96</v>
      </c>
      <c r="AI329" s="3" t="s">
        <v>2352</v>
      </c>
      <c r="AJ329" s="3" t="s">
        <v>1150</v>
      </c>
      <c r="AK329" s="3" t="s">
        <v>96</v>
      </c>
      <c r="AL329" s="3" t="s">
        <v>96</v>
      </c>
      <c r="AM329" s="3" t="s">
        <v>96</v>
      </c>
      <c r="AN329" s="3" t="s">
        <v>2353</v>
      </c>
      <c r="AO329" s="3" t="s">
        <v>2350</v>
      </c>
      <c r="AP329" s="8" t="s">
        <v>2257</v>
      </c>
    </row>
    <row r="330" spans="1:42" ht="22" customHeight="1" x14ac:dyDescent="0.35">
      <c r="A330">
        <v>30.348299999999998</v>
      </c>
      <c r="B330">
        <v>-81.416799999999995</v>
      </c>
      <c r="C330">
        <v>32</v>
      </c>
      <c r="D330" s="3" t="s">
        <v>133</v>
      </c>
      <c r="E330" s="3" t="s">
        <v>96</v>
      </c>
      <c r="F330" s="3" t="s">
        <v>116</v>
      </c>
      <c r="G330" s="3" t="s">
        <v>107</v>
      </c>
      <c r="H330" s="3" t="s">
        <v>104</v>
      </c>
      <c r="I330" s="3" t="s">
        <v>105</v>
      </c>
      <c r="J330" s="3" t="s">
        <v>105</v>
      </c>
      <c r="K330" s="3" t="s">
        <v>105</v>
      </c>
      <c r="L330" s="3" t="s">
        <v>105</v>
      </c>
      <c r="M330" s="3" t="s">
        <v>105</v>
      </c>
      <c r="N330" s="3" t="s">
        <v>106</v>
      </c>
      <c r="O330" s="3" t="s">
        <v>117</v>
      </c>
      <c r="P330" s="3" t="s">
        <v>105</v>
      </c>
      <c r="Q330" s="3" t="s">
        <v>107</v>
      </c>
      <c r="R330" s="3" t="s">
        <v>106</v>
      </c>
      <c r="S330" s="3" t="s">
        <v>105</v>
      </c>
      <c r="T330" s="3" t="s">
        <v>104</v>
      </c>
      <c r="U330" s="3" t="s">
        <v>2715</v>
      </c>
      <c r="V330" s="3" t="s">
        <v>500</v>
      </c>
      <c r="W330" t="s">
        <v>2715</v>
      </c>
      <c r="X330" t="s">
        <v>244</v>
      </c>
      <c r="Y330" t="s">
        <v>2719</v>
      </c>
      <c r="Z330" t="s">
        <v>2717</v>
      </c>
      <c r="AA330" t="s">
        <v>198</v>
      </c>
      <c r="AG330" s="3"/>
      <c r="AH330" s="3" t="s">
        <v>96</v>
      </c>
      <c r="AI330" s="3" t="s">
        <v>2358</v>
      </c>
      <c r="AJ330" s="3" t="s">
        <v>147</v>
      </c>
      <c r="AK330" s="3" t="s">
        <v>2359</v>
      </c>
      <c r="AL330" s="3" t="s">
        <v>96</v>
      </c>
      <c r="AM330" s="3" t="s">
        <v>96</v>
      </c>
      <c r="AN330" s="3" t="s">
        <v>96</v>
      </c>
      <c r="AO330" s="3" t="s">
        <v>2356</v>
      </c>
      <c r="AP330" t="s">
        <v>2263</v>
      </c>
    </row>
    <row r="331" spans="1:42" ht="22" customHeight="1" x14ac:dyDescent="0.35">
      <c r="A331">
        <v>35.056199999999997</v>
      </c>
      <c r="B331">
        <v>-80.819400000000002</v>
      </c>
      <c r="C331">
        <v>33</v>
      </c>
      <c r="D331" s="3" t="s">
        <v>133</v>
      </c>
      <c r="E331" s="3" t="s">
        <v>96</v>
      </c>
      <c r="F331" s="3" t="s">
        <v>116</v>
      </c>
      <c r="G331" s="3" t="s">
        <v>106</v>
      </c>
      <c r="H331" s="3" t="s">
        <v>105</v>
      </c>
      <c r="I331" s="3" t="s">
        <v>105</v>
      </c>
      <c r="J331" s="3" t="s">
        <v>105</v>
      </c>
      <c r="K331" s="3" t="s">
        <v>105</v>
      </c>
      <c r="L331" s="3" t="s">
        <v>107</v>
      </c>
      <c r="M331" s="3" t="s">
        <v>105</v>
      </c>
      <c r="N331" s="3" t="s">
        <v>105</v>
      </c>
      <c r="O331" s="3" t="s">
        <v>106</v>
      </c>
      <c r="P331" s="3" t="s">
        <v>105</v>
      </c>
      <c r="Q331" s="3" t="s">
        <v>105</v>
      </c>
      <c r="R331" s="3" t="s">
        <v>106</v>
      </c>
      <c r="S331" s="3" t="s">
        <v>105</v>
      </c>
      <c r="T331" s="3" t="s">
        <v>105</v>
      </c>
      <c r="U331" s="3" t="s">
        <v>2715</v>
      </c>
      <c r="V331" s="3" t="s">
        <v>206</v>
      </c>
      <c r="W331" t="s">
        <v>2715</v>
      </c>
      <c r="X331" t="s">
        <v>244</v>
      </c>
      <c r="Y331" t="s">
        <v>198</v>
      </c>
      <c r="AG331" s="3"/>
      <c r="AH331" s="3" t="s">
        <v>96</v>
      </c>
      <c r="AI331" s="3" t="s">
        <v>2364</v>
      </c>
      <c r="AJ331" s="3" t="s">
        <v>246</v>
      </c>
      <c r="AK331" s="3" t="s">
        <v>2365</v>
      </c>
      <c r="AL331" s="3" t="s">
        <v>96</v>
      </c>
      <c r="AM331" s="3" t="s">
        <v>96</v>
      </c>
      <c r="AN331" s="3" t="s">
        <v>96</v>
      </c>
      <c r="AO331" s="3" t="s">
        <v>2362</v>
      </c>
      <c r="AP331" t="s">
        <v>2366</v>
      </c>
    </row>
    <row r="332" spans="1:42" s="5" customFormat="1" ht="22" customHeight="1" x14ac:dyDescent="0.35">
      <c r="A332">
        <v>38.567399999999999</v>
      </c>
      <c r="B332">
        <v>-121.32</v>
      </c>
      <c r="C332">
        <v>19</v>
      </c>
      <c r="D332" s="3" t="s">
        <v>133</v>
      </c>
      <c r="E332" s="3" t="s">
        <v>96</v>
      </c>
      <c r="F332" s="3" t="s">
        <v>144</v>
      </c>
      <c r="G332" s="3" t="s">
        <v>104</v>
      </c>
      <c r="H332" s="3" t="s">
        <v>117</v>
      </c>
      <c r="I332" s="3" t="s">
        <v>105</v>
      </c>
      <c r="J332" s="3" t="s">
        <v>104</v>
      </c>
      <c r="K332" s="3" t="s">
        <v>105</v>
      </c>
      <c r="L332" s="3" t="s">
        <v>117</v>
      </c>
      <c r="M332" s="3" t="s">
        <v>104</v>
      </c>
      <c r="N332" s="3" t="s">
        <v>105</v>
      </c>
      <c r="O332" s="3" t="s">
        <v>117</v>
      </c>
      <c r="P332" s="3" t="s">
        <v>105</v>
      </c>
      <c r="Q332" s="3" t="s">
        <v>117</v>
      </c>
      <c r="R332" s="3" t="s">
        <v>117</v>
      </c>
      <c r="S332" s="3" t="s">
        <v>104</v>
      </c>
      <c r="T332" s="3" t="s">
        <v>105</v>
      </c>
      <c r="U332" s="3" t="s">
        <v>2715</v>
      </c>
      <c r="V332" s="3" t="s">
        <v>1098</v>
      </c>
      <c r="W332" t="s">
        <v>2715</v>
      </c>
      <c r="X332" t="s">
        <v>1177</v>
      </c>
      <c r="Y332" t="s">
        <v>198</v>
      </c>
      <c r="Z332"/>
      <c r="AA332"/>
      <c r="AB332"/>
      <c r="AC332"/>
      <c r="AD332"/>
      <c r="AE332"/>
      <c r="AF332"/>
      <c r="AG332" s="3"/>
      <c r="AH332" s="3" t="s">
        <v>96</v>
      </c>
      <c r="AI332" s="3" t="s">
        <v>2370</v>
      </c>
      <c r="AJ332" s="3" t="s">
        <v>2189</v>
      </c>
      <c r="AK332" s="3" t="s">
        <v>96</v>
      </c>
      <c r="AL332" s="3" t="s">
        <v>2371</v>
      </c>
      <c r="AM332" s="3" t="s">
        <v>96</v>
      </c>
      <c r="AN332" s="3" t="s">
        <v>2372</v>
      </c>
      <c r="AO332" s="3" t="s">
        <v>2366</v>
      </c>
      <c r="AP332" t="s">
        <v>2317</v>
      </c>
    </row>
    <row r="333" spans="1:42" ht="22" customHeight="1" x14ac:dyDescent="0.35">
      <c r="A333">
        <v>39.046900000000001</v>
      </c>
      <c r="B333">
        <v>-77.490300000000005</v>
      </c>
      <c r="C333">
        <v>47</v>
      </c>
      <c r="D333" s="3" t="s">
        <v>133</v>
      </c>
      <c r="E333" s="3" t="s">
        <v>96</v>
      </c>
      <c r="F333" s="3" t="s">
        <v>135</v>
      </c>
      <c r="G333" s="3" t="s">
        <v>105</v>
      </c>
      <c r="H333" s="3" t="s">
        <v>104</v>
      </c>
      <c r="I333" s="3" t="s">
        <v>105</v>
      </c>
      <c r="J333" s="3" t="s">
        <v>105</v>
      </c>
      <c r="K333" s="3" t="s">
        <v>105</v>
      </c>
      <c r="L333" s="3" t="s">
        <v>104</v>
      </c>
      <c r="M333" s="3" t="s">
        <v>104</v>
      </c>
      <c r="N333" s="3" t="s">
        <v>104</v>
      </c>
      <c r="O333" s="3" t="s">
        <v>117</v>
      </c>
      <c r="P333" s="3" t="s">
        <v>104</v>
      </c>
      <c r="Q333" s="3" t="s">
        <v>105</v>
      </c>
      <c r="R333" s="3" t="s">
        <v>105</v>
      </c>
      <c r="S333" s="3" t="s">
        <v>106</v>
      </c>
      <c r="T333" s="3" t="s">
        <v>105</v>
      </c>
      <c r="U333" s="3" t="s">
        <v>2715</v>
      </c>
      <c r="V333" s="3" t="s">
        <v>2376</v>
      </c>
      <c r="W333" t="s">
        <v>2715</v>
      </c>
      <c r="X333" t="s">
        <v>231</v>
      </c>
      <c r="Y333" t="s">
        <v>1177</v>
      </c>
      <c r="Z333" t="s">
        <v>2719</v>
      </c>
      <c r="AA333" t="s">
        <v>2717</v>
      </c>
      <c r="AB333" t="s">
        <v>2720</v>
      </c>
      <c r="AC333" t="s">
        <v>198</v>
      </c>
      <c r="AG333" s="3"/>
      <c r="AH333" s="3" t="s">
        <v>96</v>
      </c>
      <c r="AI333" s="3" t="s">
        <v>2377</v>
      </c>
      <c r="AJ333" s="3" t="s">
        <v>1676</v>
      </c>
      <c r="AK333" s="3" t="s">
        <v>96</v>
      </c>
      <c r="AL333" s="3" t="s">
        <v>2378</v>
      </c>
      <c r="AM333" s="3" t="s">
        <v>96</v>
      </c>
      <c r="AN333" s="3" t="s">
        <v>2379</v>
      </c>
      <c r="AO333" s="3" t="s">
        <v>2301</v>
      </c>
      <c r="AP333" t="s">
        <v>2356</v>
      </c>
    </row>
    <row r="334" spans="1:42" ht="22" customHeight="1" x14ac:dyDescent="0.35">
      <c r="A334">
        <v>40.659599999999998</v>
      </c>
      <c r="B334">
        <v>-111.9195</v>
      </c>
      <c r="C334">
        <v>47</v>
      </c>
      <c r="D334" s="3" t="s">
        <v>133</v>
      </c>
      <c r="E334" s="3" t="s">
        <v>96</v>
      </c>
      <c r="F334" s="3" t="s">
        <v>116</v>
      </c>
      <c r="G334" s="3" t="s">
        <v>104</v>
      </c>
      <c r="H334" s="3" t="s">
        <v>105</v>
      </c>
      <c r="I334" s="3" t="s">
        <v>104</v>
      </c>
      <c r="J334" s="3" t="s">
        <v>107</v>
      </c>
      <c r="K334" s="3" t="s">
        <v>105</v>
      </c>
      <c r="L334" s="3" t="s">
        <v>107</v>
      </c>
      <c r="M334" s="3" t="s">
        <v>105</v>
      </c>
      <c r="N334" s="3" t="s">
        <v>104</v>
      </c>
      <c r="O334" s="3" t="s">
        <v>105</v>
      </c>
      <c r="P334" s="3" t="s">
        <v>104</v>
      </c>
      <c r="Q334" s="3" t="s">
        <v>107</v>
      </c>
      <c r="R334" s="3" t="s">
        <v>107</v>
      </c>
      <c r="S334" s="3" t="s">
        <v>104</v>
      </c>
      <c r="T334" s="3" t="s">
        <v>105</v>
      </c>
      <c r="U334" s="3" t="s">
        <v>2715</v>
      </c>
      <c r="V334" s="3" t="s">
        <v>206</v>
      </c>
      <c r="W334" t="s">
        <v>2715</v>
      </c>
      <c r="X334" t="s">
        <v>244</v>
      </c>
      <c r="Y334" t="s">
        <v>198</v>
      </c>
      <c r="AG334" s="3"/>
      <c r="AH334" s="3" t="s">
        <v>96</v>
      </c>
      <c r="AI334" s="3" t="s">
        <v>2383</v>
      </c>
      <c r="AJ334" s="3" t="s">
        <v>1669</v>
      </c>
      <c r="AK334" s="3" t="s">
        <v>2384</v>
      </c>
      <c r="AL334" s="3" t="s">
        <v>96</v>
      </c>
      <c r="AM334" s="3" t="s">
        <v>96</v>
      </c>
      <c r="AN334" s="3" t="s">
        <v>96</v>
      </c>
      <c r="AO334" s="3" t="s">
        <v>2382</v>
      </c>
      <c r="AP334" t="s">
        <v>2337</v>
      </c>
    </row>
    <row r="335" spans="1:42" ht="22" customHeight="1" x14ac:dyDescent="0.35">
      <c r="A335">
        <v>35.048999999999999</v>
      </c>
      <c r="B335">
        <v>-89.951899999999995</v>
      </c>
      <c r="C335">
        <v>38</v>
      </c>
      <c r="D335" s="3" t="s">
        <v>133</v>
      </c>
      <c r="E335" s="3" t="s">
        <v>96</v>
      </c>
      <c r="F335" s="3" t="s">
        <v>144</v>
      </c>
      <c r="G335" s="3" t="s">
        <v>107</v>
      </c>
      <c r="H335" s="3" t="s">
        <v>107</v>
      </c>
      <c r="I335" s="3" t="s">
        <v>106</v>
      </c>
      <c r="J335" s="3" t="s">
        <v>104</v>
      </c>
      <c r="K335" s="3" t="s">
        <v>105</v>
      </c>
      <c r="L335" s="3" t="s">
        <v>106</v>
      </c>
      <c r="M335" s="3" t="s">
        <v>104</v>
      </c>
      <c r="N335" s="3" t="s">
        <v>105</v>
      </c>
      <c r="O335" s="3" t="s">
        <v>105</v>
      </c>
      <c r="P335" s="3" t="s">
        <v>105</v>
      </c>
      <c r="Q335" s="3" t="s">
        <v>105</v>
      </c>
      <c r="R335" s="3" t="s">
        <v>105</v>
      </c>
      <c r="S335" s="3" t="s">
        <v>105</v>
      </c>
      <c r="T335" s="3" t="s">
        <v>105</v>
      </c>
      <c r="U335" s="3" t="s">
        <v>2715</v>
      </c>
      <c r="V335" s="3" t="s">
        <v>1013</v>
      </c>
      <c r="W335" t="s">
        <v>2715</v>
      </c>
      <c r="X335" t="s">
        <v>2721</v>
      </c>
      <c r="Y335" t="s">
        <v>231</v>
      </c>
      <c r="Z335" t="s">
        <v>2717</v>
      </c>
      <c r="AA335" t="s">
        <v>198</v>
      </c>
      <c r="AG335" s="3"/>
      <c r="AH335" s="3" t="s">
        <v>96</v>
      </c>
      <c r="AI335" s="3" t="s">
        <v>2389</v>
      </c>
      <c r="AJ335" s="3" t="s">
        <v>2390</v>
      </c>
      <c r="AK335" s="3" t="s">
        <v>96</v>
      </c>
      <c r="AL335" s="3" t="s">
        <v>96</v>
      </c>
      <c r="AM335" s="3" t="s">
        <v>96</v>
      </c>
      <c r="AN335" s="3" t="s">
        <v>2391</v>
      </c>
      <c r="AO335" s="3" t="s">
        <v>2387</v>
      </c>
      <c r="AP335" t="s">
        <v>2382</v>
      </c>
    </row>
    <row r="336" spans="1:42" ht="22" customHeight="1" x14ac:dyDescent="0.35">
      <c r="A336">
        <v>41.064100000000003</v>
      </c>
      <c r="B336">
        <v>-73.548000000000002</v>
      </c>
      <c r="C336">
        <v>22</v>
      </c>
      <c r="D336" s="3" t="s">
        <v>133</v>
      </c>
      <c r="E336" s="3" t="s">
        <v>96</v>
      </c>
      <c r="F336" s="3" t="s">
        <v>144</v>
      </c>
      <c r="G336" s="3" t="s">
        <v>105</v>
      </c>
      <c r="H336" s="3" t="s">
        <v>104</v>
      </c>
      <c r="I336" s="3" t="s">
        <v>107</v>
      </c>
      <c r="J336" s="3" t="s">
        <v>104</v>
      </c>
      <c r="K336" s="3" t="s">
        <v>104</v>
      </c>
      <c r="L336" s="3" t="s">
        <v>105</v>
      </c>
      <c r="M336" s="3" t="s">
        <v>104</v>
      </c>
      <c r="N336" s="3" t="s">
        <v>104</v>
      </c>
      <c r="O336" s="3" t="s">
        <v>105</v>
      </c>
      <c r="P336" s="3" t="s">
        <v>104</v>
      </c>
      <c r="Q336" s="3" t="s">
        <v>104</v>
      </c>
      <c r="R336" s="3" t="s">
        <v>107</v>
      </c>
      <c r="S336" s="3" t="s">
        <v>104</v>
      </c>
      <c r="T336" s="3" t="s">
        <v>104</v>
      </c>
      <c r="U336" s="3" t="s">
        <v>2715</v>
      </c>
      <c r="V336" s="3" t="s">
        <v>1313</v>
      </c>
      <c r="W336" t="s">
        <v>2715</v>
      </c>
      <c r="X336" t="s">
        <v>244</v>
      </c>
      <c r="Y336" t="s">
        <v>231</v>
      </c>
      <c r="Z336" t="s">
        <v>2719</v>
      </c>
      <c r="AA336" t="s">
        <v>854</v>
      </c>
      <c r="AB336" t="s">
        <v>198</v>
      </c>
      <c r="AG336" s="3"/>
      <c r="AH336" s="3" t="s">
        <v>96</v>
      </c>
      <c r="AI336" s="3" t="s">
        <v>2396</v>
      </c>
      <c r="AJ336" s="3" t="s">
        <v>986</v>
      </c>
      <c r="AK336" s="3" t="s">
        <v>2397</v>
      </c>
      <c r="AL336" s="3" t="s">
        <v>96</v>
      </c>
      <c r="AM336" s="3" t="s">
        <v>96</v>
      </c>
      <c r="AN336" s="3" t="s">
        <v>96</v>
      </c>
      <c r="AO336" s="3" t="s">
        <v>2394</v>
      </c>
      <c r="AP336" t="s">
        <v>2324</v>
      </c>
    </row>
    <row r="337" spans="1:42" ht="22" customHeight="1" x14ac:dyDescent="0.35">
      <c r="A337">
        <v>40.081800000000001</v>
      </c>
      <c r="B337">
        <v>-82.966499999999996</v>
      </c>
      <c r="C337">
        <v>35</v>
      </c>
      <c r="D337" s="3" t="s">
        <v>133</v>
      </c>
      <c r="E337" s="3" t="s">
        <v>96</v>
      </c>
      <c r="F337" s="3" t="s">
        <v>103</v>
      </c>
      <c r="G337" s="3" t="s">
        <v>107</v>
      </c>
      <c r="H337" s="3" t="s">
        <v>104</v>
      </c>
      <c r="I337" s="3" t="s">
        <v>106</v>
      </c>
      <c r="J337" s="3" t="s">
        <v>104</v>
      </c>
      <c r="K337" s="3" t="s">
        <v>105</v>
      </c>
      <c r="L337" s="3" t="s">
        <v>104</v>
      </c>
      <c r="M337" s="3" t="s">
        <v>105</v>
      </c>
      <c r="N337" s="3" t="s">
        <v>105</v>
      </c>
      <c r="O337" s="3" t="s">
        <v>106</v>
      </c>
      <c r="P337" s="3" t="s">
        <v>105</v>
      </c>
      <c r="Q337" s="3" t="s">
        <v>105</v>
      </c>
      <c r="R337" s="3" t="s">
        <v>105</v>
      </c>
      <c r="S337" s="3" t="s">
        <v>104</v>
      </c>
      <c r="T337" s="3" t="s">
        <v>104</v>
      </c>
      <c r="U337" s="3" t="s">
        <v>2715</v>
      </c>
      <c r="V337" s="3" t="s">
        <v>2402</v>
      </c>
      <c r="W337" t="s">
        <v>2715</v>
      </c>
      <c r="X337" t="s">
        <v>244</v>
      </c>
      <c r="Y337" t="s">
        <v>2721</v>
      </c>
      <c r="Z337" t="s">
        <v>1177</v>
      </c>
      <c r="AA337" t="s">
        <v>2719</v>
      </c>
      <c r="AB337" t="s">
        <v>854</v>
      </c>
      <c r="AG337" s="3"/>
      <c r="AH337" s="3" t="s">
        <v>96</v>
      </c>
      <c r="AI337" s="3" t="s">
        <v>2403</v>
      </c>
      <c r="AJ337" s="3" t="s">
        <v>147</v>
      </c>
      <c r="AK337" s="3" t="s">
        <v>2404</v>
      </c>
      <c r="AL337" s="3" t="s">
        <v>2405</v>
      </c>
      <c r="AM337" s="3" t="s">
        <v>96</v>
      </c>
      <c r="AN337" s="3" t="s">
        <v>96</v>
      </c>
      <c r="AO337" s="3" t="s">
        <v>2400</v>
      </c>
      <c r="AP337" t="s">
        <v>2330</v>
      </c>
    </row>
    <row r="338" spans="1:42" ht="22" customHeight="1" x14ac:dyDescent="0.35">
      <c r="A338">
        <v>28.634399999999999</v>
      </c>
      <c r="B338">
        <v>-81.622100000000003</v>
      </c>
      <c r="C338">
        <v>27</v>
      </c>
      <c r="D338" s="3" t="s">
        <v>133</v>
      </c>
      <c r="E338" s="3" t="s">
        <v>96</v>
      </c>
      <c r="F338" s="3" t="s">
        <v>135</v>
      </c>
      <c r="G338" s="3" t="s">
        <v>105</v>
      </c>
      <c r="H338" s="3" t="s">
        <v>104</v>
      </c>
      <c r="I338" s="3" t="s">
        <v>107</v>
      </c>
      <c r="J338" s="3" t="s">
        <v>105</v>
      </c>
      <c r="K338" s="3" t="s">
        <v>105</v>
      </c>
      <c r="L338" s="3" t="s">
        <v>105</v>
      </c>
      <c r="M338" s="3" t="s">
        <v>105</v>
      </c>
      <c r="N338" s="3" t="s">
        <v>105</v>
      </c>
      <c r="O338" s="3" t="s">
        <v>107</v>
      </c>
      <c r="P338" s="3" t="s">
        <v>107</v>
      </c>
      <c r="Q338" s="3" t="s">
        <v>106</v>
      </c>
      <c r="R338" s="3" t="s">
        <v>107</v>
      </c>
      <c r="S338" s="3" t="s">
        <v>105</v>
      </c>
      <c r="T338" s="3" t="s">
        <v>107</v>
      </c>
      <c r="U338" s="3" t="s">
        <v>2715</v>
      </c>
      <c r="V338" s="3" t="s">
        <v>136</v>
      </c>
      <c r="W338" t="s">
        <v>2715</v>
      </c>
      <c r="X338" t="s">
        <v>244</v>
      </c>
      <c r="Y338" t="s">
        <v>2717</v>
      </c>
      <c r="Z338" t="s">
        <v>198</v>
      </c>
      <c r="AG338" s="3"/>
      <c r="AH338" s="3" t="s">
        <v>96</v>
      </c>
      <c r="AI338" s="3" t="s">
        <v>2410</v>
      </c>
      <c r="AJ338" s="3" t="s">
        <v>647</v>
      </c>
      <c r="AK338" s="3" t="s">
        <v>2411</v>
      </c>
      <c r="AL338" s="3" t="s">
        <v>96</v>
      </c>
      <c r="AM338" s="3" t="s">
        <v>96</v>
      </c>
      <c r="AN338" s="3" t="s">
        <v>96</v>
      </c>
      <c r="AO338" s="3" t="s">
        <v>2408</v>
      </c>
      <c r="AP338" t="s">
        <v>2350</v>
      </c>
    </row>
    <row r="339" spans="1:42" ht="22" customHeight="1" x14ac:dyDescent="0.35">
      <c r="A339">
        <v>39.046900000000001</v>
      </c>
      <c r="B339">
        <v>-77.490300000000005</v>
      </c>
      <c r="C339">
        <v>26</v>
      </c>
      <c r="D339" s="3" t="s">
        <v>133</v>
      </c>
      <c r="E339" s="3" t="s">
        <v>96</v>
      </c>
      <c r="F339" s="3" t="s">
        <v>144</v>
      </c>
      <c r="G339" s="3" t="s">
        <v>107</v>
      </c>
      <c r="H339" s="3" t="s">
        <v>105</v>
      </c>
      <c r="I339" s="3" t="s">
        <v>105</v>
      </c>
      <c r="J339" s="3" t="s">
        <v>107</v>
      </c>
      <c r="K339" s="3" t="s">
        <v>105</v>
      </c>
      <c r="L339" s="3" t="s">
        <v>105</v>
      </c>
      <c r="M339" s="3" t="s">
        <v>105</v>
      </c>
      <c r="N339" s="3" t="s">
        <v>105</v>
      </c>
      <c r="O339" s="3" t="s">
        <v>107</v>
      </c>
      <c r="P339" s="3" t="s">
        <v>105</v>
      </c>
      <c r="Q339" s="3" t="s">
        <v>105</v>
      </c>
      <c r="R339" s="3" t="s">
        <v>107</v>
      </c>
      <c r="S339" s="3" t="s">
        <v>106</v>
      </c>
      <c r="T339" s="3" t="s">
        <v>105</v>
      </c>
      <c r="U339" s="3" t="s">
        <v>2715</v>
      </c>
      <c r="V339" s="3" t="s">
        <v>2414</v>
      </c>
      <c r="W339" t="s">
        <v>2715</v>
      </c>
      <c r="X339" t="s">
        <v>244</v>
      </c>
      <c r="Y339" t="s">
        <v>231</v>
      </c>
      <c r="Z339" t="s">
        <v>2719</v>
      </c>
      <c r="AA339" t="s">
        <v>2718</v>
      </c>
      <c r="AG339" s="3"/>
      <c r="AH339" s="3" t="s">
        <v>96</v>
      </c>
      <c r="AI339" s="3" t="s">
        <v>2415</v>
      </c>
      <c r="AJ339" s="3" t="s">
        <v>538</v>
      </c>
      <c r="AK339" s="3" t="s">
        <v>2416</v>
      </c>
      <c r="AL339" s="3" t="s">
        <v>96</v>
      </c>
      <c r="AM339" s="3" t="s">
        <v>96</v>
      </c>
      <c r="AN339" s="3" t="s">
        <v>96</v>
      </c>
      <c r="AO339" s="3" t="s">
        <v>2307</v>
      </c>
      <c r="AP339" t="s">
        <v>2343</v>
      </c>
    </row>
    <row r="340" spans="1:42" ht="22" customHeight="1" x14ac:dyDescent="0.35">
      <c r="A340">
        <v>37.511499999999998</v>
      </c>
      <c r="B340">
        <v>-77.566199999999995</v>
      </c>
      <c r="C340">
        <v>35</v>
      </c>
      <c r="D340" s="3" t="s">
        <v>133</v>
      </c>
      <c r="E340" s="3" t="s">
        <v>96</v>
      </c>
      <c r="F340" s="3" t="s">
        <v>144</v>
      </c>
      <c r="G340" s="3" t="s">
        <v>107</v>
      </c>
      <c r="H340" s="3" t="s">
        <v>104</v>
      </c>
      <c r="I340" s="3" t="s">
        <v>105</v>
      </c>
      <c r="J340" s="3" t="s">
        <v>105</v>
      </c>
      <c r="K340" s="3" t="s">
        <v>104</v>
      </c>
      <c r="L340" s="3" t="s">
        <v>104</v>
      </c>
      <c r="M340" s="3" t="s">
        <v>104</v>
      </c>
      <c r="N340" s="3" t="s">
        <v>105</v>
      </c>
      <c r="O340" s="3" t="s">
        <v>106</v>
      </c>
      <c r="P340" s="3" t="s">
        <v>104</v>
      </c>
      <c r="Q340" s="3" t="s">
        <v>104</v>
      </c>
      <c r="R340" s="3" t="s">
        <v>105</v>
      </c>
      <c r="S340" s="3" t="s">
        <v>105</v>
      </c>
      <c r="T340" s="3" t="s">
        <v>104</v>
      </c>
      <c r="U340" s="3" t="s">
        <v>2715</v>
      </c>
      <c r="V340" s="3" t="s">
        <v>2421</v>
      </c>
      <c r="W340" t="s">
        <v>2715</v>
      </c>
      <c r="X340" t="s">
        <v>244</v>
      </c>
      <c r="Y340" t="s">
        <v>2721</v>
      </c>
      <c r="Z340" t="s">
        <v>231</v>
      </c>
      <c r="AA340" t="s">
        <v>1177</v>
      </c>
      <c r="AB340" t="s">
        <v>2719</v>
      </c>
      <c r="AC340" t="s">
        <v>2718</v>
      </c>
      <c r="AD340" t="s">
        <v>2717</v>
      </c>
      <c r="AE340" t="s">
        <v>854</v>
      </c>
      <c r="AF340" t="s">
        <v>198</v>
      </c>
      <c r="AG340" s="3"/>
      <c r="AH340" s="3" t="s">
        <v>96</v>
      </c>
      <c r="AI340" s="3" t="s">
        <v>2422</v>
      </c>
      <c r="AJ340" s="3" t="s">
        <v>224</v>
      </c>
      <c r="AK340" s="3" t="s">
        <v>2423</v>
      </c>
      <c r="AL340" s="3" t="s">
        <v>2424</v>
      </c>
      <c r="AM340" s="3" t="s">
        <v>96</v>
      </c>
      <c r="AN340" s="3" t="s">
        <v>96</v>
      </c>
      <c r="AO340" s="3" t="s">
        <v>2419</v>
      </c>
      <c r="AP340" t="s">
        <v>2362</v>
      </c>
    </row>
    <row r="341" spans="1:42" ht="22" customHeight="1" x14ac:dyDescent="0.35">
      <c r="A341">
        <v>39.946399999999997</v>
      </c>
      <c r="B341">
        <v>-75.051699999999997</v>
      </c>
      <c r="C341">
        <v>51</v>
      </c>
      <c r="D341" s="3" t="s">
        <v>133</v>
      </c>
      <c r="E341" s="3" t="s">
        <v>96</v>
      </c>
      <c r="F341" s="3" t="s">
        <v>144</v>
      </c>
      <c r="G341" s="3" t="s">
        <v>117</v>
      </c>
      <c r="H341" s="3" t="s">
        <v>106</v>
      </c>
      <c r="I341" s="3" t="s">
        <v>105</v>
      </c>
      <c r="J341" s="3" t="s">
        <v>105</v>
      </c>
      <c r="K341" s="3" t="s">
        <v>105</v>
      </c>
      <c r="L341" s="3" t="s">
        <v>107</v>
      </c>
      <c r="M341" s="3" t="s">
        <v>104</v>
      </c>
      <c r="N341" s="3" t="s">
        <v>106</v>
      </c>
      <c r="O341" s="3" t="s">
        <v>105</v>
      </c>
      <c r="P341" s="3" t="s">
        <v>105</v>
      </c>
      <c r="Q341" s="3" t="s">
        <v>107</v>
      </c>
      <c r="R341" s="3" t="s">
        <v>117</v>
      </c>
      <c r="S341" s="3" t="s">
        <v>104</v>
      </c>
      <c r="T341" s="3" t="s">
        <v>107</v>
      </c>
      <c r="U341" s="3" t="s">
        <v>2715</v>
      </c>
      <c r="V341" s="3" t="s">
        <v>214</v>
      </c>
      <c r="W341" t="s">
        <v>2715</v>
      </c>
      <c r="X341" t="s">
        <v>2717</v>
      </c>
      <c r="AG341" s="3"/>
      <c r="AH341" s="3" t="s">
        <v>96</v>
      </c>
      <c r="AI341" s="3" t="s">
        <v>2429</v>
      </c>
      <c r="AJ341" s="3" t="s">
        <v>632</v>
      </c>
      <c r="AK341" s="3" t="s">
        <v>96</v>
      </c>
      <c r="AL341" s="3" t="s">
        <v>96</v>
      </c>
      <c r="AM341" s="3" t="s">
        <v>96</v>
      </c>
      <c r="AN341" s="3" t="s">
        <v>2430</v>
      </c>
      <c r="AO341" s="3" t="s">
        <v>2427</v>
      </c>
      <c r="AP341" t="s">
        <v>2394</v>
      </c>
    </row>
    <row r="342" spans="1:42" ht="22" customHeight="1" x14ac:dyDescent="0.35">
      <c r="A342">
        <v>28.488299999999999</v>
      </c>
      <c r="B342">
        <v>-81.406099999999995</v>
      </c>
      <c r="C342">
        <v>20</v>
      </c>
      <c r="D342" s="3" t="s">
        <v>133</v>
      </c>
      <c r="E342" s="3" t="s">
        <v>96</v>
      </c>
      <c r="F342" s="3" t="s">
        <v>135</v>
      </c>
      <c r="G342" s="3" t="s">
        <v>117</v>
      </c>
      <c r="H342" s="3" t="s">
        <v>105</v>
      </c>
      <c r="I342" s="3" t="s">
        <v>105</v>
      </c>
      <c r="J342" s="3" t="s">
        <v>106</v>
      </c>
      <c r="K342" s="3" t="s">
        <v>105</v>
      </c>
      <c r="L342" s="3" t="s">
        <v>105</v>
      </c>
      <c r="M342" s="3" t="s">
        <v>105</v>
      </c>
      <c r="N342" s="3" t="s">
        <v>106</v>
      </c>
      <c r="O342" s="3" t="s">
        <v>105</v>
      </c>
      <c r="P342" s="3" t="s">
        <v>117</v>
      </c>
      <c r="Q342" s="3" t="s">
        <v>117</v>
      </c>
      <c r="R342" s="3" t="s">
        <v>117</v>
      </c>
      <c r="S342" s="3" t="s">
        <v>104</v>
      </c>
      <c r="T342" s="3" t="s">
        <v>117</v>
      </c>
      <c r="U342" s="3" t="s">
        <v>2715</v>
      </c>
      <c r="V342" s="3" t="s">
        <v>444</v>
      </c>
      <c r="W342" t="s">
        <v>2715</v>
      </c>
      <c r="X342" t="s">
        <v>231</v>
      </c>
      <c r="AG342" s="3"/>
      <c r="AH342" s="3" t="s">
        <v>96</v>
      </c>
      <c r="AI342" s="3" t="s">
        <v>2435</v>
      </c>
      <c r="AJ342" s="3" t="s">
        <v>848</v>
      </c>
      <c r="AK342" s="3" t="s">
        <v>96</v>
      </c>
      <c r="AL342" s="3" t="s">
        <v>96</v>
      </c>
      <c r="AM342" s="3" t="s">
        <v>96</v>
      </c>
      <c r="AN342" s="3" t="s">
        <v>2436</v>
      </c>
      <c r="AO342" s="3" t="s">
        <v>2433</v>
      </c>
      <c r="AP342" t="s">
        <v>2437</v>
      </c>
    </row>
    <row r="343" spans="1:42" ht="22" customHeight="1" x14ac:dyDescent="0.35">
      <c r="A343">
        <v>33.792000000000002</v>
      </c>
      <c r="B343">
        <v>-84.204899999999995</v>
      </c>
      <c r="C343">
        <v>44</v>
      </c>
      <c r="D343" s="3" t="s">
        <v>133</v>
      </c>
      <c r="E343" s="3" t="s">
        <v>96</v>
      </c>
      <c r="F343" s="3" t="s">
        <v>135</v>
      </c>
      <c r="G343" s="3" t="s">
        <v>107</v>
      </c>
      <c r="H343" s="3" t="s">
        <v>105</v>
      </c>
      <c r="I343" s="3" t="s">
        <v>106</v>
      </c>
      <c r="J343" s="3" t="s">
        <v>106</v>
      </c>
      <c r="K343" s="3" t="s">
        <v>106</v>
      </c>
      <c r="L343" s="3" t="s">
        <v>106</v>
      </c>
      <c r="M343" s="3" t="s">
        <v>105</v>
      </c>
      <c r="N343" s="3" t="s">
        <v>105</v>
      </c>
      <c r="O343" s="3" t="s">
        <v>104</v>
      </c>
      <c r="P343" s="3" t="s">
        <v>106</v>
      </c>
      <c r="Q343" s="3" t="s">
        <v>107</v>
      </c>
      <c r="R343" s="3" t="s">
        <v>106</v>
      </c>
      <c r="S343" s="3" t="s">
        <v>105</v>
      </c>
      <c r="T343" s="3" t="s">
        <v>106</v>
      </c>
      <c r="U343" s="3" t="s">
        <v>2715</v>
      </c>
      <c r="V343" s="3" t="s">
        <v>2442</v>
      </c>
      <c r="W343" t="s">
        <v>2715</v>
      </c>
      <c r="X343" t="s">
        <v>244</v>
      </c>
      <c r="Y343" t="s">
        <v>1177</v>
      </c>
      <c r="Z343" t="s">
        <v>2719</v>
      </c>
      <c r="AA343" t="s">
        <v>2717</v>
      </c>
      <c r="AB343" t="s">
        <v>854</v>
      </c>
      <c r="AC343" t="s">
        <v>198</v>
      </c>
      <c r="AG343" s="3"/>
      <c r="AH343" s="3" t="s">
        <v>96</v>
      </c>
      <c r="AI343" s="3" t="s">
        <v>2443</v>
      </c>
      <c r="AJ343" s="3" t="s">
        <v>138</v>
      </c>
      <c r="AK343" s="3" t="s">
        <v>2444</v>
      </c>
      <c r="AL343" s="3" t="s">
        <v>2445</v>
      </c>
      <c r="AM343" s="3" t="s">
        <v>96</v>
      </c>
      <c r="AN343" s="3" t="s">
        <v>96</v>
      </c>
      <c r="AO343" s="3" t="s">
        <v>2440</v>
      </c>
      <c r="AP343" t="s">
        <v>2387</v>
      </c>
    </row>
    <row r="344" spans="1:42" ht="22" customHeight="1" x14ac:dyDescent="0.35">
      <c r="A344">
        <v>37.402500000000003</v>
      </c>
      <c r="B344">
        <v>-121.866</v>
      </c>
      <c r="C344">
        <v>37</v>
      </c>
      <c r="D344" s="3" t="s">
        <v>133</v>
      </c>
      <c r="E344" s="3" t="s">
        <v>96</v>
      </c>
      <c r="F344" s="3" t="s">
        <v>116</v>
      </c>
      <c r="G344" s="3" t="s">
        <v>107</v>
      </c>
      <c r="H344" s="3" t="s">
        <v>104</v>
      </c>
      <c r="I344" s="3" t="s">
        <v>106</v>
      </c>
      <c r="J344" s="3" t="s">
        <v>106</v>
      </c>
      <c r="K344" s="3" t="s">
        <v>105</v>
      </c>
      <c r="L344" s="3" t="s">
        <v>105</v>
      </c>
      <c r="M344" s="3" t="s">
        <v>105</v>
      </c>
      <c r="N344" s="3" t="s">
        <v>107</v>
      </c>
      <c r="O344" s="3" t="s">
        <v>106</v>
      </c>
      <c r="P344" s="3" t="s">
        <v>106</v>
      </c>
      <c r="Q344" s="3" t="s">
        <v>107</v>
      </c>
      <c r="R344" s="3" t="s">
        <v>117</v>
      </c>
      <c r="S344" s="3" t="s">
        <v>105</v>
      </c>
      <c r="T344" s="3" t="s">
        <v>107</v>
      </c>
      <c r="U344" s="3" t="s">
        <v>2715</v>
      </c>
      <c r="V344" s="3" t="s">
        <v>96</v>
      </c>
      <c r="W344" t="s">
        <v>2715</v>
      </c>
      <c r="AG344" s="3"/>
      <c r="AH344" s="3" t="s">
        <v>96</v>
      </c>
      <c r="AI344" s="3" t="s">
        <v>2450</v>
      </c>
      <c r="AJ344" s="3" t="s">
        <v>331</v>
      </c>
      <c r="AK344" s="3" t="s">
        <v>96</v>
      </c>
      <c r="AL344" s="3" t="s">
        <v>96</v>
      </c>
      <c r="AM344" s="3" t="s">
        <v>96</v>
      </c>
      <c r="AN344" s="3" t="s">
        <v>2451</v>
      </c>
      <c r="AO344" s="3" t="s">
        <v>2448</v>
      </c>
      <c r="AP344" t="s">
        <v>2408</v>
      </c>
    </row>
    <row r="345" spans="1:42" ht="22" customHeight="1" x14ac:dyDescent="0.35">
      <c r="A345">
        <v>38.407299999999999</v>
      </c>
      <c r="B345">
        <v>-90.436800000000005</v>
      </c>
      <c r="C345">
        <v>28</v>
      </c>
      <c r="D345" s="3" t="s">
        <v>133</v>
      </c>
      <c r="E345" s="3" t="s">
        <v>96</v>
      </c>
      <c r="F345" s="3" t="s">
        <v>144</v>
      </c>
      <c r="G345" s="3" t="s">
        <v>105</v>
      </c>
      <c r="H345" s="3" t="s">
        <v>105</v>
      </c>
      <c r="I345" s="3" t="s">
        <v>104</v>
      </c>
      <c r="J345" s="3" t="s">
        <v>105</v>
      </c>
      <c r="K345" s="3" t="s">
        <v>104</v>
      </c>
      <c r="L345" s="3" t="s">
        <v>105</v>
      </c>
      <c r="M345" s="3" t="s">
        <v>104</v>
      </c>
      <c r="N345" s="3" t="s">
        <v>104</v>
      </c>
      <c r="O345" s="3" t="s">
        <v>107</v>
      </c>
      <c r="P345" s="3" t="s">
        <v>105</v>
      </c>
      <c r="Q345" s="3" t="s">
        <v>107</v>
      </c>
      <c r="R345" s="3" t="s">
        <v>107</v>
      </c>
      <c r="S345" s="3" t="s">
        <v>105</v>
      </c>
      <c r="T345" s="3" t="s">
        <v>105</v>
      </c>
      <c r="U345" s="3" t="s">
        <v>2715</v>
      </c>
      <c r="V345" s="3" t="s">
        <v>244</v>
      </c>
      <c r="W345" t="s">
        <v>2715</v>
      </c>
      <c r="X345" t="s">
        <v>244</v>
      </c>
      <c r="AG345" s="3"/>
      <c r="AH345" s="3" t="s">
        <v>96</v>
      </c>
      <c r="AI345" s="3" t="s">
        <v>2456</v>
      </c>
      <c r="AJ345" s="3" t="s">
        <v>986</v>
      </c>
      <c r="AK345" s="3" t="s">
        <v>2457</v>
      </c>
      <c r="AL345" s="3" t="s">
        <v>96</v>
      </c>
      <c r="AM345" s="3" t="s">
        <v>96</v>
      </c>
      <c r="AN345" s="3" t="s">
        <v>96</v>
      </c>
      <c r="AO345" s="3" t="s">
        <v>2454</v>
      </c>
      <c r="AP345" t="s">
        <v>2400</v>
      </c>
    </row>
    <row r="346" spans="1:42" ht="22" customHeight="1" x14ac:dyDescent="0.35">
      <c r="A346">
        <v>37.369799999999998</v>
      </c>
      <c r="B346">
        <v>-121.816</v>
      </c>
      <c r="C346">
        <v>37</v>
      </c>
      <c r="D346" s="3" t="s">
        <v>133</v>
      </c>
      <c r="E346" s="3" t="s">
        <v>96</v>
      </c>
      <c r="F346" s="3" t="s">
        <v>116</v>
      </c>
      <c r="G346" s="3" t="s">
        <v>105</v>
      </c>
      <c r="H346" s="3" t="s">
        <v>107</v>
      </c>
      <c r="I346" s="3" t="s">
        <v>104</v>
      </c>
      <c r="J346" s="3" t="s">
        <v>117</v>
      </c>
      <c r="K346" s="3" t="s">
        <v>104</v>
      </c>
      <c r="L346" s="3" t="s">
        <v>107</v>
      </c>
      <c r="M346" s="3" t="s">
        <v>106</v>
      </c>
      <c r="N346" s="3" t="s">
        <v>104</v>
      </c>
      <c r="O346" s="3" t="s">
        <v>106</v>
      </c>
      <c r="P346" s="3" t="s">
        <v>117</v>
      </c>
      <c r="Q346" s="3" t="s">
        <v>117</v>
      </c>
      <c r="R346" s="3" t="s">
        <v>117</v>
      </c>
      <c r="S346" s="3" t="s">
        <v>105</v>
      </c>
      <c r="T346" s="3" t="s">
        <v>107</v>
      </c>
      <c r="U346" s="3" t="s">
        <v>2715</v>
      </c>
      <c r="V346" s="3" t="s">
        <v>176</v>
      </c>
      <c r="W346" t="s">
        <v>2715</v>
      </c>
      <c r="X346" t="s">
        <v>244</v>
      </c>
      <c r="Y346" t="s">
        <v>2717</v>
      </c>
      <c r="AG346" s="3"/>
      <c r="AH346" s="3" t="s">
        <v>96</v>
      </c>
      <c r="AI346" s="3" t="s">
        <v>2462</v>
      </c>
      <c r="AJ346" s="3" t="s">
        <v>138</v>
      </c>
      <c r="AK346" s="3" t="s">
        <v>2463</v>
      </c>
      <c r="AL346" s="3" t="s">
        <v>96</v>
      </c>
      <c r="AM346" s="3" t="s">
        <v>96</v>
      </c>
      <c r="AN346" s="3" t="s">
        <v>96</v>
      </c>
      <c r="AO346" s="3" t="s">
        <v>2460</v>
      </c>
      <c r="AP346" t="s">
        <v>2448</v>
      </c>
    </row>
    <row r="347" spans="1:42" ht="22" customHeight="1" x14ac:dyDescent="0.35">
      <c r="A347">
        <v>34.047199999999997</v>
      </c>
      <c r="B347">
        <v>-117.4731</v>
      </c>
      <c r="C347">
        <v>47</v>
      </c>
      <c r="D347" s="3" t="s">
        <v>133</v>
      </c>
      <c r="E347" s="3" t="s">
        <v>96</v>
      </c>
      <c r="F347" s="3" t="s">
        <v>103</v>
      </c>
      <c r="G347" s="3" t="s">
        <v>105</v>
      </c>
      <c r="H347" s="3" t="s">
        <v>106</v>
      </c>
      <c r="I347" s="3" t="s">
        <v>105</v>
      </c>
      <c r="J347" s="3" t="s">
        <v>105</v>
      </c>
      <c r="K347" s="3" t="s">
        <v>105</v>
      </c>
      <c r="L347" s="3" t="s">
        <v>106</v>
      </c>
      <c r="M347" s="3" t="s">
        <v>105</v>
      </c>
      <c r="N347" s="3" t="s">
        <v>104</v>
      </c>
      <c r="O347" s="3" t="s">
        <v>106</v>
      </c>
      <c r="P347" s="3" t="s">
        <v>106</v>
      </c>
      <c r="Q347" s="3" t="s">
        <v>106</v>
      </c>
      <c r="R347" s="3" t="s">
        <v>106</v>
      </c>
      <c r="S347" s="3" t="s">
        <v>105</v>
      </c>
      <c r="T347" s="3" t="s">
        <v>106</v>
      </c>
      <c r="U347" s="3" t="s">
        <v>2715</v>
      </c>
      <c r="V347" s="3" t="s">
        <v>740</v>
      </c>
      <c r="W347" t="s">
        <v>2715</v>
      </c>
      <c r="X347" t="s">
        <v>244</v>
      </c>
      <c r="Y347" t="s">
        <v>854</v>
      </c>
      <c r="Z347" t="s">
        <v>198</v>
      </c>
      <c r="AG347" s="3"/>
      <c r="AH347" s="3" t="s">
        <v>96</v>
      </c>
      <c r="AI347" s="3" t="s">
        <v>2468</v>
      </c>
      <c r="AJ347" s="3" t="s">
        <v>246</v>
      </c>
      <c r="AK347" s="3" t="s">
        <v>2469</v>
      </c>
      <c r="AL347" s="3" t="s">
        <v>96</v>
      </c>
      <c r="AM347" s="3" t="s">
        <v>96</v>
      </c>
      <c r="AN347" s="3" t="s">
        <v>96</v>
      </c>
      <c r="AO347" s="3" t="s">
        <v>2466</v>
      </c>
      <c r="AP347" t="s">
        <v>2470</v>
      </c>
    </row>
    <row r="348" spans="1:42" ht="22" customHeight="1" x14ac:dyDescent="0.35">
      <c r="A348">
        <v>32.956899999999997</v>
      </c>
      <c r="B348">
        <v>-96.674599999999998</v>
      </c>
      <c r="C348">
        <v>44</v>
      </c>
      <c r="D348" s="3" t="s">
        <v>133</v>
      </c>
      <c r="E348" s="3" t="s">
        <v>96</v>
      </c>
      <c r="F348" s="3" t="s">
        <v>144</v>
      </c>
      <c r="G348" s="3" t="s">
        <v>105</v>
      </c>
      <c r="H348" s="3" t="s">
        <v>105</v>
      </c>
      <c r="I348" s="3" t="s">
        <v>105</v>
      </c>
      <c r="J348" s="3" t="s">
        <v>106</v>
      </c>
      <c r="K348" s="3" t="s">
        <v>106</v>
      </c>
      <c r="L348" s="3" t="s">
        <v>105</v>
      </c>
      <c r="M348" s="3" t="s">
        <v>105</v>
      </c>
      <c r="N348" s="3" t="s">
        <v>107</v>
      </c>
      <c r="O348" s="3" t="s">
        <v>107</v>
      </c>
      <c r="P348" s="3" t="s">
        <v>105</v>
      </c>
      <c r="Q348" s="3" t="s">
        <v>106</v>
      </c>
      <c r="R348" s="3" t="s">
        <v>106</v>
      </c>
      <c r="S348" s="3" t="s">
        <v>105</v>
      </c>
      <c r="T348" s="3" t="s">
        <v>105</v>
      </c>
      <c r="U348" s="3" t="s">
        <v>2715</v>
      </c>
      <c r="V348" s="3" t="s">
        <v>176</v>
      </c>
      <c r="W348" t="s">
        <v>2715</v>
      </c>
      <c r="X348" t="s">
        <v>244</v>
      </c>
      <c r="Y348" t="s">
        <v>2717</v>
      </c>
      <c r="AG348" s="3"/>
      <c r="AH348" s="3" t="s">
        <v>96</v>
      </c>
      <c r="AI348" s="3" t="s">
        <v>2474</v>
      </c>
      <c r="AJ348" s="3" t="s">
        <v>208</v>
      </c>
      <c r="AK348" s="3" t="s">
        <v>2475</v>
      </c>
      <c r="AL348" s="3" t="s">
        <v>96</v>
      </c>
      <c r="AM348" s="3" t="s">
        <v>96</v>
      </c>
      <c r="AN348" s="3" t="s">
        <v>96</v>
      </c>
      <c r="AO348" s="3" t="s">
        <v>2470</v>
      </c>
      <c r="AP348" t="s">
        <v>2419</v>
      </c>
    </row>
    <row r="349" spans="1:42" ht="22" customHeight="1" x14ac:dyDescent="0.35">
      <c r="A349">
        <v>37.704700000000003</v>
      </c>
      <c r="B349">
        <v>-122.1245</v>
      </c>
      <c r="C349">
        <v>20</v>
      </c>
      <c r="D349" s="3" t="s">
        <v>133</v>
      </c>
      <c r="E349" s="3" t="s">
        <v>96</v>
      </c>
      <c r="F349" s="3" t="s">
        <v>135</v>
      </c>
      <c r="G349" s="3" t="s">
        <v>107</v>
      </c>
      <c r="H349" s="3" t="s">
        <v>106</v>
      </c>
      <c r="I349" s="3" t="s">
        <v>106</v>
      </c>
      <c r="J349" s="3" t="s">
        <v>106</v>
      </c>
      <c r="K349" s="3" t="s">
        <v>106</v>
      </c>
      <c r="L349" s="3" t="s">
        <v>106</v>
      </c>
      <c r="M349" s="3" t="s">
        <v>105</v>
      </c>
      <c r="N349" s="3" t="s">
        <v>106</v>
      </c>
      <c r="O349" s="3" t="s">
        <v>106</v>
      </c>
      <c r="P349" s="3" t="s">
        <v>106</v>
      </c>
      <c r="Q349" s="3" t="s">
        <v>106</v>
      </c>
      <c r="R349" s="3" t="s">
        <v>117</v>
      </c>
      <c r="S349" s="3" t="s">
        <v>105</v>
      </c>
      <c r="T349" s="3" t="s">
        <v>106</v>
      </c>
      <c r="U349" s="3"/>
      <c r="V349" s="3" t="s">
        <v>214</v>
      </c>
      <c r="W349" t="s">
        <v>2717</v>
      </c>
      <c r="AG349" s="3"/>
      <c r="AH349" s="3" t="s">
        <v>96</v>
      </c>
      <c r="AI349" s="3" t="s">
        <v>96</v>
      </c>
      <c r="AJ349" s="3" t="s">
        <v>96</v>
      </c>
      <c r="AK349" s="3" t="s">
        <v>96</v>
      </c>
      <c r="AL349" s="3" t="s">
        <v>96</v>
      </c>
      <c r="AM349" s="3" t="s">
        <v>2479</v>
      </c>
      <c r="AN349" s="3" t="s">
        <v>2480</v>
      </c>
      <c r="AO349" s="3" t="s">
        <v>2321</v>
      </c>
      <c r="AP349" t="s">
        <v>2440</v>
      </c>
    </row>
    <row r="350" spans="1:42" ht="22" customHeight="1" x14ac:dyDescent="0.35">
      <c r="A350">
        <v>40.735900000000001</v>
      </c>
      <c r="B350">
        <v>-73.990399999999994</v>
      </c>
      <c r="C350">
        <v>24</v>
      </c>
      <c r="D350" s="3" t="s">
        <v>133</v>
      </c>
      <c r="E350" s="3" t="s">
        <v>96</v>
      </c>
      <c r="F350" s="3" t="s">
        <v>116</v>
      </c>
      <c r="G350" s="3" t="s">
        <v>107</v>
      </c>
      <c r="H350" s="3" t="s">
        <v>105</v>
      </c>
      <c r="I350" s="3" t="s">
        <v>107</v>
      </c>
      <c r="J350" s="3" t="s">
        <v>105</v>
      </c>
      <c r="K350" s="3" t="s">
        <v>105</v>
      </c>
      <c r="L350" s="3" t="s">
        <v>106</v>
      </c>
      <c r="M350" s="3" t="s">
        <v>105</v>
      </c>
      <c r="N350" s="3" t="s">
        <v>106</v>
      </c>
      <c r="O350" s="3" t="s">
        <v>107</v>
      </c>
      <c r="P350" s="3" t="s">
        <v>105</v>
      </c>
      <c r="Q350" s="3" t="s">
        <v>107</v>
      </c>
      <c r="R350" s="3" t="s">
        <v>117</v>
      </c>
      <c r="S350" s="3" t="s">
        <v>105</v>
      </c>
      <c r="T350" s="3" t="s">
        <v>106</v>
      </c>
      <c r="U350" s="3" t="s">
        <v>2715</v>
      </c>
      <c r="V350" s="3" t="s">
        <v>2484</v>
      </c>
      <c r="W350" t="s">
        <v>2715</v>
      </c>
      <c r="X350" t="s">
        <v>244</v>
      </c>
      <c r="Y350" t="s">
        <v>231</v>
      </c>
      <c r="Z350" t="s">
        <v>1177</v>
      </c>
      <c r="AA350" t="s">
        <v>2718</v>
      </c>
      <c r="AB350" t="s">
        <v>198</v>
      </c>
      <c r="AG350" s="3"/>
      <c r="AH350" s="3" t="s">
        <v>96</v>
      </c>
      <c r="AI350" s="3" t="s">
        <v>2485</v>
      </c>
      <c r="AJ350" s="3" t="s">
        <v>246</v>
      </c>
      <c r="AK350" s="3" t="s">
        <v>2486</v>
      </c>
      <c r="AL350" s="3" t="s">
        <v>2487</v>
      </c>
      <c r="AM350" s="3" t="s">
        <v>96</v>
      </c>
      <c r="AN350" s="3" t="s">
        <v>96</v>
      </c>
      <c r="AO350" s="3" t="s">
        <v>2347</v>
      </c>
      <c r="AP350" t="s">
        <v>2466</v>
      </c>
    </row>
    <row r="351" spans="1:42" ht="22" customHeight="1" x14ac:dyDescent="0.35">
      <c r="A351">
        <v>31.770299999999999</v>
      </c>
      <c r="B351">
        <v>-106.3006</v>
      </c>
      <c r="C351">
        <v>33</v>
      </c>
      <c r="D351" s="3" t="s">
        <v>133</v>
      </c>
      <c r="E351" s="3" t="s">
        <v>96</v>
      </c>
      <c r="F351" s="3" t="s">
        <v>116</v>
      </c>
      <c r="G351" s="3" t="s">
        <v>105</v>
      </c>
      <c r="H351" s="3" t="s">
        <v>105</v>
      </c>
      <c r="I351" s="3" t="s">
        <v>105</v>
      </c>
      <c r="J351" s="3" t="s">
        <v>106</v>
      </c>
      <c r="K351" s="3" t="s">
        <v>105</v>
      </c>
      <c r="L351" s="3" t="s">
        <v>105</v>
      </c>
      <c r="M351" s="3" t="s">
        <v>104</v>
      </c>
      <c r="N351" s="3" t="s">
        <v>105</v>
      </c>
      <c r="O351" s="3" t="s">
        <v>107</v>
      </c>
      <c r="P351" s="3" t="s">
        <v>105</v>
      </c>
      <c r="Q351" s="3" t="s">
        <v>106</v>
      </c>
      <c r="R351" s="3" t="s">
        <v>107</v>
      </c>
      <c r="S351" s="3" t="s">
        <v>105</v>
      </c>
      <c r="T351" s="3" t="s">
        <v>105</v>
      </c>
      <c r="U351" s="3" t="s">
        <v>2715</v>
      </c>
      <c r="V351" s="3" t="s">
        <v>244</v>
      </c>
      <c r="W351" t="s">
        <v>2715</v>
      </c>
      <c r="X351" t="s">
        <v>244</v>
      </c>
      <c r="AG351" s="3"/>
      <c r="AH351" s="3" t="s">
        <v>96</v>
      </c>
      <c r="AI351" s="3" t="s">
        <v>2492</v>
      </c>
      <c r="AJ351" s="3" t="s">
        <v>639</v>
      </c>
      <c r="AK351" s="3" t="s">
        <v>2493</v>
      </c>
      <c r="AL351" s="3" t="s">
        <v>96</v>
      </c>
      <c r="AM351" s="3" t="s">
        <v>96</v>
      </c>
      <c r="AN351" s="3" t="s">
        <v>96</v>
      </c>
      <c r="AO351" s="3" t="s">
        <v>2490</v>
      </c>
      <c r="AP351" t="s">
        <v>2494</v>
      </c>
    </row>
    <row r="352" spans="1:42" ht="22" customHeight="1" x14ac:dyDescent="0.35">
      <c r="A352">
        <v>42.009399999999999</v>
      </c>
      <c r="B352">
        <v>-87.835400000000007</v>
      </c>
      <c r="C352">
        <v>41</v>
      </c>
      <c r="D352" s="3" t="s">
        <v>133</v>
      </c>
      <c r="E352" s="3" t="s">
        <v>96</v>
      </c>
      <c r="F352" s="3" t="s">
        <v>144</v>
      </c>
      <c r="G352" s="3" t="s">
        <v>104</v>
      </c>
      <c r="H352" s="3" t="s">
        <v>104</v>
      </c>
      <c r="I352" s="3" t="s">
        <v>104</v>
      </c>
      <c r="J352" s="3" t="s">
        <v>104</v>
      </c>
      <c r="K352" s="3" t="s">
        <v>104</v>
      </c>
      <c r="L352" s="3" t="s">
        <v>105</v>
      </c>
      <c r="M352" s="3" t="s">
        <v>105</v>
      </c>
      <c r="N352" s="3" t="s">
        <v>107</v>
      </c>
      <c r="O352" s="3" t="s">
        <v>106</v>
      </c>
      <c r="P352" s="3" t="s">
        <v>106</v>
      </c>
      <c r="Q352" s="3" t="s">
        <v>106</v>
      </c>
      <c r="R352" s="3" t="s">
        <v>105</v>
      </c>
      <c r="S352" s="3" t="s">
        <v>106</v>
      </c>
      <c r="T352" s="3" t="s">
        <v>105</v>
      </c>
      <c r="U352" s="3" t="s">
        <v>2715</v>
      </c>
      <c r="V352" s="3" t="s">
        <v>176</v>
      </c>
      <c r="W352" t="s">
        <v>2715</v>
      </c>
      <c r="X352" t="s">
        <v>244</v>
      </c>
      <c r="Y352" t="s">
        <v>2717</v>
      </c>
      <c r="AG352" s="3"/>
      <c r="AH352" s="3" t="s">
        <v>96</v>
      </c>
      <c r="AI352" s="3" t="s">
        <v>2499</v>
      </c>
      <c r="AJ352" s="3" t="s">
        <v>618</v>
      </c>
      <c r="AK352" s="3" t="s">
        <v>2500</v>
      </c>
      <c r="AL352" s="3" t="s">
        <v>96</v>
      </c>
      <c r="AM352" s="3" t="s">
        <v>96</v>
      </c>
      <c r="AN352" s="3" t="s">
        <v>96</v>
      </c>
      <c r="AO352" s="3" t="s">
        <v>2497</v>
      </c>
      <c r="AP352" t="s">
        <v>2490</v>
      </c>
    </row>
    <row r="353" spans="1:42" ht="22" customHeight="1" x14ac:dyDescent="0.35">
      <c r="A353">
        <v>41.888199999999998</v>
      </c>
      <c r="B353">
        <v>-87.616399999999999</v>
      </c>
      <c r="C353">
        <v>39</v>
      </c>
      <c r="D353" s="3" t="s">
        <v>133</v>
      </c>
      <c r="E353" s="3" t="s">
        <v>96</v>
      </c>
      <c r="F353" s="3" t="s">
        <v>144</v>
      </c>
      <c r="G353" s="3" t="s">
        <v>105</v>
      </c>
      <c r="H353" s="3" t="s">
        <v>106</v>
      </c>
      <c r="I353" s="3" t="s">
        <v>107</v>
      </c>
      <c r="J353" s="3" t="s">
        <v>104</v>
      </c>
      <c r="K353" s="3" t="s">
        <v>105</v>
      </c>
      <c r="L353" s="3" t="s">
        <v>107</v>
      </c>
      <c r="M353" s="3" t="s">
        <v>105</v>
      </c>
      <c r="N353" s="3" t="s">
        <v>105</v>
      </c>
      <c r="O353" s="3" t="s">
        <v>107</v>
      </c>
      <c r="P353" s="3" t="s">
        <v>105</v>
      </c>
      <c r="Q353" s="3" t="s">
        <v>105</v>
      </c>
      <c r="R353" s="3" t="s">
        <v>107</v>
      </c>
      <c r="S353" s="3" t="s">
        <v>105</v>
      </c>
      <c r="T353" s="3" t="s">
        <v>105</v>
      </c>
      <c r="U353" s="3" t="s">
        <v>2715</v>
      </c>
      <c r="V353" s="3" t="s">
        <v>2505</v>
      </c>
      <c r="W353" t="s">
        <v>2715</v>
      </c>
      <c r="X353" t="s">
        <v>244</v>
      </c>
      <c r="Y353" t="s">
        <v>2719</v>
      </c>
      <c r="Z353" t="s">
        <v>2717</v>
      </c>
      <c r="AA353" t="s">
        <v>2720</v>
      </c>
      <c r="AB353" t="s">
        <v>198</v>
      </c>
      <c r="AG353" s="3"/>
      <c r="AH353" s="3" t="s">
        <v>96</v>
      </c>
      <c r="AI353" s="3" t="s">
        <v>2506</v>
      </c>
      <c r="AJ353" s="3" t="s">
        <v>208</v>
      </c>
      <c r="AK353" s="3" t="s">
        <v>2507</v>
      </c>
      <c r="AL353" s="3" t="s">
        <v>96</v>
      </c>
      <c r="AM353" s="3" t="s">
        <v>96</v>
      </c>
      <c r="AN353" s="3" t="s">
        <v>96</v>
      </c>
      <c r="AO353" s="3" t="s">
        <v>2503</v>
      </c>
      <c r="AP353" t="s">
        <v>2427</v>
      </c>
    </row>
    <row r="354" spans="1:42" ht="22" customHeight="1" x14ac:dyDescent="0.35">
      <c r="A354">
        <v>37.750999999999998</v>
      </c>
      <c r="B354">
        <v>-97.822000000000003</v>
      </c>
      <c r="C354">
        <v>22</v>
      </c>
      <c r="D354" s="3" t="s">
        <v>133</v>
      </c>
      <c r="E354" s="3" t="s">
        <v>96</v>
      </c>
      <c r="F354" s="3" t="s">
        <v>144</v>
      </c>
      <c r="G354" s="3" t="s">
        <v>106</v>
      </c>
      <c r="H354" s="3" t="s">
        <v>104</v>
      </c>
      <c r="I354" s="3" t="s">
        <v>104</v>
      </c>
      <c r="J354" s="3" t="s">
        <v>106</v>
      </c>
      <c r="K354" s="3" t="s">
        <v>105</v>
      </c>
      <c r="L354" s="3" t="s">
        <v>105</v>
      </c>
      <c r="M354" s="3" t="s">
        <v>104</v>
      </c>
      <c r="N354" s="3" t="s">
        <v>107</v>
      </c>
      <c r="O354" s="3" t="s">
        <v>105</v>
      </c>
      <c r="P354" s="3" t="s">
        <v>106</v>
      </c>
      <c r="Q354" s="3" t="s">
        <v>117</v>
      </c>
      <c r="R354" s="3" t="s">
        <v>106</v>
      </c>
      <c r="S354" s="3" t="s">
        <v>104</v>
      </c>
      <c r="T354" s="3" t="s">
        <v>117</v>
      </c>
      <c r="U354" s="3" t="s">
        <v>2715</v>
      </c>
      <c r="V354" s="3" t="s">
        <v>2510</v>
      </c>
      <c r="W354" t="s">
        <v>2715</v>
      </c>
      <c r="X354" t="s">
        <v>244</v>
      </c>
      <c r="Y354" t="s">
        <v>2721</v>
      </c>
      <c r="Z354" t="s">
        <v>231</v>
      </c>
      <c r="AA354" t="s">
        <v>1177</v>
      </c>
      <c r="AB354" t="s">
        <v>2717</v>
      </c>
      <c r="AC354" t="s">
        <v>854</v>
      </c>
      <c r="AD354" t="s">
        <v>198</v>
      </c>
      <c r="AG354" s="3"/>
      <c r="AH354" s="3" t="s">
        <v>96</v>
      </c>
      <c r="AI354" s="3" t="s">
        <v>2511</v>
      </c>
      <c r="AJ354" s="3" t="s">
        <v>1276</v>
      </c>
      <c r="AK354" s="3" t="s">
        <v>2512</v>
      </c>
      <c r="AL354" s="3" t="s">
        <v>2513</v>
      </c>
      <c r="AM354" s="3" t="s">
        <v>96</v>
      </c>
      <c r="AN354" s="3" t="s">
        <v>96</v>
      </c>
      <c r="AO354" s="3" t="s">
        <v>2494</v>
      </c>
      <c r="AP354" t="s">
        <v>2514</v>
      </c>
    </row>
    <row r="355" spans="1:42" ht="22" customHeight="1" x14ac:dyDescent="0.35">
      <c r="A355">
        <v>40.950899999999997</v>
      </c>
      <c r="B355">
        <v>-90.365799999999993</v>
      </c>
      <c r="C355">
        <v>27</v>
      </c>
      <c r="D355" s="3" t="s">
        <v>133</v>
      </c>
      <c r="E355" s="3" t="s">
        <v>96</v>
      </c>
      <c r="F355" s="3" t="s">
        <v>144</v>
      </c>
      <c r="G355" s="3" t="s">
        <v>105</v>
      </c>
      <c r="H355" s="3" t="s">
        <v>107</v>
      </c>
      <c r="I355" s="3" t="s">
        <v>105</v>
      </c>
      <c r="J355" s="3" t="s">
        <v>105</v>
      </c>
      <c r="K355" s="3" t="s">
        <v>105</v>
      </c>
      <c r="L355" s="3" t="s">
        <v>107</v>
      </c>
      <c r="M355" s="3" t="s">
        <v>105</v>
      </c>
      <c r="N355" s="3" t="s">
        <v>106</v>
      </c>
      <c r="O355" s="3" t="s">
        <v>105</v>
      </c>
      <c r="P355" s="3" t="s">
        <v>117</v>
      </c>
      <c r="Q355" s="3" t="s">
        <v>117</v>
      </c>
      <c r="R355" s="3" t="s">
        <v>117</v>
      </c>
      <c r="S355" s="3" t="s">
        <v>104</v>
      </c>
      <c r="T355" s="3" t="s">
        <v>107</v>
      </c>
      <c r="U355" s="3" t="s">
        <v>2715</v>
      </c>
      <c r="V355" s="3" t="s">
        <v>244</v>
      </c>
      <c r="W355" t="s">
        <v>2715</v>
      </c>
      <c r="X355" t="s">
        <v>244</v>
      </c>
      <c r="AG355" s="3"/>
      <c r="AH355" s="3" t="s">
        <v>96</v>
      </c>
      <c r="AI355" s="3" t="s">
        <v>2519</v>
      </c>
      <c r="AJ355" s="3" t="s">
        <v>411</v>
      </c>
      <c r="AK355" s="3" t="s">
        <v>2520</v>
      </c>
      <c r="AL355" s="3" t="s">
        <v>96</v>
      </c>
      <c r="AM355" s="3" t="s">
        <v>96</v>
      </c>
      <c r="AN355" s="3" t="s">
        <v>96</v>
      </c>
      <c r="AO355" s="3" t="s">
        <v>2517</v>
      </c>
      <c r="AP355" t="s">
        <v>2454</v>
      </c>
    </row>
    <row r="356" spans="1:42" ht="22" customHeight="1" x14ac:dyDescent="0.35">
      <c r="A356">
        <v>33.701500000000003</v>
      </c>
      <c r="B356">
        <v>-117.75279999999999</v>
      </c>
      <c r="C356">
        <v>18</v>
      </c>
      <c r="D356" s="3" t="s">
        <v>133</v>
      </c>
      <c r="E356" s="3" t="s">
        <v>96</v>
      </c>
      <c r="F356" s="3" t="s">
        <v>116</v>
      </c>
      <c r="G356" s="3" t="s">
        <v>105</v>
      </c>
      <c r="H356" s="3" t="s">
        <v>105</v>
      </c>
      <c r="I356" s="3" t="s">
        <v>105</v>
      </c>
      <c r="J356" s="3" t="s">
        <v>104</v>
      </c>
      <c r="K356" s="3" t="s">
        <v>106</v>
      </c>
      <c r="L356" s="3" t="s">
        <v>106</v>
      </c>
      <c r="M356" s="3" t="s">
        <v>105</v>
      </c>
      <c r="N356" s="3" t="s">
        <v>105</v>
      </c>
      <c r="O356" s="3" t="s">
        <v>105</v>
      </c>
      <c r="P356" s="3" t="s">
        <v>107</v>
      </c>
      <c r="Q356" s="3" t="s">
        <v>106</v>
      </c>
      <c r="R356" s="3" t="s">
        <v>117</v>
      </c>
      <c r="S356" s="3" t="s">
        <v>105</v>
      </c>
      <c r="T356" s="3" t="s">
        <v>105</v>
      </c>
      <c r="U356" s="3" t="s">
        <v>2715</v>
      </c>
      <c r="V356" s="3" t="s">
        <v>2525</v>
      </c>
      <c r="W356" t="s">
        <v>2715</v>
      </c>
      <c r="X356" t="s">
        <v>2718</v>
      </c>
      <c r="Y356" t="s">
        <v>854</v>
      </c>
      <c r="Z356" t="s">
        <v>198</v>
      </c>
      <c r="AG356" s="3"/>
      <c r="AH356" s="3" t="s">
        <v>96</v>
      </c>
      <c r="AI356" s="3" t="s">
        <v>2526</v>
      </c>
      <c r="AJ356" s="3" t="s">
        <v>178</v>
      </c>
      <c r="AK356" s="3" t="s">
        <v>96</v>
      </c>
      <c r="AL356" s="3" t="s">
        <v>96</v>
      </c>
      <c r="AM356" s="3" t="s">
        <v>96</v>
      </c>
      <c r="AN356" s="3" t="s">
        <v>2527</v>
      </c>
      <c r="AO356" s="3" t="s">
        <v>2523</v>
      </c>
      <c r="AP356" t="s">
        <v>2433</v>
      </c>
    </row>
    <row r="357" spans="1:42" ht="22" customHeight="1" x14ac:dyDescent="0.35">
      <c r="A357">
        <v>39.786000000000001</v>
      </c>
      <c r="B357">
        <v>-86.158900000000003</v>
      </c>
      <c r="C357">
        <v>23</v>
      </c>
      <c r="D357" s="3" t="s">
        <v>133</v>
      </c>
      <c r="E357" s="3" t="s">
        <v>96</v>
      </c>
      <c r="F357" s="3" t="s">
        <v>144</v>
      </c>
      <c r="G357" s="3" t="s">
        <v>107</v>
      </c>
      <c r="H357" s="3" t="s">
        <v>105</v>
      </c>
      <c r="I357" s="3" t="s">
        <v>105</v>
      </c>
      <c r="J357" s="3" t="s">
        <v>105</v>
      </c>
      <c r="K357" s="3" t="s">
        <v>105</v>
      </c>
      <c r="L357" s="3" t="s">
        <v>104</v>
      </c>
      <c r="M357" s="3" t="s">
        <v>104</v>
      </c>
      <c r="N357" s="3" t="s">
        <v>107</v>
      </c>
      <c r="O357" s="3" t="s">
        <v>106</v>
      </c>
      <c r="P357" s="3" t="s">
        <v>105</v>
      </c>
      <c r="Q357" s="3" t="s">
        <v>107</v>
      </c>
      <c r="R357" s="3" t="s">
        <v>117</v>
      </c>
      <c r="S357" s="3" t="s">
        <v>105</v>
      </c>
      <c r="T357" s="3" t="s">
        <v>105</v>
      </c>
      <c r="U357" s="3"/>
      <c r="V357" s="3" t="s">
        <v>1750</v>
      </c>
      <c r="W357" t="s">
        <v>244</v>
      </c>
      <c r="X357" t="s">
        <v>854</v>
      </c>
      <c r="AG357" s="3"/>
      <c r="AH357" s="3" t="s">
        <v>96</v>
      </c>
      <c r="AI357" s="3" t="s">
        <v>96</v>
      </c>
      <c r="AJ357" s="3" t="s">
        <v>96</v>
      </c>
      <c r="AK357" s="3" t="s">
        <v>2532</v>
      </c>
      <c r="AL357" s="3" t="s">
        <v>96</v>
      </c>
      <c r="AM357" s="3" t="s">
        <v>2533</v>
      </c>
      <c r="AN357" s="3" t="s">
        <v>96</v>
      </c>
      <c r="AO357" s="3" t="s">
        <v>2530</v>
      </c>
      <c r="AP357" t="s">
        <v>2534</v>
      </c>
    </row>
    <row r="358" spans="1:42" ht="22" customHeight="1" x14ac:dyDescent="0.35">
      <c r="A358">
        <v>35.6173</v>
      </c>
      <c r="B358">
        <v>-87.031700000000001</v>
      </c>
      <c r="C358">
        <v>35</v>
      </c>
      <c r="D358" s="3" t="s">
        <v>133</v>
      </c>
      <c r="E358" s="3" t="s">
        <v>96</v>
      </c>
      <c r="F358" s="3" t="s">
        <v>103</v>
      </c>
      <c r="G358" s="3" t="s">
        <v>105</v>
      </c>
      <c r="H358" s="3" t="s">
        <v>105</v>
      </c>
      <c r="I358" s="3" t="s">
        <v>106</v>
      </c>
      <c r="J358" s="3" t="s">
        <v>104</v>
      </c>
      <c r="K358" s="3" t="s">
        <v>104</v>
      </c>
      <c r="L358" s="3" t="s">
        <v>104</v>
      </c>
      <c r="M358" s="3" t="s">
        <v>104</v>
      </c>
      <c r="N358" s="3" t="s">
        <v>104</v>
      </c>
      <c r="O358" s="3" t="s">
        <v>105</v>
      </c>
      <c r="P358" s="3" t="s">
        <v>107</v>
      </c>
      <c r="Q358" s="3" t="s">
        <v>107</v>
      </c>
      <c r="R358" s="3" t="s">
        <v>106</v>
      </c>
      <c r="S358" s="3" t="s">
        <v>105</v>
      </c>
      <c r="T358" s="3" t="s">
        <v>105</v>
      </c>
      <c r="U358" s="3" t="s">
        <v>2715</v>
      </c>
      <c r="V358" s="3" t="s">
        <v>508</v>
      </c>
      <c r="W358" t="s">
        <v>2715</v>
      </c>
      <c r="X358" t="s">
        <v>244</v>
      </c>
      <c r="Y358" t="s">
        <v>231</v>
      </c>
      <c r="AG358" s="3"/>
      <c r="AH358" s="3" t="s">
        <v>96</v>
      </c>
      <c r="AI358" s="3" t="s">
        <v>2539</v>
      </c>
      <c r="AJ358" s="3" t="s">
        <v>231</v>
      </c>
      <c r="AK358" s="3" t="s">
        <v>2540</v>
      </c>
      <c r="AL358" s="3" t="s">
        <v>96</v>
      </c>
      <c r="AM358" s="3" t="s">
        <v>96</v>
      </c>
      <c r="AN358" s="3" t="s">
        <v>96</v>
      </c>
      <c r="AO358" s="3" t="s">
        <v>2537</v>
      </c>
      <c r="AP358" t="s">
        <v>2541</v>
      </c>
    </row>
    <row r="359" spans="1:42" ht="22" customHeight="1" x14ac:dyDescent="0.35">
      <c r="A359">
        <v>41.247900000000001</v>
      </c>
      <c r="B359">
        <v>-81.434899999999999</v>
      </c>
      <c r="C359">
        <v>44</v>
      </c>
      <c r="D359" s="3" t="s">
        <v>133</v>
      </c>
      <c r="E359" s="3" t="s">
        <v>96</v>
      </c>
      <c r="F359" s="3" t="s">
        <v>144</v>
      </c>
      <c r="G359" s="3" t="s">
        <v>107</v>
      </c>
      <c r="H359" s="3" t="s">
        <v>105</v>
      </c>
      <c r="I359" s="3" t="s">
        <v>105</v>
      </c>
      <c r="J359" s="3" t="s">
        <v>105</v>
      </c>
      <c r="K359" s="3" t="s">
        <v>105</v>
      </c>
      <c r="L359" s="3" t="s">
        <v>105</v>
      </c>
      <c r="M359" s="3" t="s">
        <v>104</v>
      </c>
      <c r="N359" s="3" t="s">
        <v>105</v>
      </c>
      <c r="O359" s="3" t="s">
        <v>105</v>
      </c>
      <c r="P359" s="3" t="s">
        <v>117</v>
      </c>
      <c r="Q359" s="3" t="s">
        <v>117</v>
      </c>
      <c r="R359" s="3" t="s">
        <v>117</v>
      </c>
      <c r="S359" s="3" t="s">
        <v>105</v>
      </c>
      <c r="T359" s="3" t="s">
        <v>106</v>
      </c>
      <c r="U359" s="3" t="s">
        <v>2715</v>
      </c>
      <c r="V359" s="3" t="s">
        <v>214</v>
      </c>
      <c r="W359" t="s">
        <v>2715</v>
      </c>
      <c r="X359" t="s">
        <v>2717</v>
      </c>
      <c r="AG359" s="3"/>
      <c r="AH359" s="3" t="s">
        <v>96</v>
      </c>
      <c r="AI359" s="3" t="s">
        <v>2546</v>
      </c>
      <c r="AJ359" s="3" t="s">
        <v>716</v>
      </c>
      <c r="AK359" s="3" t="s">
        <v>96</v>
      </c>
      <c r="AL359" s="3" t="s">
        <v>96</v>
      </c>
      <c r="AM359" s="3" t="s">
        <v>96</v>
      </c>
      <c r="AN359" s="3" t="s">
        <v>2547</v>
      </c>
      <c r="AO359" s="3" t="s">
        <v>2544</v>
      </c>
      <c r="AP359" t="s">
        <v>2460</v>
      </c>
    </row>
    <row r="360" spans="1:42" ht="22" customHeight="1" x14ac:dyDescent="0.35">
      <c r="A360">
        <v>42.965600000000002</v>
      </c>
      <c r="B360">
        <v>-85.65</v>
      </c>
      <c r="C360">
        <v>45</v>
      </c>
      <c r="D360" s="3" t="s">
        <v>133</v>
      </c>
      <c r="E360" s="3" t="s">
        <v>96</v>
      </c>
      <c r="F360" s="3" t="s">
        <v>103</v>
      </c>
      <c r="G360" s="3" t="s">
        <v>104</v>
      </c>
      <c r="H360" s="3" t="s">
        <v>107</v>
      </c>
      <c r="I360" s="3" t="s">
        <v>104</v>
      </c>
      <c r="J360" s="3" t="s">
        <v>104</v>
      </c>
      <c r="K360" s="3" t="s">
        <v>104</v>
      </c>
      <c r="L360" s="3" t="s">
        <v>107</v>
      </c>
      <c r="M360" s="3" t="s">
        <v>104</v>
      </c>
      <c r="N360" s="3" t="s">
        <v>104</v>
      </c>
      <c r="O360" s="3" t="s">
        <v>104</v>
      </c>
      <c r="P360" s="3" t="s">
        <v>117</v>
      </c>
      <c r="Q360" s="3" t="s">
        <v>117</v>
      </c>
      <c r="R360" s="3" t="s">
        <v>117</v>
      </c>
      <c r="S360" s="3" t="s">
        <v>104</v>
      </c>
      <c r="T360" s="3" t="s">
        <v>106</v>
      </c>
      <c r="U360" s="3" t="s">
        <v>2715</v>
      </c>
      <c r="V360" s="3" t="s">
        <v>819</v>
      </c>
      <c r="W360" t="s">
        <v>2715</v>
      </c>
      <c r="X360" t="s">
        <v>244</v>
      </c>
      <c r="Y360" t="s">
        <v>231</v>
      </c>
      <c r="Z360" t="s">
        <v>2717</v>
      </c>
      <c r="AA360" t="s">
        <v>198</v>
      </c>
      <c r="AG360" s="3"/>
      <c r="AH360" s="3" t="s">
        <v>96</v>
      </c>
      <c r="AI360" s="3" t="s">
        <v>2552</v>
      </c>
      <c r="AJ360" s="3" t="s">
        <v>192</v>
      </c>
      <c r="AK360" s="3" t="s">
        <v>2553</v>
      </c>
      <c r="AL360" s="3" t="s">
        <v>96</v>
      </c>
      <c r="AM360" s="3" t="s">
        <v>96</v>
      </c>
      <c r="AN360" s="3" t="s">
        <v>96</v>
      </c>
      <c r="AO360" s="3" t="s">
        <v>2550</v>
      </c>
      <c r="AP360" t="s">
        <v>2554</v>
      </c>
    </row>
    <row r="361" spans="1:42" ht="22" customHeight="1" x14ac:dyDescent="0.35">
      <c r="A361">
        <v>33.848599999999998</v>
      </c>
      <c r="B361">
        <v>-84.355699999999999</v>
      </c>
      <c r="C361">
        <v>50</v>
      </c>
      <c r="D361" s="3" t="s">
        <v>133</v>
      </c>
      <c r="E361" s="3" t="s">
        <v>96</v>
      </c>
      <c r="F361" s="3" t="s">
        <v>144</v>
      </c>
      <c r="G361" s="3" t="s">
        <v>107</v>
      </c>
      <c r="H361" s="3" t="s">
        <v>106</v>
      </c>
      <c r="I361" s="3" t="s">
        <v>104</v>
      </c>
      <c r="J361" s="3" t="s">
        <v>105</v>
      </c>
      <c r="K361" s="3" t="s">
        <v>105</v>
      </c>
      <c r="L361" s="3" t="s">
        <v>107</v>
      </c>
      <c r="M361" s="3" t="s">
        <v>104</v>
      </c>
      <c r="N361" s="3" t="s">
        <v>104</v>
      </c>
      <c r="O361" s="3" t="s">
        <v>107</v>
      </c>
      <c r="P361" s="3" t="s">
        <v>104</v>
      </c>
      <c r="Q361" s="3" t="s">
        <v>105</v>
      </c>
      <c r="R361" s="3" t="s">
        <v>104</v>
      </c>
      <c r="S361" s="3" t="s">
        <v>105</v>
      </c>
      <c r="T361" s="3" t="s">
        <v>104</v>
      </c>
      <c r="U361" s="3" t="s">
        <v>2715</v>
      </c>
      <c r="V361" s="3" t="s">
        <v>2558</v>
      </c>
      <c r="W361" t="s">
        <v>2715</v>
      </c>
      <c r="X361" t="s">
        <v>2717</v>
      </c>
      <c r="Y361" t="s">
        <v>854</v>
      </c>
      <c r="Z361" t="s">
        <v>2722</v>
      </c>
      <c r="AA361" t="s">
        <v>198</v>
      </c>
      <c r="AG361" s="3"/>
      <c r="AH361" s="3" t="s">
        <v>96</v>
      </c>
      <c r="AI361" s="3" t="s">
        <v>2559</v>
      </c>
      <c r="AJ361" s="3" t="s">
        <v>208</v>
      </c>
      <c r="AK361" s="3" t="s">
        <v>96</v>
      </c>
      <c r="AL361" s="3" t="s">
        <v>96</v>
      </c>
      <c r="AM361" s="3" t="s">
        <v>96</v>
      </c>
      <c r="AN361" s="3" t="s">
        <v>2560</v>
      </c>
      <c r="AO361" s="3" t="s">
        <v>2514</v>
      </c>
      <c r="AP361" t="s">
        <v>2537</v>
      </c>
    </row>
    <row r="362" spans="1:42" ht="22" customHeight="1" x14ac:dyDescent="0.35">
      <c r="A362">
        <v>35.32</v>
      </c>
      <c r="B362">
        <v>-82.502799999999993</v>
      </c>
      <c r="C362">
        <v>35</v>
      </c>
      <c r="D362" s="3" t="s">
        <v>476</v>
      </c>
      <c r="E362" s="3" t="s">
        <v>2564</v>
      </c>
      <c r="F362" s="3" t="s">
        <v>103</v>
      </c>
      <c r="G362" s="3" t="s">
        <v>105</v>
      </c>
      <c r="H362" s="3" t="s">
        <v>105</v>
      </c>
      <c r="I362" s="3" t="s">
        <v>106</v>
      </c>
      <c r="J362" s="3" t="s">
        <v>105</v>
      </c>
      <c r="K362" s="3" t="s">
        <v>104</v>
      </c>
      <c r="L362" s="3" t="s">
        <v>105</v>
      </c>
      <c r="M362" s="3" t="s">
        <v>104</v>
      </c>
      <c r="N362" s="3" t="s">
        <v>104</v>
      </c>
      <c r="O362" s="3" t="s">
        <v>104</v>
      </c>
      <c r="P362" s="3" t="s">
        <v>104</v>
      </c>
      <c r="Q362" s="3" t="s">
        <v>106</v>
      </c>
      <c r="R362" s="3" t="s">
        <v>107</v>
      </c>
      <c r="S362" s="3" t="s">
        <v>104</v>
      </c>
      <c r="T362" s="3" t="s">
        <v>104</v>
      </c>
      <c r="U362" s="3" t="s">
        <v>2715</v>
      </c>
      <c r="V362" s="3" t="s">
        <v>274</v>
      </c>
      <c r="W362" t="s">
        <v>2715</v>
      </c>
      <c r="X362" t="s">
        <v>244</v>
      </c>
      <c r="Y362" t="s">
        <v>231</v>
      </c>
      <c r="Z362" t="s">
        <v>198</v>
      </c>
      <c r="AG362" s="3"/>
      <c r="AH362" s="3" t="s">
        <v>96</v>
      </c>
      <c r="AI362" s="3" t="s">
        <v>2566</v>
      </c>
      <c r="AJ362" s="3" t="s">
        <v>2567</v>
      </c>
      <c r="AK362" s="3" t="s">
        <v>2568</v>
      </c>
      <c r="AL362" s="3" t="s">
        <v>96</v>
      </c>
      <c r="AM362" s="3" t="s">
        <v>96</v>
      </c>
      <c r="AN362" s="3" t="s">
        <v>96</v>
      </c>
      <c r="AO362" s="3" t="s">
        <v>2563</v>
      </c>
      <c r="AP362" t="s">
        <v>2544</v>
      </c>
    </row>
    <row r="363" spans="1:42" ht="22" customHeight="1" x14ac:dyDescent="0.35">
      <c r="A363">
        <v>42.230899999999998</v>
      </c>
      <c r="B363">
        <v>-88.337900000000005</v>
      </c>
      <c r="C363">
        <v>19</v>
      </c>
      <c r="D363" s="3" t="s">
        <v>133</v>
      </c>
      <c r="E363" s="3" t="s">
        <v>96</v>
      </c>
      <c r="F363" s="3" t="s">
        <v>103</v>
      </c>
      <c r="G363" s="3" t="s">
        <v>105</v>
      </c>
      <c r="H363" s="3" t="s">
        <v>104</v>
      </c>
      <c r="I363" s="3" t="s">
        <v>104</v>
      </c>
      <c r="J363" s="3" t="s">
        <v>104</v>
      </c>
      <c r="K363" s="3" t="s">
        <v>104</v>
      </c>
      <c r="L363" s="3" t="s">
        <v>117</v>
      </c>
      <c r="M363" s="3" t="s">
        <v>104</v>
      </c>
      <c r="N363" s="3" t="s">
        <v>104</v>
      </c>
      <c r="O363" s="3" t="s">
        <v>106</v>
      </c>
      <c r="P363" s="3" t="s">
        <v>106</v>
      </c>
      <c r="Q363" s="3" t="s">
        <v>106</v>
      </c>
      <c r="R363" s="3" t="s">
        <v>106</v>
      </c>
      <c r="S363" s="3" t="s">
        <v>105</v>
      </c>
      <c r="T363" s="3" t="s">
        <v>105</v>
      </c>
      <c r="U363" s="3" t="s">
        <v>2715</v>
      </c>
      <c r="V363" s="3" t="s">
        <v>2573</v>
      </c>
      <c r="W363" t="s">
        <v>2715</v>
      </c>
      <c r="X363" t="s">
        <v>244</v>
      </c>
      <c r="Y363" t="s">
        <v>231</v>
      </c>
      <c r="Z363" t="s">
        <v>1177</v>
      </c>
      <c r="AA363" t="s">
        <v>854</v>
      </c>
      <c r="AG363" s="3"/>
      <c r="AH363" s="3" t="s">
        <v>96</v>
      </c>
      <c r="AI363" s="3" t="s">
        <v>2574</v>
      </c>
      <c r="AJ363" s="3" t="s">
        <v>246</v>
      </c>
      <c r="AK363" s="3" t="s">
        <v>2575</v>
      </c>
      <c r="AL363" s="3" t="s">
        <v>2576</v>
      </c>
      <c r="AM363" s="3" t="s">
        <v>96</v>
      </c>
      <c r="AN363" s="3" t="s">
        <v>96</v>
      </c>
      <c r="AO363" s="3" t="s">
        <v>2571</v>
      </c>
      <c r="AP363" t="s">
        <v>2503</v>
      </c>
    </row>
    <row r="364" spans="1:42" ht="22" customHeight="1" x14ac:dyDescent="0.35">
      <c r="A364">
        <v>38.140500000000003</v>
      </c>
      <c r="B364">
        <v>-85.693600000000004</v>
      </c>
      <c r="C364">
        <v>27</v>
      </c>
      <c r="D364" s="3" t="s">
        <v>133</v>
      </c>
      <c r="E364" s="3" t="s">
        <v>96</v>
      </c>
      <c r="F364" s="3" t="s">
        <v>116</v>
      </c>
      <c r="G364" s="3" t="s">
        <v>105</v>
      </c>
      <c r="H364" s="3" t="s">
        <v>104</v>
      </c>
      <c r="I364" s="3" t="s">
        <v>107</v>
      </c>
      <c r="J364" s="3" t="s">
        <v>105</v>
      </c>
      <c r="K364" s="3" t="s">
        <v>105</v>
      </c>
      <c r="L364" s="3" t="s">
        <v>106</v>
      </c>
      <c r="M364" s="3" t="s">
        <v>104</v>
      </c>
      <c r="N364" s="3" t="s">
        <v>104</v>
      </c>
      <c r="O364" s="3" t="s">
        <v>105</v>
      </c>
      <c r="P364" s="3" t="s">
        <v>104</v>
      </c>
      <c r="Q364" s="3" t="s">
        <v>105</v>
      </c>
      <c r="R364" s="3" t="s">
        <v>107</v>
      </c>
      <c r="S364" s="3" t="s">
        <v>104</v>
      </c>
      <c r="T364" s="3" t="s">
        <v>104</v>
      </c>
      <c r="U364" s="3" t="s">
        <v>2715</v>
      </c>
      <c r="V364" s="3" t="s">
        <v>2580</v>
      </c>
      <c r="W364" t="s">
        <v>2715</v>
      </c>
      <c r="X364" t="s">
        <v>2719</v>
      </c>
      <c r="Y364" t="s">
        <v>2720</v>
      </c>
      <c r="Z364" t="s">
        <v>198</v>
      </c>
      <c r="AG364" s="3"/>
      <c r="AH364" s="3" t="s">
        <v>96</v>
      </c>
      <c r="AI364" s="3" t="s">
        <v>2581</v>
      </c>
      <c r="AJ364" s="3" t="s">
        <v>552</v>
      </c>
      <c r="AK364" s="3" t="s">
        <v>96</v>
      </c>
      <c r="AL364" s="3" t="s">
        <v>96</v>
      </c>
      <c r="AM364" s="3" t="s">
        <v>96</v>
      </c>
      <c r="AN364" s="3" t="s">
        <v>2582</v>
      </c>
      <c r="AO364" s="3" t="s">
        <v>2554</v>
      </c>
      <c r="AP364" t="s">
        <v>2583</v>
      </c>
    </row>
    <row r="365" spans="1:42" ht="22" customHeight="1" x14ac:dyDescent="0.35">
      <c r="A365">
        <v>30.0121</v>
      </c>
      <c r="B365">
        <v>-90.165800000000004</v>
      </c>
      <c r="C365">
        <v>26</v>
      </c>
      <c r="D365" s="3" t="s">
        <v>133</v>
      </c>
      <c r="E365" s="3" t="s">
        <v>96</v>
      </c>
      <c r="F365" s="3" t="s">
        <v>135</v>
      </c>
      <c r="G365" s="3" t="s">
        <v>106</v>
      </c>
      <c r="H365" s="3" t="s">
        <v>105</v>
      </c>
      <c r="I365" s="3" t="s">
        <v>105</v>
      </c>
      <c r="J365" s="3" t="s">
        <v>105</v>
      </c>
      <c r="K365" s="3" t="s">
        <v>107</v>
      </c>
      <c r="L365" s="3" t="s">
        <v>105</v>
      </c>
      <c r="M365" s="3" t="s">
        <v>104</v>
      </c>
      <c r="N365" s="3" t="s">
        <v>105</v>
      </c>
      <c r="O365" s="3" t="s">
        <v>107</v>
      </c>
      <c r="P365" s="3" t="s">
        <v>105</v>
      </c>
      <c r="Q365" s="3" t="s">
        <v>105</v>
      </c>
      <c r="R365" s="3" t="s">
        <v>107</v>
      </c>
      <c r="S365" s="3" t="s">
        <v>107</v>
      </c>
      <c r="T365" s="3" t="s">
        <v>105</v>
      </c>
      <c r="U365" s="3" t="s">
        <v>2715</v>
      </c>
      <c r="V365" s="3" t="s">
        <v>198</v>
      </c>
      <c r="W365" t="s">
        <v>2715</v>
      </c>
      <c r="X365" t="s">
        <v>198</v>
      </c>
      <c r="AG365" s="3"/>
      <c r="AH365" s="3" t="s">
        <v>96</v>
      </c>
      <c r="AI365" s="3" t="s">
        <v>2588</v>
      </c>
      <c r="AJ365" s="3" t="s">
        <v>138</v>
      </c>
      <c r="AK365" s="3" t="s">
        <v>96</v>
      </c>
      <c r="AL365" s="3" t="s">
        <v>96</v>
      </c>
      <c r="AM365" s="3" t="s">
        <v>96</v>
      </c>
      <c r="AN365" s="3" t="s">
        <v>2589</v>
      </c>
      <c r="AO365" s="3" t="s">
        <v>2586</v>
      </c>
      <c r="AP365" t="s">
        <v>2550</v>
      </c>
    </row>
    <row r="366" spans="1:42" ht="22" customHeight="1" x14ac:dyDescent="0.35">
      <c r="A366">
        <v>32.8003</v>
      </c>
      <c r="B366">
        <v>-117.24379999999999</v>
      </c>
      <c r="C366">
        <v>34</v>
      </c>
      <c r="D366" s="3" t="s">
        <v>133</v>
      </c>
      <c r="E366" s="3" t="s">
        <v>96</v>
      </c>
      <c r="F366" s="3" t="s">
        <v>144</v>
      </c>
      <c r="G366" s="3" t="s">
        <v>105</v>
      </c>
      <c r="H366" s="3" t="s">
        <v>105</v>
      </c>
      <c r="I366" s="3" t="s">
        <v>105</v>
      </c>
      <c r="J366" s="3" t="s">
        <v>107</v>
      </c>
      <c r="K366" s="3" t="s">
        <v>104</v>
      </c>
      <c r="L366" s="3" t="s">
        <v>117</v>
      </c>
      <c r="M366" s="3" t="s">
        <v>105</v>
      </c>
      <c r="N366" s="3" t="s">
        <v>105</v>
      </c>
      <c r="O366" s="3" t="s">
        <v>105</v>
      </c>
      <c r="P366" s="3" t="s">
        <v>117</v>
      </c>
      <c r="Q366" s="3" t="s">
        <v>117</v>
      </c>
      <c r="R366" s="3" t="s">
        <v>117</v>
      </c>
      <c r="S366" s="3" t="s">
        <v>105</v>
      </c>
      <c r="T366" s="3" t="s">
        <v>117</v>
      </c>
      <c r="U366" s="3" t="s">
        <v>2715</v>
      </c>
      <c r="V366" s="3" t="s">
        <v>244</v>
      </c>
      <c r="W366" t="s">
        <v>2715</v>
      </c>
      <c r="X366" t="s">
        <v>244</v>
      </c>
      <c r="AG366" s="3"/>
      <c r="AH366" s="3" t="s">
        <v>96</v>
      </c>
      <c r="AI366" s="3" t="s">
        <v>2594</v>
      </c>
      <c r="AJ366" s="3" t="s">
        <v>224</v>
      </c>
      <c r="AK366" s="3" t="s">
        <v>2595</v>
      </c>
      <c r="AL366" s="3" t="s">
        <v>96</v>
      </c>
      <c r="AM366" s="3" t="s">
        <v>96</v>
      </c>
      <c r="AN366" s="3" t="s">
        <v>96</v>
      </c>
      <c r="AO366" s="3" t="s">
        <v>2592</v>
      </c>
      <c r="AP366" t="s">
        <v>2596</v>
      </c>
    </row>
    <row r="367" spans="1:42" ht="22" customHeight="1" x14ac:dyDescent="0.35">
      <c r="A367">
        <v>38.822400000000002</v>
      </c>
      <c r="B367">
        <v>-76.946600000000004</v>
      </c>
      <c r="C367">
        <v>52</v>
      </c>
      <c r="D367" s="3" t="s">
        <v>133</v>
      </c>
      <c r="E367" s="3" t="s">
        <v>96</v>
      </c>
      <c r="F367" s="3" t="s">
        <v>103</v>
      </c>
      <c r="G367" s="3" t="s">
        <v>104</v>
      </c>
      <c r="H367" s="3" t="s">
        <v>105</v>
      </c>
      <c r="I367" s="3" t="s">
        <v>104</v>
      </c>
      <c r="J367" s="3" t="s">
        <v>105</v>
      </c>
      <c r="K367" s="3" t="s">
        <v>104</v>
      </c>
      <c r="L367" s="3" t="s">
        <v>106</v>
      </c>
      <c r="M367" s="3" t="s">
        <v>104</v>
      </c>
      <c r="N367" s="3" t="s">
        <v>104</v>
      </c>
      <c r="O367" s="3" t="s">
        <v>107</v>
      </c>
      <c r="P367" s="3" t="s">
        <v>105</v>
      </c>
      <c r="Q367" s="3" t="s">
        <v>105</v>
      </c>
      <c r="R367" s="3" t="s">
        <v>105</v>
      </c>
      <c r="S367" s="3" t="s">
        <v>107</v>
      </c>
      <c r="T367" s="3" t="s">
        <v>105</v>
      </c>
      <c r="U367" s="3" t="s">
        <v>2715</v>
      </c>
      <c r="V367" s="3" t="s">
        <v>2601</v>
      </c>
      <c r="W367" t="s">
        <v>2715</v>
      </c>
      <c r="X367" t="s">
        <v>244</v>
      </c>
      <c r="Y367" t="s">
        <v>1177</v>
      </c>
      <c r="Z367" t="s">
        <v>2719</v>
      </c>
      <c r="AA367" t="s">
        <v>2717</v>
      </c>
      <c r="AG367" s="3"/>
      <c r="AH367" s="3" t="s">
        <v>96</v>
      </c>
      <c r="AI367" s="3" t="s">
        <v>2602</v>
      </c>
      <c r="AJ367" s="3" t="s">
        <v>2603</v>
      </c>
      <c r="AK367" s="3" t="s">
        <v>2604</v>
      </c>
      <c r="AL367" s="3" t="s">
        <v>2605</v>
      </c>
      <c r="AM367" s="3" t="s">
        <v>96</v>
      </c>
      <c r="AN367" s="3" t="s">
        <v>96</v>
      </c>
      <c r="AO367" s="3" t="s">
        <v>2599</v>
      </c>
      <c r="AP367" t="s">
        <v>2606</v>
      </c>
    </row>
    <row r="368" spans="1:42" ht="22" customHeight="1" x14ac:dyDescent="0.35">
      <c r="A368">
        <v>34.097299999999997</v>
      </c>
      <c r="B368">
        <v>-117.907</v>
      </c>
      <c r="C368">
        <v>31</v>
      </c>
      <c r="D368" s="3" t="s">
        <v>133</v>
      </c>
      <c r="E368" s="3" t="s">
        <v>96</v>
      </c>
      <c r="F368" s="3" t="s">
        <v>144</v>
      </c>
      <c r="G368" s="3" t="s">
        <v>107</v>
      </c>
      <c r="H368" s="3" t="s">
        <v>105</v>
      </c>
      <c r="I368" s="3" t="s">
        <v>105</v>
      </c>
      <c r="J368" s="3" t="s">
        <v>106</v>
      </c>
      <c r="K368" s="3" t="s">
        <v>105</v>
      </c>
      <c r="L368" s="3" t="s">
        <v>107</v>
      </c>
      <c r="M368" s="3" t="s">
        <v>104</v>
      </c>
      <c r="N368" s="3" t="s">
        <v>104</v>
      </c>
      <c r="O368" s="3" t="s">
        <v>106</v>
      </c>
      <c r="P368" s="3" t="s">
        <v>105</v>
      </c>
      <c r="Q368" s="3" t="s">
        <v>106</v>
      </c>
      <c r="R368" s="3" t="s">
        <v>107</v>
      </c>
      <c r="S368" s="3" t="s">
        <v>105</v>
      </c>
      <c r="T368" s="3" t="s">
        <v>105</v>
      </c>
      <c r="U368" s="3" t="s">
        <v>2715</v>
      </c>
      <c r="V368" s="3" t="s">
        <v>2351</v>
      </c>
      <c r="W368" t="s">
        <v>2715</v>
      </c>
      <c r="X368" t="s">
        <v>2719</v>
      </c>
      <c r="Y368" t="s">
        <v>2717</v>
      </c>
      <c r="AG368" s="3"/>
      <c r="AH368" s="3" t="s">
        <v>96</v>
      </c>
      <c r="AI368" s="3" t="s">
        <v>2611</v>
      </c>
      <c r="AJ368" s="3" t="s">
        <v>231</v>
      </c>
      <c r="AK368" s="3" t="s">
        <v>96</v>
      </c>
      <c r="AL368" s="3" t="s">
        <v>96</v>
      </c>
      <c r="AM368" s="3" t="s">
        <v>96</v>
      </c>
      <c r="AN368" s="3" t="s">
        <v>2612</v>
      </c>
      <c r="AO368" s="3" t="s">
        <v>2609</v>
      </c>
      <c r="AP368" t="s">
        <v>2517</v>
      </c>
    </row>
    <row r="369" spans="1:42" ht="22" customHeight="1" x14ac:dyDescent="0.35">
      <c r="A369">
        <v>33.805500000000002</v>
      </c>
      <c r="B369">
        <v>-117.92230000000001</v>
      </c>
      <c r="C369">
        <v>26</v>
      </c>
      <c r="D369" s="3" t="s">
        <v>133</v>
      </c>
      <c r="E369" s="3" t="s">
        <v>96</v>
      </c>
      <c r="F369" s="3" t="s">
        <v>103</v>
      </c>
      <c r="G369" s="3" t="s">
        <v>105</v>
      </c>
      <c r="H369" s="3" t="s">
        <v>107</v>
      </c>
      <c r="I369" s="3" t="s">
        <v>106</v>
      </c>
      <c r="J369" s="3" t="s">
        <v>117</v>
      </c>
      <c r="K369" s="3" t="s">
        <v>104</v>
      </c>
      <c r="L369" s="3" t="s">
        <v>117</v>
      </c>
      <c r="M369" s="3" t="s">
        <v>104</v>
      </c>
      <c r="N369" s="3" t="s">
        <v>104</v>
      </c>
      <c r="O369" s="3" t="s">
        <v>107</v>
      </c>
      <c r="P369" s="3" t="s">
        <v>106</v>
      </c>
      <c r="Q369" s="3" t="s">
        <v>117</v>
      </c>
      <c r="R369" s="3" t="s">
        <v>117</v>
      </c>
      <c r="S369" s="3" t="s">
        <v>104</v>
      </c>
      <c r="T369" s="3" t="s">
        <v>117</v>
      </c>
      <c r="U369" s="3" t="s">
        <v>2715</v>
      </c>
      <c r="V369" s="3" t="s">
        <v>2616</v>
      </c>
      <c r="W369" t="s">
        <v>2715</v>
      </c>
      <c r="X369" t="s">
        <v>2718</v>
      </c>
      <c r="Y369" t="s">
        <v>854</v>
      </c>
      <c r="AG369" s="3"/>
      <c r="AH369" s="3" t="s">
        <v>96</v>
      </c>
      <c r="AI369" s="3" t="s">
        <v>2617</v>
      </c>
      <c r="AJ369" s="3" t="s">
        <v>2618</v>
      </c>
      <c r="AK369" s="3" t="s">
        <v>96</v>
      </c>
      <c r="AL369" s="3" t="s">
        <v>96</v>
      </c>
      <c r="AM369" s="3" t="s">
        <v>96</v>
      </c>
      <c r="AN369" s="3" t="s">
        <v>2619</v>
      </c>
      <c r="AO369" s="3" t="s">
        <v>2596</v>
      </c>
      <c r="AP369" t="s">
        <v>2620</v>
      </c>
    </row>
    <row r="370" spans="1:42" ht="22" customHeight="1" x14ac:dyDescent="0.35">
      <c r="A370">
        <v>33.379199999999997</v>
      </c>
      <c r="B370">
        <v>-86.696899999999999</v>
      </c>
      <c r="C370">
        <v>27</v>
      </c>
      <c r="D370" s="3" t="s">
        <v>133</v>
      </c>
      <c r="E370" s="3" t="s">
        <v>96</v>
      </c>
      <c r="F370" s="3" t="s">
        <v>103</v>
      </c>
      <c r="G370" s="3" t="s">
        <v>105</v>
      </c>
      <c r="H370" s="3" t="s">
        <v>105</v>
      </c>
      <c r="I370" s="3" t="s">
        <v>104</v>
      </c>
      <c r="J370" s="3" t="s">
        <v>105</v>
      </c>
      <c r="K370" s="3" t="s">
        <v>104</v>
      </c>
      <c r="L370" s="3" t="s">
        <v>105</v>
      </c>
      <c r="M370" s="3" t="s">
        <v>107</v>
      </c>
      <c r="N370" s="3" t="s">
        <v>105</v>
      </c>
      <c r="O370" s="3" t="s">
        <v>106</v>
      </c>
      <c r="P370" s="3" t="s">
        <v>117</v>
      </c>
      <c r="Q370" s="3" t="s">
        <v>117</v>
      </c>
      <c r="R370" s="3" t="s">
        <v>117</v>
      </c>
      <c r="S370" s="3" t="s">
        <v>104</v>
      </c>
      <c r="T370" s="3" t="s">
        <v>107</v>
      </c>
      <c r="U370" s="3" t="s">
        <v>2715</v>
      </c>
      <c r="V370" s="3" t="s">
        <v>176</v>
      </c>
      <c r="W370" t="s">
        <v>2715</v>
      </c>
      <c r="X370" t="s">
        <v>244</v>
      </c>
      <c r="Y370" t="s">
        <v>2717</v>
      </c>
      <c r="AG370" s="3"/>
      <c r="AH370" s="3" t="s">
        <v>96</v>
      </c>
      <c r="AI370" s="3" t="s">
        <v>2625</v>
      </c>
      <c r="AJ370" s="3" t="s">
        <v>411</v>
      </c>
      <c r="AK370" s="3" t="s">
        <v>2626</v>
      </c>
      <c r="AL370" s="3" t="s">
        <v>96</v>
      </c>
      <c r="AM370" s="3" t="s">
        <v>96</v>
      </c>
      <c r="AN370" s="3" t="s">
        <v>96</v>
      </c>
      <c r="AO370" s="3" t="s">
        <v>2623</v>
      </c>
      <c r="AP370" t="s">
        <v>2497</v>
      </c>
    </row>
    <row r="371" spans="1:42" ht="22" customHeight="1" x14ac:dyDescent="0.35">
      <c r="A371">
        <v>39.823799999999999</v>
      </c>
      <c r="B371">
        <v>-86.140699999999995</v>
      </c>
      <c r="C371">
        <v>51</v>
      </c>
      <c r="D371" s="3" t="s">
        <v>133</v>
      </c>
      <c r="E371" s="3" t="s">
        <v>96</v>
      </c>
      <c r="F371" s="3" t="s">
        <v>103</v>
      </c>
      <c r="G371" s="3" t="s">
        <v>104</v>
      </c>
      <c r="H371" s="3" t="s">
        <v>117</v>
      </c>
      <c r="I371" s="3" t="s">
        <v>104</v>
      </c>
      <c r="J371" s="3" t="s">
        <v>106</v>
      </c>
      <c r="K371" s="3" t="s">
        <v>105</v>
      </c>
      <c r="L371" s="3" t="s">
        <v>117</v>
      </c>
      <c r="M371" s="3" t="s">
        <v>105</v>
      </c>
      <c r="N371" s="3" t="s">
        <v>104</v>
      </c>
      <c r="O371" s="3" t="s">
        <v>105</v>
      </c>
      <c r="P371" s="3" t="s">
        <v>107</v>
      </c>
      <c r="Q371" s="3" t="s">
        <v>117</v>
      </c>
      <c r="R371" s="3" t="s">
        <v>117</v>
      </c>
      <c r="S371" s="3" t="s">
        <v>105</v>
      </c>
      <c r="T371" s="3" t="s">
        <v>106</v>
      </c>
      <c r="U371" s="3" t="s">
        <v>2715</v>
      </c>
      <c r="V371" s="3" t="s">
        <v>214</v>
      </c>
      <c r="W371" t="s">
        <v>2715</v>
      </c>
      <c r="X371" t="s">
        <v>2717</v>
      </c>
      <c r="AG371" s="3"/>
      <c r="AH371" s="3" t="s">
        <v>96</v>
      </c>
      <c r="AI371" s="3" t="s">
        <v>2630</v>
      </c>
      <c r="AJ371" s="3" t="s">
        <v>675</v>
      </c>
      <c r="AK371" s="3" t="s">
        <v>96</v>
      </c>
      <c r="AL371" s="3" t="s">
        <v>96</v>
      </c>
      <c r="AM371" s="3" t="s">
        <v>96</v>
      </c>
      <c r="AN371" s="3" t="s">
        <v>2631</v>
      </c>
      <c r="AO371" s="3" t="s">
        <v>2620</v>
      </c>
      <c r="AP371" t="s">
        <v>2592</v>
      </c>
    </row>
    <row r="372" spans="1:42" ht="22" customHeight="1" x14ac:dyDescent="0.35">
      <c r="A372">
        <v>30.161000000000001</v>
      </c>
      <c r="B372">
        <v>-81.731099999999998</v>
      </c>
      <c r="C372">
        <v>21</v>
      </c>
      <c r="D372" s="3" t="s">
        <v>133</v>
      </c>
      <c r="E372" s="3" t="s">
        <v>96</v>
      </c>
      <c r="F372" s="3" t="s">
        <v>144</v>
      </c>
      <c r="G372" s="3" t="s">
        <v>107</v>
      </c>
      <c r="H372" s="3" t="s">
        <v>105</v>
      </c>
      <c r="I372" s="3" t="s">
        <v>106</v>
      </c>
      <c r="J372" s="3" t="s">
        <v>105</v>
      </c>
      <c r="K372" s="3" t="s">
        <v>104</v>
      </c>
      <c r="L372" s="3" t="s">
        <v>105</v>
      </c>
      <c r="M372" s="3" t="s">
        <v>104</v>
      </c>
      <c r="N372" s="3" t="s">
        <v>107</v>
      </c>
      <c r="O372" s="3" t="s">
        <v>105</v>
      </c>
      <c r="P372" s="3" t="s">
        <v>105</v>
      </c>
      <c r="Q372" s="3" t="s">
        <v>107</v>
      </c>
      <c r="R372" s="3" t="s">
        <v>117</v>
      </c>
      <c r="S372" s="3" t="s">
        <v>105</v>
      </c>
      <c r="T372" s="3" t="s">
        <v>106</v>
      </c>
      <c r="U372" s="3" t="s">
        <v>2715</v>
      </c>
      <c r="V372" s="3" t="s">
        <v>118</v>
      </c>
      <c r="W372" t="s">
        <v>2715</v>
      </c>
      <c r="X372" t="s">
        <v>244</v>
      </c>
      <c r="Y372" t="s">
        <v>2717</v>
      </c>
      <c r="Z372" t="s">
        <v>854</v>
      </c>
      <c r="AA372" t="s">
        <v>198</v>
      </c>
      <c r="AG372" s="3"/>
      <c r="AH372" s="3" t="s">
        <v>96</v>
      </c>
      <c r="AI372" s="3" t="s">
        <v>2636</v>
      </c>
      <c r="AJ372" s="3" t="s">
        <v>2637</v>
      </c>
      <c r="AK372" s="3" t="s">
        <v>2638</v>
      </c>
      <c r="AL372" s="3" t="s">
        <v>96</v>
      </c>
      <c r="AM372" s="3" t="s">
        <v>96</v>
      </c>
      <c r="AN372" s="3" t="s">
        <v>96</v>
      </c>
      <c r="AO372" s="3" t="s">
        <v>2634</v>
      </c>
      <c r="AP372" t="s">
        <v>2639</v>
      </c>
    </row>
    <row r="373" spans="1:42" ht="22" customHeight="1" x14ac:dyDescent="0.35">
      <c r="A373">
        <v>10</v>
      </c>
      <c r="B373">
        <v>8</v>
      </c>
      <c r="C373">
        <v>34</v>
      </c>
      <c r="D373" s="3" t="s">
        <v>133</v>
      </c>
      <c r="E373" s="3" t="s">
        <v>96</v>
      </c>
      <c r="F373" s="3" t="s">
        <v>144</v>
      </c>
      <c r="G373" s="3" t="s">
        <v>106</v>
      </c>
      <c r="H373" s="3" t="s">
        <v>106</v>
      </c>
      <c r="I373" s="3" t="s">
        <v>106</v>
      </c>
      <c r="J373" s="3" t="s">
        <v>106</v>
      </c>
      <c r="K373" s="3" t="s">
        <v>105</v>
      </c>
      <c r="L373" s="3" t="s">
        <v>105</v>
      </c>
      <c r="M373" s="3" t="s">
        <v>105</v>
      </c>
      <c r="N373" s="3" t="s">
        <v>106</v>
      </c>
      <c r="O373" s="3" t="s">
        <v>105</v>
      </c>
      <c r="P373" s="3" t="s">
        <v>105</v>
      </c>
      <c r="Q373" s="3" t="s">
        <v>106</v>
      </c>
      <c r="R373" s="3" t="s">
        <v>106</v>
      </c>
      <c r="S373" s="3" t="s">
        <v>106</v>
      </c>
      <c r="T373" s="3" t="s">
        <v>106</v>
      </c>
      <c r="U373" s="3" t="s">
        <v>2715</v>
      </c>
      <c r="V373" s="3" t="s">
        <v>176</v>
      </c>
      <c r="W373" t="s">
        <v>2715</v>
      </c>
      <c r="X373" t="s">
        <v>244</v>
      </c>
      <c r="Y373" t="s">
        <v>2717</v>
      </c>
      <c r="AG373" s="3"/>
      <c r="AH373" s="3" t="s">
        <v>96</v>
      </c>
      <c r="AI373" s="3" t="s">
        <v>2643</v>
      </c>
      <c r="AJ373" s="3" t="s">
        <v>185</v>
      </c>
      <c r="AK373" s="3" t="s">
        <v>2644</v>
      </c>
      <c r="AL373" s="3" t="s">
        <v>96</v>
      </c>
      <c r="AM373" s="3" t="s">
        <v>96</v>
      </c>
      <c r="AN373" s="3" t="s">
        <v>96</v>
      </c>
      <c r="AO373" s="3" t="s">
        <v>2534</v>
      </c>
      <c r="AP373" t="s">
        <v>2563</v>
      </c>
    </row>
    <row r="374" spans="1:42" ht="22" customHeight="1" x14ac:dyDescent="0.35">
      <c r="A374">
        <v>34.234699999999997</v>
      </c>
      <c r="B374">
        <v>-119.18940000000001</v>
      </c>
      <c r="C374">
        <v>25</v>
      </c>
      <c r="D374" s="3" t="s">
        <v>133</v>
      </c>
      <c r="E374" s="3" t="s">
        <v>96</v>
      </c>
      <c r="F374" s="3" t="s">
        <v>116</v>
      </c>
      <c r="G374" s="3" t="s">
        <v>117</v>
      </c>
      <c r="H374" s="3" t="s">
        <v>104</v>
      </c>
      <c r="I374" s="3" t="s">
        <v>106</v>
      </c>
      <c r="J374" s="3" t="s">
        <v>105</v>
      </c>
      <c r="K374" s="3" t="s">
        <v>105</v>
      </c>
      <c r="L374" s="3" t="s">
        <v>105</v>
      </c>
      <c r="M374" s="3" t="s">
        <v>104</v>
      </c>
      <c r="N374" s="3" t="s">
        <v>105</v>
      </c>
      <c r="O374" s="3" t="s">
        <v>105</v>
      </c>
      <c r="P374" s="3" t="s">
        <v>105</v>
      </c>
      <c r="Q374" s="3" t="s">
        <v>107</v>
      </c>
      <c r="R374" s="3" t="s">
        <v>117</v>
      </c>
      <c r="S374" s="3" t="s">
        <v>105</v>
      </c>
      <c r="T374" s="3" t="s">
        <v>105</v>
      </c>
      <c r="U374" s="3" t="s">
        <v>2715</v>
      </c>
      <c r="V374" s="3" t="s">
        <v>136</v>
      </c>
      <c r="W374" t="s">
        <v>2715</v>
      </c>
      <c r="X374" t="s">
        <v>244</v>
      </c>
      <c r="Y374" t="s">
        <v>2717</v>
      </c>
      <c r="Z374" t="s">
        <v>198</v>
      </c>
      <c r="AG374" s="3"/>
      <c r="AH374" s="3" t="s">
        <v>96</v>
      </c>
      <c r="AI374" s="3" t="s">
        <v>2649</v>
      </c>
      <c r="AJ374" s="3" t="s">
        <v>2650</v>
      </c>
      <c r="AK374" s="3" t="s">
        <v>2651</v>
      </c>
      <c r="AL374" s="3" t="s">
        <v>96</v>
      </c>
      <c r="AM374" s="3" t="s">
        <v>96</v>
      </c>
      <c r="AN374" s="3" t="s">
        <v>96</v>
      </c>
      <c r="AO374" s="3" t="s">
        <v>2647</v>
      </c>
      <c r="AP374" t="s">
        <v>2523</v>
      </c>
    </row>
    <row r="375" spans="1:42" ht="22" customHeight="1" x14ac:dyDescent="0.35">
      <c r="A375">
        <v>42.745699999999999</v>
      </c>
      <c r="B375">
        <v>-83.289699999999996</v>
      </c>
      <c r="C375">
        <v>30</v>
      </c>
      <c r="D375" s="3" t="s">
        <v>133</v>
      </c>
      <c r="E375" s="3" t="s">
        <v>96</v>
      </c>
      <c r="F375" s="3" t="s">
        <v>116</v>
      </c>
      <c r="G375" s="3" t="s">
        <v>106</v>
      </c>
      <c r="H375" s="3" t="s">
        <v>106</v>
      </c>
      <c r="I375" s="3" t="s">
        <v>106</v>
      </c>
      <c r="J375" s="3" t="s">
        <v>107</v>
      </c>
      <c r="K375" s="3" t="s">
        <v>105</v>
      </c>
      <c r="L375" s="3" t="s">
        <v>117</v>
      </c>
      <c r="M375" s="3" t="s">
        <v>105</v>
      </c>
      <c r="N375" s="3" t="s">
        <v>117</v>
      </c>
      <c r="O375" s="3" t="s">
        <v>106</v>
      </c>
      <c r="P375" s="3" t="s">
        <v>107</v>
      </c>
      <c r="Q375" s="3" t="s">
        <v>117</v>
      </c>
      <c r="R375" s="3" t="s">
        <v>117</v>
      </c>
      <c r="S375" s="3" t="s">
        <v>105</v>
      </c>
      <c r="T375" s="3" t="s">
        <v>106</v>
      </c>
      <c r="U375" s="3" t="s">
        <v>2715</v>
      </c>
      <c r="V375" s="3" t="s">
        <v>96</v>
      </c>
      <c r="W375" t="s">
        <v>2715</v>
      </c>
      <c r="AG375" s="3"/>
      <c r="AH375" s="3" t="s">
        <v>96</v>
      </c>
      <c r="AI375" s="3" t="s">
        <v>2655</v>
      </c>
      <c r="AJ375" s="3" t="s">
        <v>1150</v>
      </c>
      <c r="AK375" s="3" t="s">
        <v>96</v>
      </c>
      <c r="AL375" s="3" t="s">
        <v>96</v>
      </c>
      <c r="AM375" s="3" t="s">
        <v>96</v>
      </c>
      <c r="AN375" s="3" t="s">
        <v>2656</v>
      </c>
      <c r="AO375" s="3" t="s">
        <v>2583</v>
      </c>
      <c r="AP375" s="8" t="s">
        <v>2657</v>
      </c>
    </row>
    <row r="376" spans="1:42" ht="22" customHeight="1" x14ac:dyDescent="0.35">
      <c r="A376">
        <v>29.139199999999999</v>
      </c>
      <c r="B376">
        <v>-82.532799999999995</v>
      </c>
      <c r="C376">
        <v>52</v>
      </c>
      <c r="D376" s="3" t="s">
        <v>133</v>
      </c>
      <c r="E376" s="3" t="s">
        <v>96</v>
      </c>
      <c r="F376" s="3" t="s">
        <v>144</v>
      </c>
      <c r="G376" s="3" t="s">
        <v>117</v>
      </c>
      <c r="H376" s="3" t="s">
        <v>105</v>
      </c>
      <c r="I376" s="3" t="s">
        <v>117</v>
      </c>
      <c r="J376" s="3" t="s">
        <v>104</v>
      </c>
      <c r="K376" s="3" t="s">
        <v>104</v>
      </c>
      <c r="L376" s="3" t="s">
        <v>117</v>
      </c>
      <c r="M376" s="3" t="s">
        <v>104</v>
      </c>
      <c r="N376" s="3" t="s">
        <v>104</v>
      </c>
      <c r="O376" s="3" t="s">
        <v>117</v>
      </c>
      <c r="P376" s="3" t="s">
        <v>105</v>
      </c>
      <c r="Q376" s="3" t="s">
        <v>117</v>
      </c>
      <c r="R376" s="3" t="s">
        <v>117</v>
      </c>
      <c r="S376" s="3" t="s">
        <v>107</v>
      </c>
      <c r="T376" s="3" t="s">
        <v>105</v>
      </c>
      <c r="U376" s="3" t="s">
        <v>2715</v>
      </c>
      <c r="V376" s="3" t="s">
        <v>401</v>
      </c>
      <c r="W376" t="s">
        <v>2715</v>
      </c>
      <c r="X376" t="s">
        <v>2717</v>
      </c>
      <c r="Y376" t="s">
        <v>198</v>
      </c>
      <c r="AG376" s="3"/>
      <c r="AH376" s="3" t="s">
        <v>96</v>
      </c>
      <c r="AI376" s="3" t="s">
        <v>2661</v>
      </c>
      <c r="AJ376" s="3" t="s">
        <v>1196</v>
      </c>
      <c r="AK376" s="3" t="s">
        <v>96</v>
      </c>
      <c r="AL376" s="3" t="s">
        <v>96</v>
      </c>
      <c r="AM376" s="3" t="s">
        <v>96</v>
      </c>
      <c r="AN376" s="3" t="s">
        <v>2662</v>
      </c>
      <c r="AO376" s="3" t="s">
        <v>2437</v>
      </c>
      <c r="AP376" t="s">
        <v>2647</v>
      </c>
    </row>
    <row r="377" spans="1:42" ht="22" customHeight="1" x14ac:dyDescent="0.35">
      <c r="A377">
        <v>27.439900000000002</v>
      </c>
      <c r="B377">
        <v>-82.576999999999998</v>
      </c>
      <c r="C377">
        <v>54</v>
      </c>
      <c r="D377" s="3" t="s">
        <v>133</v>
      </c>
      <c r="E377" s="3" t="s">
        <v>96</v>
      </c>
      <c r="F377" s="3" t="s">
        <v>144</v>
      </c>
      <c r="G377" s="3" t="s">
        <v>96</v>
      </c>
      <c r="H377" s="3" t="s">
        <v>106</v>
      </c>
      <c r="I377" s="3" t="s">
        <v>107</v>
      </c>
      <c r="J377" s="3" t="s">
        <v>104</v>
      </c>
      <c r="K377" s="3" t="s">
        <v>104</v>
      </c>
      <c r="L377" s="3" t="s">
        <v>107</v>
      </c>
      <c r="M377" s="3" t="s">
        <v>104</v>
      </c>
      <c r="N377" s="3" t="s">
        <v>104</v>
      </c>
      <c r="O377" s="3" t="s">
        <v>117</v>
      </c>
      <c r="P377" s="3" t="s">
        <v>107</v>
      </c>
      <c r="Q377" s="3" t="s">
        <v>104</v>
      </c>
      <c r="R377" s="3" t="s">
        <v>105</v>
      </c>
      <c r="S377" s="3" t="s">
        <v>107</v>
      </c>
      <c r="T377" s="3" t="s">
        <v>105</v>
      </c>
      <c r="U377" s="3" t="s">
        <v>2715</v>
      </c>
      <c r="V377" s="3" t="s">
        <v>1487</v>
      </c>
      <c r="W377" t="s">
        <v>2715</v>
      </c>
      <c r="X377" t="s">
        <v>1487</v>
      </c>
      <c r="AG377" s="3"/>
      <c r="AH377" s="3" t="s">
        <v>2666</v>
      </c>
      <c r="AI377" s="3" t="s">
        <v>2667</v>
      </c>
      <c r="AJ377" s="3" t="s">
        <v>1605</v>
      </c>
      <c r="AK377" s="3" t="s">
        <v>96</v>
      </c>
      <c r="AL377" s="3" t="s">
        <v>96</v>
      </c>
      <c r="AM377" s="3" t="s">
        <v>96</v>
      </c>
      <c r="AN377" s="3" t="s">
        <v>2668</v>
      </c>
      <c r="AO377" s="3" t="s">
        <v>2606</v>
      </c>
      <c r="AP377" t="s">
        <v>2634</v>
      </c>
    </row>
    <row r="378" spans="1:42" ht="22" customHeight="1" x14ac:dyDescent="0.35">
      <c r="A378">
        <v>36.086100000000002</v>
      </c>
      <c r="B378">
        <v>-115.25409999999999</v>
      </c>
      <c r="C378">
        <v>29</v>
      </c>
      <c r="D378" s="3" t="s">
        <v>133</v>
      </c>
      <c r="E378" s="3" t="s">
        <v>96</v>
      </c>
      <c r="F378" s="3" t="s">
        <v>135</v>
      </c>
      <c r="G378" s="3" t="s">
        <v>117</v>
      </c>
      <c r="H378" s="3" t="s">
        <v>104</v>
      </c>
      <c r="I378" s="3" t="s">
        <v>106</v>
      </c>
      <c r="J378" s="3" t="s">
        <v>105</v>
      </c>
      <c r="K378" s="3" t="s">
        <v>105</v>
      </c>
      <c r="L378" s="3" t="s">
        <v>106</v>
      </c>
      <c r="M378" s="3" t="s">
        <v>104</v>
      </c>
      <c r="N378" s="3" t="s">
        <v>105</v>
      </c>
      <c r="O378" s="3" t="s">
        <v>104</v>
      </c>
      <c r="P378" s="3" t="s">
        <v>117</v>
      </c>
      <c r="Q378" s="3" t="s">
        <v>117</v>
      </c>
      <c r="R378" s="3" t="s">
        <v>117</v>
      </c>
      <c r="S378" s="3" t="s">
        <v>106</v>
      </c>
      <c r="T378" s="3" t="s">
        <v>106</v>
      </c>
      <c r="U378" s="3" t="s">
        <v>2715</v>
      </c>
      <c r="V378" s="3" t="s">
        <v>2672</v>
      </c>
      <c r="W378" t="s">
        <v>2715</v>
      </c>
      <c r="X378" t="s">
        <v>2721</v>
      </c>
      <c r="Y378" t="s">
        <v>231</v>
      </c>
      <c r="Z378" t="s">
        <v>2719</v>
      </c>
      <c r="AA378" t="s">
        <v>2718</v>
      </c>
      <c r="AB378" t="s">
        <v>854</v>
      </c>
      <c r="AG378" s="3"/>
      <c r="AH378" s="3" t="s">
        <v>96</v>
      </c>
      <c r="AI378" s="3" t="s">
        <v>2673</v>
      </c>
      <c r="AJ378" s="3" t="s">
        <v>261</v>
      </c>
      <c r="AK378" s="3" t="s">
        <v>96</v>
      </c>
      <c r="AL378" s="3" t="s">
        <v>96</v>
      </c>
      <c r="AM378" s="3" t="s">
        <v>96</v>
      </c>
      <c r="AN378" s="3" t="s">
        <v>2674</v>
      </c>
      <c r="AO378" s="3" t="s">
        <v>2541</v>
      </c>
      <c r="AP378" t="s">
        <v>2609</v>
      </c>
    </row>
    <row r="379" spans="1:42" ht="22" customHeight="1" x14ac:dyDescent="0.35">
      <c r="A379">
        <v>41.921500000000002</v>
      </c>
      <c r="B379">
        <v>-87.644599999999997</v>
      </c>
      <c r="C379">
        <v>23</v>
      </c>
      <c r="D379" s="3" t="s">
        <v>133</v>
      </c>
      <c r="E379" s="3" t="s">
        <v>96</v>
      </c>
      <c r="F379" s="3" t="s">
        <v>116</v>
      </c>
      <c r="G379" s="3" t="s">
        <v>104</v>
      </c>
      <c r="H379" s="3" t="s">
        <v>105</v>
      </c>
      <c r="I379" s="3" t="s">
        <v>107</v>
      </c>
      <c r="J379" s="3" t="s">
        <v>104</v>
      </c>
      <c r="K379" s="3" t="s">
        <v>105</v>
      </c>
      <c r="L379" s="3" t="s">
        <v>105</v>
      </c>
      <c r="M379" s="3" t="s">
        <v>104</v>
      </c>
      <c r="N379" s="3" t="s">
        <v>105</v>
      </c>
      <c r="O379" s="3" t="s">
        <v>105</v>
      </c>
      <c r="P379" s="3" t="s">
        <v>104</v>
      </c>
      <c r="Q379" s="3" t="s">
        <v>106</v>
      </c>
      <c r="R379" s="3" t="s">
        <v>107</v>
      </c>
      <c r="S379" s="3" t="s">
        <v>107</v>
      </c>
      <c r="T379" s="3" t="s">
        <v>104</v>
      </c>
      <c r="U379" s="3" t="s">
        <v>2715</v>
      </c>
      <c r="V379" s="3" t="s">
        <v>2678</v>
      </c>
      <c r="W379" t="s">
        <v>2715</v>
      </c>
      <c r="X379" t="s">
        <v>2721</v>
      </c>
      <c r="Y379" t="s">
        <v>231</v>
      </c>
      <c r="Z379" t="s">
        <v>1177</v>
      </c>
      <c r="AA379" t="s">
        <v>854</v>
      </c>
      <c r="AB379" t="s">
        <v>198</v>
      </c>
      <c r="AG379" s="3"/>
      <c r="AH379" s="3" t="s">
        <v>96</v>
      </c>
      <c r="AI379" s="3" t="s">
        <v>2679</v>
      </c>
      <c r="AJ379" s="3" t="s">
        <v>1276</v>
      </c>
      <c r="AK379" s="3" t="s">
        <v>96</v>
      </c>
      <c r="AL379" s="3" t="s">
        <v>2680</v>
      </c>
      <c r="AM379" s="3" t="s">
        <v>96</v>
      </c>
      <c r="AN379" s="3" t="s">
        <v>2681</v>
      </c>
      <c r="AO379" s="3" t="s">
        <v>2639</v>
      </c>
      <c r="AP379" t="s">
        <v>2530</v>
      </c>
    </row>
    <row r="380" spans="1:42" ht="22" customHeight="1" x14ac:dyDescent="0.35">
      <c r="A380">
        <v>44.098599999999998</v>
      </c>
      <c r="B380">
        <v>-87.678200000000004</v>
      </c>
      <c r="C380">
        <v>44</v>
      </c>
      <c r="D380" s="3" t="s">
        <v>133</v>
      </c>
      <c r="E380" s="3" t="s">
        <v>96</v>
      </c>
      <c r="F380" s="3" t="s">
        <v>135</v>
      </c>
      <c r="G380" s="3" t="s">
        <v>105</v>
      </c>
      <c r="H380" s="3" t="s">
        <v>105</v>
      </c>
      <c r="I380" s="3" t="s">
        <v>104</v>
      </c>
      <c r="J380" s="3" t="s">
        <v>105</v>
      </c>
      <c r="K380" s="3" t="s">
        <v>106</v>
      </c>
      <c r="L380" s="3" t="s">
        <v>105</v>
      </c>
      <c r="M380" s="3" t="s">
        <v>104</v>
      </c>
      <c r="N380" s="3" t="s">
        <v>105</v>
      </c>
      <c r="O380" s="3" t="s">
        <v>105</v>
      </c>
      <c r="P380" s="3" t="s">
        <v>107</v>
      </c>
      <c r="Q380" s="3" t="s">
        <v>105</v>
      </c>
      <c r="R380" s="3" t="s">
        <v>104</v>
      </c>
      <c r="S380" s="3" t="s">
        <v>105</v>
      </c>
      <c r="T380" s="3" t="s">
        <v>107</v>
      </c>
      <c r="U380" s="3" t="s">
        <v>2715</v>
      </c>
      <c r="V380" s="3" t="s">
        <v>176</v>
      </c>
      <c r="W380" t="s">
        <v>2715</v>
      </c>
      <c r="X380" t="s">
        <v>244</v>
      </c>
      <c r="Y380" t="s">
        <v>2717</v>
      </c>
      <c r="AG380" s="3"/>
      <c r="AH380" s="3" t="s">
        <v>96</v>
      </c>
      <c r="AI380" s="3" t="s">
        <v>2685</v>
      </c>
      <c r="AJ380" s="3" t="s">
        <v>876</v>
      </c>
      <c r="AK380" s="3" t="s">
        <v>2686</v>
      </c>
      <c r="AL380" s="3" t="s">
        <v>96</v>
      </c>
      <c r="AM380" s="3" t="s">
        <v>96</v>
      </c>
      <c r="AN380" s="3" t="s">
        <v>96</v>
      </c>
      <c r="AO380" s="3" t="s">
        <v>2657</v>
      </c>
      <c r="AP380" t="s">
        <v>2586</v>
      </c>
    </row>
    <row r="381" spans="1:42" ht="22" customHeight="1" x14ac:dyDescent="0.35">
      <c r="A381">
        <v>36.057099999999998</v>
      </c>
      <c r="B381">
        <v>-86.672899999999998</v>
      </c>
      <c r="C381">
        <v>27</v>
      </c>
      <c r="D381" s="3" t="s">
        <v>133</v>
      </c>
      <c r="E381" s="3" t="s">
        <v>96</v>
      </c>
      <c r="F381" s="3" t="s">
        <v>144</v>
      </c>
      <c r="G381" s="3" t="s">
        <v>104</v>
      </c>
      <c r="H381" s="3" t="s">
        <v>105</v>
      </c>
      <c r="I381" s="3" t="s">
        <v>104</v>
      </c>
      <c r="J381" s="3" t="s">
        <v>104</v>
      </c>
      <c r="K381" s="3" t="s">
        <v>105</v>
      </c>
      <c r="L381" s="3" t="s">
        <v>107</v>
      </c>
      <c r="M381" s="3" t="s">
        <v>104</v>
      </c>
      <c r="N381" s="3" t="s">
        <v>104</v>
      </c>
      <c r="O381" s="3" t="s">
        <v>105</v>
      </c>
      <c r="P381" s="3" t="s">
        <v>104</v>
      </c>
      <c r="Q381" s="3" t="s">
        <v>104</v>
      </c>
      <c r="R381" s="3" t="s">
        <v>104</v>
      </c>
      <c r="S381" s="3" t="s">
        <v>105</v>
      </c>
      <c r="T381" s="3" t="s">
        <v>104</v>
      </c>
      <c r="U381" s="3" t="s">
        <v>2715</v>
      </c>
      <c r="V381" s="3" t="s">
        <v>2690</v>
      </c>
      <c r="W381" t="s">
        <v>2715</v>
      </c>
      <c r="X381" t="s">
        <v>2721</v>
      </c>
      <c r="Y381" t="s">
        <v>231</v>
      </c>
      <c r="AG381" s="3"/>
      <c r="AH381" s="3" t="s">
        <v>96</v>
      </c>
      <c r="AI381" s="3" t="s">
        <v>2691</v>
      </c>
      <c r="AJ381" s="3" t="s">
        <v>1150</v>
      </c>
      <c r="AK381" s="3" t="s">
        <v>96</v>
      </c>
      <c r="AL381" s="3" t="s">
        <v>96</v>
      </c>
      <c r="AM381" s="3" t="s">
        <v>96</v>
      </c>
      <c r="AN381" s="3" t="s">
        <v>2692</v>
      </c>
      <c r="AO381" s="3" t="s">
        <v>2689</v>
      </c>
      <c r="AP381" t="s">
        <v>2571</v>
      </c>
    </row>
    <row r="382" spans="1:42" ht="22" customHeight="1" x14ac:dyDescent="0.35">
      <c r="A382" s="9">
        <v>40009</v>
      </c>
      <c r="B382" s="9">
        <v>-763631</v>
      </c>
      <c r="C382" s="5">
        <v>24</v>
      </c>
      <c r="D382" s="5" t="s">
        <v>133</v>
      </c>
      <c r="E382" s="5"/>
      <c r="F382" s="5" t="s">
        <v>135</v>
      </c>
      <c r="G382" s="5" t="s">
        <v>117</v>
      </c>
      <c r="H382" s="5" t="s">
        <v>104</v>
      </c>
      <c r="I382" s="5" t="s">
        <v>104</v>
      </c>
      <c r="J382" s="5" t="s">
        <v>117</v>
      </c>
      <c r="K382" s="5" t="s">
        <v>106</v>
      </c>
      <c r="L382" s="5" t="s">
        <v>106</v>
      </c>
      <c r="M382" s="5" t="s">
        <v>106</v>
      </c>
      <c r="N382" s="5" t="s">
        <v>105</v>
      </c>
      <c r="O382" s="5" t="s">
        <v>104</v>
      </c>
      <c r="P382" s="5" t="s">
        <v>104</v>
      </c>
      <c r="Q382" s="5" t="s">
        <v>104</v>
      </c>
      <c r="R382" s="5" t="s">
        <v>104</v>
      </c>
      <c r="S382" s="5" t="s">
        <v>104</v>
      </c>
      <c r="T382" s="5" t="s">
        <v>117</v>
      </c>
      <c r="U382" s="5" t="s">
        <v>2715</v>
      </c>
      <c r="V382" s="5" t="s">
        <v>136</v>
      </c>
      <c r="W382" t="s">
        <v>2715</v>
      </c>
      <c r="X382" t="s">
        <v>244</v>
      </c>
      <c r="Y382" t="s">
        <v>2717</v>
      </c>
      <c r="Z382" t="s">
        <v>198</v>
      </c>
      <c r="AG382" s="5"/>
      <c r="AH382" s="5"/>
      <c r="AI382" s="5" t="s">
        <v>2695</v>
      </c>
      <c r="AJ382" s="5" t="s">
        <v>120</v>
      </c>
      <c r="AK382" s="5" t="s">
        <v>2696</v>
      </c>
      <c r="AL382" s="5"/>
      <c r="AM382" s="5"/>
      <c r="AN382" s="5"/>
      <c r="AO382" s="5" t="s">
        <v>2174</v>
      </c>
      <c r="AP382" t="s">
        <v>2623</v>
      </c>
    </row>
    <row r="383" spans="1:42" ht="22" customHeight="1" x14ac:dyDescent="0.35">
      <c r="A383" s="9">
        <v>414078</v>
      </c>
      <c r="B383" s="9">
        <v>-929172</v>
      </c>
      <c r="C383" s="5">
        <v>32</v>
      </c>
      <c r="D383" s="5" t="s">
        <v>133</v>
      </c>
      <c r="E383" s="5"/>
      <c r="F383" s="5" t="s">
        <v>144</v>
      </c>
      <c r="G383" s="5" t="s">
        <v>107</v>
      </c>
      <c r="H383" s="5" t="s">
        <v>105</v>
      </c>
      <c r="I383" s="5" t="s">
        <v>106</v>
      </c>
      <c r="J383" s="5" t="s">
        <v>104</v>
      </c>
      <c r="K383" s="5" t="s">
        <v>105</v>
      </c>
      <c r="L383" s="5" t="s">
        <v>105</v>
      </c>
      <c r="M383" s="5" t="s">
        <v>104</v>
      </c>
      <c r="N383" s="5" t="s">
        <v>105</v>
      </c>
      <c r="O383" s="5" t="s">
        <v>107</v>
      </c>
      <c r="P383" s="5" t="s">
        <v>105</v>
      </c>
      <c r="Q383" s="5" t="s">
        <v>105</v>
      </c>
      <c r="R383" s="5" t="s">
        <v>105</v>
      </c>
      <c r="S383" s="5" t="s">
        <v>105</v>
      </c>
      <c r="T383" s="5" t="s">
        <v>105</v>
      </c>
      <c r="U383" s="5" t="s">
        <v>2715</v>
      </c>
      <c r="V383" s="5" t="s">
        <v>774</v>
      </c>
      <c r="W383" t="s">
        <v>2715</v>
      </c>
      <c r="X383" t="s">
        <v>244</v>
      </c>
      <c r="Y383" t="s">
        <v>231</v>
      </c>
      <c r="Z383" t="s">
        <v>2717</v>
      </c>
      <c r="AG383" s="5"/>
      <c r="AH383" s="5"/>
      <c r="AI383" s="5" t="s">
        <v>2700</v>
      </c>
      <c r="AJ383" s="5" t="s">
        <v>2701</v>
      </c>
      <c r="AK383" s="5" t="s">
        <v>2702</v>
      </c>
      <c r="AL383" s="5"/>
      <c r="AM383" s="5"/>
      <c r="AN383" s="5"/>
      <c r="AO383" s="5" t="s">
        <v>2183</v>
      </c>
      <c r="AP383" t="s">
        <v>2599</v>
      </c>
    </row>
    <row r="384" spans="1:42" ht="22" customHeight="1" x14ac:dyDescent="0.35">
      <c r="A384" s="9">
        <v>356854</v>
      </c>
      <c r="B384" s="9">
        <v>-888281</v>
      </c>
      <c r="C384" s="5">
        <v>45</v>
      </c>
      <c r="D384" s="5" t="s">
        <v>133</v>
      </c>
      <c r="E384" s="5"/>
      <c r="F384" s="5" t="s">
        <v>116</v>
      </c>
      <c r="G384" s="5" t="s">
        <v>117</v>
      </c>
      <c r="H384" s="5" t="s">
        <v>104</v>
      </c>
      <c r="I384" s="5" t="s">
        <v>105</v>
      </c>
      <c r="J384" s="5" t="s">
        <v>105</v>
      </c>
      <c r="K384" s="5" t="s">
        <v>104</v>
      </c>
      <c r="L384" s="5" t="s">
        <v>104</v>
      </c>
      <c r="M384" s="5" t="s">
        <v>104</v>
      </c>
      <c r="N384" s="5" t="s">
        <v>117</v>
      </c>
      <c r="O384" s="5" t="s">
        <v>106</v>
      </c>
      <c r="P384" s="5" t="s">
        <v>117</v>
      </c>
      <c r="Q384" s="5" t="s">
        <v>117</v>
      </c>
      <c r="R384" s="5" t="s">
        <v>117</v>
      </c>
      <c r="S384" s="5" t="s">
        <v>104</v>
      </c>
      <c r="T384" s="5" t="s">
        <v>117</v>
      </c>
      <c r="U384" s="5"/>
      <c r="V384" s="5" t="s">
        <v>2601</v>
      </c>
      <c r="W384" t="s">
        <v>244</v>
      </c>
      <c r="X384" t="s">
        <v>1177</v>
      </c>
      <c r="Y384" t="s">
        <v>2719</v>
      </c>
      <c r="Z384" t="s">
        <v>2717</v>
      </c>
      <c r="AG384" s="5"/>
      <c r="AH384" s="5"/>
      <c r="AI384" s="5"/>
      <c r="AJ384" s="5"/>
      <c r="AK384" s="5" t="s">
        <v>2706</v>
      </c>
      <c r="AL384" s="5" t="s">
        <v>2707</v>
      </c>
      <c r="AM384" s="5" t="s">
        <v>2708</v>
      </c>
      <c r="AN384" s="5"/>
      <c r="AO384" s="5" t="s">
        <v>2166</v>
      </c>
      <c r="AP384" t="s">
        <v>2689</v>
      </c>
    </row>
    <row r="385" spans="42:42" ht="22" customHeight="1" x14ac:dyDescent="0.35">
      <c r="AP385" t="s">
        <v>2709</v>
      </c>
    </row>
    <row r="386" spans="42:42" ht="22" customHeight="1" x14ac:dyDescent="0.35">
      <c r="AP386" t="s">
        <v>2710</v>
      </c>
    </row>
  </sheetData>
  <phoneticPr fontId="4" type="noConversion"/>
  <conditionalFormatting sqref="AO1:AP1048576">
    <cfRule type="duplicateValues" dxfId="11" priority="1"/>
    <cfRule type="duplicateValues" dxfId="10" priority="2"/>
  </conditionalFormatting>
  <conditionalFormatting sqref="AO2:AP82 AO83:AO381 AP83:AP387">
    <cfRule type="duplicateValues" dxfId="9" priority="4"/>
  </conditionalFormatting>
  <conditionalFormatting sqref="AP2:AP301">
    <cfRule type="duplicateValues" dxfId="8"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CA859-CBEF-412E-A4A3-2D974CDBC34B}">
  <dimension ref="A1:C13"/>
  <sheetViews>
    <sheetView workbookViewId="0">
      <selection activeCell="B10" sqref="B10"/>
    </sheetView>
  </sheetViews>
  <sheetFormatPr defaultRowHeight="14.5" x14ac:dyDescent="0.35"/>
  <cols>
    <col min="1" max="1" width="40.6328125" bestFit="1" customWidth="1"/>
    <col min="2" max="2" width="9.54296875" bestFit="1" customWidth="1"/>
  </cols>
  <sheetData>
    <row r="1" spans="1:3" x14ac:dyDescent="0.35">
      <c r="A1" t="s">
        <v>2864</v>
      </c>
    </row>
    <row r="2" spans="1:3" ht="15" thickBot="1" x14ac:dyDescent="0.4"/>
    <row r="3" spans="1:3" x14ac:dyDescent="0.35">
      <c r="A3" s="23"/>
      <c r="B3" s="23" t="s">
        <v>2865</v>
      </c>
      <c r="C3" s="23" t="s">
        <v>2866</v>
      </c>
    </row>
    <row r="4" spans="1:3" x14ac:dyDescent="0.35">
      <c r="A4" s="21" t="s">
        <v>2867</v>
      </c>
      <c r="B4" s="21">
        <v>1</v>
      </c>
      <c r="C4" s="21">
        <v>1</v>
      </c>
    </row>
    <row r="5" spans="1:3" x14ac:dyDescent="0.35">
      <c r="A5" s="21" t="s">
        <v>2868</v>
      </c>
      <c r="B5" s="21">
        <v>0</v>
      </c>
      <c r="C5" s="21">
        <v>0</v>
      </c>
    </row>
    <row r="6" spans="1:3" x14ac:dyDescent="0.35">
      <c r="A6" s="21" t="s">
        <v>2869</v>
      </c>
      <c r="B6" s="21">
        <v>13</v>
      </c>
      <c r="C6" s="21">
        <v>16</v>
      </c>
    </row>
    <row r="7" spans="1:3" x14ac:dyDescent="0.35">
      <c r="A7" s="21" t="s">
        <v>2870</v>
      </c>
      <c r="B7" s="21">
        <v>0</v>
      </c>
      <c r="C7" s="21"/>
    </row>
    <row r="8" spans="1:3" x14ac:dyDescent="0.35">
      <c r="A8" s="21" t="s">
        <v>2871</v>
      </c>
      <c r="B8" s="21">
        <v>65535</v>
      </c>
      <c r="C8" s="21"/>
    </row>
    <row r="9" spans="1:3" x14ac:dyDescent="0.35">
      <c r="A9" s="21" t="s">
        <v>2872</v>
      </c>
      <c r="B9" s="21">
        <v>65535</v>
      </c>
      <c r="C9" s="21"/>
    </row>
    <row r="10" spans="1:3" x14ac:dyDescent="0.35">
      <c r="A10" s="21" t="s">
        <v>2873</v>
      </c>
      <c r="B10" s="21" t="e">
        <v>#NUM!</v>
      </c>
      <c r="C10" s="21"/>
    </row>
    <row r="11" spans="1:3" x14ac:dyDescent="0.35">
      <c r="A11" s="21" t="s">
        <v>2874</v>
      </c>
      <c r="B11" s="21" t="e">
        <v>#NUM!</v>
      </c>
      <c r="C11" s="21"/>
    </row>
    <row r="12" spans="1:3" x14ac:dyDescent="0.35">
      <c r="A12" s="21" t="s">
        <v>2875</v>
      </c>
      <c r="B12" s="21" t="e">
        <v>#NUM!</v>
      </c>
      <c r="C12" s="21"/>
    </row>
    <row r="13" spans="1:3" ht="15" thickBot="1" x14ac:dyDescent="0.4">
      <c r="A13" s="22" t="s">
        <v>2876</v>
      </c>
      <c r="B13" s="22" t="e">
        <v>#NUM!</v>
      </c>
      <c r="C1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718E-EAEB-4F1D-A4E9-838FFCF243E3}">
  <dimension ref="A1:C13"/>
  <sheetViews>
    <sheetView workbookViewId="0">
      <selection activeCell="F13" sqref="F13"/>
    </sheetView>
  </sheetViews>
  <sheetFormatPr defaultRowHeight="14.5" x14ac:dyDescent="0.35"/>
  <cols>
    <col min="1" max="1" width="40.6328125" bestFit="1" customWidth="1"/>
    <col min="2" max="2" width="12.453125" bestFit="1" customWidth="1"/>
    <col min="3" max="3" width="11.81640625" bestFit="1" customWidth="1"/>
  </cols>
  <sheetData>
    <row r="1" spans="1:3" x14ac:dyDescent="0.35">
      <c r="A1" t="s">
        <v>2864</v>
      </c>
    </row>
    <row r="2" spans="1:3" ht="15" thickBot="1" x14ac:dyDescent="0.4"/>
    <row r="3" spans="1:3" x14ac:dyDescent="0.35">
      <c r="A3" s="23"/>
      <c r="B3" s="23" t="s">
        <v>2865</v>
      </c>
      <c r="C3" s="23" t="s">
        <v>2866</v>
      </c>
    </row>
    <row r="4" spans="1:3" x14ac:dyDescent="0.35">
      <c r="A4" s="21" t="s">
        <v>2867</v>
      </c>
      <c r="B4" s="21">
        <v>3.3723404255319149</v>
      </c>
      <c r="C4" s="21">
        <v>3.7021276595744679</v>
      </c>
    </row>
    <row r="5" spans="1:3" x14ac:dyDescent="0.35">
      <c r="A5" s="21" t="s">
        <v>2868</v>
      </c>
      <c r="B5" s="21">
        <v>2.2670383433837742</v>
      </c>
      <c r="C5" s="21">
        <v>3.27978154511321</v>
      </c>
    </row>
    <row r="6" spans="1:3" x14ac:dyDescent="0.35">
      <c r="A6" s="21" t="s">
        <v>2869</v>
      </c>
      <c r="B6" s="21">
        <v>188</v>
      </c>
      <c r="C6" s="21">
        <v>188</v>
      </c>
    </row>
    <row r="7" spans="1:3" x14ac:dyDescent="0.35">
      <c r="A7" s="21" t="s">
        <v>2870</v>
      </c>
      <c r="B7" s="21">
        <v>0</v>
      </c>
      <c r="C7" s="21"/>
    </row>
    <row r="8" spans="1:3" x14ac:dyDescent="0.35">
      <c r="A8" s="21" t="s">
        <v>2871</v>
      </c>
      <c r="B8" s="21">
        <v>362</v>
      </c>
      <c r="C8" s="21"/>
    </row>
    <row r="9" spans="1:3" x14ac:dyDescent="0.35">
      <c r="A9" s="21" t="s">
        <v>2872</v>
      </c>
      <c r="B9" s="21">
        <v>-1.9199535986817087</v>
      </c>
      <c r="C9" s="21"/>
    </row>
    <row r="10" spans="1:3" x14ac:dyDescent="0.35">
      <c r="A10" s="21" t="s">
        <v>2873</v>
      </c>
      <c r="B10" s="21">
        <v>2.7824667616329773E-2</v>
      </c>
      <c r="C10" s="21"/>
    </row>
    <row r="11" spans="1:3" x14ac:dyDescent="0.35">
      <c r="A11" s="21" t="s">
        <v>2874</v>
      </c>
      <c r="B11" s="21">
        <v>1.6490737923401486</v>
      </c>
      <c r="C11" s="21"/>
    </row>
    <row r="12" spans="1:3" x14ac:dyDescent="0.35">
      <c r="A12" s="21" t="s">
        <v>2875</v>
      </c>
      <c r="B12" s="21">
        <v>5.5649335232659546E-2</v>
      </c>
      <c r="C12" s="21"/>
    </row>
    <row r="13" spans="1:3" ht="15" thickBot="1" x14ac:dyDescent="0.4">
      <c r="A13" s="22" t="s">
        <v>2876</v>
      </c>
      <c r="B13" s="22">
        <v>1.9665388125099446</v>
      </c>
      <c r="C13"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887D-2028-4521-84AC-19F4D77C929F}">
  <dimension ref="A1:AH384"/>
  <sheetViews>
    <sheetView topLeftCell="L153" workbookViewId="0">
      <selection activeCell="X168" sqref="X168"/>
    </sheetView>
  </sheetViews>
  <sheetFormatPr defaultColWidth="9.81640625" defaultRowHeight="14.5" x14ac:dyDescent="0.35"/>
  <cols>
    <col min="1" max="1" width="14.26953125" bestFit="1" customWidth="1"/>
    <col min="2" max="2" width="6.26953125" bestFit="1" customWidth="1"/>
    <col min="3" max="3" width="9.90625" bestFit="1" customWidth="1"/>
    <col min="4" max="4" width="11.1796875" bestFit="1" customWidth="1"/>
    <col min="5" max="14" width="11.81640625" bestFit="1" customWidth="1"/>
    <col min="15" max="15" width="19.08984375" bestFit="1" customWidth="1"/>
    <col min="16" max="16" width="14.08984375" bestFit="1" customWidth="1"/>
    <col min="19" max="19" width="8" bestFit="1" customWidth="1"/>
    <col min="22" max="22" width="31.7265625" customWidth="1"/>
    <col min="24" max="24" width="9.90625" bestFit="1" customWidth="1"/>
    <col min="25" max="25" width="11.81640625" bestFit="1" customWidth="1"/>
    <col min="26" max="33" width="12.81640625" bestFit="1" customWidth="1"/>
    <col min="34" max="34" width="14.26953125" bestFit="1" customWidth="1"/>
  </cols>
  <sheetData>
    <row r="1" spans="1:22" x14ac:dyDescent="0.35">
      <c r="A1" t="s">
        <v>2851</v>
      </c>
      <c r="B1" t="s">
        <v>2838</v>
      </c>
      <c r="C1" t="s">
        <v>101</v>
      </c>
      <c r="D1" t="s">
        <v>2863</v>
      </c>
      <c r="E1" t="s">
        <v>2853</v>
      </c>
      <c r="F1" t="s">
        <v>2854</v>
      </c>
      <c r="G1" t="s">
        <v>2855</v>
      </c>
      <c r="H1" t="s">
        <v>2856</v>
      </c>
      <c r="I1" t="s">
        <v>2857</v>
      </c>
      <c r="J1" t="s">
        <v>2858</v>
      </c>
      <c r="K1" t="s">
        <v>2859</v>
      </c>
      <c r="L1" t="s">
        <v>2860</v>
      </c>
      <c r="M1" t="s">
        <v>2861</v>
      </c>
      <c r="N1" t="s">
        <v>2862</v>
      </c>
      <c r="O1" s="1" t="s">
        <v>2839</v>
      </c>
      <c r="P1" t="s">
        <v>2733</v>
      </c>
      <c r="S1" s="1" t="s">
        <v>2839</v>
      </c>
      <c r="T1" t="s">
        <v>2733</v>
      </c>
    </row>
    <row r="2" spans="1:22" x14ac:dyDescent="0.35">
      <c r="A2" t="s">
        <v>2840</v>
      </c>
      <c r="B2" s="17">
        <v>8.5106382978723402E-2</v>
      </c>
      <c r="C2" s="17">
        <v>6.9148936170212769E-2</v>
      </c>
      <c r="D2" t="s">
        <v>2852</v>
      </c>
      <c r="E2">
        <v>8.5106382978723402E-2</v>
      </c>
      <c r="F2">
        <v>0.19148936170212766</v>
      </c>
      <c r="G2">
        <v>0.22872340425531915</v>
      </c>
      <c r="H2">
        <v>0.20212765957446807</v>
      </c>
      <c r="I2">
        <v>0.15957446808510639</v>
      </c>
      <c r="J2">
        <v>5.3191489361702128E-2</v>
      </c>
      <c r="K2">
        <v>3.7234042553191488E-2</v>
      </c>
      <c r="L2">
        <v>2.6595744680851064E-2</v>
      </c>
      <c r="M2">
        <v>1.0638297872340425E-2</v>
      </c>
      <c r="N2">
        <v>5.3191489361702126E-3</v>
      </c>
      <c r="O2" s="3" t="s">
        <v>101</v>
      </c>
      <c r="P2">
        <v>1</v>
      </c>
      <c r="Q2" s="3" t="s">
        <v>133</v>
      </c>
      <c r="R2">
        <v>4</v>
      </c>
      <c r="S2" s="3" t="s">
        <v>101</v>
      </c>
      <c r="T2">
        <v>1</v>
      </c>
      <c r="V2">
        <f>_xlfn.T.TEST(P2:P189, R2:R189, 2, 3)</f>
        <v>5.5649477234272299E-2</v>
      </c>
    </row>
    <row r="3" spans="1:22" x14ac:dyDescent="0.35">
      <c r="A3" t="s">
        <v>2841</v>
      </c>
      <c r="B3" s="17">
        <v>0.19148936170212766</v>
      </c>
      <c r="C3" s="17">
        <v>0.23404255319148937</v>
      </c>
      <c r="D3" t="s">
        <v>101</v>
      </c>
      <c r="E3">
        <v>6.9148936170212769E-2</v>
      </c>
      <c r="F3">
        <v>0.23404255319148937</v>
      </c>
      <c r="G3">
        <v>0.29255319148936171</v>
      </c>
      <c r="H3">
        <v>0.19148936170212766</v>
      </c>
      <c r="I3">
        <v>0.14893617021276595</v>
      </c>
      <c r="J3">
        <v>2.6595744680851064E-2</v>
      </c>
      <c r="K3">
        <v>2.1276595744680851E-2</v>
      </c>
      <c r="L3">
        <v>5.3191489361702126E-3</v>
      </c>
      <c r="M3">
        <v>1.0638297872340425E-2</v>
      </c>
      <c r="N3">
        <v>0</v>
      </c>
      <c r="O3" s="3" t="s">
        <v>101</v>
      </c>
      <c r="P3">
        <v>5</v>
      </c>
      <c r="Q3" s="3" t="s">
        <v>133</v>
      </c>
      <c r="R3">
        <v>1</v>
      </c>
      <c r="S3" s="3" t="s">
        <v>101</v>
      </c>
      <c r="T3">
        <v>5</v>
      </c>
    </row>
    <row r="4" spans="1:22" x14ac:dyDescent="0.35">
      <c r="A4" t="s">
        <v>2842</v>
      </c>
      <c r="B4" s="17">
        <v>0.22872340425531915</v>
      </c>
      <c r="C4" s="17">
        <v>0.29255319148936171</v>
      </c>
      <c r="D4" s="17"/>
      <c r="E4" s="17"/>
      <c r="F4" s="17"/>
      <c r="G4" s="17"/>
      <c r="H4" s="17"/>
      <c r="I4" s="17"/>
      <c r="J4" s="17"/>
      <c r="K4" s="17"/>
      <c r="L4" s="17"/>
      <c r="M4" s="17"/>
      <c r="N4" s="17"/>
      <c r="O4" s="3" t="s">
        <v>101</v>
      </c>
      <c r="P4">
        <v>3</v>
      </c>
      <c r="Q4" s="3" t="s">
        <v>133</v>
      </c>
      <c r="R4">
        <v>7</v>
      </c>
      <c r="S4" s="3" t="s">
        <v>101</v>
      </c>
      <c r="T4">
        <v>3</v>
      </c>
    </row>
    <row r="5" spans="1:22" x14ac:dyDescent="0.35">
      <c r="A5" t="s">
        <v>2843</v>
      </c>
      <c r="B5" s="17">
        <v>0.20212765957446807</v>
      </c>
      <c r="C5" s="17">
        <v>0.19148936170212766</v>
      </c>
      <c r="D5" s="17"/>
      <c r="E5" s="17"/>
      <c r="F5" s="17"/>
      <c r="G5" s="17"/>
      <c r="H5" s="17"/>
      <c r="I5" s="17"/>
      <c r="J5" s="17"/>
      <c r="K5" s="17"/>
      <c r="L5" s="17"/>
      <c r="M5" s="17"/>
      <c r="N5" s="17"/>
      <c r="O5" s="3" t="s">
        <v>101</v>
      </c>
      <c r="P5">
        <v>5</v>
      </c>
      <c r="Q5" s="3" t="s">
        <v>133</v>
      </c>
      <c r="R5">
        <v>3</v>
      </c>
      <c r="S5" s="3" t="s">
        <v>101</v>
      </c>
      <c r="T5">
        <v>5</v>
      </c>
    </row>
    <row r="6" spans="1:22" x14ac:dyDescent="0.35">
      <c r="A6" t="s">
        <v>2844</v>
      </c>
      <c r="B6" s="17">
        <v>0.15957446808510639</v>
      </c>
      <c r="C6" s="17">
        <v>0.14893617021276595</v>
      </c>
      <c r="D6" s="17"/>
      <c r="E6" s="17"/>
      <c r="F6" s="17"/>
      <c r="G6" s="17"/>
      <c r="H6" s="17"/>
      <c r="I6" s="17"/>
      <c r="J6" s="17"/>
      <c r="K6" s="17"/>
      <c r="L6" s="17"/>
      <c r="M6" s="17"/>
      <c r="N6" s="17"/>
      <c r="O6" s="3" t="s">
        <v>101</v>
      </c>
      <c r="P6">
        <v>5</v>
      </c>
      <c r="Q6" s="3" t="s">
        <v>133</v>
      </c>
      <c r="R6">
        <v>3</v>
      </c>
      <c r="S6" s="3" t="s">
        <v>101</v>
      </c>
      <c r="T6">
        <v>5</v>
      </c>
    </row>
    <row r="7" spans="1:22" x14ac:dyDescent="0.35">
      <c r="A7" t="s">
        <v>2845</v>
      </c>
      <c r="B7" s="17">
        <v>5.3191489361702128E-2</v>
      </c>
      <c r="C7" s="17">
        <v>2.6595744680851064E-2</v>
      </c>
      <c r="D7" s="17"/>
      <c r="E7" s="17"/>
      <c r="F7" s="17"/>
      <c r="G7" s="17"/>
      <c r="H7" s="17"/>
      <c r="I7" s="17"/>
      <c r="J7" s="17"/>
      <c r="K7" s="17"/>
      <c r="L7" s="17"/>
      <c r="M7" s="17"/>
      <c r="N7" s="17"/>
      <c r="O7" s="3" t="s">
        <v>101</v>
      </c>
      <c r="P7">
        <v>2</v>
      </c>
      <c r="Q7" s="3" t="s">
        <v>133</v>
      </c>
      <c r="R7">
        <v>3</v>
      </c>
      <c r="S7" s="3" t="s">
        <v>101</v>
      </c>
      <c r="T7">
        <v>2</v>
      </c>
    </row>
    <row r="8" spans="1:22" x14ac:dyDescent="0.35">
      <c r="A8" t="s">
        <v>2846</v>
      </c>
      <c r="B8" s="17">
        <v>3.7234042553191488E-2</v>
      </c>
      <c r="C8" s="17">
        <v>2.1276595744680851E-2</v>
      </c>
      <c r="D8" s="17"/>
      <c r="E8" s="17"/>
      <c r="F8" s="17"/>
      <c r="G8" s="17"/>
      <c r="H8" s="17"/>
      <c r="I8" s="17"/>
      <c r="J8" s="17"/>
      <c r="K8" s="17"/>
      <c r="L8" s="17"/>
      <c r="M8" s="17"/>
      <c r="N8" s="17"/>
      <c r="O8" s="3" t="s">
        <v>101</v>
      </c>
      <c r="P8">
        <v>3</v>
      </c>
      <c r="Q8" s="3" t="s">
        <v>133</v>
      </c>
      <c r="R8">
        <v>9</v>
      </c>
      <c r="S8" s="3" t="s">
        <v>101</v>
      </c>
      <c r="T8">
        <v>3</v>
      </c>
    </row>
    <row r="9" spans="1:22" x14ac:dyDescent="0.35">
      <c r="A9" t="s">
        <v>2847</v>
      </c>
      <c r="B9" s="17">
        <v>2.6595744680851064E-2</v>
      </c>
      <c r="C9" s="17">
        <v>5.3191489361702126E-3</v>
      </c>
      <c r="D9" s="17"/>
      <c r="E9" s="17"/>
      <c r="F9" s="17"/>
      <c r="G9" s="17"/>
      <c r="H9" s="17"/>
      <c r="I9" s="17"/>
      <c r="J9" s="17"/>
      <c r="K9" s="17"/>
      <c r="L9" s="17"/>
      <c r="M9" s="17"/>
      <c r="N9" s="17"/>
      <c r="O9" s="3" t="s">
        <v>101</v>
      </c>
      <c r="P9">
        <v>2</v>
      </c>
      <c r="Q9" s="3" t="s">
        <v>133</v>
      </c>
      <c r="R9">
        <v>3</v>
      </c>
      <c r="S9" s="3" t="s">
        <v>101</v>
      </c>
      <c r="T9">
        <v>2</v>
      </c>
    </row>
    <row r="10" spans="1:22" x14ac:dyDescent="0.35">
      <c r="A10" t="s">
        <v>2848</v>
      </c>
      <c r="B10" s="17">
        <v>1.0638297872340425E-2</v>
      </c>
      <c r="C10" s="17">
        <v>1.0638297872340425E-2</v>
      </c>
      <c r="D10" s="17"/>
      <c r="E10" s="17"/>
      <c r="F10" s="17"/>
      <c r="G10" s="17"/>
      <c r="H10" s="17"/>
      <c r="I10" s="17"/>
      <c r="J10" s="17"/>
      <c r="K10" s="17"/>
      <c r="L10" s="17"/>
      <c r="M10" s="17"/>
      <c r="N10" s="17"/>
      <c r="O10" s="3" t="s">
        <v>101</v>
      </c>
      <c r="P10">
        <v>3</v>
      </c>
      <c r="Q10" s="3" t="s">
        <v>133</v>
      </c>
      <c r="R10">
        <v>4</v>
      </c>
      <c r="S10" s="3" t="s">
        <v>101</v>
      </c>
      <c r="T10">
        <v>3</v>
      </c>
    </row>
    <row r="11" spans="1:22" x14ac:dyDescent="0.35">
      <c r="A11" t="s">
        <v>2849</v>
      </c>
      <c r="B11" s="17">
        <v>5.3191489361702126E-3</v>
      </c>
      <c r="C11" s="17">
        <v>0</v>
      </c>
      <c r="D11" s="17"/>
      <c r="E11" s="17"/>
      <c r="F11" s="17"/>
      <c r="G11" s="17"/>
      <c r="H11" s="17"/>
      <c r="I11" s="17"/>
      <c r="J11" s="17"/>
      <c r="K11" s="17"/>
      <c r="L11" s="17"/>
      <c r="M11" s="17"/>
      <c r="N11" s="17"/>
      <c r="O11" s="3" t="s">
        <v>101</v>
      </c>
      <c r="P11">
        <v>1</v>
      </c>
      <c r="Q11" s="3" t="s">
        <v>133</v>
      </c>
      <c r="R11">
        <v>1</v>
      </c>
      <c r="S11" s="3" t="s">
        <v>101</v>
      </c>
      <c r="T11">
        <v>1</v>
      </c>
    </row>
    <row r="12" spans="1:22" x14ac:dyDescent="0.35">
      <c r="O12" s="3" t="s">
        <v>101</v>
      </c>
      <c r="P12">
        <v>3</v>
      </c>
      <c r="Q12" s="3" t="s">
        <v>133</v>
      </c>
      <c r="R12">
        <v>3</v>
      </c>
      <c r="S12" s="3" t="s">
        <v>101</v>
      </c>
      <c r="T12">
        <v>3</v>
      </c>
    </row>
    <row r="13" spans="1:22" x14ac:dyDescent="0.35">
      <c r="O13" s="3" t="s">
        <v>101</v>
      </c>
      <c r="P13">
        <v>2</v>
      </c>
      <c r="Q13" s="3" t="s">
        <v>133</v>
      </c>
      <c r="R13">
        <v>2</v>
      </c>
      <c r="S13" s="3" t="s">
        <v>101</v>
      </c>
      <c r="T13">
        <v>2</v>
      </c>
    </row>
    <row r="14" spans="1:22" x14ac:dyDescent="0.35">
      <c r="O14" s="3" t="s">
        <v>101</v>
      </c>
      <c r="P14">
        <v>2</v>
      </c>
      <c r="Q14" s="3" t="s">
        <v>133</v>
      </c>
      <c r="R14">
        <v>4</v>
      </c>
      <c r="S14" s="3" t="s">
        <v>101</v>
      </c>
      <c r="T14">
        <v>2</v>
      </c>
    </row>
    <row r="15" spans="1:22" x14ac:dyDescent="0.35">
      <c r="O15" s="3" t="s">
        <v>101</v>
      </c>
      <c r="P15">
        <v>4</v>
      </c>
      <c r="Q15" s="3" t="s">
        <v>133</v>
      </c>
      <c r="R15">
        <v>3</v>
      </c>
      <c r="S15" s="3" t="s">
        <v>101</v>
      </c>
      <c r="T15">
        <v>4</v>
      </c>
    </row>
    <row r="16" spans="1:22" x14ac:dyDescent="0.35">
      <c r="O16" s="3" t="s">
        <v>101</v>
      </c>
      <c r="P16">
        <v>3</v>
      </c>
      <c r="Q16" s="3" t="s">
        <v>133</v>
      </c>
      <c r="R16">
        <v>5</v>
      </c>
      <c r="S16" s="3" t="s">
        <v>101</v>
      </c>
      <c r="T16">
        <v>3</v>
      </c>
    </row>
    <row r="17" spans="15:34" x14ac:dyDescent="0.35">
      <c r="O17" s="3" t="s">
        <v>101</v>
      </c>
      <c r="P17">
        <v>4</v>
      </c>
      <c r="Q17" s="3" t="s">
        <v>133</v>
      </c>
      <c r="R17">
        <v>1</v>
      </c>
      <c r="S17" s="3" t="s">
        <v>101</v>
      </c>
      <c r="T17">
        <v>4</v>
      </c>
    </row>
    <row r="18" spans="15:34" x14ac:dyDescent="0.35">
      <c r="O18" s="3" t="s">
        <v>101</v>
      </c>
      <c r="P18">
        <v>2</v>
      </c>
      <c r="Q18" s="3" t="s">
        <v>133</v>
      </c>
      <c r="R18">
        <v>4</v>
      </c>
      <c r="S18" s="3" t="s">
        <v>101</v>
      </c>
      <c r="T18">
        <v>2</v>
      </c>
    </row>
    <row r="19" spans="15:34" x14ac:dyDescent="0.35">
      <c r="O19" s="3" t="s">
        <v>101</v>
      </c>
      <c r="P19">
        <v>3</v>
      </c>
      <c r="Q19" s="3" t="s">
        <v>133</v>
      </c>
      <c r="R19">
        <v>1</v>
      </c>
      <c r="S19" s="3" t="s">
        <v>101</v>
      </c>
      <c r="T19">
        <v>3</v>
      </c>
    </row>
    <row r="20" spans="15:34" x14ac:dyDescent="0.35">
      <c r="O20" s="3" t="s">
        <v>101</v>
      </c>
      <c r="P20">
        <v>4</v>
      </c>
      <c r="Q20" s="3" t="s">
        <v>133</v>
      </c>
      <c r="R20">
        <v>2</v>
      </c>
      <c r="S20" s="3" t="s">
        <v>101</v>
      </c>
      <c r="T20">
        <v>4</v>
      </c>
    </row>
    <row r="21" spans="15:34" x14ac:dyDescent="0.35">
      <c r="O21" s="3" t="s">
        <v>101</v>
      </c>
      <c r="P21">
        <v>4</v>
      </c>
      <c r="Q21" s="3" t="s">
        <v>133</v>
      </c>
      <c r="R21">
        <v>4</v>
      </c>
      <c r="S21" s="3" t="s">
        <v>101</v>
      </c>
      <c r="T21">
        <v>4</v>
      </c>
    </row>
    <row r="22" spans="15:34" x14ac:dyDescent="0.35">
      <c r="O22" s="3" t="s">
        <v>101</v>
      </c>
      <c r="P22">
        <v>3</v>
      </c>
      <c r="Q22" s="3" t="s">
        <v>133</v>
      </c>
      <c r="R22">
        <v>4</v>
      </c>
      <c r="S22" s="3" t="s">
        <v>101</v>
      </c>
      <c r="T22">
        <v>3</v>
      </c>
    </row>
    <row r="23" spans="15:34" x14ac:dyDescent="0.35">
      <c r="O23" s="3" t="s">
        <v>101</v>
      </c>
      <c r="P23">
        <v>3</v>
      </c>
      <c r="Q23" s="3" t="s">
        <v>133</v>
      </c>
      <c r="R23">
        <v>5</v>
      </c>
      <c r="S23" s="3" t="s">
        <v>101</v>
      </c>
      <c r="T23">
        <v>3</v>
      </c>
    </row>
    <row r="24" spans="15:34" x14ac:dyDescent="0.35">
      <c r="O24" s="3" t="s">
        <v>101</v>
      </c>
      <c r="P24">
        <v>1</v>
      </c>
      <c r="Q24" s="3" t="s">
        <v>133</v>
      </c>
      <c r="R24">
        <v>4</v>
      </c>
      <c r="S24" s="3" t="s">
        <v>101</v>
      </c>
      <c r="T24">
        <v>1</v>
      </c>
    </row>
    <row r="25" spans="15:34" x14ac:dyDescent="0.35">
      <c r="O25" s="3" t="s">
        <v>101</v>
      </c>
      <c r="P25">
        <v>4</v>
      </c>
      <c r="Q25" s="3" t="s">
        <v>133</v>
      </c>
      <c r="R25">
        <v>3</v>
      </c>
      <c r="S25" s="3" t="s">
        <v>101</v>
      </c>
      <c r="T25">
        <v>4</v>
      </c>
    </row>
    <row r="26" spans="15:34" x14ac:dyDescent="0.35">
      <c r="O26" s="3" t="s">
        <v>101</v>
      </c>
      <c r="P26">
        <v>5</v>
      </c>
      <c r="Q26" s="3" t="s">
        <v>133</v>
      </c>
      <c r="R26">
        <v>5</v>
      </c>
      <c r="S26" s="3" t="s">
        <v>101</v>
      </c>
      <c r="T26">
        <v>5</v>
      </c>
    </row>
    <row r="27" spans="15:34" x14ac:dyDescent="0.35">
      <c r="O27" s="3" t="s">
        <v>101</v>
      </c>
      <c r="P27">
        <v>4</v>
      </c>
      <c r="Q27" s="3" t="s">
        <v>133</v>
      </c>
      <c r="R27">
        <v>5</v>
      </c>
      <c r="S27" s="3" t="s">
        <v>101</v>
      </c>
      <c r="T27">
        <v>4</v>
      </c>
    </row>
    <row r="28" spans="15:34" x14ac:dyDescent="0.35">
      <c r="O28" s="3" t="s">
        <v>101</v>
      </c>
      <c r="P28">
        <v>2</v>
      </c>
      <c r="Q28" s="3" t="s">
        <v>133</v>
      </c>
      <c r="R28">
        <v>2</v>
      </c>
      <c r="S28" s="3" t="s">
        <v>101</v>
      </c>
      <c r="T28">
        <v>2</v>
      </c>
    </row>
    <row r="29" spans="15:34" x14ac:dyDescent="0.35">
      <c r="O29" s="3" t="s">
        <v>101</v>
      </c>
      <c r="P29">
        <v>3</v>
      </c>
      <c r="Q29" s="3" t="s">
        <v>133</v>
      </c>
      <c r="R29">
        <v>5</v>
      </c>
      <c r="S29" s="3" t="s">
        <v>101</v>
      </c>
      <c r="T29">
        <v>3</v>
      </c>
    </row>
    <row r="30" spans="15:34" x14ac:dyDescent="0.35">
      <c r="O30" s="3" t="s">
        <v>101</v>
      </c>
      <c r="P30">
        <v>5</v>
      </c>
      <c r="Q30" s="3" t="s">
        <v>133</v>
      </c>
      <c r="R30">
        <v>4</v>
      </c>
      <c r="S30" s="3" t="s">
        <v>101</v>
      </c>
      <c r="T30">
        <v>5</v>
      </c>
    </row>
    <row r="31" spans="15:34" x14ac:dyDescent="0.35">
      <c r="O31" s="3" t="s">
        <v>101</v>
      </c>
      <c r="P31">
        <v>6</v>
      </c>
      <c r="Q31" s="3" t="s">
        <v>133</v>
      </c>
      <c r="R31">
        <v>2</v>
      </c>
      <c r="S31" s="3" t="s">
        <v>101</v>
      </c>
      <c r="T31">
        <v>6</v>
      </c>
      <c r="X31" t="s">
        <v>2839</v>
      </c>
      <c r="Y31" t="s">
        <v>2840</v>
      </c>
      <c r="Z31" t="s">
        <v>2841</v>
      </c>
      <c r="AA31" t="s">
        <v>2842</v>
      </c>
      <c r="AB31" t="s">
        <v>2843</v>
      </c>
      <c r="AC31" t="s">
        <v>2844</v>
      </c>
      <c r="AD31" t="s">
        <v>2845</v>
      </c>
      <c r="AE31" t="s">
        <v>2846</v>
      </c>
      <c r="AF31" t="s">
        <v>2847</v>
      </c>
      <c r="AG31" t="s">
        <v>2848</v>
      </c>
      <c r="AH31" t="s">
        <v>2849</v>
      </c>
    </row>
    <row r="32" spans="15:34" x14ac:dyDescent="0.35">
      <c r="O32" s="3" t="s">
        <v>101</v>
      </c>
      <c r="P32">
        <v>1</v>
      </c>
      <c r="Q32" s="3" t="s">
        <v>133</v>
      </c>
      <c r="R32">
        <v>4</v>
      </c>
      <c r="S32" s="3" t="s">
        <v>101</v>
      </c>
      <c r="T32">
        <v>1</v>
      </c>
      <c r="X32" t="s">
        <v>2838</v>
      </c>
      <c r="Y32">
        <v>8.5106382978723402E-2</v>
      </c>
      <c r="Z32">
        <v>0.19148936170212766</v>
      </c>
      <c r="AA32">
        <v>0.22872340425531915</v>
      </c>
      <c r="AB32">
        <v>0.20212765957446807</v>
      </c>
      <c r="AC32">
        <v>0.15957446808510639</v>
      </c>
      <c r="AD32">
        <v>5.3191489361702128E-2</v>
      </c>
      <c r="AE32">
        <v>3.7234042553191488E-2</v>
      </c>
      <c r="AF32">
        <v>2.6595744680851064E-2</v>
      </c>
      <c r="AG32">
        <v>1.0638297872340425E-2</v>
      </c>
      <c r="AH32">
        <v>5.3191489361702126E-3</v>
      </c>
    </row>
    <row r="33" spans="15:34" x14ac:dyDescent="0.35">
      <c r="O33" s="3" t="s">
        <v>101</v>
      </c>
      <c r="P33">
        <v>2</v>
      </c>
      <c r="Q33" s="3" t="s">
        <v>133</v>
      </c>
      <c r="R33">
        <v>4</v>
      </c>
      <c r="S33" s="3" t="s">
        <v>101</v>
      </c>
      <c r="T33">
        <v>2</v>
      </c>
      <c r="X33" t="s">
        <v>101</v>
      </c>
      <c r="Y33">
        <v>6.9148936170212769E-2</v>
      </c>
      <c r="Z33">
        <v>0.23404255319148937</v>
      </c>
      <c r="AA33">
        <v>0.29255319148936171</v>
      </c>
      <c r="AB33">
        <v>0.19148936170212766</v>
      </c>
      <c r="AC33">
        <v>0.14893617021276595</v>
      </c>
      <c r="AD33">
        <v>2.6595744680851064E-2</v>
      </c>
      <c r="AE33">
        <v>2.1276595744680851E-2</v>
      </c>
      <c r="AF33">
        <v>5.3191489361702126E-3</v>
      </c>
      <c r="AG33">
        <v>1.0638297872340425E-2</v>
      </c>
      <c r="AH33">
        <v>0</v>
      </c>
    </row>
    <row r="34" spans="15:34" x14ac:dyDescent="0.35">
      <c r="O34" s="3" t="s">
        <v>101</v>
      </c>
      <c r="P34">
        <v>3</v>
      </c>
      <c r="Q34" s="3" t="s">
        <v>133</v>
      </c>
      <c r="R34">
        <v>4</v>
      </c>
      <c r="S34" s="3" t="s">
        <v>101</v>
      </c>
      <c r="T34">
        <v>3</v>
      </c>
    </row>
    <row r="35" spans="15:34" x14ac:dyDescent="0.35">
      <c r="O35" s="3" t="s">
        <v>101</v>
      </c>
      <c r="P35">
        <v>3</v>
      </c>
      <c r="Q35" s="3" t="s">
        <v>133</v>
      </c>
      <c r="R35">
        <v>2</v>
      </c>
      <c r="S35" s="3" t="s">
        <v>101</v>
      </c>
      <c r="T35">
        <v>3</v>
      </c>
    </row>
    <row r="36" spans="15:34" x14ac:dyDescent="0.35">
      <c r="O36" s="3" t="s">
        <v>101</v>
      </c>
      <c r="P36">
        <v>1</v>
      </c>
      <c r="Q36" s="3" t="s">
        <v>133</v>
      </c>
      <c r="R36">
        <v>2</v>
      </c>
      <c r="S36" s="3" t="s">
        <v>101</v>
      </c>
      <c r="T36">
        <v>1</v>
      </c>
    </row>
    <row r="37" spans="15:34" x14ac:dyDescent="0.35">
      <c r="O37" s="3" t="s">
        <v>101</v>
      </c>
      <c r="P37">
        <v>1</v>
      </c>
      <c r="Q37" s="3" t="s">
        <v>133</v>
      </c>
      <c r="R37">
        <v>2</v>
      </c>
      <c r="S37" s="3" t="s">
        <v>101</v>
      </c>
      <c r="T37">
        <v>1</v>
      </c>
    </row>
    <row r="38" spans="15:34" x14ac:dyDescent="0.35">
      <c r="O38" s="3" t="s">
        <v>101</v>
      </c>
      <c r="P38">
        <v>5</v>
      </c>
      <c r="Q38" s="3" t="s">
        <v>133</v>
      </c>
      <c r="R38">
        <v>4</v>
      </c>
      <c r="S38" s="3" t="s">
        <v>101</v>
      </c>
      <c r="T38">
        <v>5</v>
      </c>
    </row>
    <row r="39" spans="15:34" x14ac:dyDescent="0.35">
      <c r="O39" s="3" t="s">
        <v>101</v>
      </c>
      <c r="P39">
        <v>3</v>
      </c>
      <c r="Q39" s="3" t="s">
        <v>133</v>
      </c>
      <c r="R39">
        <v>5</v>
      </c>
      <c r="S39" s="3" t="s">
        <v>101</v>
      </c>
      <c r="T39">
        <v>3</v>
      </c>
    </row>
    <row r="40" spans="15:34" x14ac:dyDescent="0.35">
      <c r="O40" s="3" t="s">
        <v>101</v>
      </c>
      <c r="P40">
        <v>3</v>
      </c>
      <c r="Q40" s="3" t="s">
        <v>133</v>
      </c>
      <c r="R40">
        <v>5</v>
      </c>
      <c r="S40" s="3" t="s">
        <v>101</v>
      </c>
      <c r="T40">
        <v>3</v>
      </c>
    </row>
    <row r="41" spans="15:34" x14ac:dyDescent="0.35">
      <c r="O41" s="3" t="s">
        <v>101</v>
      </c>
      <c r="P41">
        <v>5</v>
      </c>
      <c r="Q41" s="3" t="s">
        <v>133</v>
      </c>
      <c r="R41">
        <v>3</v>
      </c>
      <c r="S41" s="3" t="s">
        <v>101</v>
      </c>
      <c r="T41">
        <v>5</v>
      </c>
    </row>
    <row r="42" spans="15:34" x14ac:dyDescent="0.35">
      <c r="O42" s="3" t="s">
        <v>101</v>
      </c>
      <c r="P42">
        <v>1</v>
      </c>
      <c r="Q42" s="3" t="s">
        <v>133</v>
      </c>
      <c r="R42">
        <v>1</v>
      </c>
      <c r="S42" s="3" t="s">
        <v>101</v>
      </c>
      <c r="T42">
        <v>1</v>
      </c>
    </row>
    <row r="43" spans="15:34" x14ac:dyDescent="0.35">
      <c r="O43" s="3" t="s">
        <v>101</v>
      </c>
      <c r="P43">
        <v>2</v>
      </c>
      <c r="Q43" s="3" t="s">
        <v>133</v>
      </c>
      <c r="R43">
        <v>5</v>
      </c>
      <c r="S43" s="3" t="s">
        <v>101</v>
      </c>
      <c r="T43">
        <v>2</v>
      </c>
    </row>
    <row r="44" spans="15:34" x14ac:dyDescent="0.35">
      <c r="O44" s="3" t="s">
        <v>101</v>
      </c>
      <c r="P44">
        <v>2</v>
      </c>
      <c r="Q44" s="3" t="s">
        <v>133</v>
      </c>
      <c r="R44">
        <v>5</v>
      </c>
      <c r="S44" s="3" t="s">
        <v>101</v>
      </c>
      <c r="T44">
        <v>2</v>
      </c>
    </row>
    <row r="45" spans="15:34" x14ac:dyDescent="0.35">
      <c r="O45" s="3" t="s">
        <v>101</v>
      </c>
      <c r="P45">
        <v>4</v>
      </c>
      <c r="Q45" s="3" t="s">
        <v>133</v>
      </c>
      <c r="R45">
        <v>5</v>
      </c>
      <c r="S45" s="3" t="s">
        <v>101</v>
      </c>
      <c r="T45">
        <v>4</v>
      </c>
    </row>
    <row r="46" spans="15:34" x14ac:dyDescent="0.35">
      <c r="O46" s="3" t="s">
        <v>101</v>
      </c>
      <c r="P46">
        <v>5</v>
      </c>
      <c r="Q46" s="3" t="s">
        <v>133</v>
      </c>
      <c r="R46">
        <v>1</v>
      </c>
      <c r="S46" s="3" t="s">
        <v>101</v>
      </c>
      <c r="T46">
        <v>5</v>
      </c>
    </row>
    <row r="47" spans="15:34" x14ac:dyDescent="0.35">
      <c r="O47" s="3" t="s">
        <v>101</v>
      </c>
      <c r="P47">
        <v>1</v>
      </c>
      <c r="Q47" s="3" t="s">
        <v>133</v>
      </c>
      <c r="R47">
        <v>4</v>
      </c>
      <c r="S47" s="3" t="s">
        <v>101</v>
      </c>
      <c r="T47">
        <v>1</v>
      </c>
    </row>
    <row r="48" spans="15:34" x14ac:dyDescent="0.35">
      <c r="O48" s="3" t="s">
        <v>101</v>
      </c>
      <c r="P48">
        <v>2</v>
      </c>
      <c r="Q48" s="3" t="s">
        <v>133</v>
      </c>
      <c r="R48">
        <v>4</v>
      </c>
      <c r="S48" s="3" t="s">
        <v>101</v>
      </c>
      <c r="T48">
        <v>2</v>
      </c>
    </row>
    <row r="49" spans="15:20" x14ac:dyDescent="0.35">
      <c r="O49" s="3" t="s">
        <v>101</v>
      </c>
      <c r="P49">
        <v>4</v>
      </c>
      <c r="Q49" s="3" t="s">
        <v>133</v>
      </c>
      <c r="R49">
        <v>4</v>
      </c>
      <c r="S49" s="3" t="s">
        <v>101</v>
      </c>
      <c r="T49">
        <v>4</v>
      </c>
    </row>
    <row r="50" spans="15:20" x14ac:dyDescent="0.35">
      <c r="O50" s="3" t="s">
        <v>101</v>
      </c>
      <c r="P50">
        <v>3</v>
      </c>
      <c r="Q50" s="3" t="s">
        <v>133</v>
      </c>
      <c r="R50">
        <v>3</v>
      </c>
      <c r="S50" s="3" t="s">
        <v>101</v>
      </c>
      <c r="T50">
        <v>3</v>
      </c>
    </row>
    <row r="51" spans="15:20" x14ac:dyDescent="0.35">
      <c r="O51" s="3" t="s">
        <v>101</v>
      </c>
      <c r="P51">
        <v>7</v>
      </c>
      <c r="Q51" s="3" t="s">
        <v>133</v>
      </c>
      <c r="R51">
        <v>3</v>
      </c>
      <c r="S51" s="3" t="s">
        <v>101</v>
      </c>
      <c r="T51">
        <v>7</v>
      </c>
    </row>
    <row r="52" spans="15:20" x14ac:dyDescent="0.35">
      <c r="O52" s="3" t="s">
        <v>101</v>
      </c>
      <c r="P52">
        <v>4</v>
      </c>
      <c r="Q52" s="3" t="s">
        <v>133</v>
      </c>
      <c r="R52">
        <v>1</v>
      </c>
      <c r="S52" s="3" t="s">
        <v>101</v>
      </c>
      <c r="T52">
        <v>4</v>
      </c>
    </row>
    <row r="53" spans="15:20" x14ac:dyDescent="0.35">
      <c r="O53" s="3" t="s">
        <v>101</v>
      </c>
      <c r="P53">
        <v>3</v>
      </c>
      <c r="Q53" s="3" t="s">
        <v>133</v>
      </c>
      <c r="R53">
        <v>2</v>
      </c>
      <c r="S53" s="3" t="s">
        <v>101</v>
      </c>
      <c r="T53">
        <v>3</v>
      </c>
    </row>
    <row r="54" spans="15:20" x14ac:dyDescent="0.35">
      <c r="O54" s="3" t="s">
        <v>101</v>
      </c>
      <c r="P54">
        <v>3</v>
      </c>
      <c r="Q54" s="3" t="s">
        <v>133</v>
      </c>
      <c r="R54">
        <v>3</v>
      </c>
      <c r="S54" s="3" t="s">
        <v>101</v>
      </c>
      <c r="T54">
        <v>3</v>
      </c>
    </row>
    <row r="55" spans="15:20" x14ac:dyDescent="0.35">
      <c r="O55" s="3" t="s">
        <v>101</v>
      </c>
      <c r="P55">
        <v>3</v>
      </c>
      <c r="Q55" s="3" t="s">
        <v>133</v>
      </c>
      <c r="R55">
        <v>7</v>
      </c>
      <c r="S55" s="3" t="s">
        <v>101</v>
      </c>
      <c r="T55">
        <v>3</v>
      </c>
    </row>
    <row r="56" spans="15:20" x14ac:dyDescent="0.35">
      <c r="O56" s="3" t="s">
        <v>101</v>
      </c>
      <c r="P56">
        <v>2</v>
      </c>
      <c r="Q56" s="3" t="s">
        <v>133</v>
      </c>
      <c r="R56">
        <v>5</v>
      </c>
      <c r="S56" s="3" t="s">
        <v>101</v>
      </c>
      <c r="T56">
        <v>2</v>
      </c>
    </row>
    <row r="57" spans="15:20" x14ac:dyDescent="0.35">
      <c r="O57" s="3" t="s">
        <v>101</v>
      </c>
      <c r="P57">
        <v>4</v>
      </c>
      <c r="Q57" s="3" t="s">
        <v>133</v>
      </c>
      <c r="R57">
        <v>4</v>
      </c>
      <c r="S57" s="3" t="s">
        <v>101</v>
      </c>
      <c r="T57">
        <v>4</v>
      </c>
    </row>
    <row r="58" spans="15:20" x14ac:dyDescent="0.35">
      <c r="O58" s="3" t="s">
        <v>101</v>
      </c>
      <c r="P58">
        <v>1</v>
      </c>
      <c r="Q58" s="3" t="s">
        <v>133</v>
      </c>
      <c r="R58">
        <v>5</v>
      </c>
      <c r="S58" s="3" t="s">
        <v>101</v>
      </c>
      <c r="T58">
        <v>1</v>
      </c>
    </row>
    <row r="59" spans="15:20" x14ac:dyDescent="0.35">
      <c r="O59" s="3" t="s">
        <v>101</v>
      </c>
      <c r="P59">
        <v>4</v>
      </c>
      <c r="Q59" s="3" t="s">
        <v>133</v>
      </c>
      <c r="R59">
        <v>2</v>
      </c>
      <c r="S59" s="3" t="s">
        <v>101</v>
      </c>
      <c r="T59">
        <v>4</v>
      </c>
    </row>
    <row r="60" spans="15:20" x14ac:dyDescent="0.35">
      <c r="O60" s="3" t="s">
        <v>101</v>
      </c>
      <c r="P60">
        <v>3</v>
      </c>
      <c r="Q60" s="3" t="s">
        <v>133</v>
      </c>
      <c r="R60">
        <v>8</v>
      </c>
      <c r="S60" s="3" t="s">
        <v>101</v>
      </c>
      <c r="T60">
        <v>3</v>
      </c>
    </row>
    <row r="61" spans="15:20" x14ac:dyDescent="0.35">
      <c r="O61" s="3" t="s">
        <v>101</v>
      </c>
      <c r="P61">
        <v>4</v>
      </c>
      <c r="Q61" s="3" t="s">
        <v>133</v>
      </c>
      <c r="R61">
        <v>4</v>
      </c>
      <c r="S61" s="3" t="s">
        <v>101</v>
      </c>
      <c r="T61">
        <v>4</v>
      </c>
    </row>
    <row r="62" spans="15:20" x14ac:dyDescent="0.35">
      <c r="O62" s="3" t="s">
        <v>101</v>
      </c>
      <c r="P62">
        <v>3</v>
      </c>
      <c r="Q62" s="3" t="s">
        <v>133</v>
      </c>
      <c r="R62">
        <v>2</v>
      </c>
      <c r="S62" s="3" t="s">
        <v>101</v>
      </c>
      <c r="T62">
        <v>3</v>
      </c>
    </row>
    <row r="63" spans="15:20" x14ac:dyDescent="0.35">
      <c r="O63" s="3" t="s">
        <v>101</v>
      </c>
      <c r="P63">
        <v>3</v>
      </c>
      <c r="Q63" s="3" t="s">
        <v>133</v>
      </c>
      <c r="R63">
        <v>6</v>
      </c>
      <c r="S63" s="3" t="s">
        <v>101</v>
      </c>
      <c r="T63">
        <v>3</v>
      </c>
    </row>
    <row r="64" spans="15:20" x14ac:dyDescent="0.35">
      <c r="O64" s="3" t="s">
        <v>101</v>
      </c>
      <c r="P64">
        <v>2</v>
      </c>
      <c r="Q64" s="3" t="s">
        <v>133</v>
      </c>
      <c r="R64">
        <v>4</v>
      </c>
      <c r="S64" s="3" t="s">
        <v>101</v>
      </c>
      <c r="T64">
        <v>2</v>
      </c>
    </row>
    <row r="65" spans="15:20" x14ac:dyDescent="0.35">
      <c r="O65" s="3" t="s">
        <v>101</v>
      </c>
      <c r="P65">
        <v>2</v>
      </c>
      <c r="Q65" s="3" t="s">
        <v>133</v>
      </c>
      <c r="R65">
        <v>5</v>
      </c>
      <c r="S65" s="3" t="s">
        <v>101</v>
      </c>
      <c r="T65">
        <v>2</v>
      </c>
    </row>
    <row r="66" spans="15:20" x14ac:dyDescent="0.35">
      <c r="O66" s="3" t="s">
        <v>101</v>
      </c>
      <c r="P66">
        <v>5</v>
      </c>
      <c r="Q66" s="3" t="s">
        <v>133</v>
      </c>
      <c r="R66">
        <v>3</v>
      </c>
      <c r="S66" s="3" t="s">
        <v>101</v>
      </c>
      <c r="T66">
        <v>5</v>
      </c>
    </row>
    <row r="67" spans="15:20" x14ac:dyDescent="0.35">
      <c r="O67" s="3" t="s">
        <v>101</v>
      </c>
      <c r="P67">
        <v>4</v>
      </c>
      <c r="Q67" s="3" t="s">
        <v>133</v>
      </c>
      <c r="R67">
        <v>2</v>
      </c>
      <c r="S67" s="3" t="s">
        <v>101</v>
      </c>
      <c r="T67">
        <v>4</v>
      </c>
    </row>
    <row r="68" spans="15:20" x14ac:dyDescent="0.35">
      <c r="O68" s="3" t="s">
        <v>101</v>
      </c>
      <c r="P68">
        <v>3</v>
      </c>
      <c r="Q68" s="3" t="s">
        <v>133</v>
      </c>
      <c r="R68">
        <v>5</v>
      </c>
      <c r="S68" s="3" t="s">
        <v>101</v>
      </c>
      <c r="T68">
        <v>3</v>
      </c>
    </row>
    <row r="69" spans="15:20" x14ac:dyDescent="0.35">
      <c r="O69" s="3" t="s">
        <v>101</v>
      </c>
      <c r="P69">
        <v>4</v>
      </c>
      <c r="Q69" s="3" t="s">
        <v>133</v>
      </c>
      <c r="R69">
        <v>1</v>
      </c>
      <c r="S69" s="3" t="s">
        <v>101</v>
      </c>
      <c r="T69">
        <v>4</v>
      </c>
    </row>
    <row r="70" spans="15:20" x14ac:dyDescent="0.35">
      <c r="O70" s="3" t="s">
        <v>101</v>
      </c>
      <c r="P70">
        <v>3</v>
      </c>
      <c r="Q70" s="3" t="s">
        <v>133</v>
      </c>
      <c r="R70">
        <v>4</v>
      </c>
      <c r="S70" s="3" t="s">
        <v>101</v>
      </c>
      <c r="T70">
        <v>3</v>
      </c>
    </row>
    <row r="71" spans="15:20" x14ac:dyDescent="0.35">
      <c r="O71" s="3" t="s">
        <v>101</v>
      </c>
      <c r="P71">
        <v>4</v>
      </c>
      <c r="Q71" s="3" t="s">
        <v>133</v>
      </c>
      <c r="R71">
        <v>4</v>
      </c>
      <c r="S71" s="3" t="s">
        <v>101</v>
      </c>
      <c r="T71">
        <v>4</v>
      </c>
    </row>
    <row r="72" spans="15:20" x14ac:dyDescent="0.35">
      <c r="O72" s="3" t="s">
        <v>101</v>
      </c>
      <c r="P72">
        <v>4</v>
      </c>
      <c r="Q72" s="3" t="s">
        <v>133</v>
      </c>
      <c r="R72">
        <v>1</v>
      </c>
      <c r="S72" s="3" t="s">
        <v>101</v>
      </c>
      <c r="T72">
        <v>4</v>
      </c>
    </row>
    <row r="73" spans="15:20" x14ac:dyDescent="0.35">
      <c r="O73" s="3" t="s">
        <v>101</v>
      </c>
      <c r="P73">
        <v>4</v>
      </c>
      <c r="Q73" s="3" t="s">
        <v>133</v>
      </c>
      <c r="R73">
        <v>5</v>
      </c>
      <c r="S73" s="3" t="s">
        <v>101</v>
      </c>
      <c r="T73">
        <v>4</v>
      </c>
    </row>
    <row r="74" spans="15:20" x14ac:dyDescent="0.35">
      <c r="O74" s="3" t="s">
        <v>101</v>
      </c>
      <c r="P74">
        <v>3</v>
      </c>
      <c r="Q74" s="3" t="s">
        <v>133</v>
      </c>
      <c r="R74">
        <v>2</v>
      </c>
      <c r="S74" s="3" t="s">
        <v>101</v>
      </c>
      <c r="T74">
        <v>3</v>
      </c>
    </row>
    <row r="75" spans="15:20" x14ac:dyDescent="0.35">
      <c r="O75" s="3" t="s">
        <v>101</v>
      </c>
      <c r="P75">
        <v>2</v>
      </c>
      <c r="Q75" s="3" t="s">
        <v>133</v>
      </c>
      <c r="R75">
        <v>2</v>
      </c>
      <c r="S75" s="3" t="s">
        <v>101</v>
      </c>
      <c r="T75">
        <v>2</v>
      </c>
    </row>
    <row r="76" spans="15:20" x14ac:dyDescent="0.35">
      <c r="O76" s="3" t="s">
        <v>101</v>
      </c>
      <c r="P76">
        <v>7</v>
      </c>
      <c r="Q76" s="3" t="s">
        <v>133</v>
      </c>
      <c r="R76">
        <v>4</v>
      </c>
      <c r="S76" s="3" t="s">
        <v>101</v>
      </c>
      <c r="T76">
        <v>7</v>
      </c>
    </row>
    <row r="77" spans="15:20" x14ac:dyDescent="0.35">
      <c r="O77" s="3" t="s">
        <v>101</v>
      </c>
      <c r="P77">
        <v>2</v>
      </c>
      <c r="Q77" s="3" t="s">
        <v>133</v>
      </c>
      <c r="R77">
        <v>3</v>
      </c>
      <c r="S77" s="3" t="s">
        <v>101</v>
      </c>
      <c r="T77">
        <v>2</v>
      </c>
    </row>
    <row r="78" spans="15:20" x14ac:dyDescent="0.35">
      <c r="O78" s="3" t="s">
        <v>101</v>
      </c>
      <c r="P78">
        <v>3</v>
      </c>
      <c r="Q78" s="3" t="s">
        <v>133</v>
      </c>
      <c r="R78">
        <v>3</v>
      </c>
      <c r="S78" s="3" t="s">
        <v>101</v>
      </c>
      <c r="T78">
        <v>3</v>
      </c>
    </row>
    <row r="79" spans="15:20" x14ac:dyDescent="0.35">
      <c r="O79" s="3" t="s">
        <v>101</v>
      </c>
      <c r="P79">
        <v>5</v>
      </c>
      <c r="Q79" s="3" t="s">
        <v>133</v>
      </c>
      <c r="R79">
        <v>8</v>
      </c>
      <c r="S79" s="3" t="s">
        <v>101</v>
      </c>
      <c r="T79">
        <v>5</v>
      </c>
    </row>
    <row r="80" spans="15:20" x14ac:dyDescent="0.35">
      <c r="O80" s="3" t="s">
        <v>101</v>
      </c>
      <c r="P80">
        <v>6</v>
      </c>
      <c r="Q80" s="3" t="s">
        <v>133</v>
      </c>
      <c r="R80">
        <v>3</v>
      </c>
      <c r="S80" s="3" t="s">
        <v>101</v>
      </c>
      <c r="T80">
        <v>6</v>
      </c>
    </row>
    <row r="81" spans="15:20" x14ac:dyDescent="0.35">
      <c r="O81" s="3" t="s">
        <v>101</v>
      </c>
      <c r="P81">
        <v>3</v>
      </c>
      <c r="Q81" s="3" t="s">
        <v>133</v>
      </c>
      <c r="R81">
        <v>3</v>
      </c>
      <c r="S81" s="3" t="s">
        <v>101</v>
      </c>
      <c r="T81">
        <v>3</v>
      </c>
    </row>
    <row r="82" spans="15:20" x14ac:dyDescent="0.35">
      <c r="O82" s="3" t="s">
        <v>101</v>
      </c>
      <c r="P82">
        <v>3</v>
      </c>
      <c r="Q82" s="3" t="s">
        <v>133</v>
      </c>
      <c r="R82">
        <v>4</v>
      </c>
      <c r="S82" s="3" t="s">
        <v>101</v>
      </c>
      <c r="T82">
        <v>3</v>
      </c>
    </row>
    <row r="83" spans="15:20" x14ac:dyDescent="0.35">
      <c r="O83" s="3" t="s">
        <v>101</v>
      </c>
      <c r="P83">
        <v>2</v>
      </c>
      <c r="Q83" s="3" t="s">
        <v>133</v>
      </c>
      <c r="R83">
        <v>3</v>
      </c>
      <c r="S83" s="3" t="s">
        <v>101</v>
      </c>
      <c r="T83">
        <v>2</v>
      </c>
    </row>
    <row r="84" spans="15:20" x14ac:dyDescent="0.35">
      <c r="O84" s="3" t="s">
        <v>101</v>
      </c>
      <c r="P84">
        <v>7</v>
      </c>
      <c r="Q84" s="3" t="s">
        <v>133</v>
      </c>
      <c r="R84">
        <v>2</v>
      </c>
      <c r="S84" s="3" t="s">
        <v>101</v>
      </c>
      <c r="T84">
        <v>7</v>
      </c>
    </row>
    <row r="85" spans="15:20" x14ac:dyDescent="0.35">
      <c r="O85" s="3" t="s">
        <v>101</v>
      </c>
      <c r="P85">
        <v>6</v>
      </c>
      <c r="Q85" s="3" t="s">
        <v>133</v>
      </c>
      <c r="R85">
        <v>4</v>
      </c>
      <c r="S85" s="3" t="s">
        <v>101</v>
      </c>
      <c r="T85">
        <v>6</v>
      </c>
    </row>
    <row r="86" spans="15:20" x14ac:dyDescent="0.35">
      <c r="O86" s="3" t="s">
        <v>101</v>
      </c>
      <c r="P86">
        <v>2</v>
      </c>
      <c r="Q86" s="3" t="s">
        <v>133</v>
      </c>
      <c r="R86">
        <v>2</v>
      </c>
      <c r="S86" s="3" t="s">
        <v>101</v>
      </c>
      <c r="T86">
        <v>2</v>
      </c>
    </row>
    <row r="87" spans="15:20" x14ac:dyDescent="0.35">
      <c r="O87" s="3" t="s">
        <v>101</v>
      </c>
      <c r="P87">
        <v>2</v>
      </c>
      <c r="Q87" s="3" t="s">
        <v>133</v>
      </c>
      <c r="R87">
        <v>5</v>
      </c>
      <c r="S87" s="3" t="s">
        <v>101</v>
      </c>
      <c r="T87">
        <v>2</v>
      </c>
    </row>
    <row r="88" spans="15:20" x14ac:dyDescent="0.35">
      <c r="O88" s="3" t="s">
        <v>101</v>
      </c>
      <c r="P88">
        <v>3</v>
      </c>
      <c r="Q88" s="3" t="s">
        <v>133</v>
      </c>
      <c r="R88">
        <v>1</v>
      </c>
      <c r="S88" s="3" t="s">
        <v>101</v>
      </c>
      <c r="T88">
        <v>3</v>
      </c>
    </row>
    <row r="89" spans="15:20" x14ac:dyDescent="0.35">
      <c r="O89" s="3" t="s">
        <v>101</v>
      </c>
      <c r="P89">
        <v>3</v>
      </c>
      <c r="Q89" s="3" t="s">
        <v>133</v>
      </c>
      <c r="R89">
        <v>3</v>
      </c>
      <c r="S89" s="3" t="s">
        <v>101</v>
      </c>
      <c r="T89">
        <v>3</v>
      </c>
    </row>
    <row r="90" spans="15:20" x14ac:dyDescent="0.35">
      <c r="O90" s="3" t="s">
        <v>101</v>
      </c>
      <c r="P90">
        <v>3</v>
      </c>
      <c r="Q90" s="3" t="s">
        <v>133</v>
      </c>
      <c r="R90">
        <v>5</v>
      </c>
      <c r="S90" s="3" t="s">
        <v>101</v>
      </c>
      <c r="T90">
        <v>3</v>
      </c>
    </row>
    <row r="91" spans="15:20" x14ac:dyDescent="0.35">
      <c r="O91" s="3" t="s">
        <v>101</v>
      </c>
      <c r="P91">
        <v>4</v>
      </c>
      <c r="Q91" s="3" t="s">
        <v>133</v>
      </c>
      <c r="R91">
        <v>4</v>
      </c>
      <c r="S91" s="3" t="s">
        <v>101</v>
      </c>
      <c r="T91">
        <v>4</v>
      </c>
    </row>
    <row r="92" spans="15:20" x14ac:dyDescent="0.35">
      <c r="O92" s="3" t="s">
        <v>101</v>
      </c>
      <c r="P92">
        <v>4</v>
      </c>
      <c r="Q92" s="3" t="s">
        <v>133</v>
      </c>
      <c r="R92">
        <v>2</v>
      </c>
      <c r="S92" s="3" t="s">
        <v>101</v>
      </c>
      <c r="T92">
        <v>4</v>
      </c>
    </row>
    <row r="93" spans="15:20" x14ac:dyDescent="0.35">
      <c r="O93" s="3" t="s">
        <v>101</v>
      </c>
      <c r="P93">
        <v>3</v>
      </c>
      <c r="Q93" s="3" t="s">
        <v>133</v>
      </c>
      <c r="R93">
        <v>2</v>
      </c>
      <c r="S93" s="3" t="s">
        <v>101</v>
      </c>
      <c r="T93">
        <v>3</v>
      </c>
    </row>
    <row r="94" spans="15:20" x14ac:dyDescent="0.35">
      <c r="O94" s="3" t="s">
        <v>101</v>
      </c>
      <c r="P94">
        <v>3</v>
      </c>
      <c r="Q94" s="3" t="s">
        <v>133</v>
      </c>
      <c r="R94">
        <v>8</v>
      </c>
      <c r="S94" s="3" t="s">
        <v>101</v>
      </c>
      <c r="T94">
        <v>3</v>
      </c>
    </row>
    <row r="95" spans="15:20" x14ac:dyDescent="0.35">
      <c r="O95" s="3" t="s">
        <v>101</v>
      </c>
      <c r="P95">
        <v>2</v>
      </c>
      <c r="Q95" s="3" t="s">
        <v>133</v>
      </c>
      <c r="R95">
        <v>9</v>
      </c>
      <c r="S95" s="3" t="s">
        <v>101</v>
      </c>
      <c r="T95">
        <v>2</v>
      </c>
    </row>
    <row r="96" spans="15:20" x14ac:dyDescent="0.35">
      <c r="O96" s="3" t="s">
        <v>101</v>
      </c>
      <c r="P96">
        <v>3</v>
      </c>
      <c r="Q96" s="3" t="s">
        <v>133</v>
      </c>
      <c r="R96">
        <v>2</v>
      </c>
      <c r="S96" s="3" t="s">
        <v>101</v>
      </c>
      <c r="T96">
        <v>3</v>
      </c>
    </row>
    <row r="97" spans="15:20" x14ac:dyDescent="0.35">
      <c r="O97" s="3" t="s">
        <v>101</v>
      </c>
      <c r="P97">
        <v>3</v>
      </c>
      <c r="Q97" s="3" t="s">
        <v>133</v>
      </c>
      <c r="R97">
        <v>2</v>
      </c>
      <c r="S97" s="3" t="s">
        <v>101</v>
      </c>
      <c r="T97">
        <v>3</v>
      </c>
    </row>
    <row r="98" spans="15:20" x14ac:dyDescent="0.35">
      <c r="O98" s="3" t="s">
        <v>101</v>
      </c>
      <c r="P98">
        <v>5</v>
      </c>
      <c r="Q98" s="3" t="s">
        <v>133</v>
      </c>
      <c r="R98">
        <v>7</v>
      </c>
      <c r="S98" s="3" t="s">
        <v>101</v>
      </c>
      <c r="T98">
        <v>5</v>
      </c>
    </row>
    <row r="99" spans="15:20" x14ac:dyDescent="0.35">
      <c r="O99" s="3" t="s">
        <v>101</v>
      </c>
      <c r="P99">
        <v>2</v>
      </c>
      <c r="Q99" s="3" t="s">
        <v>133</v>
      </c>
      <c r="R99">
        <v>2</v>
      </c>
      <c r="S99" s="3" t="s">
        <v>101</v>
      </c>
      <c r="T99">
        <v>2</v>
      </c>
    </row>
    <row r="100" spans="15:20" x14ac:dyDescent="0.35">
      <c r="O100" s="3" t="s">
        <v>101</v>
      </c>
      <c r="P100">
        <v>4</v>
      </c>
      <c r="Q100" s="3" t="s">
        <v>133</v>
      </c>
      <c r="R100">
        <v>4</v>
      </c>
      <c r="S100" s="3" t="s">
        <v>101</v>
      </c>
      <c r="T100">
        <v>4</v>
      </c>
    </row>
    <row r="101" spans="15:20" x14ac:dyDescent="0.35">
      <c r="O101" s="3" t="s">
        <v>101</v>
      </c>
      <c r="P101">
        <v>4</v>
      </c>
      <c r="Q101" s="3" t="s">
        <v>133</v>
      </c>
      <c r="R101">
        <v>3</v>
      </c>
      <c r="S101" s="3" t="s">
        <v>101</v>
      </c>
      <c r="T101">
        <v>4</v>
      </c>
    </row>
    <row r="102" spans="15:20" x14ac:dyDescent="0.35">
      <c r="O102" s="3" t="s">
        <v>101</v>
      </c>
      <c r="P102">
        <v>1</v>
      </c>
      <c r="Q102" s="3" t="s">
        <v>133</v>
      </c>
      <c r="R102">
        <v>3</v>
      </c>
      <c r="S102" s="3" t="s">
        <v>101</v>
      </c>
      <c r="T102">
        <v>1</v>
      </c>
    </row>
    <row r="103" spans="15:20" x14ac:dyDescent="0.35">
      <c r="O103" s="3" t="s">
        <v>101</v>
      </c>
      <c r="P103">
        <v>4</v>
      </c>
      <c r="Q103" s="3" t="s">
        <v>133</v>
      </c>
      <c r="R103">
        <v>4</v>
      </c>
      <c r="S103" s="3" t="s">
        <v>101</v>
      </c>
      <c r="T103">
        <v>4</v>
      </c>
    </row>
    <row r="104" spans="15:20" x14ac:dyDescent="0.35">
      <c r="O104" s="3" t="s">
        <v>101</v>
      </c>
      <c r="P104">
        <v>2</v>
      </c>
      <c r="Q104" s="3" t="s">
        <v>133</v>
      </c>
      <c r="R104">
        <v>3</v>
      </c>
      <c r="S104" s="3" t="s">
        <v>101</v>
      </c>
      <c r="T104">
        <v>2</v>
      </c>
    </row>
    <row r="105" spans="15:20" x14ac:dyDescent="0.35">
      <c r="O105" s="3" t="s">
        <v>101</v>
      </c>
      <c r="P105">
        <v>2</v>
      </c>
      <c r="Q105" s="3" t="s">
        <v>133</v>
      </c>
      <c r="R105">
        <v>3</v>
      </c>
      <c r="S105" s="3" t="s">
        <v>101</v>
      </c>
      <c r="T105">
        <v>2</v>
      </c>
    </row>
    <row r="106" spans="15:20" x14ac:dyDescent="0.35">
      <c r="O106" s="3" t="s">
        <v>101</v>
      </c>
      <c r="P106">
        <v>3</v>
      </c>
      <c r="Q106" s="3" t="s">
        <v>133</v>
      </c>
      <c r="R106">
        <v>7</v>
      </c>
      <c r="S106" s="3" t="s">
        <v>101</v>
      </c>
      <c r="T106">
        <v>3</v>
      </c>
    </row>
    <row r="107" spans="15:20" x14ac:dyDescent="0.35">
      <c r="O107" s="3" t="s">
        <v>101</v>
      </c>
      <c r="P107">
        <v>2</v>
      </c>
      <c r="Q107" s="3" t="s">
        <v>133</v>
      </c>
      <c r="R107">
        <v>5</v>
      </c>
      <c r="S107" s="3" t="s">
        <v>101</v>
      </c>
      <c r="T107">
        <v>2</v>
      </c>
    </row>
    <row r="108" spans="15:20" x14ac:dyDescent="0.35">
      <c r="O108" s="3" t="s">
        <v>101</v>
      </c>
      <c r="P108">
        <v>5</v>
      </c>
      <c r="Q108" s="3" t="s">
        <v>133</v>
      </c>
      <c r="R108">
        <v>2</v>
      </c>
      <c r="S108" s="3" t="s">
        <v>101</v>
      </c>
      <c r="T108">
        <v>5</v>
      </c>
    </row>
    <row r="109" spans="15:20" x14ac:dyDescent="0.35">
      <c r="O109" s="3" t="s">
        <v>101</v>
      </c>
      <c r="P109">
        <v>2</v>
      </c>
      <c r="Q109" s="3" t="s">
        <v>133</v>
      </c>
      <c r="R109">
        <v>3</v>
      </c>
      <c r="S109" s="3" t="s">
        <v>101</v>
      </c>
      <c r="T109">
        <v>2</v>
      </c>
    </row>
    <row r="110" spans="15:20" x14ac:dyDescent="0.35">
      <c r="O110" s="3" t="s">
        <v>101</v>
      </c>
      <c r="P110">
        <v>5</v>
      </c>
      <c r="Q110" s="3" t="s">
        <v>133</v>
      </c>
      <c r="R110">
        <v>1</v>
      </c>
      <c r="S110" s="3" t="s">
        <v>101</v>
      </c>
      <c r="T110">
        <v>5</v>
      </c>
    </row>
    <row r="111" spans="15:20" x14ac:dyDescent="0.35">
      <c r="O111" s="3" t="s">
        <v>101</v>
      </c>
      <c r="P111">
        <v>5</v>
      </c>
      <c r="Q111" s="3" t="s">
        <v>133</v>
      </c>
      <c r="R111">
        <v>7</v>
      </c>
      <c r="S111" s="3" t="s">
        <v>101</v>
      </c>
      <c r="T111">
        <v>5</v>
      </c>
    </row>
    <row r="112" spans="15:20" x14ac:dyDescent="0.35">
      <c r="O112" s="3" t="s">
        <v>101</v>
      </c>
      <c r="P112">
        <v>3</v>
      </c>
      <c r="Q112" s="3" t="s">
        <v>133</v>
      </c>
      <c r="R112">
        <v>2</v>
      </c>
      <c r="S112" s="3" t="s">
        <v>101</v>
      </c>
      <c r="T112">
        <v>3</v>
      </c>
    </row>
    <row r="113" spans="15:20" x14ac:dyDescent="0.35">
      <c r="O113" s="3" t="s">
        <v>101</v>
      </c>
      <c r="P113">
        <v>2</v>
      </c>
      <c r="Q113" s="3" t="s">
        <v>133</v>
      </c>
      <c r="R113">
        <v>3</v>
      </c>
      <c r="S113" s="3" t="s">
        <v>101</v>
      </c>
      <c r="T113">
        <v>2</v>
      </c>
    </row>
    <row r="114" spans="15:20" x14ac:dyDescent="0.35">
      <c r="O114" s="3" t="s">
        <v>101</v>
      </c>
      <c r="P114">
        <v>2</v>
      </c>
      <c r="Q114" s="3" t="s">
        <v>133</v>
      </c>
      <c r="R114">
        <v>6</v>
      </c>
      <c r="S114" s="3" t="s">
        <v>101</v>
      </c>
      <c r="T114">
        <v>2</v>
      </c>
    </row>
    <row r="115" spans="15:20" x14ac:dyDescent="0.35">
      <c r="O115" s="3" t="s">
        <v>101</v>
      </c>
      <c r="P115">
        <v>2</v>
      </c>
      <c r="Q115" s="3" t="s">
        <v>133</v>
      </c>
      <c r="R115">
        <v>6</v>
      </c>
      <c r="S115" s="3" t="s">
        <v>101</v>
      </c>
      <c r="T115">
        <v>2</v>
      </c>
    </row>
    <row r="116" spans="15:20" x14ac:dyDescent="0.35">
      <c r="O116" s="3" t="s">
        <v>101</v>
      </c>
      <c r="P116">
        <v>8</v>
      </c>
      <c r="Q116" s="3" t="s">
        <v>133</v>
      </c>
      <c r="R116">
        <v>1</v>
      </c>
      <c r="S116" s="3" t="s">
        <v>101</v>
      </c>
      <c r="T116">
        <v>8</v>
      </c>
    </row>
    <row r="117" spans="15:20" x14ac:dyDescent="0.35">
      <c r="O117" s="3" t="s">
        <v>101</v>
      </c>
      <c r="P117">
        <v>3</v>
      </c>
      <c r="Q117" s="3" t="s">
        <v>133</v>
      </c>
      <c r="R117">
        <v>8</v>
      </c>
      <c r="S117" s="3" t="s">
        <v>101</v>
      </c>
      <c r="T117">
        <v>3</v>
      </c>
    </row>
    <row r="118" spans="15:20" x14ac:dyDescent="0.35">
      <c r="O118" s="3" t="s">
        <v>101</v>
      </c>
      <c r="P118">
        <v>4</v>
      </c>
      <c r="Q118" s="3" t="s">
        <v>133</v>
      </c>
      <c r="R118">
        <v>4</v>
      </c>
      <c r="S118" s="3" t="s">
        <v>101</v>
      </c>
      <c r="T118">
        <v>4</v>
      </c>
    </row>
    <row r="119" spans="15:20" x14ac:dyDescent="0.35">
      <c r="O119" s="3" t="s">
        <v>101</v>
      </c>
      <c r="P119">
        <v>4</v>
      </c>
      <c r="Q119" s="3" t="s">
        <v>133</v>
      </c>
      <c r="R119">
        <v>3</v>
      </c>
      <c r="S119" s="3" t="s">
        <v>101</v>
      </c>
      <c r="T119">
        <v>4</v>
      </c>
    </row>
    <row r="120" spans="15:20" x14ac:dyDescent="0.35">
      <c r="O120" s="3" t="s">
        <v>101</v>
      </c>
      <c r="P120">
        <v>2</v>
      </c>
      <c r="Q120" s="3" t="s">
        <v>133</v>
      </c>
      <c r="R120">
        <v>5</v>
      </c>
      <c r="S120" s="3" t="s">
        <v>101</v>
      </c>
      <c r="T120">
        <v>2</v>
      </c>
    </row>
    <row r="121" spans="15:20" x14ac:dyDescent="0.35">
      <c r="O121" s="3" t="s">
        <v>101</v>
      </c>
      <c r="P121">
        <v>1</v>
      </c>
      <c r="Q121" s="3" t="s">
        <v>133</v>
      </c>
      <c r="R121">
        <v>3</v>
      </c>
      <c r="S121" s="3" t="s">
        <v>101</v>
      </c>
      <c r="T121">
        <v>1</v>
      </c>
    </row>
    <row r="122" spans="15:20" x14ac:dyDescent="0.35">
      <c r="O122" s="3" t="s">
        <v>101</v>
      </c>
      <c r="P122">
        <v>3</v>
      </c>
      <c r="Q122" s="3" t="s">
        <v>133</v>
      </c>
      <c r="R122">
        <v>1</v>
      </c>
      <c r="S122" s="3" t="s">
        <v>101</v>
      </c>
      <c r="T122">
        <v>3</v>
      </c>
    </row>
    <row r="123" spans="15:20" x14ac:dyDescent="0.35">
      <c r="O123" s="3" t="s">
        <v>101</v>
      </c>
      <c r="P123">
        <v>3</v>
      </c>
      <c r="Q123" s="3" t="s">
        <v>133</v>
      </c>
      <c r="R123">
        <v>2</v>
      </c>
      <c r="S123" s="3" t="s">
        <v>101</v>
      </c>
      <c r="T123">
        <v>3</v>
      </c>
    </row>
    <row r="124" spans="15:20" x14ac:dyDescent="0.35">
      <c r="O124" s="3" t="s">
        <v>101</v>
      </c>
      <c r="P124">
        <v>5</v>
      </c>
      <c r="Q124" s="3" t="s">
        <v>133</v>
      </c>
      <c r="R124">
        <v>4</v>
      </c>
      <c r="S124" s="3" t="s">
        <v>101</v>
      </c>
      <c r="T124">
        <v>5</v>
      </c>
    </row>
    <row r="125" spans="15:20" x14ac:dyDescent="0.35">
      <c r="O125" s="3" t="s">
        <v>101</v>
      </c>
      <c r="P125">
        <v>5</v>
      </c>
      <c r="Q125" s="3" t="s">
        <v>133</v>
      </c>
      <c r="R125">
        <v>4</v>
      </c>
      <c r="S125" s="3" t="s">
        <v>101</v>
      </c>
      <c r="T125">
        <v>5</v>
      </c>
    </row>
    <row r="126" spans="15:20" x14ac:dyDescent="0.35">
      <c r="O126" s="3" t="s">
        <v>101</v>
      </c>
      <c r="P126">
        <v>2</v>
      </c>
      <c r="Q126" s="3" t="s">
        <v>133</v>
      </c>
      <c r="R126">
        <v>4</v>
      </c>
      <c r="S126" s="3" t="s">
        <v>101</v>
      </c>
      <c r="T126">
        <v>2</v>
      </c>
    </row>
    <row r="127" spans="15:20" x14ac:dyDescent="0.35">
      <c r="O127" s="3" t="s">
        <v>101</v>
      </c>
      <c r="P127">
        <v>3</v>
      </c>
      <c r="Q127" s="3" t="s">
        <v>133</v>
      </c>
      <c r="R127">
        <v>3</v>
      </c>
      <c r="S127" s="3" t="s">
        <v>101</v>
      </c>
      <c r="T127">
        <v>3</v>
      </c>
    </row>
    <row r="128" spans="15:20" x14ac:dyDescent="0.35">
      <c r="O128" s="3" t="s">
        <v>101</v>
      </c>
      <c r="P128">
        <v>3</v>
      </c>
      <c r="Q128" s="3" t="s">
        <v>133</v>
      </c>
      <c r="R128">
        <v>6</v>
      </c>
      <c r="S128" s="3" t="s">
        <v>101</v>
      </c>
      <c r="T128">
        <v>3</v>
      </c>
    </row>
    <row r="129" spans="15:20" x14ac:dyDescent="0.35">
      <c r="O129" s="3" t="s">
        <v>101</v>
      </c>
      <c r="P129">
        <v>3</v>
      </c>
      <c r="Q129" s="3" t="s">
        <v>133</v>
      </c>
      <c r="R129">
        <v>2</v>
      </c>
      <c r="S129" s="3" t="s">
        <v>101</v>
      </c>
      <c r="T129">
        <v>3</v>
      </c>
    </row>
    <row r="130" spans="15:20" x14ac:dyDescent="0.35">
      <c r="O130" s="3" t="s">
        <v>101</v>
      </c>
      <c r="P130">
        <v>5</v>
      </c>
      <c r="Q130" s="3" t="s">
        <v>133</v>
      </c>
      <c r="R130">
        <v>5</v>
      </c>
      <c r="S130" s="3" t="s">
        <v>101</v>
      </c>
      <c r="T130">
        <v>5</v>
      </c>
    </row>
    <row r="131" spans="15:20" x14ac:dyDescent="0.35">
      <c r="O131" s="3" t="s">
        <v>101</v>
      </c>
      <c r="P131">
        <v>2</v>
      </c>
      <c r="Q131" s="3" t="s">
        <v>133</v>
      </c>
      <c r="R131">
        <v>5</v>
      </c>
      <c r="S131" s="3" t="s">
        <v>101</v>
      </c>
      <c r="T131">
        <v>2</v>
      </c>
    </row>
    <row r="132" spans="15:20" x14ac:dyDescent="0.35">
      <c r="O132" s="3" t="s">
        <v>101</v>
      </c>
      <c r="P132">
        <v>6</v>
      </c>
      <c r="Q132" s="3" t="s">
        <v>133</v>
      </c>
      <c r="R132">
        <v>2</v>
      </c>
      <c r="S132" s="3" t="s">
        <v>101</v>
      </c>
      <c r="T132">
        <v>6</v>
      </c>
    </row>
    <row r="133" spans="15:20" x14ac:dyDescent="0.35">
      <c r="O133" s="3" t="s">
        <v>101</v>
      </c>
      <c r="P133">
        <v>4</v>
      </c>
      <c r="Q133" s="3" t="s">
        <v>133</v>
      </c>
      <c r="R133">
        <v>5</v>
      </c>
      <c r="S133" s="3" t="s">
        <v>101</v>
      </c>
      <c r="T133">
        <v>4</v>
      </c>
    </row>
    <row r="134" spans="15:20" x14ac:dyDescent="0.35">
      <c r="O134" s="3" t="s">
        <v>101</v>
      </c>
      <c r="P134">
        <v>5</v>
      </c>
      <c r="Q134" s="3" t="s">
        <v>133</v>
      </c>
      <c r="R134">
        <v>3</v>
      </c>
      <c r="S134" s="3" t="s">
        <v>101</v>
      </c>
      <c r="T134">
        <v>5</v>
      </c>
    </row>
    <row r="135" spans="15:20" x14ac:dyDescent="0.35">
      <c r="O135" s="3" t="s">
        <v>101</v>
      </c>
      <c r="P135">
        <v>5</v>
      </c>
      <c r="Q135" s="3" t="s">
        <v>133</v>
      </c>
      <c r="R135">
        <v>3</v>
      </c>
      <c r="S135" s="3" t="s">
        <v>101</v>
      </c>
      <c r="T135">
        <v>5</v>
      </c>
    </row>
    <row r="136" spans="15:20" x14ac:dyDescent="0.35">
      <c r="O136" s="3" t="s">
        <v>101</v>
      </c>
      <c r="P136">
        <v>3</v>
      </c>
      <c r="Q136" s="3" t="s">
        <v>133</v>
      </c>
      <c r="R136">
        <v>5</v>
      </c>
      <c r="S136" s="3" t="s">
        <v>101</v>
      </c>
      <c r="T136">
        <v>3</v>
      </c>
    </row>
    <row r="137" spans="15:20" x14ac:dyDescent="0.35">
      <c r="O137" s="3" t="s">
        <v>101</v>
      </c>
      <c r="P137">
        <v>2</v>
      </c>
      <c r="Q137" s="3" t="s">
        <v>133</v>
      </c>
      <c r="R137">
        <v>3</v>
      </c>
      <c r="S137" s="3" t="s">
        <v>101</v>
      </c>
      <c r="T137">
        <v>2</v>
      </c>
    </row>
    <row r="138" spans="15:20" x14ac:dyDescent="0.35">
      <c r="O138" s="3" t="s">
        <v>101</v>
      </c>
      <c r="P138">
        <v>3</v>
      </c>
      <c r="Q138" s="3" t="s">
        <v>133</v>
      </c>
      <c r="R138">
        <v>3</v>
      </c>
      <c r="S138" s="3" t="s">
        <v>101</v>
      </c>
      <c r="T138">
        <v>3</v>
      </c>
    </row>
    <row r="139" spans="15:20" x14ac:dyDescent="0.35">
      <c r="O139" s="3" t="s">
        <v>101</v>
      </c>
      <c r="P139">
        <v>1</v>
      </c>
      <c r="Q139" s="3" t="s">
        <v>133</v>
      </c>
      <c r="R139">
        <v>7</v>
      </c>
      <c r="S139" s="3" t="s">
        <v>101</v>
      </c>
      <c r="T139">
        <v>1</v>
      </c>
    </row>
    <row r="140" spans="15:20" x14ac:dyDescent="0.35">
      <c r="O140" s="3" t="s">
        <v>101</v>
      </c>
      <c r="P140">
        <v>3</v>
      </c>
      <c r="Q140" s="3" t="s">
        <v>133</v>
      </c>
      <c r="R140">
        <v>3</v>
      </c>
      <c r="S140" s="3" t="s">
        <v>101</v>
      </c>
      <c r="T140">
        <v>3</v>
      </c>
    </row>
    <row r="141" spans="15:20" x14ac:dyDescent="0.35">
      <c r="O141" s="3" t="s">
        <v>101</v>
      </c>
      <c r="P141">
        <v>3</v>
      </c>
      <c r="Q141" s="3" t="s">
        <v>133</v>
      </c>
      <c r="R141">
        <v>5</v>
      </c>
      <c r="S141" s="3" t="s">
        <v>101</v>
      </c>
      <c r="T141">
        <v>3</v>
      </c>
    </row>
    <row r="142" spans="15:20" x14ac:dyDescent="0.35">
      <c r="O142" s="3" t="s">
        <v>101</v>
      </c>
      <c r="P142">
        <v>2</v>
      </c>
      <c r="Q142" s="3" t="s">
        <v>133</v>
      </c>
      <c r="R142">
        <v>6</v>
      </c>
      <c r="S142" s="3" t="s">
        <v>101</v>
      </c>
      <c r="T142">
        <v>2</v>
      </c>
    </row>
    <row r="143" spans="15:20" x14ac:dyDescent="0.35">
      <c r="O143" s="3" t="s">
        <v>101</v>
      </c>
      <c r="P143">
        <v>2</v>
      </c>
      <c r="Q143" s="3" t="s">
        <v>133</v>
      </c>
      <c r="R143">
        <v>6</v>
      </c>
      <c r="S143" s="3" t="s">
        <v>101</v>
      </c>
      <c r="T143">
        <v>2</v>
      </c>
    </row>
    <row r="144" spans="15:20" x14ac:dyDescent="0.35">
      <c r="O144" s="3" t="s">
        <v>101</v>
      </c>
      <c r="P144">
        <v>5</v>
      </c>
      <c r="Q144" s="3" t="s">
        <v>133</v>
      </c>
      <c r="R144">
        <v>4</v>
      </c>
      <c r="S144" s="3" t="s">
        <v>101</v>
      </c>
      <c r="T144">
        <v>5</v>
      </c>
    </row>
    <row r="145" spans="15:20" x14ac:dyDescent="0.35">
      <c r="O145" s="3" t="s">
        <v>101</v>
      </c>
      <c r="P145">
        <v>3</v>
      </c>
      <c r="Q145" s="3" t="s">
        <v>133</v>
      </c>
      <c r="R145">
        <v>5</v>
      </c>
      <c r="S145" s="3" t="s">
        <v>101</v>
      </c>
      <c r="T145">
        <v>3</v>
      </c>
    </row>
    <row r="146" spans="15:20" x14ac:dyDescent="0.35">
      <c r="O146" s="3" t="s">
        <v>101</v>
      </c>
      <c r="P146">
        <v>1</v>
      </c>
      <c r="Q146" s="3" t="s">
        <v>133</v>
      </c>
      <c r="R146">
        <v>10</v>
      </c>
      <c r="S146" s="3" t="s">
        <v>101</v>
      </c>
      <c r="T146">
        <v>1</v>
      </c>
    </row>
    <row r="147" spans="15:20" x14ac:dyDescent="0.35">
      <c r="O147" s="3" t="s">
        <v>101</v>
      </c>
      <c r="P147">
        <v>3</v>
      </c>
      <c r="Q147" s="3" t="s">
        <v>133</v>
      </c>
      <c r="R147">
        <v>2</v>
      </c>
      <c r="S147" s="3" t="s">
        <v>101</v>
      </c>
      <c r="T147">
        <v>3</v>
      </c>
    </row>
    <row r="148" spans="15:20" x14ac:dyDescent="0.35">
      <c r="O148" s="3" t="s">
        <v>101</v>
      </c>
      <c r="P148">
        <v>3</v>
      </c>
      <c r="Q148" s="3" t="s">
        <v>133</v>
      </c>
      <c r="R148">
        <v>2</v>
      </c>
      <c r="S148" s="3" t="s">
        <v>101</v>
      </c>
      <c r="T148">
        <v>3</v>
      </c>
    </row>
    <row r="149" spans="15:20" x14ac:dyDescent="0.35">
      <c r="O149" s="3" t="s">
        <v>101</v>
      </c>
      <c r="P149">
        <v>4</v>
      </c>
      <c r="Q149" s="3" t="s">
        <v>133</v>
      </c>
      <c r="R149">
        <v>7</v>
      </c>
      <c r="S149" s="3" t="s">
        <v>101</v>
      </c>
      <c r="T149">
        <v>4</v>
      </c>
    </row>
    <row r="150" spans="15:20" x14ac:dyDescent="0.35">
      <c r="O150" s="3" t="s">
        <v>101</v>
      </c>
      <c r="P150">
        <v>4</v>
      </c>
      <c r="Q150" s="3" t="s">
        <v>133</v>
      </c>
      <c r="R150">
        <v>1</v>
      </c>
      <c r="S150" s="3" t="s">
        <v>101</v>
      </c>
      <c r="T150">
        <v>4</v>
      </c>
    </row>
    <row r="151" spans="15:20" x14ac:dyDescent="0.35">
      <c r="O151" s="3" t="s">
        <v>101</v>
      </c>
      <c r="P151">
        <v>7</v>
      </c>
      <c r="Q151" s="3" t="s">
        <v>133</v>
      </c>
      <c r="R151">
        <v>2</v>
      </c>
      <c r="S151" s="3" t="s">
        <v>101</v>
      </c>
      <c r="T151">
        <v>7</v>
      </c>
    </row>
    <row r="152" spans="15:20" x14ac:dyDescent="0.35">
      <c r="O152" s="3" t="s">
        <v>101</v>
      </c>
      <c r="P152">
        <v>5</v>
      </c>
      <c r="Q152" s="3" t="s">
        <v>133</v>
      </c>
      <c r="R152">
        <v>3</v>
      </c>
      <c r="S152" s="3" t="s">
        <v>101</v>
      </c>
      <c r="T152">
        <v>5</v>
      </c>
    </row>
    <row r="153" spans="15:20" x14ac:dyDescent="0.35">
      <c r="O153" s="3" t="s">
        <v>101</v>
      </c>
      <c r="P153">
        <v>5</v>
      </c>
      <c r="Q153" s="3" t="s">
        <v>133</v>
      </c>
      <c r="R153">
        <v>4</v>
      </c>
      <c r="S153" s="3" t="s">
        <v>101</v>
      </c>
      <c r="T153">
        <v>5</v>
      </c>
    </row>
    <row r="154" spans="15:20" x14ac:dyDescent="0.35">
      <c r="O154" s="3" t="s">
        <v>101</v>
      </c>
      <c r="P154">
        <v>2</v>
      </c>
      <c r="Q154" s="3" t="s">
        <v>133</v>
      </c>
      <c r="R154">
        <v>3</v>
      </c>
      <c r="S154" s="3" t="s">
        <v>101</v>
      </c>
      <c r="T154">
        <v>2</v>
      </c>
    </row>
    <row r="155" spans="15:20" x14ac:dyDescent="0.35">
      <c r="O155" s="3" t="s">
        <v>101</v>
      </c>
      <c r="P155">
        <v>3</v>
      </c>
      <c r="Q155" s="3" t="s">
        <v>133</v>
      </c>
      <c r="R155">
        <v>1</v>
      </c>
      <c r="S155" s="3" t="s">
        <v>101</v>
      </c>
      <c r="T155">
        <v>3</v>
      </c>
    </row>
    <row r="156" spans="15:20" x14ac:dyDescent="0.35">
      <c r="O156" s="3" t="s">
        <v>101</v>
      </c>
      <c r="P156">
        <v>4</v>
      </c>
      <c r="Q156" s="3" t="s">
        <v>133</v>
      </c>
      <c r="R156">
        <v>6</v>
      </c>
      <c r="S156" s="3" t="s">
        <v>101</v>
      </c>
      <c r="T156">
        <v>4</v>
      </c>
    </row>
    <row r="157" spans="15:20" x14ac:dyDescent="0.35">
      <c r="O157" s="3" t="s">
        <v>101</v>
      </c>
      <c r="P157">
        <v>4</v>
      </c>
      <c r="Q157" s="3" t="s">
        <v>133</v>
      </c>
      <c r="R157">
        <v>2</v>
      </c>
      <c r="S157" s="3" t="s">
        <v>101</v>
      </c>
      <c r="T157">
        <v>4</v>
      </c>
    </row>
    <row r="158" spans="15:20" x14ac:dyDescent="0.35">
      <c r="O158" s="3" t="s">
        <v>101</v>
      </c>
      <c r="P158">
        <v>5</v>
      </c>
      <c r="Q158" s="3" t="s">
        <v>133</v>
      </c>
      <c r="R158">
        <v>3</v>
      </c>
      <c r="S158" s="3" t="s">
        <v>101</v>
      </c>
      <c r="T158">
        <v>5</v>
      </c>
    </row>
    <row r="159" spans="15:20" x14ac:dyDescent="0.35">
      <c r="O159" s="3" t="s">
        <v>101</v>
      </c>
      <c r="P159">
        <v>2</v>
      </c>
      <c r="Q159" s="3" t="s">
        <v>133</v>
      </c>
      <c r="R159">
        <v>6</v>
      </c>
      <c r="S159" s="3" t="s">
        <v>101</v>
      </c>
      <c r="T159">
        <v>2</v>
      </c>
    </row>
    <row r="160" spans="15:20" x14ac:dyDescent="0.35">
      <c r="O160" s="3" t="s">
        <v>101</v>
      </c>
      <c r="P160">
        <v>3</v>
      </c>
      <c r="Q160" s="3" t="s">
        <v>133</v>
      </c>
      <c r="R160">
        <v>8</v>
      </c>
      <c r="S160" s="3" t="s">
        <v>101</v>
      </c>
      <c r="T160">
        <v>3</v>
      </c>
    </row>
    <row r="161" spans="15:20" x14ac:dyDescent="0.35">
      <c r="O161" s="3" t="s">
        <v>101</v>
      </c>
      <c r="P161">
        <v>6</v>
      </c>
      <c r="Q161" s="3" t="s">
        <v>133</v>
      </c>
      <c r="R161">
        <v>2</v>
      </c>
      <c r="S161" s="3" t="s">
        <v>101</v>
      </c>
      <c r="T161">
        <v>6</v>
      </c>
    </row>
    <row r="162" spans="15:20" x14ac:dyDescent="0.35">
      <c r="O162" s="3" t="s">
        <v>101</v>
      </c>
      <c r="P162">
        <v>9</v>
      </c>
      <c r="Q162" s="3" t="s">
        <v>133</v>
      </c>
      <c r="R162">
        <v>4</v>
      </c>
      <c r="S162" s="3" t="s">
        <v>101</v>
      </c>
      <c r="T162">
        <v>9</v>
      </c>
    </row>
    <row r="163" spans="15:20" x14ac:dyDescent="0.35">
      <c r="O163" s="3" t="s">
        <v>101</v>
      </c>
      <c r="P163">
        <v>3</v>
      </c>
      <c r="Q163" s="3" t="s">
        <v>133</v>
      </c>
      <c r="R163">
        <v>2</v>
      </c>
      <c r="S163" s="3" t="s">
        <v>101</v>
      </c>
      <c r="T163">
        <v>3</v>
      </c>
    </row>
    <row r="164" spans="15:20" x14ac:dyDescent="0.35">
      <c r="O164" s="3" t="s">
        <v>101</v>
      </c>
      <c r="P164">
        <v>2</v>
      </c>
      <c r="Q164" s="3" t="s">
        <v>133</v>
      </c>
      <c r="R164">
        <v>3</v>
      </c>
      <c r="S164" s="3" t="s">
        <v>101</v>
      </c>
      <c r="T164">
        <v>2</v>
      </c>
    </row>
    <row r="165" spans="15:20" x14ac:dyDescent="0.35">
      <c r="O165" s="3" t="s">
        <v>101</v>
      </c>
      <c r="P165">
        <v>2</v>
      </c>
      <c r="Q165" s="3" t="s">
        <v>133</v>
      </c>
      <c r="R165">
        <v>2</v>
      </c>
      <c r="S165" s="3" t="s">
        <v>101</v>
      </c>
      <c r="T165">
        <v>2</v>
      </c>
    </row>
    <row r="166" spans="15:20" x14ac:dyDescent="0.35">
      <c r="O166" s="3" t="s">
        <v>101</v>
      </c>
      <c r="P166">
        <v>3</v>
      </c>
      <c r="Q166" s="3" t="s">
        <v>133</v>
      </c>
      <c r="R166">
        <v>5</v>
      </c>
      <c r="S166" s="3" t="s">
        <v>101</v>
      </c>
      <c r="T166">
        <v>3</v>
      </c>
    </row>
    <row r="167" spans="15:20" x14ac:dyDescent="0.35">
      <c r="O167" s="3" t="s">
        <v>101</v>
      </c>
      <c r="P167">
        <v>3</v>
      </c>
      <c r="Q167" s="3" t="s">
        <v>133</v>
      </c>
      <c r="R167">
        <v>5</v>
      </c>
      <c r="S167" s="3" t="s">
        <v>101</v>
      </c>
      <c r="T167">
        <v>3</v>
      </c>
    </row>
    <row r="168" spans="15:20" x14ac:dyDescent="0.35">
      <c r="O168" s="3" t="s">
        <v>101</v>
      </c>
      <c r="P168">
        <v>4</v>
      </c>
      <c r="Q168" s="3" t="s">
        <v>133</v>
      </c>
      <c r="R168">
        <v>5</v>
      </c>
      <c r="S168" s="3" t="s">
        <v>101</v>
      </c>
      <c r="T168">
        <v>4</v>
      </c>
    </row>
    <row r="169" spans="15:20" x14ac:dyDescent="0.35">
      <c r="O169" s="3" t="s">
        <v>101</v>
      </c>
      <c r="P169">
        <v>4</v>
      </c>
      <c r="Q169" s="3" t="s">
        <v>133</v>
      </c>
      <c r="R169">
        <v>4</v>
      </c>
      <c r="S169" s="3" t="s">
        <v>101</v>
      </c>
      <c r="T169">
        <v>4</v>
      </c>
    </row>
    <row r="170" spans="15:20" x14ac:dyDescent="0.35">
      <c r="O170" s="3" t="s">
        <v>101</v>
      </c>
      <c r="P170">
        <v>5</v>
      </c>
      <c r="Q170" s="3" t="s">
        <v>133</v>
      </c>
      <c r="R170">
        <v>2</v>
      </c>
      <c r="S170" s="3" t="s">
        <v>101</v>
      </c>
      <c r="T170">
        <v>5</v>
      </c>
    </row>
    <row r="171" spans="15:20" x14ac:dyDescent="0.35">
      <c r="O171" s="3" t="s">
        <v>101</v>
      </c>
      <c r="P171">
        <v>5</v>
      </c>
      <c r="Q171" s="3" t="s">
        <v>133</v>
      </c>
      <c r="R171">
        <v>2</v>
      </c>
      <c r="S171" s="3" t="s">
        <v>101</v>
      </c>
      <c r="T171">
        <v>5</v>
      </c>
    </row>
    <row r="172" spans="15:20" x14ac:dyDescent="0.35">
      <c r="O172" s="3" t="s">
        <v>101</v>
      </c>
      <c r="P172">
        <v>2</v>
      </c>
      <c r="Q172" s="3" t="s">
        <v>133</v>
      </c>
      <c r="R172">
        <v>5</v>
      </c>
      <c r="S172" s="3" t="s">
        <v>101</v>
      </c>
      <c r="T172">
        <v>2</v>
      </c>
    </row>
    <row r="173" spans="15:20" x14ac:dyDescent="0.35">
      <c r="O173" s="3" t="s">
        <v>101</v>
      </c>
      <c r="P173">
        <v>5</v>
      </c>
      <c r="Q173" s="3" t="s">
        <v>133</v>
      </c>
      <c r="R173">
        <v>3</v>
      </c>
      <c r="S173" s="3" t="s">
        <v>101</v>
      </c>
      <c r="T173">
        <v>5</v>
      </c>
    </row>
    <row r="174" spans="15:20" x14ac:dyDescent="0.35">
      <c r="O174" s="3" t="s">
        <v>101</v>
      </c>
      <c r="P174">
        <v>4</v>
      </c>
      <c r="Q174" s="3" t="s">
        <v>133</v>
      </c>
      <c r="R174">
        <v>3</v>
      </c>
      <c r="S174" s="3" t="s">
        <v>101</v>
      </c>
      <c r="T174">
        <v>4</v>
      </c>
    </row>
    <row r="175" spans="15:20" x14ac:dyDescent="0.35">
      <c r="O175" s="3" t="s">
        <v>101</v>
      </c>
      <c r="P175">
        <v>4</v>
      </c>
      <c r="Q175" s="3" t="s">
        <v>133</v>
      </c>
      <c r="R175">
        <v>3</v>
      </c>
      <c r="S175" s="3" t="s">
        <v>101</v>
      </c>
      <c r="T175">
        <v>4</v>
      </c>
    </row>
    <row r="176" spans="15:20" x14ac:dyDescent="0.35">
      <c r="O176" s="3" t="s">
        <v>101</v>
      </c>
      <c r="P176">
        <v>2</v>
      </c>
      <c r="Q176" s="3" t="s">
        <v>133</v>
      </c>
      <c r="R176">
        <v>2</v>
      </c>
      <c r="S176" s="3" t="s">
        <v>101</v>
      </c>
      <c r="T176">
        <v>2</v>
      </c>
    </row>
    <row r="177" spans="15:20" x14ac:dyDescent="0.35">
      <c r="O177" s="3" t="s">
        <v>101</v>
      </c>
      <c r="P177">
        <v>9</v>
      </c>
      <c r="Q177" s="3" t="s">
        <v>133</v>
      </c>
      <c r="R177">
        <v>5</v>
      </c>
      <c r="S177" s="3" t="s">
        <v>101</v>
      </c>
      <c r="T177">
        <v>9</v>
      </c>
    </row>
    <row r="178" spans="15:20" x14ac:dyDescent="0.35">
      <c r="O178" s="3" t="s">
        <v>101</v>
      </c>
      <c r="P178">
        <v>5</v>
      </c>
      <c r="Q178" s="3" t="s">
        <v>133</v>
      </c>
      <c r="R178">
        <v>3</v>
      </c>
      <c r="S178" s="3" t="s">
        <v>101</v>
      </c>
      <c r="T178">
        <v>5</v>
      </c>
    </row>
    <row r="179" spans="15:20" x14ac:dyDescent="0.35">
      <c r="O179" s="3" t="s">
        <v>101</v>
      </c>
      <c r="P179">
        <v>4</v>
      </c>
      <c r="Q179" s="3" t="s">
        <v>133</v>
      </c>
      <c r="R179">
        <v>4</v>
      </c>
      <c r="S179" s="3" t="s">
        <v>101</v>
      </c>
      <c r="T179">
        <v>4</v>
      </c>
    </row>
    <row r="180" spans="15:20" x14ac:dyDescent="0.35">
      <c r="O180" s="3" t="s">
        <v>101</v>
      </c>
      <c r="P180">
        <v>2</v>
      </c>
      <c r="Q180" s="3" t="s">
        <v>133</v>
      </c>
      <c r="R180">
        <v>1</v>
      </c>
      <c r="S180" s="3" t="s">
        <v>101</v>
      </c>
      <c r="T180">
        <v>2</v>
      </c>
    </row>
    <row r="181" spans="15:20" x14ac:dyDescent="0.35">
      <c r="O181" s="3" t="s">
        <v>101</v>
      </c>
      <c r="P181">
        <v>2</v>
      </c>
      <c r="Q181" s="3" t="s">
        <v>133</v>
      </c>
      <c r="R181">
        <v>3</v>
      </c>
      <c r="S181" s="3" t="s">
        <v>101</v>
      </c>
      <c r="T181">
        <v>2</v>
      </c>
    </row>
    <row r="182" spans="15:20" x14ac:dyDescent="0.35">
      <c r="O182" s="3" t="s">
        <v>101</v>
      </c>
      <c r="P182">
        <v>3</v>
      </c>
      <c r="Q182" s="3" t="s">
        <v>133</v>
      </c>
      <c r="R182">
        <v>2</v>
      </c>
      <c r="S182" s="3" t="s">
        <v>101</v>
      </c>
      <c r="T182">
        <v>3</v>
      </c>
    </row>
    <row r="183" spans="15:20" x14ac:dyDescent="0.35">
      <c r="O183" s="3" t="s">
        <v>101</v>
      </c>
      <c r="P183">
        <v>5</v>
      </c>
      <c r="Q183" s="3" t="s">
        <v>133</v>
      </c>
      <c r="R183">
        <v>6</v>
      </c>
      <c r="S183" s="3" t="s">
        <v>101</v>
      </c>
      <c r="T183">
        <v>5</v>
      </c>
    </row>
    <row r="184" spans="15:20" x14ac:dyDescent="0.35">
      <c r="O184" s="3" t="s">
        <v>101</v>
      </c>
      <c r="P184">
        <v>4</v>
      </c>
      <c r="Q184" s="3" t="s">
        <v>133</v>
      </c>
      <c r="R184">
        <v>6</v>
      </c>
      <c r="S184" s="3" t="s">
        <v>101</v>
      </c>
      <c r="T184">
        <v>4</v>
      </c>
    </row>
    <row r="185" spans="15:20" x14ac:dyDescent="0.35">
      <c r="O185" s="3" t="s">
        <v>101</v>
      </c>
      <c r="P185">
        <v>3</v>
      </c>
      <c r="Q185" s="3" t="s">
        <v>133</v>
      </c>
      <c r="R185">
        <v>3</v>
      </c>
      <c r="S185" s="3" t="s">
        <v>101</v>
      </c>
      <c r="T185">
        <v>3</v>
      </c>
    </row>
    <row r="186" spans="15:20" x14ac:dyDescent="0.35">
      <c r="O186" s="3" t="s">
        <v>101</v>
      </c>
      <c r="P186">
        <v>2</v>
      </c>
      <c r="Q186" s="3" t="s">
        <v>133</v>
      </c>
      <c r="R186">
        <v>3</v>
      </c>
      <c r="S186" s="3" t="s">
        <v>101</v>
      </c>
      <c r="T186">
        <v>2</v>
      </c>
    </row>
    <row r="187" spans="15:20" x14ac:dyDescent="0.35">
      <c r="O187" s="3" t="s">
        <v>101</v>
      </c>
      <c r="P187">
        <v>2</v>
      </c>
      <c r="Q187" s="5" t="s">
        <v>133</v>
      </c>
      <c r="R187">
        <v>4</v>
      </c>
      <c r="S187" s="3" t="s">
        <v>101</v>
      </c>
      <c r="T187">
        <v>2</v>
      </c>
    </row>
    <row r="188" spans="15:20" x14ac:dyDescent="0.35">
      <c r="O188" s="3" t="s">
        <v>101</v>
      </c>
      <c r="P188">
        <v>2</v>
      </c>
      <c r="Q188" s="5" t="s">
        <v>133</v>
      </c>
      <c r="R188">
        <v>4</v>
      </c>
      <c r="S188" s="3" t="s">
        <v>101</v>
      </c>
      <c r="T188">
        <v>2</v>
      </c>
    </row>
    <row r="189" spans="15:20" x14ac:dyDescent="0.35">
      <c r="O189" s="7" t="s">
        <v>101</v>
      </c>
      <c r="P189">
        <v>4</v>
      </c>
      <c r="Q189" s="5" t="s">
        <v>133</v>
      </c>
      <c r="R189">
        <v>4</v>
      </c>
      <c r="S189" s="7" t="s">
        <v>101</v>
      </c>
      <c r="T189">
        <v>4</v>
      </c>
    </row>
    <row r="190" spans="15:20" ht="29" x14ac:dyDescent="0.35">
      <c r="O190" s="3"/>
      <c r="S190" s="3" t="s">
        <v>476</v>
      </c>
      <c r="T190">
        <v>4</v>
      </c>
    </row>
    <row r="191" spans="15:20" ht="29" x14ac:dyDescent="0.35">
      <c r="O191" s="3"/>
      <c r="S191" s="3" t="s">
        <v>476</v>
      </c>
      <c r="T191">
        <v>2</v>
      </c>
    </row>
    <row r="192" spans="15:20" ht="29" x14ac:dyDescent="0.35">
      <c r="O192" s="3"/>
      <c r="S192" s="3" t="s">
        <v>476</v>
      </c>
      <c r="T192">
        <v>3</v>
      </c>
    </row>
    <row r="193" spans="15:20" ht="29" x14ac:dyDescent="0.35">
      <c r="O193" s="3"/>
      <c r="S193" s="3" t="s">
        <v>476</v>
      </c>
      <c r="T193">
        <v>3</v>
      </c>
    </row>
    <row r="194" spans="15:20" ht="29" x14ac:dyDescent="0.35">
      <c r="O194" s="3"/>
      <c r="S194" s="3" t="s">
        <v>476</v>
      </c>
      <c r="T194">
        <v>3</v>
      </c>
    </row>
    <row r="195" spans="15:20" ht="29" x14ac:dyDescent="0.35">
      <c r="O195" s="3"/>
      <c r="S195" s="3" t="s">
        <v>476</v>
      </c>
      <c r="T195">
        <v>2</v>
      </c>
    </row>
    <row r="196" spans="15:20" ht="29" x14ac:dyDescent="0.35">
      <c r="O196" s="3"/>
      <c r="S196" s="3" t="s">
        <v>476</v>
      </c>
      <c r="T196">
        <v>4</v>
      </c>
    </row>
    <row r="197" spans="15:20" x14ac:dyDescent="0.35">
      <c r="O197" s="3"/>
      <c r="S197" s="3" t="s">
        <v>133</v>
      </c>
      <c r="T197">
        <v>4</v>
      </c>
    </row>
    <row r="198" spans="15:20" x14ac:dyDescent="0.35">
      <c r="O198" s="3"/>
      <c r="S198" s="3" t="s">
        <v>133</v>
      </c>
      <c r="T198">
        <v>1</v>
      </c>
    </row>
    <row r="199" spans="15:20" x14ac:dyDescent="0.35">
      <c r="O199" s="3"/>
      <c r="S199" s="3" t="s">
        <v>133</v>
      </c>
      <c r="T199">
        <v>7</v>
      </c>
    </row>
    <row r="200" spans="15:20" x14ac:dyDescent="0.35">
      <c r="O200" s="3"/>
      <c r="S200" s="3" t="s">
        <v>133</v>
      </c>
      <c r="T200">
        <v>3</v>
      </c>
    </row>
    <row r="201" spans="15:20" x14ac:dyDescent="0.35">
      <c r="O201" s="3"/>
      <c r="S201" s="3" t="s">
        <v>133</v>
      </c>
      <c r="T201">
        <v>3</v>
      </c>
    </row>
    <row r="202" spans="15:20" x14ac:dyDescent="0.35">
      <c r="O202" s="3"/>
      <c r="S202" s="3" t="s">
        <v>133</v>
      </c>
      <c r="T202">
        <v>3</v>
      </c>
    </row>
    <row r="203" spans="15:20" x14ac:dyDescent="0.35">
      <c r="O203" s="3"/>
      <c r="S203" s="3" t="s">
        <v>133</v>
      </c>
      <c r="T203">
        <v>9</v>
      </c>
    </row>
    <row r="204" spans="15:20" x14ac:dyDescent="0.35">
      <c r="O204" s="3"/>
      <c r="S204" s="3" t="s">
        <v>133</v>
      </c>
      <c r="T204">
        <v>3</v>
      </c>
    </row>
    <row r="205" spans="15:20" x14ac:dyDescent="0.35">
      <c r="O205" s="3"/>
      <c r="S205" s="3" t="s">
        <v>133</v>
      </c>
      <c r="T205">
        <v>4</v>
      </c>
    </row>
    <row r="206" spans="15:20" x14ac:dyDescent="0.35">
      <c r="O206" s="3"/>
      <c r="S206" s="3" t="s">
        <v>133</v>
      </c>
      <c r="T206">
        <v>1</v>
      </c>
    </row>
    <row r="207" spans="15:20" x14ac:dyDescent="0.35">
      <c r="O207" s="3"/>
      <c r="S207" s="3" t="s">
        <v>133</v>
      </c>
      <c r="T207">
        <v>3</v>
      </c>
    </row>
    <row r="208" spans="15:20" x14ac:dyDescent="0.35">
      <c r="O208" s="3"/>
      <c r="S208" s="3" t="s">
        <v>133</v>
      </c>
      <c r="T208">
        <v>2</v>
      </c>
    </row>
    <row r="209" spans="15:20" x14ac:dyDescent="0.35">
      <c r="O209" s="3"/>
      <c r="S209" s="3" t="s">
        <v>133</v>
      </c>
      <c r="T209">
        <v>4</v>
      </c>
    </row>
    <row r="210" spans="15:20" x14ac:dyDescent="0.35">
      <c r="O210" s="3"/>
      <c r="S210" s="3" t="s">
        <v>133</v>
      </c>
      <c r="T210">
        <v>3</v>
      </c>
    </row>
    <row r="211" spans="15:20" x14ac:dyDescent="0.35">
      <c r="O211" s="3"/>
      <c r="S211" s="3" t="s">
        <v>133</v>
      </c>
      <c r="T211">
        <v>5</v>
      </c>
    </row>
    <row r="212" spans="15:20" x14ac:dyDescent="0.35">
      <c r="O212" s="3"/>
      <c r="S212" s="3" t="s">
        <v>133</v>
      </c>
      <c r="T212">
        <v>1</v>
      </c>
    </row>
    <row r="213" spans="15:20" x14ac:dyDescent="0.35">
      <c r="O213" s="3"/>
      <c r="S213" s="3" t="s">
        <v>133</v>
      </c>
      <c r="T213">
        <v>4</v>
      </c>
    </row>
    <row r="214" spans="15:20" x14ac:dyDescent="0.35">
      <c r="O214" s="3"/>
      <c r="S214" s="3" t="s">
        <v>133</v>
      </c>
      <c r="T214">
        <v>1</v>
      </c>
    </row>
    <row r="215" spans="15:20" x14ac:dyDescent="0.35">
      <c r="O215" s="3"/>
      <c r="S215" s="3" t="s">
        <v>133</v>
      </c>
      <c r="T215">
        <v>2</v>
      </c>
    </row>
    <row r="216" spans="15:20" x14ac:dyDescent="0.35">
      <c r="O216" s="3"/>
      <c r="S216" s="3" t="s">
        <v>133</v>
      </c>
      <c r="T216">
        <v>4</v>
      </c>
    </row>
    <row r="217" spans="15:20" x14ac:dyDescent="0.35">
      <c r="O217" s="3"/>
      <c r="S217" s="3" t="s">
        <v>133</v>
      </c>
      <c r="T217">
        <v>4</v>
      </c>
    </row>
    <row r="218" spans="15:20" x14ac:dyDescent="0.35">
      <c r="O218" s="3"/>
      <c r="S218" s="3" t="s">
        <v>133</v>
      </c>
      <c r="T218">
        <v>5</v>
      </c>
    </row>
    <row r="219" spans="15:20" x14ac:dyDescent="0.35">
      <c r="O219" s="3"/>
      <c r="S219" s="3" t="s">
        <v>133</v>
      </c>
      <c r="T219">
        <v>4</v>
      </c>
    </row>
    <row r="220" spans="15:20" x14ac:dyDescent="0.35">
      <c r="O220" s="3"/>
      <c r="S220" s="3" t="s">
        <v>133</v>
      </c>
      <c r="T220">
        <v>3</v>
      </c>
    </row>
    <row r="221" spans="15:20" x14ac:dyDescent="0.35">
      <c r="O221" s="3"/>
      <c r="S221" s="3" t="s">
        <v>133</v>
      </c>
      <c r="T221">
        <v>5</v>
      </c>
    </row>
    <row r="222" spans="15:20" x14ac:dyDescent="0.35">
      <c r="O222" s="3"/>
      <c r="S222" s="3" t="s">
        <v>133</v>
      </c>
      <c r="T222">
        <v>5</v>
      </c>
    </row>
    <row r="223" spans="15:20" x14ac:dyDescent="0.35">
      <c r="O223" s="3"/>
      <c r="S223" s="3" t="s">
        <v>133</v>
      </c>
      <c r="T223">
        <v>2</v>
      </c>
    </row>
    <row r="224" spans="15:20" x14ac:dyDescent="0.35">
      <c r="O224" s="3"/>
      <c r="S224" s="3" t="s">
        <v>133</v>
      </c>
      <c r="T224">
        <v>5</v>
      </c>
    </row>
    <row r="225" spans="15:20" x14ac:dyDescent="0.35">
      <c r="O225" s="3"/>
      <c r="S225" s="3" t="s">
        <v>133</v>
      </c>
      <c r="T225">
        <v>4</v>
      </c>
    </row>
    <row r="226" spans="15:20" x14ac:dyDescent="0.35">
      <c r="O226" s="3"/>
      <c r="S226" s="3" t="s">
        <v>133</v>
      </c>
      <c r="T226">
        <v>2</v>
      </c>
    </row>
    <row r="227" spans="15:20" x14ac:dyDescent="0.35">
      <c r="O227" s="3"/>
      <c r="S227" s="3" t="s">
        <v>133</v>
      </c>
      <c r="T227">
        <v>4</v>
      </c>
    </row>
    <row r="228" spans="15:20" x14ac:dyDescent="0.35">
      <c r="O228" s="3"/>
      <c r="S228" s="3" t="s">
        <v>133</v>
      </c>
      <c r="T228">
        <v>4</v>
      </c>
    </row>
    <row r="229" spans="15:20" x14ac:dyDescent="0.35">
      <c r="O229" s="3"/>
      <c r="S229" s="3" t="s">
        <v>133</v>
      </c>
      <c r="T229">
        <v>4</v>
      </c>
    </row>
    <row r="230" spans="15:20" x14ac:dyDescent="0.35">
      <c r="O230" s="3"/>
      <c r="S230" s="3" t="s">
        <v>133</v>
      </c>
      <c r="T230">
        <v>2</v>
      </c>
    </row>
    <row r="231" spans="15:20" x14ac:dyDescent="0.35">
      <c r="O231" s="3"/>
      <c r="S231" s="3" t="s">
        <v>133</v>
      </c>
      <c r="T231">
        <v>2</v>
      </c>
    </row>
    <row r="232" spans="15:20" x14ac:dyDescent="0.35">
      <c r="O232" s="3"/>
      <c r="S232" s="3" t="s">
        <v>133</v>
      </c>
      <c r="T232">
        <v>2</v>
      </c>
    </row>
    <row r="233" spans="15:20" x14ac:dyDescent="0.35">
      <c r="O233" s="3"/>
      <c r="S233" s="3" t="s">
        <v>133</v>
      </c>
      <c r="T233">
        <v>4</v>
      </c>
    </row>
    <row r="234" spans="15:20" x14ac:dyDescent="0.35">
      <c r="O234" s="3"/>
      <c r="S234" s="3" t="s">
        <v>133</v>
      </c>
      <c r="T234">
        <v>5</v>
      </c>
    </row>
    <row r="235" spans="15:20" x14ac:dyDescent="0.35">
      <c r="O235" s="3"/>
      <c r="S235" s="3" t="s">
        <v>133</v>
      </c>
      <c r="T235">
        <v>5</v>
      </c>
    </row>
    <row r="236" spans="15:20" x14ac:dyDescent="0.35">
      <c r="O236" s="3"/>
      <c r="S236" s="3" t="s">
        <v>133</v>
      </c>
      <c r="T236">
        <v>3</v>
      </c>
    </row>
    <row r="237" spans="15:20" x14ac:dyDescent="0.35">
      <c r="O237" s="3"/>
      <c r="S237" s="3" t="s">
        <v>133</v>
      </c>
      <c r="T237">
        <v>1</v>
      </c>
    </row>
    <row r="238" spans="15:20" x14ac:dyDescent="0.35">
      <c r="O238" s="3"/>
      <c r="S238" s="3" t="s">
        <v>133</v>
      </c>
      <c r="T238">
        <v>5</v>
      </c>
    </row>
    <row r="239" spans="15:20" x14ac:dyDescent="0.35">
      <c r="O239" s="3"/>
      <c r="S239" s="3" t="s">
        <v>133</v>
      </c>
      <c r="T239">
        <v>5</v>
      </c>
    </row>
    <row r="240" spans="15:20" x14ac:dyDescent="0.35">
      <c r="O240" s="3"/>
      <c r="S240" s="3" t="s">
        <v>133</v>
      </c>
      <c r="T240">
        <v>5</v>
      </c>
    </row>
    <row r="241" spans="15:20" x14ac:dyDescent="0.35">
      <c r="O241" s="3"/>
      <c r="S241" s="3" t="s">
        <v>133</v>
      </c>
      <c r="T241">
        <v>1</v>
      </c>
    </row>
    <row r="242" spans="15:20" x14ac:dyDescent="0.35">
      <c r="O242" s="3"/>
      <c r="S242" s="3" t="s">
        <v>133</v>
      </c>
      <c r="T242">
        <v>4</v>
      </c>
    </row>
    <row r="243" spans="15:20" x14ac:dyDescent="0.35">
      <c r="O243" s="3"/>
      <c r="S243" s="3" t="s">
        <v>133</v>
      </c>
      <c r="T243">
        <v>4</v>
      </c>
    </row>
    <row r="244" spans="15:20" x14ac:dyDescent="0.35">
      <c r="O244" s="3"/>
      <c r="S244" s="3" t="s">
        <v>133</v>
      </c>
      <c r="T244">
        <v>4</v>
      </c>
    </row>
    <row r="245" spans="15:20" x14ac:dyDescent="0.35">
      <c r="O245" s="3"/>
      <c r="S245" s="3" t="s">
        <v>133</v>
      </c>
      <c r="T245">
        <v>3</v>
      </c>
    </row>
    <row r="246" spans="15:20" x14ac:dyDescent="0.35">
      <c r="O246" s="3"/>
      <c r="S246" s="3" t="s">
        <v>133</v>
      </c>
      <c r="T246">
        <v>3</v>
      </c>
    </row>
    <row r="247" spans="15:20" x14ac:dyDescent="0.35">
      <c r="O247" s="3"/>
      <c r="S247" s="3" t="s">
        <v>133</v>
      </c>
      <c r="T247">
        <v>1</v>
      </c>
    </row>
    <row r="248" spans="15:20" x14ac:dyDescent="0.35">
      <c r="O248" s="3"/>
      <c r="S248" s="3" t="s">
        <v>133</v>
      </c>
      <c r="T248">
        <v>2</v>
      </c>
    </row>
    <row r="249" spans="15:20" x14ac:dyDescent="0.35">
      <c r="O249" s="3"/>
      <c r="S249" s="3" t="s">
        <v>133</v>
      </c>
      <c r="T249">
        <v>3</v>
      </c>
    </row>
    <row r="250" spans="15:20" x14ac:dyDescent="0.35">
      <c r="O250" s="3"/>
      <c r="S250" s="3" t="s">
        <v>133</v>
      </c>
      <c r="T250">
        <v>7</v>
      </c>
    </row>
    <row r="251" spans="15:20" x14ac:dyDescent="0.35">
      <c r="O251" s="3"/>
      <c r="S251" s="3" t="s">
        <v>133</v>
      </c>
      <c r="T251">
        <v>5</v>
      </c>
    </row>
    <row r="252" spans="15:20" x14ac:dyDescent="0.35">
      <c r="O252" s="3"/>
      <c r="S252" s="3" t="s">
        <v>133</v>
      </c>
      <c r="T252">
        <v>4</v>
      </c>
    </row>
    <row r="253" spans="15:20" x14ac:dyDescent="0.35">
      <c r="O253" s="3"/>
      <c r="S253" s="3" t="s">
        <v>133</v>
      </c>
      <c r="T253">
        <v>5</v>
      </c>
    </row>
    <row r="254" spans="15:20" x14ac:dyDescent="0.35">
      <c r="O254" s="3"/>
      <c r="S254" s="3" t="s">
        <v>133</v>
      </c>
      <c r="T254">
        <v>2</v>
      </c>
    </row>
    <row r="255" spans="15:20" x14ac:dyDescent="0.35">
      <c r="O255" s="3"/>
      <c r="S255" s="3" t="s">
        <v>133</v>
      </c>
      <c r="T255">
        <v>8</v>
      </c>
    </row>
    <row r="256" spans="15:20" x14ac:dyDescent="0.35">
      <c r="O256" s="3"/>
      <c r="S256" s="3" t="s">
        <v>133</v>
      </c>
      <c r="T256">
        <v>4</v>
      </c>
    </row>
    <row r="257" spans="15:20" x14ac:dyDescent="0.35">
      <c r="O257" s="3"/>
      <c r="S257" s="3" t="s">
        <v>133</v>
      </c>
      <c r="T257">
        <v>2</v>
      </c>
    </row>
    <row r="258" spans="15:20" x14ac:dyDescent="0.35">
      <c r="O258" s="3"/>
      <c r="S258" s="3" t="s">
        <v>133</v>
      </c>
      <c r="T258">
        <v>6</v>
      </c>
    </row>
    <row r="259" spans="15:20" x14ac:dyDescent="0.35">
      <c r="O259" s="3"/>
      <c r="S259" s="3" t="s">
        <v>133</v>
      </c>
      <c r="T259">
        <v>4</v>
      </c>
    </row>
    <row r="260" spans="15:20" x14ac:dyDescent="0.35">
      <c r="O260" s="3"/>
      <c r="S260" s="3" t="s">
        <v>133</v>
      </c>
      <c r="T260">
        <v>5</v>
      </c>
    </row>
    <row r="261" spans="15:20" x14ac:dyDescent="0.35">
      <c r="O261" s="3"/>
      <c r="S261" s="3" t="s">
        <v>133</v>
      </c>
      <c r="T261">
        <v>3</v>
      </c>
    </row>
    <row r="262" spans="15:20" x14ac:dyDescent="0.35">
      <c r="O262" s="3"/>
      <c r="S262" s="3" t="s">
        <v>133</v>
      </c>
      <c r="T262">
        <v>2</v>
      </c>
    </row>
    <row r="263" spans="15:20" x14ac:dyDescent="0.35">
      <c r="O263" s="3"/>
      <c r="S263" s="3" t="s">
        <v>133</v>
      </c>
      <c r="T263">
        <v>5</v>
      </c>
    </row>
    <row r="264" spans="15:20" x14ac:dyDescent="0.35">
      <c r="O264" s="3"/>
      <c r="S264" s="3" t="s">
        <v>133</v>
      </c>
      <c r="T264">
        <v>1</v>
      </c>
    </row>
    <row r="265" spans="15:20" x14ac:dyDescent="0.35">
      <c r="O265" s="3"/>
      <c r="S265" s="3" t="s">
        <v>133</v>
      </c>
      <c r="T265">
        <v>4</v>
      </c>
    </row>
    <row r="266" spans="15:20" x14ac:dyDescent="0.35">
      <c r="O266" s="3"/>
      <c r="S266" s="3" t="s">
        <v>133</v>
      </c>
      <c r="T266">
        <v>4</v>
      </c>
    </row>
    <row r="267" spans="15:20" x14ac:dyDescent="0.35">
      <c r="O267" s="3"/>
      <c r="S267" s="3" t="s">
        <v>133</v>
      </c>
      <c r="T267">
        <v>1</v>
      </c>
    </row>
    <row r="268" spans="15:20" x14ac:dyDescent="0.35">
      <c r="O268" s="3"/>
      <c r="S268" s="3" t="s">
        <v>133</v>
      </c>
      <c r="T268">
        <v>5</v>
      </c>
    </row>
    <row r="269" spans="15:20" x14ac:dyDescent="0.35">
      <c r="O269" s="3"/>
      <c r="S269" s="3" t="s">
        <v>133</v>
      </c>
      <c r="T269">
        <v>2</v>
      </c>
    </row>
    <row r="270" spans="15:20" x14ac:dyDescent="0.35">
      <c r="O270" s="3"/>
      <c r="S270" s="3" t="s">
        <v>133</v>
      </c>
      <c r="T270">
        <v>2</v>
      </c>
    </row>
    <row r="271" spans="15:20" x14ac:dyDescent="0.35">
      <c r="O271" s="3"/>
      <c r="S271" s="3" t="s">
        <v>133</v>
      </c>
      <c r="T271">
        <v>4</v>
      </c>
    </row>
    <row r="272" spans="15:20" x14ac:dyDescent="0.35">
      <c r="O272" s="3"/>
      <c r="S272" s="3" t="s">
        <v>133</v>
      </c>
      <c r="T272">
        <v>3</v>
      </c>
    </row>
    <row r="273" spans="15:20" x14ac:dyDescent="0.35">
      <c r="O273" s="3"/>
      <c r="S273" s="3" t="s">
        <v>133</v>
      </c>
      <c r="T273">
        <v>3</v>
      </c>
    </row>
    <row r="274" spans="15:20" x14ac:dyDescent="0.35">
      <c r="O274" s="3"/>
      <c r="S274" s="3" t="s">
        <v>133</v>
      </c>
      <c r="T274">
        <v>8</v>
      </c>
    </row>
    <row r="275" spans="15:20" x14ac:dyDescent="0.35">
      <c r="O275" s="3"/>
      <c r="S275" s="3" t="s">
        <v>133</v>
      </c>
      <c r="T275">
        <v>3</v>
      </c>
    </row>
    <row r="276" spans="15:20" x14ac:dyDescent="0.35">
      <c r="O276" s="3"/>
      <c r="S276" s="3" t="s">
        <v>133</v>
      </c>
      <c r="T276">
        <v>3</v>
      </c>
    </row>
    <row r="277" spans="15:20" x14ac:dyDescent="0.35">
      <c r="O277" s="3"/>
      <c r="S277" s="3" t="s">
        <v>133</v>
      </c>
      <c r="T277">
        <v>4</v>
      </c>
    </row>
    <row r="278" spans="15:20" x14ac:dyDescent="0.35">
      <c r="O278" s="3"/>
      <c r="S278" s="3" t="s">
        <v>133</v>
      </c>
      <c r="T278">
        <v>3</v>
      </c>
    </row>
    <row r="279" spans="15:20" x14ac:dyDescent="0.35">
      <c r="O279" s="3"/>
      <c r="S279" s="3" t="s">
        <v>133</v>
      </c>
      <c r="T279">
        <v>2</v>
      </c>
    </row>
    <row r="280" spans="15:20" x14ac:dyDescent="0.35">
      <c r="O280" s="3"/>
      <c r="S280" s="3" t="s">
        <v>133</v>
      </c>
      <c r="T280">
        <v>4</v>
      </c>
    </row>
    <row r="281" spans="15:20" x14ac:dyDescent="0.35">
      <c r="O281" s="3"/>
      <c r="S281" s="3" t="s">
        <v>133</v>
      </c>
      <c r="T281">
        <v>2</v>
      </c>
    </row>
    <row r="282" spans="15:20" x14ac:dyDescent="0.35">
      <c r="O282" s="3"/>
      <c r="S282" s="3" t="s">
        <v>133</v>
      </c>
      <c r="T282">
        <v>5</v>
      </c>
    </row>
    <row r="283" spans="15:20" x14ac:dyDescent="0.35">
      <c r="O283" s="3"/>
      <c r="S283" s="3" t="s">
        <v>133</v>
      </c>
      <c r="T283">
        <v>1</v>
      </c>
    </row>
    <row r="284" spans="15:20" x14ac:dyDescent="0.35">
      <c r="O284" s="3"/>
      <c r="S284" s="3" t="s">
        <v>133</v>
      </c>
      <c r="T284">
        <v>3</v>
      </c>
    </row>
    <row r="285" spans="15:20" x14ac:dyDescent="0.35">
      <c r="O285" s="3"/>
      <c r="S285" s="3" t="s">
        <v>133</v>
      </c>
      <c r="T285">
        <v>5</v>
      </c>
    </row>
    <row r="286" spans="15:20" x14ac:dyDescent="0.35">
      <c r="O286" s="3"/>
      <c r="S286" s="3" t="s">
        <v>133</v>
      </c>
      <c r="T286">
        <v>4</v>
      </c>
    </row>
    <row r="287" spans="15:20" x14ac:dyDescent="0.35">
      <c r="O287" s="3"/>
      <c r="S287" s="3" t="s">
        <v>133</v>
      </c>
      <c r="T287">
        <v>2</v>
      </c>
    </row>
    <row r="288" spans="15:20" x14ac:dyDescent="0.35">
      <c r="O288" s="3"/>
      <c r="S288" s="3" t="s">
        <v>133</v>
      </c>
      <c r="T288">
        <v>2</v>
      </c>
    </row>
    <row r="289" spans="15:20" x14ac:dyDescent="0.35">
      <c r="O289" s="3"/>
      <c r="S289" s="3" t="s">
        <v>133</v>
      </c>
      <c r="T289">
        <v>8</v>
      </c>
    </row>
    <row r="290" spans="15:20" x14ac:dyDescent="0.35">
      <c r="O290" s="3"/>
      <c r="S290" s="3" t="s">
        <v>133</v>
      </c>
      <c r="T290">
        <v>9</v>
      </c>
    </row>
    <row r="291" spans="15:20" x14ac:dyDescent="0.35">
      <c r="O291" s="3"/>
      <c r="S291" s="3" t="s">
        <v>133</v>
      </c>
      <c r="T291">
        <v>2</v>
      </c>
    </row>
    <row r="292" spans="15:20" x14ac:dyDescent="0.35">
      <c r="O292" s="3"/>
      <c r="S292" s="3" t="s">
        <v>133</v>
      </c>
      <c r="T292">
        <v>2</v>
      </c>
    </row>
    <row r="293" spans="15:20" x14ac:dyDescent="0.35">
      <c r="O293" s="3"/>
      <c r="S293" s="3" t="s">
        <v>133</v>
      </c>
      <c r="T293">
        <v>7</v>
      </c>
    </row>
    <row r="294" spans="15:20" x14ac:dyDescent="0.35">
      <c r="O294" s="3"/>
      <c r="S294" s="3" t="s">
        <v>133</v>
      </c>
      <c r="T294">
        <v>2</v>
      </c>
    </row>
    <row r="295" spans="15:20" x14ac:dyDescent="0.35">
      <c r="O295" s="3"/>
      <c r="S295" s="3" t="s">
        <v>133</v>
      </c>
      <c r="T295">
        <v>4</v>
      </c>
    </row>
    <row r="296" spans="15:20" x14ac:dyDescent="0.35">
      <c r="O296" s="3"/>
      <c r="S296" s="3" t="s">
        <v>133</v>
      </c>
      <c r="T296">
        <v>3</v>
      </c>
    </row>
    <row r="297" spans="15:20" x14ac:dyDescent="0.35">
      <c r="O297" s="3"/>
      <c r="S297" s="3" t="s">
        <v>133</v>
      </c>
      <c r="T297">
        <v>3</v>
      </c>
    </row>
    <row r="298" spans="15:20" x14ac:dyDescent="0.35">
      <c r="O298" s="3"/>
      <c r="S298" s="3" t="s">
        <v>133</v>
      </c>
      <c r="T298">
        <v>4</v>
      </c>
    </row>
    <row r="299" spans="15:20" x14ac:dyDescent="0.35">
      <c r="O299" s="3"/>
      <c r="S299" s="3" t="s">
        <v>133</v>
      </c>
      <c r="T299">
        <v>3</v>
      </c>
    </row>
    <row r="300" spans="15:20" x14ac:dyDescent="0.35">
      <c r="O300" s="3"/>
      <c r="S300" s="3" t="s">
        <v>133</v>
      </c>
      <c r="T300">
        <v>3</v>
      </c>
    </row>
    <row r="301" spans="15:20" x14ac:dyDescent="0.35">
      <c r="O301" s="3"/>
      <c r="S301" s="3" t="s">
        <v>133</v>
      </c>
      <c r="T301">
        <v>7</v>
      </c>
    </row>
    <row r="302" spans="15:20" x14ac:dyDescent="0.35">
      <c r="O302" s="3"/>
      <c r="S302" s="3" t="s">
        <v>133</v>
      </c>
      <c r="T302">
        <v>5</v>
      </c>
    </row>
    <row r="303" spans="15:20" x14ac:dyDescent="0.35">
      <c r="O303" s="3"/>
      <c r="S303" s="3" t="s">
        <v>133</v>
      </c>
      <c r="T303">
        <v>2</v>
      </c>
    </row>
    <row r="304" spans="15:20" x14ac:dyDescent="0.35">
      <c r="O304" s="3"/>
      <c r="S304" s="3" t="s">
        <v>133</v>
      </c>
      <c r="T304">
        <v>3</v>
      </c>
    </row>
    <row r="305" spans="15:20" x14ac:dyDescent="0.35">
      <c r="O305" s="3"/>
      <c r="S305" s="3" t="s">
        <v>133</v>
      </c>
      <c r="T305">
        <v>1</v>
      </c>
    </row>
    <row r="306" spans="15:20" x14ac:dyDescent="0.35">
      <c r="O306" s="3"/>
      <c r="S306" s="3" t="s">
        <v>133</v>
      </c>
      <c r="T306">
        <v>7</v>
      </c>
    </row>
    <row r="307" spans="15:20" x14ac:dyDescent="0.35">
      <c r="O307" s="3"/>
      <c r="S307" s="3" t="s">
        <v>133</v>
      </c>
      <c r="T307">
        <v>2</v>
      </c>
    </row>
    <row r="308" spans="15:20" x14ac:dyDescent="0.35">
      <c r="O308" s="3"/>
      <c r="S308" s="3" t="s">
        <v>133</v>
      </c>
      <c r="T308">
        <v>3</v>
      </c>
    </row>
    <row r="309" spans="15:20" x14ac:dyDescent="0.35">
      <c r="O309" s="3"/>
      <c r="S309" s="3" t="s">
        <v>133</v>
      </c>
      <c r="T309">
        <v>6</v>
      </c>
    </row>
    <row r="310" spans="15:20" x14ac:dyDescent="0.35">
      <c r="O310" s="3"/>
      <c r="S310" s="3" t="s">
        <v>133</v>
      </c>
      <c r="T310">
        <v>6</v>
      </c>
    </row>
    <row r="311" spans="15:20" x14ac:dyDescent="0.35">
      <c r="O311" s="3"/>
      <c r="S311" s="3" t="s">
        <v>133</v>
      </c>
      <c r="T311">
        <v>1</v>
      </c>
    </row>
    <row r="312" spans="15:20" x14ac:dyDescent="0.35">
      <c r="O312" s="3"/>
      <c r="S312" s="3" t="s">
        <v>133</v>
      </c>
      <c r="T312">
        <v>8</v>
      </c>
    </row>
    <row r="313" spans="15:20" x14ac:dyDescent="0.35">
      <c r="O313" s="3"/>
      <c r="S313" s="3" t="s">
        <v>133</v>
      </c>
      <c r="T313">
        <v>4</v>
      </c>
    </row>
    <row r="314" spans="15:20" x14ac:dyDescent="0.35">
      <c r="O314" s="3"/>
      <c r="S314" s="3" t="s">
        <v>133</v>
      </c>
      <c r="T314">
        <v>3</v>
      </c>
    </row>
    <row r="315" spans="15:20" x14ac:dyDescent="0.35">
      <c r="O315" s="3"/>
      <c r="S315" s="3" t="s">
        <v>133</v>
      </c>
      <c r="T315">
        <v>5</v>
      </c>
    </row>
    <row r="316" spans="15:20" x14ac:dyDescent="0.35">
      <c r="O316" s="3"/>
      <c r="S316" s="3" t="s">
        <v>133</v>
      </c>
      <c r="T316">
        <v>3</v>
      </c>
    </row>
    <row r="317" spans="15:20" x14ac:dyDescent="0.35">
      <c r="O317" s="3"/>
      <c r="S317" s="3" t="s">
        <v>133</v>
      </c>
      <c r="T317">
        <v>1</v>
      </c>
    </row>
    <row r="318" spans="15:20" x14ac:dyDescent="0.35">
      <c r="O318" s="3"/>
      <c r="S318" s="3" t="s">
        <v>133</v>
      </c>
      <c r="T318">
        <v>2</v>
      </c>
    </row>
    <row r="319" spans="15:20" x14ac:dyDescent="0.35">
      <c r="O319" s="3"/>
      <c r="S319" s="3" t="s">
        <v>133</v>
      </c>
      <c r="T319">
        <v>4</v>
      </c>
    </row>
    <row r="320" spans="15:20" x14ac:dyDescent="0.35">
      <c r="O320" s="3"/>
      <c r="S320" s="3" t="s">
        <v>133</v>
      </c>
      <c r="T320">
        <v>4</v>
      </c>
    </row>
    <row r="321" spans="15:20" x14ac:dyDescent="0.35">
      <c r="O321" s="3"/>
      <c r="S321" s="3" t="s">
        <v>133</v>
      </c>
      <c r="T321">
        <v>4</v>
      </c>
    </row>
    <row r="322" spans="15:20" x14ac:dyDescent="0.35">
      <c r="O322" s="3"/>
      <c r="S322" s="3" t="s">
        <v>133</v>
      </c>
      <c r="T322">
        <v>3</v>
      </c>
    </row>
    <row r="323" spans="15:20" x14ac:dyDescent="0.35">
      <c r="O323" s="3"/>
      <c r="S323" s="3" t="s">
        <v>133</v>
      </c>
      <c r="T323">
        <v>6</v>
      </c>
    </row>
    <row r="324" spans="15:20" x14ac:dyDescent="0.35">
      <c r="O324" s="3"/>
      <c r="S324" s="3" t="s">
        <v>133</v>
      </c>
      <c r="T324">
        <v>2</v>
      </c>
    </row>
    <row r="325" spans="15:20" x14ac:dyDescent="0.35">
      <c r="O325" s="3"/>
      <c r="S325" s="3" t="s">
        <v>133</v>
      </c>
      <c r="T325">
        <v>5</v>
      </c>
    </row>
    <row r="326" spans="15:20" x14ac:dyDescent="0.35">
      <c r="O326" s="3"/>
      <c r="S326" s="3" t="s">
        <v>133</v>
      </c>
      <c r="T326">
        <v>5</v>
      </c>
    </row>
    <row r="327" spans="15:20" x14ac:dyDescent="0.35">
      <c r="O327" s="3"/>
      <c r="S327" s="3" t="s">
        <v>133</v>
      </c>
      <c r="T327">
        <v>2</v>
      </c>
    </row>
    <row r="328" spans="15:20" x14ac:dyDescent="0.35">
      <c r="O328" s="3"/>
      <c r="S328" s="3" t="s">
        <v>133</v>
      </c>
      <c r="T328">
        <v>5</v>
      </c>
    </row>
    <row r="329" spans="15:20" x14ac:dyDescent="0.35">
      <c r="O329" s="3"/>
      <c r="S329" s="3" t="s">
        <v>133</v>
      </c>
      <c r="T329">
        <v>3</v>
      </c>
    </row>
    <row r="330" spans="15:20" x14ac:dyDescent="0.35">
      <c r="O330" s="3"/>
      <c r="S330" s="3" t="s">
        <v>133</v>
      </c>
      <c r="T330">
        <v>3</v>
      </c>
    </row>
    <row r="331" spans="15:20" x14ac:dyDescent="0.35">
      <c r="O331" s="3"/>
      <c r="S331" s="3" t="s">
        <v>133</v>
      </c>
      <c r="T331">
        <v>5</v>
      </c>
    </row>
    <row r="332" spans="15:20" x14ac:dyDescent="0.35">
      <c r="O332" s="3"/>
      <c r="S332" s="3" t="s">
        <v>133</v>
      </c>
      <c r="T332">
        <v>3</v>
      </c>
    </row>
    <row r="333" spans="15:20" x14ac:dyDescent="0.35">
      <c r="O333" s="3"/>
      <c r="S333" s="3" t="s">
        <v>133</v>
      </c>
      <c r="T333">
        <v>3</v>
      </c>
    </row>
    <row r="334" spans="15:20" x14ac:dyDescent="0.35">
      <c r="O334" s="3"/>
      <c r="S334" s="3" t="s">
        <v>133</v>
      </c>
      <c r="T334">
        <v>7</v>
      </c>
    </row>
    <row r="335" spans="15:20" x14ac:dyDescent="0.35">
      <c r="O335" s="3"/>
      <c r="S335" s="3" t="s">
        <v>133</v>
      </c>
      <c r="T335">
        <v>3</v>
      </c>
    </row>
    <row r="336" spans="15:20" x14ac:dyDescent="0.35">
      <c r="O336" s="3"/>
      <c r="S336" s="3" t="s">
        <v>133</v>
      </c>
      <c r="T336">
        <v>5</v>
      </c>
    </row>
    <row r="337" spans="15:20" x14ac:dyDescent="0.35">
      <c r="O337" s="3"/>
      <c r="S337" s="3" t="s">
        <v>133</v>
      </c>
      <c r="T337">
        <v>6</v>
      </c>
    </row>
    <row r="338" spans="15:20" x14ac:dyDescent="0.35">
      <c r="O338" s="3"/>
      <c r="S338" s="3" t="s">
        <v>133</v>
      </c>
      <c r="T338">
        <v>6</v>
      </c>
    </row>
    <row r="339" spans="15:20" x14ac:dyDescent="0.35">
      <c r="O339" s="3"/>
      <c r="S339" s="3" t="s">
        <v>133</v>
      </c>
      <c r="T339">
        <v>4</v>
      </c>
    </row>
    <row r="340" spans="15:20" x14ac:dyDescent="0.35">
      <c r="O340" s="3"/>
      <c r="S340" s="3" t="s">
        <v>133</v>
      </c>
      <c r="T340">
        <v>5</v>
      </c>
    </row>
    <row r="341" spans="15:20" x14ac:dyDescent="0.35">
      <c r="O341" s="3"/>
      <c r="S341" s="3" t="s">
        <v>133</v>
      </c>
      <c r="T341">
        <v>10</v>
      </c>
    </row>
    <row r="342" spans="15:20" x14ac:dyDescent="0.35">
      <c r="O342" s="3"/>
      <c r="S342" s="3" t="s">
        <v>133</v>
      </c>
      <c r="T342">
        <v>2</v>
      </c>
    </row>
    <row r="343" spans="15:20" x14ac:dyDescent="0.35">
      <c r="O343" s="3"/>
      <c r="S343" s="3" t="s">
        <v>133</v>
      </c>
      <c r="T343">
        <v>2</v>
      </c>
    </row>
    <row r="344" spans="15:20" x14ac:dyDescent="0.35">
      <c r="O344" s="3"/>
      <c r="S344" s="3" t="s">
        <v>133</v>
      </c>
      <c r="T344">
        <v>7</v>
      </c>
    </row>
    <row r="345" spans="15:20" x14ac:dyDescent="0.35">
      <c r="O345" s="3"/>
      <c r="S345" s="3" t="s">
        <v>133</v>
      </c>
      <c r="T345">
        <v>1</v>
      </c>
    </row>
    <row r="346" spans="15:20" x14ac:dyDescent="0.35">
      <c r="O346" s="3"/>
      <c r="S346" s="3" t="s">
        <v>133</v>
      </c>
      <c r="T346">
        <v>2</v>
      </c>
    </row>
    <row r="347" spans="15:20" x14ac:dyDescent="0.35">
      <c r="O347" s="3"/>
      <c r="S347" s="3" t="s">
        <v>133</v>
      </c>
      <c r="T347">
        <v>3</v>
      </c>
    </row>
    <row r="348" spans="15:20" x14ac:dyDescent="0.35">
      <c r="O348" s="3"/>
      <c r="S348" s="3" t="s">
        <v>133</v>
      </c>
      <c r="T348">
        <v>4</v>
      </c>
    </row>
    <row r="349" spans="15:20" x14ac:dyDescent="0.35">
      <c r="O349" s="3"/>
      <c r="S349" s="3" t="s">
        <v>133</v>
      </c>
      <c r="T349">
        <v>3</v>
      </c>
    </row>
    <row r="350" spans="15:20" x14ac:dyDescent="0.35">
      <c r="O350" s="3"/>
      <c r="S350" s="3" t="s">
        <v>133</v>
      </c>
      <c r="T350">
        <v>1</v>
      </c>
    </row>
    <row r="351" spans="15:20" x14ac:dyDescent="0.35">
      <c r="O351" s="3"/>
      <c r="S351" s="3" t="s">
        <v>133</v>
      </c>
      <c r="T351">
        <v>6</v>
      </c>
    </row>
    <row r="352" spans="15:20" x14ac:dyDescent="0.35">
      <c r="O352" s="3"/>
      <c r="S352" s="3" t="s">
        <v>133</v>
      </c>
      <c r="T352">
        <v>2</v>
      </c>
    </row>
    <row r="353" spans="15:20" x14ac:dyDescent="0.35">
      <c r="O353" s="3"/>
      <c r="S353" s="3" t="s">
        <v>133</v>
      </c>
      <c r="T353">
        <v>3</v>
      </c>
    </row>
    <row r="354" spans="15:20" x14ac:dyDescent="0.35">
      <c r="O354" s="3"/>
      <c r="S354" s="3" t="s">
        <v>133</v>
      </c>
      <c r="T354">
        <v>6</v>
      </c>
    </row>
    <row r="355" spans="15:20" x14ac:dyDescent="0.35">
      <c r="O355" s="3"/>
      <c r="S355" s="3" t="s">
        <v>133</v>
      </c>
      <c r="T355">
        <v>8</v>
      </c>
    </row>
    <row r="356" spans="15:20" x14ac:dyDescent="0.35">
      <c r="O356" s="3"/>
      <c r="S356" s="3" t="s">
        <v>133</v>
      </c>
      <c r="T356">
        <v>2</v>
      </c>
    </row>
    <row r="357" spans="15:20" x14ac:dyDescent="0.35">
      <c r="O357" s="3"/>
      <c r="S357" s="3" t="s">
        <v>133</v>
      </c>
      <c r="T357">
        <v>4</v>
      </c>
    </row>
    <row r="358" spans="15:20" x14ac:dyDescent="0.35">
      <c r="O358" s="3"/>
      <c r="S358" s="3" t="s">
        <v>133</v>
      </c>
      <c r="T358">
        <v>2</v>
      </c>
    </row>
    <row r="359" spans="15:20" x14ac:dyDescent="0.35">
      <c r="O359" s="3"/>
      <c r="S359" s="3" t="s">
        <v>133</v>
      </c>
      <c r="T359">
        <v>3</v>
      </c>
    </row>
    <row r="360" spans="15:20" x14ac:dyDescent="0.35">
      <c r="O360" s="3"/>
      <c r="S360" s="3" t="s">
        <v>133</v>
      </c>
      <c r="T360">
        <v>2</v>
      </c>
    </row>
    <row r="361" spans="15:20" x14ac:dyDescent="0.35">
      <c r="O361" s="3"/>
      <c r="S361" s="3" t="s">
        <v>133</v>
      </c>
      <c r="T361">
        <v>5</v>
      </c>
    </row>
    <row r="362" spans="15:20" x14ac:dyDescent="0.35">
      <c r="O362" s="3"/>
      <c r="S362" s="3" t="s">
        <v>133</v>
      </c>
      <c r="T362">
        <v>5</v>
      </c>
    </row>
    <row r="363" spans="15:20" x14ac:dyDescent="0.35">
      <c r="O363" s="3"/>
      <c r="S363" s="3" t="s">
        <v>133</v>
      </c>
      <c r="T363">
        <v>5</v>
      </c>
    </row>
    <row r="364" spans="15:20" x14ac:dyDescent="0.35">
      <c r="O364" s="3"/>
      <c r="S364" s="3" t="s">
        <v>133</v>
      </c>
      <c r="T364">
        <v>4</v>
      </c>
    </row>
    <row r="365" spans="15:20" x14ac:dyDescent="0.35">
      <c r="O365" s="3"/>
      <c r="S365" s="3" t="s">
        <v>133</v>
      </c>
      <c r="T365">
        <v>2</v>
      </c>
    </row>
    <row r="366" spans="15:20" x14ac:dyDescent="0.35">
      <c r="O366" s="3"/>
      <c r="S366" s="3" t="s">
        <v>133</v>
      </c>
      <c r="T366">
        <v>2</v>
      </c>
    </row>
    <row r="367" spans="15:20" x14ac:dyDescent="0.35">
      <c r="O367" s="3"/>
      <c r="S367" s="3" t="s">
        <v>133</v>
      </c>
      <c r="T367">
        <v>5</v>
      </c>
    </row>
    <row r="368" spans="15:20" x14ac:dyDescent="0.35">
      <c r="O368" s="3"/>
      <c r="S368" s="3" t="s">
        <v>133</v>
      </c>
      <c r="T368">
        <v>3</v>
      </c>
    </row>
    <row r="369" spans="15:20" x14ac:dyDescent="0.35">
      <c r="O369" s="3"/>
      <c r="S369" s="3" t="s">
        <v>133</v>
      </c>
      <c r="T369">
        <v>3</v>
      </c>
    </row>
    <row r="370" spans="15:20" x14ac:dyDescent="0.35">
      <c r="O370" s="3"/>
      <c r="S370" s="3" t="s">
        <v>133</v>
      </c>
      <c r="T370">
        <v>3</v>
      </c>
    </row>
    <row r="371" spans="15:20" x14ac:dyDescent="0.35">
      <c r="O371" s="3"/>
      <c r="S371" s="3" t="s">
        <v>133</v>
      </c>
      <c r="T371">
        <v>2</v>
      </c>
    </row>
    <row r="372" spans="15:20" x14ac:dyDescent="0.35">
      <c r="O372" s="3"/>
      <c r="S372" s="3" t="s">
        <v>133</v>
      </c>
      <c r="T372">
        <v>5</v>
      </c>
    </row>
    <row r="373" spans="15:20" x14ac:dyDescent="0.35">
      <c r="O373" s="3"/>
      <c r="S373" s="3" t="s">
        <v>133</v>
      </c>
      <c r="T373">
        <v>3</v>
      </c>
    </row>
    <row r="374" spans="15:20" x14ac:dyDescent="0.35">
      <c r="O374" s="3"/>
      <c r="S374" s="3" t="s">
        <v>133</v>
      </c>
      <c r="T374">
        <v>4</v>
      </c>
    </row>
    <row r="375" spans="15:20" x14ac:dyDescent="0.35">
      <c r="O375" s="3"/>
      <c r="S375" s="3" t="s">
        <v>133</v>
      </c>
      <c r="T375">
        <v>1</v>
      </c>
    </row>
    <row r="376" spans="15:20" x14ac:dyDescent="0.35">
      <c r="O376" s="3"/>
      <c r="S376" s="3" t="s">
        <v>133</v>
      </c>
      <c r="T376">
        <v>3</v>
      </c>
    </row>
    <row r="377" spans="15:20" x14ac:dyDescent="0.35">
      <c r="O377" s="3"/>
      <c r="S377" s="3" t="s">
        <v>133</v>
      </c>
      <c r="T377">
        <v>2</v>
      </c>
    </row>
    <row r="378" spans="15:20" x14ac:dyDescent="0.35">
      <c r="O378" s="3"/>
      <c r="S378" s="3" t="s">
        <v>133</v>
      </c>
      <c r="T378">
        <v>6</v>
      </c>
    </row>
    <row r="379" spans="15:20" x14ac:dyDescent="0.35">
      <c r="O379" s="3"/>
      <c r="S379" s="3" t="s">
        <v>133</v>
      </c>
      <c r="T379">
        <v>6</v>
      </c>
    </row>
    <row r="380" spans="15:20" x14ac:dyDescent="0.35">
      <c r="O380" s="3"/>
      <c r="S380" s="3" t="s">
        <v>133</v>
      </c>
      <c r="T380">
        <v>3</v>
      </c>
    </row>
    <row r="381" spans="15:20" x14ac:dyDescent="0.35">
      <c r="O381" s="3"/>
      <c r="S381" s="3" t="s">
        <v>133</v>
      </c>
      <c r="T381">
        <v>3</v>
      </c>
    </row>
    <row r="382" spans="15:20" x14ac:dyDescent="0.35">
      <c r="O382" s="5"/>
      <c r="S382" s="5" t="s">
        <v>133</v>
      </c>
      <c r="T382">
        <v>4</v>
      </c>
    </row>
    <row r="383" spans="15:20" x14ac:dyDescent="0.35">
      <c r="O383" s="5"/>
      <c r="S383" s="5" t="s">
        <v>133</v>
      </c>
      <c r="T383">
        <v>4</v>
      </c>
    </row>
    <row r="384" spans="15:20" x14ac:dyDescent="0.35">
      <c r="O384" s="5"/>
      <c r="S384" s="5" t="s">
        <v>133</v>
      </c>
      <c r="T384">
        <v>4</v>
      </c>
    </row>
  </sheetData>
  <autoFilter ref="O1:P384" xr:uid="{CE5F887D-2028-4521-84AC-19F4D77C929F}">
    <sortState xmlns:xlrd2="http://schemas.microsoft.com/office/spreadsheetml/2017/richdata2" ref="O2:P384">
      <sortCondition ref="O1:O384"/>
    </sortState>
  </autoFilter>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F0C1-DD3F-4D64-B7BE-9443A320E5FF}">
  <dimension ref="A1:AX387"/>
  <sheetViews>
    <sheetView workbookViewId="0">
      <selection activeCell="D9" sqref="D9"/>
    </sheetView>
  </sheetViews>
  <sheetFormatPr defaultColWidth="14.453125" defaultRowHeight="22" customHeight="1" x14ac:dyDescent="0.35"/>
  <sheetData>
    <row r="1" spans="1:50" ht="22"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50" ht="22" customHeight="1" x14ac:dyDescent="0.35">
      <c r="A2" s="1" t="s">
        <v>49</v>
      </c>
      <c r="B2" s="1" t="s">
        <v>50</v>
      </c>
      <c r="C2" s="1" t="s">
        <v>51</v>
      </c>
      <c r="D2" s="1" t="s">
        <v>52</v>
      </c>
      <c r="E2" s="1" t="s">
        <v>4</v>
      </c>
      <c r="F2" s="1" t="s">
        <v>5</v>
      </c>
      <c r="G2" s="1" t="s">
        <v>6</v>
      </c>
      <c r="H2" s="1" t="s">
        <v>53</v>
      </c>
      <c r="I2" s="1" t="s">
        <v>54</v>
      </c>
      <c r="J2" s="1" t="s">
        <v>55</v>
      </c>
      <c r="K2" s="1" t="s">
        <v>56</v>
      </c>
      <c r="L2" s="1" t="s">
        <v>57</v>
      </c>
      <c r="M2" s="1" t="s">
        <v>58</v>
      </c>
      <c r="N2" s="1" t="s">
        <v>59</v>
      </c>
      <c r="O2" s="1" t="s">
        <v>60</v>
      </c>
      <c r="P2" s="1" t="s">
        <v>61</v>
      </c>
      <c r="Q2" s="1" t="s">
        <v>62</v>
      </c>
      <c r="R2" s="1" t="s">
        <v>17</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J2" s="1" t="s">
        <v>80</v>
      </c>
      <c r="AK2" s="1" t="s">
        <v>81</v>
      </c>
      <c r="AL2" s="1" t="s">
        <v>82</v>
      </c>
      <c r="AM2" s="1" t="s">
        <v>83</v>
      </c>
      <c r="AN2" s="1" t="s">
        <v>84</v>
      </c>
      <c r="AO2" s="1" t="s">
        <v>85</v>
      </c>
      <c r="AP2" s="1" t="s">
        <v>86</v>
      </c>
      <c r="AQ2" s="1" t="s">
        <v>87</v>
      </c>
      <c r="AR2" s="1" t="s">
        <v>88</v>
      </c>
      <c r="AS2" s="1" t="s">
        <v>89</v>
      </c>
      <c r="AT2" s="1" t="s">
        <v>90</v>
      </c>
      <c r="AU2" s="1" t="s">
        <v>91</v>
      </c>
      <c r="AV2" s="1" t="s">
        <v>92</v>
      </c>
      <c r="AW2" s="1" t="s">
        <v>48</v>
      </c>
    </row>
    <row r="3" spans="1:50" ht="22" customHeight="1" x14ac:dyDescent="0.35">
      <c r="A3" s="2">
        <v>45530.497476851851</v>
      </c>
      <c r="B3" s="2">
        <v>45530.500949074078</v>
      </c>
      <c r="C3" s="3" t="s">
        <v>52</v>
      </c>
      <c r="D3" s="3" t="s">
        <v>93</v>
      </c>
      <c r="E3">
        <v>100</v>
      </c>
      <c r="F3">
        <v>300</v>
      </c>
      <c r="G3" s="3" t="s">
        <v>94</v>
      </c>
      <c r="H3" s="2">
        <v>45530.500957824072</v>
      </c>
      <c r="I3" s="3" t="s">
        <v>95</v>
      </c>
      <c r="J3" s="3" t="s">
        <v>96</v>
      </c>
      <c r="K3" s="3" t="s">
        <v>96</v>
      </c>
      <c r="L3" s="3" t="s">
        <v>96</v>
      </c>
      <c r="M3" s="3" t="s">
        <v>96</v>
      </c>
      <c r="N3">
        <v>35.348199999999999</v>
      </c>
      <c r="O3">
        <v>-83.202799999999996</v>
      </c>
      <c r="P3" s="3" t="s">
        <v>97</v>
      </c>
      <c r="Q3" s="3" t="s">
        <v>98</v>
      </c>
      <c r="R3">
        <v>1</v>
      </c>
      <c r="S3" s="3" t="s">
        <v>99</v>
      </c>
      <c r="T3" s="3" t="s">
        <v>100</v>
      </c>
      <c r="U3">
        <v>46</v>
      </c>
      <c r="V3" s="3" t="s">
        <v>101</v>
      </c>
      <c r="W3" s="3" t="s">
        <v>96</v>
      </c>
      <c r="X3" s="3" t="s">
        <v>102</v>
      </c>
      <c r="Y3" s="3" t="s">
        <v>103</v>
      </c>
      <c r="Z3" s="3" t="s">
        <v>104</v>
      </c>
      <c r="AA3" s="3" t="s">
        <v>105</v>
      </c>
      <c r="AB3" s="3" t="s">
        <v>104</v>
      </c>
      <c r="AC3" s="3" t="s">
        <v>104</v>
      </c>
      <c r="AD3" s="3" t="s">
        <v>105</v>
      </c>
      <c r="AE3" s="3" t="s">
        <v>106</v>
      </c>
      <c r="AF3" s="3" t="s">
        <v>104</v>
      </c>
      <c r="AG3" s="3" t="s">
        <v>105</v>
      </c>
      <c r="AH3" s="3" t="s">
        <v>107</v>
      </c>
      <c r="AI3" s="3" t="s">
        <v>104</v>
      </c>
      <c r="AJ3" s="3" t="s">
        <v>105</v>
      </c>
      <c r="AK3" s="3" t="s">
        <v>105</v>
      </c>
      <c r="AL3" s="3" t="s">
        <v>105</v>
      </c>
      <c r="AM3" s="3" t="s">
        <v>105</v>
      </c>
      <c r="AN3" s="3" t="s">
        <v>108</v>
      </c>
      <c r="AO3" s="3" t="s">
        <v>96</v>
      </c>
      <c r="AP3" s="3" t="s">
        <v>96</v>
      </c>
      <c r="AQ3" s="3" t="s">
        <v>109</v>
      </c>
      <c r="AR3" s="3" t="s">
        <v>110</v>
      </c>
      <c r="AS3" s="3" t="s">
        <v>96</v>
      </c>
      <c r="AT3" s="3" t="s">
        <v>96</v>
      </c>
      <c r="AU3" s="3" t="s">
        <v>96</v>
      </c>
      <c r="AV3" s="3" t="s">
        <v>111</v>
      </c>
      <c r="AW3" s="3" t="s">
        <v>100</v>
      </c>
      <c r="AX3" s="3" t="s">
        <v>100</v>
      </c>
    </row>
    <row r="4" spans="1:50" ht="22" customHeight="1" x14ac:dyDescent="0.35">
      <c r="A4" s="2">
        <v>45530.502604166664</v>
      </c>
      <c r="B4" s="2">
        <v>45530.505416666667</v>
      </c>
      <c r="C4" s="3" t="s">
        <v>52</v>
      </c>
      <c r="D4" s="3" t="s">
        <v>112</v>
      </c>
      <c r="E4">
        <v>100</v>
      </c>
      <c r="F4">
        <v>242</v>
      </c>
      <c r="G4" s="3" t="s">
        <v>94</v>
      </c>
      <c r="H4" s="2">
        <v>45530.505428634257</v>
      </c>
      <c r="I4" s="3" t="s">
        <v>113</v>
      </c>
      <c r="J4" s="3" t="s">
        <v>96</v>
      </c>
      <c r="K4" s="3" t="s">
        <v>96</v>
      </c>
      <c r="L4" s="3" t="s">
        <v>96</v>
      </c>
      <c r="M4" s="3" t="s">
        <v>96</v>
      </c>
      <c r="N4">
        <v>43.150300000000001</v>
      </c>
      <c r="O4">
        <v>-77.588099999999997</v>
      </c>
      <c r="P4" s="3" t="s">
        <v>97</v>
      </c>
      <c r="Q4" s="3" t="s">
        <v>98</v>
      </c>
      <c r="R4">
        <v>1</v>
      </c>
      <c r="S4" s="3" t="s">
        <v>99</v>
      </c>
      <c r="T4" s="3" t="s">
        <v>114</v>
      </c>
      <c r="U4">
        <v>29</v>
      </c>
      <c r="V4" s="3" t="s">
        <v>101</v>
      </c>
      <c r="W4" s="3" t="s">
        <v>96</v>
      </c>
      <c r="X4" s="3" t="s">
        <v>115</v>
      </c>
      <c r="Y4" s="3" t="s">
        <v>116</v>
      </c>
      <c r="Z4" s="3" t="s">
        <v>117</v>
      </c>
      <c r="AA4" s="3" t="s">
        <v>104</v>
      </c>
      <c r="AB4" s="3" t="s">
        <v>105</v>
      </c>
      <c r="AC4" s="3" t="s">
        <v>105</v>
      </c>
      <c r="AD4" s="3" t="s">
        <v>105</v>
      </c>
      <c r="AE4" s="3" t="s">
        <v>105</v>
      </c>
      <c r="AF4" s="3" t="s">
        <v>104</v>
      </c>
      <c r="AG4" s="3" t="s">
        <v>107</v>
      </c>
      <c r="AH4" s="3" t="s">
        <v>105</v>
      </c>
      <c r="AI4" s="3" t="s">
        <v>107</v>
      </c>
      <c r="AJ4" s="3" t="s">
        <v>107</v>
      </c>
      <c r="AK4" s="3" t="s">
        <v>107</v>
      </c>
      <c r="AL4" s="3" t="s">
        <v>105</v>
      </c>
      <c r="AM4" s="3" t="s">
        <v>105</v>
      </c>
      <c r="AN4" s="3" t="s">
        <v>108</v>
      </c>
      <c r="AO4" s="3" t="s">
        <v>118</v>
      </c>
      <c r="AP4" s="3" t="s">
        <v>96</v>
      </c>
      <c r="AQ4" s="3" t="s">
        <v>119</v>
      </c>
      <c r="AR4" s="3" t="s">
        <v>120</v>
      </c>
      <c r="AS4" s="3" t="s">
        <v>121</v>
      </c>
      <c r="AT4" s="3" t="s">
        <v>96</v>
      </c>
      <c r="AU4" s="3" t="s">
        <v>96</v>
      </c>
      <c r="AV4" s="3" t="s">
        <v>96</v>
      </c>
      <c r="AW4" s="3" t="s">
        <v>114</v>
      </c>
      <c r="AX4" s="3" t="s">
        <v>114</v>
      </c>
    </row>
    <row r="5" spans="1:50" ht="22" customHeight="1" x14ac:dyDescent="0.35">
      <c r="A5" s="2">
        <v>45530.503703703704</v>
      </c>
      <c r="B5" s="2">
        <v>45530.505439814813</v>
      </c>
      <c r="C5" s="3" t="s">
        <v>52</v>
      </c>
      <c r="D5" s="3" t="s">
        <v>122</v>
      </c>
      <c r="E5">
        <v>100</v>
      </c>
      <c r="F5">
        <v>150</v>
      </c>
      <c r="G5" s="3" t="s">
        <v>94</v>
      </c>
      <c r="H5" s="2">
        <v>45530.505449039352</v>
      </c>
      <c r="I5" s="3" t="s">
        <v>123</v>
      </c>
      <c r="J5" s="3" t="s">
        <v>96</v>
      </c>
      <c r="K5" s="3" t="s">
        <v>96</v>
      </c>
      <c r="L5" s="3" t="s">
        <v>96</v>
      </c>
      <c r="M5" s="3" t="s">
        <v>96</v>
      </c>
      <c r="N5">
        <v>41.4377</v>
      </c>
      <c r="O5">
        <v>-81.548699999999997</v>
      </c>
      <c r="P5" s="3" t="s">
        <v>97</v>
      </c>
      <c r="Q5" s="3" t="s">
        <v>98</v>
      </c>
      <c r="R5">
        <v>1</v>
      </c>
      <c r="S5" s="3" t="s">
        <v>99</v>
      </c>
      <c r="T5" s="3" t="s">
        <v>124</v>
      </c>
      <c r="U5">
        <v>35</v>
      </c>
      <c r="V5" s="3" t="s">
        <v>101</v>
      </c>
      <c r="W5" s="3" t="s">
        <v>96</v>
      </c>
      <c r="X5" s="3" t="s">
        <v>125</v>
      </c>
      <c r="Y5" s="3" t="s">
        <v>116</v>
      </c>
      <c r="Z5" s="3" t="s">
        <v>104</v>
      </c>
      <c r="AA5" s="3" t="s">
        <v>107</v>
      </c>
      <c r="AB5" s="3" t="s">
        <v>117</v>
      </c>
      <c r="AC5" s="3" t="s">
        <v>104</v>
      </c>
      <c r="AD5" s="3" t="s">
        <v>106</v>
      </c>
      <c r="AE5" s="3" t="s">
        <v>106</v>
      </c>
      <c r="AF5" s="3" t="s">
        <v>104</v>
      </c>
      <c r="AG5" s="3" t="s">
        <v>104</v>
      </c>
      <c r="AH5" s="3" t="s">
        <v>117</v>
      </c>
      <c r="AI5" s="3" t="s">
        <v>104</v>
      </c>
      <c r="AJ5" s="3" t="s">
        <v>106</v>
      </c>
      <c r="AK5" s="3" t="s">
        <v>106</v>
      </c>
      <c r="AL5" s="3" t="s">
        <v>117</v>
      </c>
      <c r="AM5" s="3" t="s">
        <v>104</v>
      </c>
      <c r="AN5" s="3" t="s">
        <v>126</v>
      </c>
      <c r="AO5" s="3" t="s">
        <v>127</v>
      </c>
      <c r="AP5" s="3" t="s">
        <v>96</v>
      </c>
      <c r="AQ5" s="3" t="s">
        <v>96</v>
      </c>
      <c r="AR5" s="3" t="s">
        <v>96</v>
      </c>
      <c r="AS5" s="3" t="s">
        <v>128</v>
      </c>
      <c r="AT5" s="3" t="s">
        <v>96</v>
      </c>
      <c r="AU5" s="3" t="s">
        <v>129</v>
      </c>
      <c r="AV5" s="3" t="s">
        <v>96</v>
      </c>
      <c r="AW5" s="3" t="s">
        <v>124</v>
      </c>
      <c r="AX5" s="3" t="s">
        <v>124</v>
      </c>
    </row>
    <row r="6" spans="1:50" ht="22" customHeight="1" x14ac:dyDescent="0.35">
      <c r="A6" s="2">
        <v>45530.502939814818</v>
      </c>
      <c r="B6" s="2">
        <v>45530.505613425928</v>
      </c>
      <c r="C6" s="3" t="s">
        <v>52</v>
      </c>
      <c r="D6" s="3" t="s">
        <v>130</v>
      </c>
      <c r="E6">
        <v>100</v>
      </c>
      <c r="F6">
        <v>231</v>
      </c>
      <c r="G6" s="3" t="s">
        <v>94</v>
      </c>
      <c r="H6" s="2">
        <v>45530.505625381942</v>
      </c>
      <c r="I6" s="3" t="s">
        <v>131</v>
      </c>
      <c r="J6" s="3" t="s">
        <v>96</v>
      </c>
      <c r="K6" s="3" t="s">
        <v>96</v>
      </c>
      <c r="L6" s="3" t="s">
        <v>96</v>
      </c>
      <c r="M6" s="3" t="s">
        <v>96</v>
      </c>
      <c r="N6">
        <v>34.8504</v>
      </c>
      <c r="O6">
        <v>-92.408900000000003</v>
      </c>
      <c r="P6" s="3" t="s">
        <v>97</v>
      </c>
      <c r="Q6" s="3" t="s">
        <v>98</v>
      </c>
      <c r="R6">
        <v>1</v>
      </c>
      <c r="S6" s="3" t="s">
        <v>99</v>
      </c>
      <c r="T6" s="3" t="s">
        <v>132</v>
      </c>
      <c r="U6">
        <v>34</v>
      </c>
      <c r="V6" s="3" t="s">
        <v>133</v>
      </c>
      <c r="W6" s="3" t="s">
        <v>96</v>
      </c>
      <c r="X6" s="3" t="s">
        <v>134</v>
      </c>
      <c r="Y6" s="3" t="s">
        <v>135</v>
      </c>
      <c r="Z6" s="3" t="s">
        <v>107</v>
      </c>
      <c r="AA6" s="3" t="s">
        <v>104</v>
      </c>
      <c r="AB6" s="3" t="s">
        <v>105</v>
      </c>
      <c r="AC6" s="3" t="s">
        <v>105</v>
      </c>
      <c r="AD6" s="3" t="s">
        <v>104</v>
      </c>
      <c r="AE6" s="3" t="s">
        <v>105</v>
      </c>
      <c r="AF6" s="3" t="s">
        <v>104</v>
      </c>
      <c r="AG6" s="3" t="s">
        <v>105</v>
      </c>
      <c r="AH6" s="3" t="s">
        <v>107</v>
      </c>
      <c r="AI6" s="3" t="s">
        <v>104</v>
      </c>
      <c r="AJ6" s="3" t="s">
        <v>107</v>
      </c>
      <c r="AK6" s="3" t="s">
        <v>117</v>
      </c>
      <c r="AL6" s="3" t="s">
        <v>104</v>
      </c>
      <c r="AM6" s="3" t="s">
        <v>105</v>
      </c>
      <c r="AN6" s="3" t="s">
        <v>108</v>
      </c>
      <c r="AO6" s="3" t="s">
        <v>136</v>
      </c>
      <c r="AP6" s="3" t="s">
        <v>96</v>
      </c>
      <c r="AQ6" s="3" t="s">
        <v>137</v>
      </c>
      <c r="AR6" s="3" t="s">
        <v>138</v>
      </c>
      <c r="AS6" s="3" t="s">
        <v>139</v>
      </c>
      <c r="AT6" s="3" t="s">
        <v>96</v>
      </c>
      <c r="AU6" s="3" t="s">
        <v>96</v>
      </c>
      <c r="AV6" s="3" t="s">
        <v>96</v>
      </c>
      <c r="AW6" s="3" t="s">
        <v>132</v>
      </c>
      <c r="AX6" s="3" t="s">
        <v>132</v>
      </c>
    </row>
    <row r="7" spans="1:50" ht="22" customHeight="1" x14ac:dyDescent="0.35">
      <c r="A7" s="2">
        <v>45530.503587962965</v>
      </c>
      <c r="B7" s="2">
        <v>45530.505891203706</v>
      </c>
      <c r="C7" s="3" t="s">
        <v>52</v>
      </c>
      <c r="D7" s="3" t="s">
        <v>140</v>
      </c>
      <c r="E7">
        <v>100</v>
      </c>
      <c r="F7">
        <v>198</v>
      </c>
      <c r="G7" s="3" t="s">
        <v>94</v>
      </c>
      <c r="H7" s="2">
        <v>45530.505905983795</v>
      </c>
      <c r="I7" s="3" t="s">
        <v>141</v>
      </c>
      <c r="J7" s="3" t="s">
        <v>96</v>
      </c>
      <c r="K7" s="3" t="s">
        <v>96</v>
      </c>
      <c r="L7" s="3" t="s">
        <v>96</v>
      </c>
      <c r="M7" s="3" t="s">
        <v>96</v>
      </c>
      <c r="N7">
        <v>37.752000000000002</v>
      </c>
      <c r="O7">
        <v>-87.151399999999995</v>
      </c>
      <c r="P7" s="3" t="s">
        <v>97</v>
      </c>
      <c r="Q7" s="3" t="s">
        <v>98</v>
      </c>
      <c r="R7">
        <v>1</v>
      </c>
      <c r="S7" s="3" t="s">
        <v>99</v>
      </c>
      <c r="T7" s="3" t="s">
        <v>142</v>
      </c>
      <c r="U7">
        <v>33</v>
      </c>
      <c r="V7" s="3" t="s">
        <v>101</v>
      </c>
      <c r="W7" s="3" t="s">
        <v>96</v>
      </c>
      <c r="X7" s="3" t="s">
        <v>143</v>
      </c>
      <c r="Y7" s="3" t="s">
        <v>144</v>
      </c>
      <c r="Z7" s="3" t="s">
        <v>105</v>
      </c>
      <c r="AA7" s="3" t="s">
        <v>105</v>
      </c>
      <c r="AB7" s="3" t="s">
        <v>107</v>
      </c>
      <c r="AC7" s="3" t="s">
        <v>104</v>
      </c>
      <c r="AD7" s="3" t="s">
        <v>104</v>
      </c>
      <c r="AE7" s="3" t="s">
        <v>107</v>
      </c>
      <c r="AF7" s="3" t="s">
        <v>104</v>
      </c>
      <c r="AG7" s="3" t="s">
        <v>104</v>
      </c>
      <c r="AH7" s="3" t="s">
        <v>104</v>
      </c>
      <c r="AI7" s="3" t="s">
        <v>105</v>
      </c>
      <c r="AJ7" s="3" t="s">
        <v>105</v>
      </c>
      <c r="AK7" s="3" t="s">
        <v>107</v>
      </c>
      <c r="AL7" s="3" t="s">
        <v>105</v>
      </c>
      <c r="AM7" s="3" t="s">
        <v>105</v>
      </c>
      <c r="AN7" s="3" t="s">
        <v>108</v>
      </c>
      <c r="AO7" s="3" t="s">
        <v>145</v>
      </c>
      <c r="AP7" s="3" t="s">
        <v>96</v>
      </c>
      <c r="AQ7" s="3" t="s">
        <v>146</v>
      </c>
      <c r="AR7" s="3" t="s">
        <v>147</v>
      </c>
      <c r="AS7" s="3" t="s">
        <v>148</v>
      </c>
      <c r="AT7" s="3" t="s">
        <v>96</v>
      </c>
      <c r="AU7" s="3" t="s">
        <v>96</v>
      </c>
      <c r="AV7" s="3" t="s">
        <v>96</v>
      </c>
      <c r="AW7" s="3" t="s">
        <v>142</v>
      </c>
      <c r="AX7" s="3" t="s">
        <v>142</v>
      </c>
    </row>
    <row r="8" spans="1:50" ht="22" customHeight="1" x14ac:dyDescent="0.35">
      <c r="A8" s="2">
        <v>45530.503935185188</v>
      </c>
      <c r="B8" s="2">
        <v>45530.505972222221</v>
      </c>
      <c r="C8" s="3" t="s">
        <v>52</v>
      </c>
      <c r="D8" s="3" t="s">
        <v>149</v>
      </c>
      <c r="E8">
        <v>100</v>
      </c>
      <c r="F8">
        <v>176</v>
      </c>
      <c r="G8" s="3" t="s">
        <v>94</v>
      </c>
      <c r="H8" s="2">
        <v>45530.505985543983</v>
      </c>
      <c r="I8" s="3" t="s">
        <v>150</v>
      </c>
      <c r="J8" s="3" t="s">
        <v>96</v>
      </c>
      <c r="K8" s="3" t="s">
        <v>96</v>
      </c>
      <c r="L8" s="3" t="s">
        <v>96</v>
      </c>
      <c r="M8" s="3" t="s">
        <v>96</v>
      </c>
      <c r="N8">
        <v>28.479700000000001</v>
      </c>
      <c r="O8">
        <v>-82.512600000000006</v>
      </c>
      <c r="P8" s="3" t="s">
        <v>97</v>
      </c>
      <c r="Q8" s="3" t="s">
        <v>98</v>
      </c>
      <c r="R8">
        <v>1</v>
      </c>
      <c r="S8" s="3" t="s">
        <v>99</v>
      </c>
      <c r="T8" s="3" t="s">
        <v>151</v>
      </c>
      <c r="U8">
        <v>36</v>
      </c>
      <c r="V8" s="3" t="s">
        <v>133</v>
      </c>
      <c r="W8" s="3" t="s">
        <v>96</v>
      </c>
      <c r="X8" s="3" t="s">
        <v>152</v>
      </c>
      <c r="Y8" s="3" t="s">
        <v>103</v>
      </c>
      <c r="Z8" s="3" t="s">
        <v>105</v>
      </c>
      <c r="AA8" s="3" t="s">
        <v>107</v>
      </c>
      <c r="AB8" s="3" t="s">
        <v>106</v>
      </c>
      <c r="AC8" s="3" t="s">
        <v>105</v>
      </c>
      <c r="AD8" s="3" t="s">
        <v>105</v>
      </c>
      <c r="AE8" s="3" t="s">
        <v>107</v>
      </c>
      <c r="AF8" s="3" t="s">
        <v>104</v>
      </c>
      <c r="AG8" s="3" t="s">
        <v>105</v>
      </c>
      <c r="AH8" s="3" t="s">
        <v>104</v>
      </c>
      <c r="AI8" s="3" t="s">
        <v>104</v>
      </c>
      <c r="AJ8" s="3" t="s">
        <v>104</v>
      </c>
      <c r="AK8" s="3" t="s">
        <v>104</v>
      </c>
      <c r="AL8" s="3" t="s">
        <v>104</v>
      </c>
      <c r="AM8" s="3" t="s">
        <v>104</v>
      </c>
      <c r="AN8" s="3" t="s">
        <v>108</v>
      </c>
      <c r="AO8" s="3" t="s">
        <v>96</v>
      </c>
      <c r="AP8" s="3" t="s">
        <v>96</v>
      </c>
      <c r="AQ8" s="3" t="s">
        <v>153</v>
      </c>
      <c r="AR8" s="3" t="s">
        <v>154</v>
      </c>
      <c r="AS8" s="3" t="s">
        <v>96</v>
      </c>
      <c r="AT8" s="3" t="s">
        <v>96</v>
      </c>
      <c r="AU8" s="3" t="s">
        <v>96</v>
      </c>
      <c r="AV8" s="3" t="s">
        <v>155</v>
      </c>
      <c r="AW8" s="3" t="s">
        <v>151</v>
      </c>
      <c r="AX8" s="3" t="s">
        <v>151</v>
      </c>
    </row>
    <row r="9" spans="1:50" ht="22" customHeight="1" x14ac:dyDescent="0.35">
      <c r="A9" s="2">
        <v>45530.503900462965</v>
      </c>
      <c r="B9" s="2">
        <v>45530.50640046296</v>
      </c>
      <c r="C9" s="3" t="s">
        <v>52</v>
      </c>
      <c r="D9" s="3" t="s">
        <v>156</v>
      </c>
      <c r="E9">
        <v>100</v>
      </c>
      <c r="F9">
        <v>215</v>
      </c>
      <c r="G9" s="3" t="s">
        <v>94</v>
      </c>
      <c r="H9" s="2">
        <v>45530.506413414354</v>
      </c>
      <c r="I9" s="3" t="s">
        <v>157</v>
      </c>
      <c r="J9" s="3" t="s">
        <v>96</v>
      </c>
      <c r="K9" s="3" t="s">
        <v>96</v>
      </c>
      <c r="L9" s="3" t="s">
        <v>96</v>
      </c>
      <c r="M9" s="3" t="s">
        <v>96</v>
      </c>
      <c r="N9">
        <v>39.335999999999999</v>
      </c>
      <c r="O9">
        <v>-84.312600000000003</v>
      </c>
      <c r="P9" s="3" t="s">
        <v>97</v>
      </c>
      <c r="Q9" s="3" t="s">
        <v>98</v>
      </c>
      <c r="R9">
        <v>1</v>
      </c>
      <c r="S9" s="3" t="s">
        <v>99</v>
      </c>
      <c r="T9" s="3" t="s">
        <v>158</v>
      </c>
      <c r="U9">
        <v>40</v>
      </c>
      <c r="V9" s="3" t="s">
        <v>133</v>
      </c>
      <c r="W9" s="3" t="s">
        <v>96</v>
      </c>
      <c r="X9" s="3" t="s">
        <v>159</v>
      </c>
      <c r="Y9" s="3" t="s">
        <v>103</v>
      </c>
      <c r="Z9" s="3" t="s">
        <v>105</v>
      </c>
      <c r="AA9" s="3" t="s">
        <v>105</v>
      </c>
      <c r="AB9" s="3" t="s">
        <v>105</v>
      </c>
      <c r="AC9" s="3" t="s">
        <v>104</v>
      </c>
      <c r="AD9" s="3" t="s">
        <v>106</v>
      </c>
      <c r="AE9" s="3" t="s">
        <v>107</v>
      </c>
      <c r="AF9" s="3" t="s">
        <v>104</v>
      </c>
      <c r="AG9" s="3" t="s">
        <v>104</v>
      </c>
      <c r="AH9" s="3" t="s">
        <v>105</v>
      </c>
      <c r="AI9" s="3" t="s">
        <v>105</v>
      </c>
      <c r="AJ9" s="3" t="s">
        <v>106</v>
      </c>
      <c r="AK9" s="3" t="s">
        <v>106</v>
      </c>
      <c r="AL9" s="3" t="s">
        <v>105</v>
      </c>
      <c r="AM9" s="3" t="s">
        <v>105</v>
      </c>
      <c r="AN9" s="3" t="s">
        <v>108</v>
      </c>
      <c r="AO9" s="3" t="s">
        <v>160</v>
      </c>
      <c r="AP9" s="3" t="s">
        <v>96</v>
      </c>
      <c r="AQ9" s="3" t="s">
        <v>161</v>
      </c>
      <c r="AR9" s="3" t="s">
        <v>162</v>
      </c>
      <c r="AS9" s="3" t="s">
        <v>163</v>
      </c>
      <c r="AT9" s="3" t="s">
        <v>96</v>
      </c>
      <c r="AU9" s="3" t="s">
        <v>96</v>
      </c>
      <c r="AV9" s="3" t="s">
        <v>96</v>
      </c>
      <c r="AW9" s="3" t="s">
        <v>158</v>
      </c>
      <c r="AX9" s="3" t="s">
        <v>158</v>
      </c>
    </row>
    <row r="10" spans="1:50" ht="22" customHeight="1" x14ac:dyDescent="0.35">
      <c r="A10" s="2">
        <v>45530.505115740743</v>
      </c>
      <c r="B10" s="2">
        <v>45530.506932870368</v>
      </c>
      <c r="C10" s="3" t="s">
        <v>52</v>
      </c>
      <c r="D10" s="3" t="s">
        <v>164</v>
      </c>
      <c r="E10">
        <v>100</v>
      </c>
      <c r="F10">
        <v>157</v>
      </c>
      <c r="G10" s="3" t="s">
        <v>94</v>
      </c>
      <c r="H10" s="2">
        <v>45530.506949386574</v>
      </c>
      <c r="I10" s="3" t="s">
        <v>165</v>
      </c>
      <c r="J10" s="3" t="s">
        <v>96</v>
      </c>
      <c r="K10" s="3" t="s">
        <v>96</v>
      </c>
      <c r="L10" s="3" t="s">
        <v>96</v>
      </c>
      <c r="M10" s="3" t="s">
        <v>96</v>
      </c>
      <c r="N10">
        <v>35.313499999999998</v>
      </c>
      <c r="O10">
        <v>-120.8369</v>
      </c>
      <c r="P10" s="3" t="s">
        <v>97</v>
      </c>
      <c r="Q10" s="3" t="s">
        <v>98</v>
      </c>
      <c r="R10">
        <v>1</v>
      </c>
      <c r="S10" s="3" t="s">
        <v>99</v>
      </c>
      <c r="T10" s="3" t="s">
        <v>166</v>
      </c>
      <c r="U10">
        <v>22</v>
      </c>
      <c r="V10" s="3" t="s">
        <v>101</v>
      </c>
      <c r="W10" s="3" t="s">
        <v>96</v>
      </c>
      <c r="X10" s="3" t="s">
        <v>167</v>
      </c>
      <c r="Y10" s="3" t="s">
        <v>103</v>
      </c>
      <c r="Z10" s="3" t="s">
        <v>117</v>
      </c>
      <c r="AA10" s="3" t="s">
        <v>104</v>
      </c>
      <c r="AB10" s="3" t="s">
        <v>104</v>
      </c>
      <c r="AC10" s="3" t="s">
        <v>104</v>
      </c>
      <c r="AD10" s="3" t="s">
        <v>105</v>
      </c>
      <c r="AE10" s="3" t="s">
        <v>117</v>
      </c>
      <c r="AF10" s="3" t="s">
        <v>104</v>
      </c>
      <c r="AG10" s="3" t="s">
        <v>117</v>
      </c>
      <c r="AH10" s="3" t="s">
        <v>104</v>
      </c>
      <c r="AI10" s="3" t="s">
        <v>105</v>
      </c>
      <c r="AJ10" s="3" t="s">
        <v>117</v>
      </c>
      <c r="AK10" s="3" t="s">
        <v>117</v>
      </c>
      <c r="AL10" s="3" t="s">
        <v>104</v>
      </c>
      <c r="AM10" s="3" t="s">
        <v>107</v>
      </c>
      <c r="AN10" s="3" t="s">
        <v>108</v>
      </c>
      <c r="AO10" s="3" t="s">
        <v>168</v>
      </c>
      <c r="AP10" s="3" t="s">
        <v>96</v>
      </c>
      <c r="AQ10" s="3" t="s">
        <v>169</v>
      </c>
      <c r="AR10" s="3" t="s">
        <v>170</v>
      </c>
      <c r="AS10" s="3" t="s">
        <v>171</v>
      </c>
      <c r="AT10" s="3" t="s">
        <v>96</v>
      </c>
      <c r="AU10" s="3" t="s">
        <v>96</v>
      </c>
      <c r="AV10" s="3" t="s">
        <v>96</v>
      </c>
      <c r="AW10" s="3" t="s">
        <v>166</v>
      </c>
      <c r="AX10" s="3" t="s">
        <v>166</v>
      </c>
    </row>
    <row r="11" spans="1:50" ht="22" customHeight="1" x14ac:dyDescent="0.35">
      <c r="A11" s="2">
        <v>45530.504710648151</v>
      </c>
      <c r="B11" s="2">
        <v>45530.507094907407</v>
      </c>
      <c r="C11" s="3" t="s">
        <v>52</v>
      </c>
      <c r="D11" s="3" t="s">
        <v>172</v>
      </c>
      <c r="E11">
        <v>100</v>
      </c>
      <c r="F11">
        <v>205</v>
      </c>
      <c r="G11" s="3" t="s">
        <v>94</v>
      </c>
      <c r="H11" s="2">
        <v>45530.507104305558</v>
      </c>
      <c r="I11" s="3" t="s">
        <v>173</v>
      </c>
      <c r="J11" s="3" t="s">
        <v>96</v>
      </c>
      <c r="K11" s="3" t="s">
        <v>96</v>
      </c>
      <c r="L11" s="3" t="s">
        <v>96</v>
      </c>
      <c r="M11" s="3" t="s">
        <v>96</v>
      </c>
      <c r="N11">
        <v>44.9863</v>
      </c>
      <c r="O11">
        <v>-92.727800000000002</v>
      </c>
      <c r="P11" s="3" t="s">
        <v>97</v>
      </c>
      <c r="Q11" s="3" t="s">
        <v>98</v>
      </c>
      <c r="R11">
        <v>1</v>
      </c>
      <c r="S11" s="3" t="s">
        <v>99</v>
      </c>
      <c r="T11" s="3" t="s">
        <v>174</v>
      </c>
      <c r="U11">
        <v>23</v>
      </c>
      <c r="V11" s="3" t="s">
        <v>133</v>
      </c>
      <c r="W11" s="3" t="s">
        <v>96</v>
      </c>
      <c r="X11" s="3" t="s">
        <v>175</v>
      </c>
      <c r="Y11" s="3" t="s">
        <v>103</v>
      </c>
      <c r="Z11" s="3" t="s">
        <v>107</v>
      </c>
      <c r="AA11" s="3" t="s">
        <v>105</v>
      </c>
      <c r="AB11" s="3" t="s">
        <v>106</v>
      </c>
      <c r="AC11" s="3" t="s">
        <v>105</v>
      </c>
      <c r="AD11" s="3" t="s">
        <v>104</v>
      </c>
      <c r="AE11" s="3" t="s">
        <v>107</v>
      </c>
      <c r="AF11" s="3" t="s">
        <v>105</v>
      </c>
      <c r="AG11" s="3" t="s">
        <v>107</v>
      </c>
      <c r="AH11" s="3" t="s">
        <v>105</v>
      </c>
      <c r="AI11" s="3" t="s">
        <v>117</v>
      </c>
      <c r="AJ11" s="3" t="s">
        <v>117</v>
      </c>
      <c r="AK11" s="3" t="s">
        <v>117</v>
      </c>
      <c r="AL11" s="3" t="s">
        <v>106</v>
      </c>
      <c r="AM11" s="3" t="s">
        <v>105</v>
      </c>
      <c r="AN11" s="3" t="s">
        <v>108</v>
      </c>
      <c r="AO11" s="3" t="s">
        <v>176</v>
      </c>
      <c r="AP11" s="3" t="s">
        <v>96</v>
      </c>
      <c r="AQ11" s="3" t="s">
        <v>177</v>
      </c>
      <c r="AR11" s="3" t="s">
        <v>178</v>
      </c>
      <c r="AS11" s="3" t="s">
        <v>179</v>
      </c>
      <c r="AT11" s="3" t="s">
        <v>96</v>
      </c>
      <c r="AU11" s="3" t="s">
        <v>96</v>
      </c>
      <c r="AV11" s="3" t="s">
        <v>96</v>
      </c>
      <c r="AW11" s="3" t="s">
        <v>174</v>
      </c>
      <c r="AX11" s="3" t="s">
        <v>174</v>
      </c>
    </row>
    <row r="12" spans="1:50" ht="22" customHeight="1" x14ac:dyDescent="0.35">
      <c r="A12" s="2">
        <v>45530.504386574074</v>
      </c>
      <c r="B12" s="2">
        <v>45530.507291666669</v>
      </c>
      <c r="C12" s="3" t="s">
        <v>52</v>
      </c>
      <c r="D12" s="3" t="s">
        <v>180</v>
      </c>
      <c r="E12">
        <v>100</v>
      </c>
      <c r="F12">
        <v>251</v>
      </c>
      <c r="G12" s="3" t="s">
        <v>94</v>
      </c>
      <c r="H12" s="2">
        <v>45530.507307361113</v>
      </c>
      <c r="I12" s="3" t="s">
        <v>181</v>
      </c>
      <c r="J12" s="3" t="s">
        <v>96</v>
      </c>
      <c r="K12" s="3" t="s">
        <v>96</v>
      </c>
      <c r="L12" s="3" t="s">
        <v>96</v>
      </c>
      <c r="M12" s="3" t="s">
        <v>96</v>
      </c>
      <c r="N12">
        <v>36.049599999999998</v>
      </c>
      <c r="O12">
        <v>-95.885800000000003</v>
      </c>
      <c r="P12" s="3" t="s">
        <v>97</v>
      </c>
      <c r="Q12" s="3" t="s">
        <v>98</v>
      </c>
      <c r="R12">
        <v>1</v>
      </c>
      <c r="S12" s="3" t="s">
        <v>99</v>
      </c>
      <c r="T12" s="3" t="s">
        <v>182</v>
      </c>
      <c r="U12">
        <v>51</v>
      </c>
      <c r="V12" s="3" t="s">
        <v>133</v>
      </c>
      <c r="W12" s="3" t="s">
        <v>96</v>
      </c>
      <c r="X12" s="3" t="s">
        <v>183</v>
      </c>
      <c r="Y12" s="3" t="s">
        <v>103</v>
      </c>
      <c r="Z12" s="3" t="s">
        <v>107</v>
      </c>
      <c r="AA12" s="3" t="s">
        <v>105</v>
      </c>
      <c r="AB12" s="3" t="s">
        <v>104</v>
      </c>
      <c r="AC12" s="3" t="s">
        <v>105</v>
      </c>
      <c r="AD12" s="3" t="s">
        <v>105</v>
      </c>
      <c r="AE12" s="3" t="s">
        <v>117</v>
      </c>
      <c r="AF12" s="3" t="s">
        <v>106</v>
      </c>
      <c r="AG12" s="3" t="s">
        <v>105</v>
      </c>
      <c r="AH12" s="3" t="s">
        <v>104</v>
      </c>
      <c r="AI12" s="3" t="s">
        <v>107</v>
      </c>
      <c r="AJ12" s="3" t="s">
        <v>107</v>
      </c>
      <c r="AK12" s="3" t="s">
        <v>117</v>
      </c>
      <c r="AL12" s="3" t="s">
        <v>105</v>
      </c>
      <c r="AM12" s="3" t="s">
        <v>106</v>
      </c>
      <c r="AN12" s="3" t="s">
        <v>108</v>
      </c>
      <c r="AO12" s="3" t="s">
        <v>176</v>
      </c>
      <c r="AP12" s="3" t="s">
        <v>96</v>
      </c>
      <c r="AQ12" s="3" t="s">
        <v>184</v>
      </c>
      <c r="AR12" s="3" t="s">
        <v>185</v>
      </c>
      <c r="AS12" s="3" t="s">
        <v>186</v>
      </c>
      <c r="AT12" s="3" t="s">
        <v>96</v>
      </c>
      <c r="AU12" s="3" t="s">
        <v>96</v>
      </c>
      <c r="AV12" s="3" t="s">
        <v>96</v>
      </c>
      <c r="AW12" s="3" t="s">
        <v>182</v>
      </c>
      <c r="AX12" s="3" t="s">
        <v>182</v>
      </c>
    </row>
    <row r="13" spans="1:50" ht="22" customHeight="1" x14ac:dyDescent="0.35">
      <c r="A13" s="2">
        <v>45530.506018518521</v>
      </c>
      <c r="B13" s="2">
        <v>45530.507696759261</v>
      </c>
      <c r="C13" s="3" t="s">
        <v>52</v>
      </c>
      <c r="D13" s="3" t="s">
        <v>187</v>
      </c>
      <c r="E13">
        <v>100</v>
      </c>
      <c r="F13">
        <v>144</v>
      </c>
      <c r="G13" s="3" t="s">
        <v>94</v>
      </c>
      <c r="H13" s="2">
        <v>45530.507706689816</v>
      </c>
      <c r="I13" s="3" t="s">
        <v>188</v>
      </c>
      <c r="J13" s="3" t="s">
        <v>96</v>
      </c>
      <c r="K13" s="3" t="s">
        <v>96</v>
      </c>
      <c r="L13" s="3" t="s">
        <v>96</v>
      </c>
      <c r="M13" s="3" t="s">
        <v>96</v>
      </c>
      <c r="N13">
        <v>40.204799999999999</v>
      </c>
      <c r="O13">
        <v>-74.179500000000004</v>
      </c>
      <c r="P13" s="3" t="s">
        <v>97</v>
      </c>
      <c r="Q13" s="3" t="s">
        <v>98</v>
      </c>
      <c r="R13">
        <v>1</v>
      </c>
      <c r="S13" s="3" t="s">
        <v>99</v>
      </c>
      <c r="T13" s="3" t="s">
        <v>189</v>
      </c>
      <c r="U13">
        <v>32</v>
      </c>
      <c r="V13" s="3" t="s">
        <v>133</v>
      </c>
      <c r="W13" s="3" t="s">
        <v>96</v>
      </c>
      <c r="X13" s="3" t="s">
        <v>190</v>
      </c>
      <c r="Y13" s="3" t="s">
        <v>144</v>
      </c>
      <c r="Z13" s="3" t="s">
        <v>106</v>
      </c>
      <c r="AA13" s="3" t="s">
        <v>106</v>
      </c>
      <c r="AB13" s="3" t="s">
        <v>107</v>
      </c>
      <c r="AC13" s="3" t="s">
        <v>105</v>
      </c>
      <c r="AD13" s="3" t="s">
        <v>106</v>
      </c>
      <c r="AE13" s="3" t="s">
        <v>106</v>
      </c>
      <c r="AF13" s="3" t="s">
        <v>105</v>
      </c>
      <c r="AG13" s="3" t="s">
        <v>105</v>
      </c>
      <c r="AH13" s="3" t="s">
        <v>107</v>
      </c>
      <c r="AI13" s="3" t="s">
        <v>105</v>
      </c>
      <c r="AJ13" s="3" t="s">
        <v>106</v>
      </c>
      <c r="AK13" s="3" t="s">
        <v>105</v>
      </c>
      <c r="AL13" s="3" t="s">
        <v>105</v>
      </c>
      <c r="AM13" s="3" t="s">
        <v>105</v>
      </c>
      <c r="AN13" s="3" t="s">
        <v>108</v>
      </c>
      <c r="AO13" s="3" t="s">
        <v>176</v>
      </c>
      <c r="AP13" s="3" t="s">
        <v>96</v>
      </c>
      <c r="AQ13" s="3" t="s">
        <v>191</v>
      </c>
      <c r="AR13" s="3" t="s">
        <v>192</v>
      </c>
      <c r="AS13" s="3" t="s">
        <v>193</v>
      </c>
      <c r="AT13" s="3" t="s">
        <v>96</v>
      </c>
      <c r="AU13" s="3" t="s">
        <v>96</v>
      </c>
      <c r="AV13" s="3" t="s">
        <v>96</v>
      </c>
      <c r="AW13" s="3" t="s">
        <v>189</v>
      </c>
      <c r="AX13" s="3" t="s">
        <v>189</v>
      </c>
    </row>
    <row r="14" spans="1:50" ht="22" customHeight="1" x14ac:dyDescent="0.35">
      <c r="A14" s="2">
        <v>45530.505185185182</v>
      </c>
      <c r="B14" s="2">
        <v>45530.507789351854</v>
      </c>
      <c r="C14" s="3" t="s">
        <v>52</v>
      </c>
      <c r="D14" s="3" t="s">
        <v>194</v>
      </c>
      <c r="E14">
        <v>100</v>
      </c>
      <c r="F14">
        <v>224</v>
      </c>
      <c r="G14" s="3" t="s">
        <v>94</v>
      </c>
      <c r="H14" s="2">
        <v>45530.507801747684</v>
      </c>
      <c r="I14" s="3" t="s">
        <v>195</v>
      </c>
      <c r="J14" s="3" t="s">
        <v>96</v>
      </c>
      <c r="K14" s="3" t="s">
        <v>96</v>
      </c>
      <c r="L14" s="3" t="s">
        <v>96</v>
      </c>
      <c r="M14" s="3" t="s">
        <v>96</v>
      </c>
      <c r="N14">
        <v>39.771999999999998</v>
      </c>
      <c r="O14">
        <v>-86.156999999999996</v>
      </c>
      <c r="P14" s="3" t="s">
        <v>97</v>
      </c>
      <c r="Q14" s="3" t="s">
        <v>98</v>
      </c>
      <c r="R14">
        <v>1</v>
      </c>
      <c r="S14" s="3" t="s">
        <v>99</v>
      </c>
      <c r="T14" s="3" t="s">
        <v>196</v>
      </c>
      <c r="U14">
        <v>25</v>
      </c>
      <c r="V14" s="3" t="s">
        <v>101</v>
      </c>
      <c r="W14" s="3" t="s">
        <v>96</v>
      </c>
      <c r="X14" s="3" t="s">
        <v>197</v>
      </c>
      <c r="Y14" s="3" t="s">
        <v>144</v>
      </c>
      <c r="Z14" s="3" t="s">
        <v>106</v>
      </c>
      <c r="AA14" s="3" t="s">
        <v>105</v>
      </c>
      <c r="AB14" s="3" t="s">
        <v>106</v>
      </c>
      <c r="AC14" s="3" t="s">
        <v>104</v>
      </c>
      <c r="AD14" s="3" t="s">
        <v>107</v>
      </c>
      <c r="AE14" s="3" t="s">
        <v>106</v>
      </c>
      <c r="AF14" s="3" t="s">
        <v>104</v>
      </c>
      <c r="AG14" s="3" t="s">
        <v>105</v>
      </c>
      <c r="AH14" s="3" t="s">
        <v>107</v>
      </c>
      <c r="AI14" s="3" t="s">
        <v>104</v>
      </c>
      <c r="AJ14" s="3" t="s">
        <v>107</v>
      </c>
      <c r="AK14" s="3" t="s">
        <v>117</v>
      </c>
      <c r="AL14" s="3" t="s">
        <v>106</v>
      </c>
      <c r="AM14" s="3" t="s">
        <v>106</v>
      </c>
      <c r="AN14" s="3" t="s">
        <v>108</v>
      </c>
      <c r="AO14" s="3" t="s">
        <v>198</v>
      </c>
      <c r="AP14" s="3" t="s">
        <v>96</v>
      </c>
      <c r="AQ14" s="3" t="s">
        <v>199</v>
      </c>
      <c r="AR14" s="3" t="s">
        <v>200</v>
      </c>
      <c r="AS14" s="3" t="s">
        <v>96</v>
      </c>
      <c r="AT14" s="3" t="s">
        <v>96</v>
      </c>
      <c r="AU14" s="3" t="s">
        <v>96</v>
      </c>
      <c r="AV14" s="3" t="s">
        <v>201</v>
      </c>
      <c r="AW14" s="3" t="s">
        <v>196</v>
      </c>
      <c r="AX14" s="3" t="s">
        <v>196</v>
      </c>
    </row>
    <row r="15" spans="1:50" ht="22" customHeight="1" x14ac:dyDescent="0.35">
      <c r="A15" s="2">
        <v>45530.50509259259</v>
      </c>
      <c r="B15" s="2">
        <v>45530.507789351854</v>
      </c>
      <c r="C15" s="3" t="s">
        <v>52</v>
      </c>
      <c r="D15" s="3" t="s">
        <v>202</v>
      </c>
      <c r="E15">
        <v>100</v>
      </c>
      <c r="F15">
        <v>233</v>
      </c>
      <c r="G15" s="3" t="s">
        <v>94</v>
      </c>
      <c r="H15" s="2">
        <v>45530.507802395834</v>
      </c>
      <c r="I15" s="3" t="s">
        <v>203</v>
      </c>
      <c r="J15" s="3" t="s">
        <v>96</v>
      </c>
      <c r="K15" s="3" t="s">
        <v>96</v>
      </c>
      <c r="L15" s="3" t="s">
        <v>96</v>
      </c>
      <c r="M15" s="3" t="s">
        <v>96</v>
      </c>
      <c r="N15">
        <v>37.255499999999998</v>
      </c>
      <c r="O15">
        <v>-80.053100000000001</v>
      </c>
      <c r="P15" s="3" t="s">
        <v>97</v>
      </c>
      <c r="Q15" s="3" t="s">
        <v>98</v>
      </c>
      <c r="R15">
        <v>1</v>
      </c>
      <c r="S15" s="3" t="s">
        <v>99</v>
      </c>
      <c r="T15" s="3" t="s">
        <v>204</v>
      </c>
      <c r="U15">
        <v>46</v>
      </c>
      <c r="V15" s="3" t="s">
        <v>101</v>
      </c>
      <c r="W15" s="3" t="s">
        <v>96</v>
      </c>
      <c r="X15" s="3" t="s">
        <v>205</v>
      </c>
      <c r="Y15" s="3" t="s">
        <v>116</v>
      </c>
      <c r="Z15" s="3" t="s">
        <v>107</v>
      </c>
      <c r="AA15" s="3" t="s">
        <v>105</v>
      </c>
      <c r="AB15" s="3" t="s">
        <v>106</v>
      </c>
      <c r="AC15" s="3" t="s">
        <v>105</v>
      </c>
      <c r="AD15" s="3" t="s">
        <v>107</v>
      </c>
      <c r="AE15" s="3" t="s">
        <v>107</v>
      </c>
      <c r="AF15" s="3" t="s">
        <v>105</v>
      </c>
      <c r="AG15" s="3" t="s">
        <v>105</v>
      </c>
      <c r="AH15" s="3" t="s">
        <v>105</v>
      </c>
      <c r="AI15" s="3" t="s">
        <v>105</v>
      </c>
      <c r="AJ15" s="3" t="s">
        <v>107</v>
      </c>
      <c r="AK15" s="3" t="s">
        <v>117</v>
      </c>
      <c r="AL15" s="3" t="s">
        <v>105</v>
      </c>
      <c r="AM15" s="3" t="s">
        <v>106</v>
      </c>
      <c r="AN15" s="3" t="s">
        <v>108</v>
      </c>
      <c r="AO15" s="3" t="s">
        <v>206</v>
      </c>
      <c r="AP15" s="3" t="s">
        <v>96</v>
      </c>
      <c r="AQ15" s="3" t="s">
        <v>207</v>
      </c>
      <c r="AR15" s="3" t="s">
        <v>208</v>
      </c>
      <c r="AS15" s="3" t="s">
        <v>209</v>
      </c>
      <c r="AT15" s="3" t="s">
        <v>96</v>
      </c>
      <c r="AU15" s="3" t="s">
        <v>96</v>
      </c>
      <c r="AV15" s="3" t="s">
        <v>96</v>
      </c>
      <c r="AW15" s="3" t="s">
        <v>204</v>
      </c>
      <c r="AX15" s="3" t="s">
        <v>204</v>
      </c>
    </row>
    <row r="16" spans="1:50" ht="22" customHeight="1" x14ac:dyDescent="0.35">
      <c r="A16" s="2">
        <v>45530.504050925927</v>
      </c>
      <c r="B16" s="2">
        <v>45530.507939814815</v>
      </c>
      <c r="C16" s="3" t="s">
        <v>52</v>
      </c>
      <c r="D16" s="3" t="s">
        <v>210</v>
      </c>
      <c r="E16">
        <v>100</v>
      </c>
      <c r="F16">
        <v>336</v>
      </c>
      <c r="G16" s="3" t="s">
        <v>94</v>
      </c>
      <c r="H16" s="2">
        <v>45530.507955138892</v>
      </c>
      <c r="I16" s="3" t="s">
        <v>211</v>
      </c>
      <c r="J16" s="3" t="s">
        <v>96</v>
      </c>
      <c r="K16" s="3" t="s">
        <v>96</v>
      </c>
      <c r="L16" s="3" t="s">
        <v>96</v>
      </c>
      <c r="M16" s="3" t="s">
        <v>96</v>
      </c>
      <c r="N16">
        <v>40.4617</v>
      </c>
      <c r="O16">
        <v>-78.600800000000007</v>
      </c>
      <c r="P16" s="3" t="s">
        <v>97</v>
      </c>
      <c r="Q16" s="3" t="s">
        <v>98</v>
      </c>
      <c r="R16">
        <v>1</v>
      </c>
      <c r="S16" s="3" t="s">
        <v>99</v>
      </c>
      <c r="T16" s="3" t="s">
        <v>212</v>
      </c>
      <c r="U16">
        <v>50</v>
      </c>
      <c r="V16" s="3" t="s">
        <v>101</v>
      </c>
      <c r="W16" s="3" t="s">
        <v>96</v>
      </c>
      <c r="X16" s="3" t="s">
        <v>213</v>
      </c>
      <c r="Y16" s="3" t="s">
        <v>144</v>
      </c>
      <c r="Z16" s="3" t="s">
        <v>105</v>
      </c>
      <c r="AA16" s="3" t="s">
        <v>105</v>
      </c>
      <c r="AB16" s="3" t="s">
        <v>107</v>
      </c>
      <c r="AC16" s="3" t="s">
        <v>104</v>
      </c>
      <c r="AD16" s="3" t="s">
        <v>105</v>
      </c>
      <c r="AE16" s="3" t="s">
        <v>105</v>
      </c>
      <c r="AF16" s="3" t="s">
        <v>104</v>
      </c>
      <c r="AG16" s="3" t="s">
        <v>105</v>
      </c>
      <c r="AH16" s="3" t="s">
        <v>105</v>
      </c>
      <c r="AI16" s="3" t="s">
        <v>107</v>
      </c>
      <c r="AJ16" s="3" t="s">
        <v>117</v>
      </c>
      <c r="AK16" s="3" t="s">
        <v>117</v>
      </c>
      <c r="AL16" s="3" t="s">
        <v>105</v>
      </c>
      <c r="AM16" s="3" t="s">
        <v>105</v>
      </c>
      <c r="AN16" s="3" t="s">
        <v>108</v>
      </c>
      <c r="AO16" s="3" t="s">
        <v>214</v>
      </c>
      <c r="AP16" s="3" t="s">
        <v>96</v>
      </c>
      <c r="AQ16" s="3" t="s">
        <v>215</v>
      </c>
      <c r="AR16" s="3" t="s">
        <v>216</v>
      </c>
      <c r="AS16" s="3" t="s">
        <v>96</v>
      </c>
      <c r="AT16" s="3" t="s">
        <v>96</v>
      </c>
      <c r="AU16" s="3" t="s">
        <v>96</v>
      </c>
      <c r="AV16" s="3" t="s">
        <v>217</v>
      </c>
      <c r="AW16" s="3" t="s">
        <v>212</v>
      </c>
      <c r="AX16" s="3" t="s">
        <v>212</v>
      </c>
    </row>
    <row r="17" spans="1:50" ht="22" customHeight="1" x14ac:dyDescent="0.35">
      <c r="A17" s="2">
        <v>45530.505474537036</v>
      </c>
      <c r="B17" s="2">
        <v>45530.507974537039</v>
      </c>
      <c r="C17" s="3" t="s">
        <v>52</v>
      </c>
      <c r="D17" s="3" t="s">
        <v>218</v>
      </c>
      <c r="E17">
        <v>100</v>
      </c>
      <c r="F17">
        <v>215</v>
      </c>
      <c r="G17" s="3" t="s">
        <v>94</v>
      </c>
      <c r="H17" s="2">
        <v>45530.507981400464</v>
      </c>
      <c r="I17" s="3" t="s">
        <v>219</v>
      </c>
      <c r="J17" s="3" t="s">
        <v>96</v>
      </c>
      <c r="K17" s="3" t="s">
        <v>96</v>
      </c>
      <c r="L17" s="3" t="s">
        <v>96</v>
      </c>
      <c r="M17" s="3" t="s">
        <v>96</v>
      </c>
      <c r="N17">
        <v>44.95</v>
      </c>
      <c r="O17">
        <v>-93.429900000000004</v>
      </c>
      <c r="P17" s="3" t="s">
        <v>97</v>
      </c>
      <c r="Q17" s="3" t="s">
        <v>98</v>
      </c>
      <c r="R17">
        <v>1</v>
      </c>
      <c r="S17" s="3" t="s">
        <v>99</v>
      </c>
      <c r="T17" s="3" t="s">
        <v>220</v>
      </c>
      <c r="U17">
        <v>27</v>
      </c>
      <c r="V17" s="3" t="s">
        <v>101</v>
      </c>
      <c r="W17" s="3" t="s">
        <v>96</v>
      </c>
      <c r="X17" s="3" t="s">
        <v>221</v>
      </c>
      <c r="Y17" s="3" t="s">
        <v>135</v>
      </c>
      <c r="Z17" s="3" t="s">
        <v>107</v>
      </c>
      <c r="AA17" s="3" t="s">
        <v>106</v>
      </c>
      <c r="AB17" s="3" t="s">
        <v>107</v>
      </c>
      <c r="AC17" s="3" t="s">
        <v>107</v>
      </c>
      <c r="AD17" s="3" t="s">
        <v>105</v>
      </c>
      <c r="AE17" s="3" t="s">
        <v>117</v>
      </c>
      <c r="AF17" s="3" t="s">
        <v>107</v>
      </c>
      <c r="AG17" s="3" t="s">
        <v>117</v>
      </c>
      <c r="AH17" s="3" t="s">
        <v>104</v>
      </c>
      <c r="AI17" s="3" t="s">
        <v>107</v>
      </c>
      <c r="AJ17" s="3" t="s">
        <v>117</v>
      </c>
      <c r="AK17" s="3" t="s">
        <v>117</v>
      </c>
      <c r="AL17" s="3" t="s">
        <v>104</v>
      </c>
      <c r="AM17" s="3" t="s">
        <v>107</v>
      </c>
      <c r="AN17" s="3" t="s">
        <v>108</v>
      </c>
      <c r="AO17" s="3" t="s">
        <v>222</v>
      </c>
      <c r="AP17" s="3" t="s">
        <v>96</v>
      </c>
      <c r="AQ17" s="3" t="s">
        <v>223</v>
      </c>
      <c r="AR17" s="3" t="s">
        <v>224</v>
      </c>
      <c r="AS17" s="3" t="s">
        <v>225</v>
      </c>
      <c r="AT17" s="3" t="s">
        <v>96</v>
      </c>
      <c r="AU17" s="3" t="s">
        <v>96</v>
      </c>
      <c r="AV17" s="3" t="s">
        <v>96</v>
      </c>
      <c r="AW17" s="3" t="s">
        <v>220</v>
      </c>
      <c r="AX17" s="3" t="s">
        <v>220</v>
      </c>
    </row>
    <row r="18" spans="1:50" ht="22" customHeight="1" x14ac:dyDescent="0.35">
      <c r="A18" s="2">
        <v>45530.50472222222</v>
      </c>
      <c r="B18" s="2">
        <v>45530.508136574077</v>
      </c>
      <c r="C18" s="3" t="s">
        <v>52</v>
      </c>
      <c r="D18" s="3" t="s">
        <v>226</v>
      </c>
      <c r="E18">
        <v>100</v>
      </c>
      <c r="F18">
        <v>294</v>
      </c>
      <c r="G18" s="3" t="s">
        <v>94</v>
      </c>
      <c r="H18" s="2">
        <v>45530.508142453706</v>
      </c>
      <c r="I18" s="3" t="s">
        <v>227</v>
      </c>
      <c r="J18" s="3" t="s">
        <v>96</v>
      </c>
      <c r="K18" s="3" t="s">
        <v>96</v>
      </c>
      <c r="L18" s="3" t="s">
        <v>96</v>
      </c>
      <c r="M18" s="3" t="s">
        <v>96</v>
      </c>
      <c r="N18">
        <v>39.963500000000003</v>
      </c>
      <c r="O18">
        <v>-75.229699999999994</v>
      </c>
      <c r="P18" s="3" t="s">
        <v>97</v>
      </c>
      <c r="Q18" s="3" t="s">
        <v>98</v>
      </c>
      <c r="R18">
        <v>0.80000001192092896</v>
      </c>
      <c r="S18" s="3" t="s">
        <v>99</v>
      </c>
      <c r="T18" s="3" t="s">
        <v>228</v>
      </c>
      <c r="U18">
        <v>39</v>
      </c>
      <c r="V18" s="3" t="s">
        <v>101</v>
      </c>
      <c r="W18" s="3" t="s">
        <v>96</v>
      </c>
      <c r="X18" s="3" t="s">
        <v>229</v>
      </c>
      <c r="Y18" s="3" t="s">
        <v>135</v>
      </c>
      <c r="Z18" s="3" t="s">
        <v>117</v>
      </c>
      <c r="AA18" s="3" t="s">
        <v>105</v>
      </c>
      <c r="AB18" s="3" t="s">
        <v>105</v>
      </c>
      <c r="AC18" s="3" t="s">
        <v>106</v>
      </c>
      <c r="AD18" s="3" t="s">
        <v>105</v>
      </c>
      <c r="AE18" s="3" t="s">
        <v>104</v>
      </c>
      <c r="AF18" s="3" t="s">
        <v>106</v>
      </c>
      <c r="AG18" s="3" t="s">
        <v>107</v>
      </c>
      <c r="AH18" s="3" t="s">
        <v>105</v>
      </c>
      <c r="AI18" s="3" t="s">
        <v>106</v>
      </c>
      <c r="AJ18" s="3" t="s">
        <v>117</v>
      </c>
      <c r="AK18" s="3" t="s">
        <v>117</v>
      </c>
      <c r="AL18" s="3" t="s">
        <v>105</v>
      </c>
      <c r="AM18" s="3" t="s">
        <v>107</v>
      </c>
      <c r="AN18" s="3" t="s">
        <v>108</v>
      </c>
      <c r="AO18" s="3" t="s">
        <v>96</v>
      </c>
      <c r="AP18" s="3" t="s">
        <v>96</v>
      </c>
      <c r="AQ18" s="3" t="s">
        <v>230</v>
      </c>
      <c r="AR18" s="3" t="s">
        <v>231</v>
      </c>
      <c r="AS18" s="3" t="s">
        <v>96</v>
      </c>
      <c r="AT18" s="3" t="s">
        <v>96</v>
      </c>
      <c r="AU18" s="3" t="s">
        <v>96</v>
      </c>
      <c r="AV18" s="3" t="s">
        <v>232</v>
      </c>
      <c r="AW18" s="3" t="s">
        <v>228</v>
      </c>
      <c r="AX18" s="3" t="s">
        <v>228</v>
      </c>
    </row>
    <row r="19" spans="1:50" ht="22" customHeight="1" x14ac:dyDescent="0.35">
      <c r="A19" s="2">
        <v>45530.506898148145</v>
      </c>
      <c r="B19" s="2">
        <v>45530.508206018516</v>
      </c>
      <c r="C19" s="3" t="s">
        <v>52</v>
      </c>
      <c r="D19" s="3" t="s">
        <v>233</v>
      </c>
      <c r="E19">
        <v>100</v>
      </c>
      <c r="F19">
        <v>113</v>
      </c>
      <c r="G19" s="3" t="s">
        <v>94</v>
      </c>
      <c r="H19" s="2">
        <v>45530.508218043979</v>
      </c>
      <c r="I19" s="3" t="s">
        <v>234</v>
      </c>
      <c r="J19" s="3" t="s">
        <v>96</v>
      </c>
      <c r="K19" s="3" t="s">
        <v>96</v>
      </c>
      <c r="L19" s="3" t="s">
        <v>96</v>
      </c>
      <c r="M19" s="3" t="s">
        <v>96</v>
      </c>
      <c r="N19">
        <v>42.2256</v>
      </c>
      <c r="O19">
        <v>-83.395899999999997</v>
      </c>
      <c r="P19" s="3" t="s">
        <v>97</v>
      </c>
      <c r="Q19" s="3" t="s">
        <v>98</v>
      </c>
      <c r="R19">
        <v>1</v>
      </c>
      <c r="S19" s="3" t="s">
        <v>99</v>
      </c>
      <c r="T19" s="3" t="s">
        <v>235</v>
      </c>
      <c r="U19">
        <v>32</v>
      </c>
      <c r="V19" s="3" t="s">
        <v>101</v>
      </c>
      <c r="W19" s="3" t="s">
        <v>96</v>
      </c>
      <c r="X19" s="3" t="s">
        <v>236</v>
      </c>
      <c r="Y19" s="3" t="s">
        <v>144</v>
      </c>
      <c r="Z19" s="3" t="s">
        <v>105</v>
      </c>
      <c r="AA19" s="3" t="s">
        <v>106</v>
      </c>
      <c r="AB19" s="3" t="s">
        <v>104</v>
      </c>
      <c r="AC19" s="3" t="s">
        <v>105</v>
      </c>
      <c r="AD19" s="3" t="s">
        <v>104</v>
      </c>
      <c r="AE19" s="3" t="s">
        <v>107</v>
      </c>
      <c r="AF19" s="3" t="s">
        <v>105</v>
      </c>
      <c r="AG19" s="3" t="s">
        <v>105</v>
      </c>
      <c r="AH19" s="3" t="s">
        <v>105</v>
      </c>
      <c r="AI19" s="3" t="s">
        <v>104</v>
      </c>
      <c r="AJ19" s="3" t="s">
        <v>107</v>
      </c>
      <c r="AK19" s="3" t="s">
        <v>117</v>
      </c>
      <c r="AL19" s="3" t="s">
        <v>105</v>
      </c>
      <c r="AM19" s="3" t="s">
        <v>106</v>
      </c>
      <c r="AN19" s="3" t="s">
        <v>108</v>
      </c>
      <c r="AO19" s="3" t="s">
        <v>176</v>
      </c>
      <c r="AP19" s="3" t="s">
        <v>96</v>
      </c>
      <c r="AQ19" s="3" t="s">
        <v>237</v>
      </c>
      <c r="AR19" s="3" t="s">
        <v>238</v>
      </c>
      <c r="AS19" s="3" t="s">
        <v>239</v>
      </c>
      <c r="AT19" s="3" t="s">
        <v>96</v>
      </c>
      <c r="AU19" s="3" t="s">
        <v>96</v>
      </c>
      <c r="AV19" s="3" t="s">
        <v>96</v>
      </c>
      <c r="AW19" s="3" t="s">
        <v>235</v>
      </c>
      <c r="AX19" s="3" t="s">
        <v>235</v>
      </c>
    </row>
    <row r="20" spans="1:50" ht="22" customHeight="1" x14ac:dyDescent="0.35">
      <c r="A20" s="2">
        <v>45530.50608796296</v>
      </c>
      <c r="B20" s="2">
        <v>45530.508240740739</v>
      </c>
      <c r="C20" s="3" t="s">
        <v>52</v>
      </c>
      <c r="D20" s="3" t="s">
        <v>240</v>
      </c>
      <c r="E20">
        <v>100</v>
      </c>
      <c r="F20">
        <v>186</v>
      </c>
      <c r="G20" s="3" t="s">
        <v>94</v>
      </c>
      <c r="H20" s="2">
        <v>45530.508253900465</v>
      </c>
      <c r="I20" s="3" t="s">
        <v>241</v>
      </c>
      <c r="J20" s="3" t="s">
        <v>96</v>
      </c>
      <c r="K20" s="3" t="s">
        <v>96</v>
      </c>
      <c r="L20" s="3" t="s">
        <v>96</v>
      </c>
      <c r="M20" s="3" t="s">
        <v>96</v>
      </c>
      <c r="N20">
        <v>40.733699999999999</v>
      </c>
      <c r="O20">
        <v>-74.193899999999999</v>
      </c>
      <c r="P20" s="3" t="s">
        <v>97</v>
      </c>
      <c r="Q20" s="3" t="s">
        <v>98</v>
      </c>
      <c r="R20">
        <v>1</v>
      </c>
      <c r="S20" s="3" t="s">
        <v>99</v>
      </c>
      <c r="T20" s="3" t="s">
        <v>242</v>
      </c>
      <c r="U20">
        <v>21</v>
      </c>
      <c r="V20" s="3" t="s">
        <v>101</v>
      </c>
      <c r="W20" s="3" t="s">
        <v>96</v>
      </c>
      <c r="X20" s="3" t="s">
        <v>243</v>
      </c>
      <c r="Y20" s="3" t="s">
        <v>103</v>
      </c>
      <c r="Z20" s="3" t="s">
        <v>107</v>
      </c>
      <c r="AA20" s="3" t="s">
        <v>105</v>
      </c>
      <c r="AB20" s="3" t="s">
        <v>105</v>
      </c>
      <c r="AC20" s="3" t="s">
        <v>105</v>
      </c>
      <c r="AD20" s="3" t="s">
        <v>104</v>
      </c>
      <c r="AE20" s="3" t="s">
        <v>105</v>
      </c>
      <c r="AF20" s="3" t="s">
        <v>104</v>
      </c>
      <c r="AG20" s="3" t="s">
        <v>104</v>
      </c>
      <c r="AH20" s="3" t="s">
        <v>105</v>
      </c>
      <c r="AI20" s="3" t="s">
        <v>105</v>
      </c>
      <c r="AJ20" s="3" t="s">
        <v>106</v>
      </c>
      <c r="AK20" s="3" t="s">
        <v>106</v>
      </c>
      <c r="AL20" s="3" t="s">
        <v>104</v>
      </c>
      <c r="AM20" s="3" t="s">
        <v>105</v>
      </c>
      <c r="AN20" s="3" t="s">
        <v>108</v>
      </c>
      <c r="AO20" s="3" t="s">
        <v>244</v>
      </c>
      <c r="AP20" s="3" t="s">
        <v>96</v>
      </c>
      <c r="AQ20" s="3" t="s">
        <v>245</v>
      </c>
      <c r="AR20" s="3" t="s">
        <v>246</v>
      </c>
      <c r="AS20" s="3" t="s">
        <v>247</v>
      </c>
      <c r="AT20" s="3" t="s">
        <v>96</v>
      </c>
      <c r="AU20" s="3" t="s">
        <v>96</v>
      </c>
      <c r="AV20" s="3" t="s">
        <v>96</v>
      </c>
      <c r="AW20" s="3" t="s">
        <v>242</v>
      </c>
      <c r="AX20" s="3" t="s">
        <v>242</v>
      </c>
    </row>
    <row r="21" spans="1:50" ht="22" customHeight="1" x14ac:dyDescent="0.35">
      <c r="A21" s="2">
        <v>45530.504826388889</v>
      </c>
      <c r="B21" s="2">
        <v>45530.508252314816</v>
      </c>
      <c r="C21" s="3" t="s">
        <v>52</v>
      </c>
      <c r="D21" s="3" t="s">
        <v>248</v>
      </c>
      <c r="E21">
        <v>100</v>
      </c>
      <c r="F21">
        <v>296</v>
      </c>
      <c r="G21" s="3" t="s">
        <v>94</v>
      </c>
      <c r="H21" s="2">
        <v>45530.508266979166</v>
      </c>
      <c r="I21" s="3" t="s">
        <v>249</v>
      </c>
      <c r="J21" s="3" t="s">
        <v>96</v>
      </c>
      <c r="K21" s="3" t="s">
        <v>96</v>
      </c>
      <c r="L21" s="3" t="s">
        <v>96</v>
      </c>
      <c r="M21" s="3" t="s">
        <v>96</v>
      </c>
      <c r="N21">
        <v>41.451900000000002</v>
      </c>
      <c r="O21">
        <v>-81.921000000000006</v>
      </c>
      <c r="P21" s="3" t="s">
        <v>97</v>
      </c>
      <c r="Q21" s="3" t="s">
        <v>98</v>
      </c>
      <c r="R21">
        <v>1</v>
      </c>
      <c r="S21" s="3" t="s">
        <v>99</v>
      </c>
      <c r="T21" s="3" t="s">
        <v>250</v>
      </c>
      <c r="U21">
        <v>55</v>
      </c>
      <c r="V21" s="3" t="s">
        <v>101</v>
      </c>
      <c r="W21" s="3" t="s">
        <v>96</v>
      </c>
      <c r="X21" s="3" t="s">
        <v>251</v>
      </c>
      <c r="Y21" s="3" t="s">
        <v>144</v>
      </c>
      <c r="Z21" s="3" t="s">
        <v>107</v>
      </c>
      <c r="AA21" s="3" t="s">
        <v>107</v>
      </c>
      <c r="AB21" s="3" t="s">
        <v>107</v>
      </c>
      <c r="AC21" s="3" t="s">
        <v>104</v>
      </c>
      <c r="AD21" s="3" t="s">
        <v>105</v>
      </c>
      <c r="AE21" s="3" t="s">
        <v>107</v>
      </c>
      <c r="AF21" s="3" t="s">
        <v>104</v>
      </c>
      <c r="AG21" s="3" t="s">
        <v>105</v>
      </c>
      <c r="AH21" s="3" t="s">
        <v>106</v>
      </c>
      <c r="AI21" s="3" t="s">
        <v>105</v>
      </c>
      <c r="AJ21" s="3" t="s">
        <v>107</v>
      </c>
      <c r="AK21" s="3" t="s">
        <v>106</v>
      </c>
      <c r="AL21" s="3" t="s">
        <v>105</v>
      </c>
      <c r="AM21" s="3" t="s">
        <v>105</v>
      </c>
      <c r="AN21" s="3" t="s">
        <v>108</v>
      </c>
      <c r="AO21" s="3" t="s">
        <v>252</v>
      </c>
      <c r="AP21" s="3" t="s">
        <v>96</v>
      </c>
      <c r="AQ21" s="3" t="s">
        <v>253</v>
      </c>
      <c r="AR21" s="3" t="s">
        <v>216</v>
      </c>
      <c r="AS21" s="3" t="s">
        <v>96</v>
      </c>
      <c r="AT21" s="3" t="s">
        <v>96</v>
      </c>
      <c r="AU21" s="3" t="s">
        <v>96</v>
      </c>
      <c r="AV21" s="3" t="s">
        <v>254</v>
      </c>
      <c r="AW21" s="3" t="s">
        <v>250</v>
      </c>
      <c r="AX21" s="3" t="s">
        <v>250</v>
      </c>
    </row>
    <row r="22" spans="1:50" ht="22" customHeight="1" x14ac:dyDescent="0.35">
      <c r="A22" s="2">
        <v>45530.504733796297</v>
      </c>
      <c r="B22" s="2">
        <v>45530.508449074077</v>
      </c>
      <c r="C22" s="3" t="s">
        <v>52</v>
      </c>
      <c r="D22" s="3" t="s">
        <v>255</v>
      </c>
      <c r="E22">
        <v>100</v>
      </c>
      <c r="F22">
        <v>320</v>
      </c>
      <c r="G22" s="3" t="s">
        <v>94</v>
      </c>
      <c r="H22" s="2">
        <v>45530.508466342595</v>
      </c>
      <c r="I22" s="3" t="s">
        <v>256</v>
      </c>
      <c r="J22" s="3" t="s">
        <v>96</v>
      </c>
      <c r="K22" s="3" t="s">
        <v>96</v>
      </c>
      <c r="L22" s="3" t="s">
        <v>96</v>
      </c>
      <c r="M22" s="3" t="s">
        <v>96</v>
      </c>
      <c r="N22">
        <v>40.941899999999997</v>
      </c>
      <c r="O22">
        <v>-73.995699999999999</v>
      </c>
      <c r="P22" s="3" t="s">
        <v>97</v>
      </c>
      <c r="Q22" s="3" t="s">
        <v>98</v>
      </c>
      <c r="R22">
        <v>1</v>
      </c>
      <c r="S22" s="3" t="s">
        <v>99</v>
      </c>
      <c r="T22" s="3" t="s">
        <v>257</v>
      </c>
      <c r="U22">
        <v>37</v>
      </c>
      <c r="V22" s="3" t="s">
        <v>101</v>
      </c>
      <c r="W22" s="3" t="s">
        <v>96</v>
      </c>
      <c r="X22" s="3" t="s">
        <v>258</v>
      </c>
      <c r="Y22" s="3" t="s">
        <v>144</v>
      </c>
      <c r="Z22" s="3" t="s">
        <v>107</v>
      </c>
      <c r="AA22" s="3" t="s">
        <v>105</v>
      </c>
      <c r="AB22" s="3" t="s">
        <v>105</v>
      </c>
      <c r="AC22" s="3" t="s">
        <v>107</v>
      </c>
      <c r="AD22" s="3" t="s">
        <v>104</v>
      </c>
      <c r="AE22" s="3" t="s">
        <v>105</v>
      </c>
      <c r="AF22" s="3" t="s">
        <v>105</v>
      </c>
      <c r="AG22" s="3" t="s">
        <v>105</v>
      </c>
      <c r="AH22" s="3" t="s">
        <v>106</v>
      </c>
      <c r="AI22" s="3" t="s">
        <v>106</v>
      </c>
      <c r="AJ22" s="3" t="s">
        <v>107</v>
      </c>
      <c r="AK22" s="3" t="s">
        <v>107</v>
      </c>
      <c r="AL22" s="3" t="s">
        <v>105</v>
      </c>
      <c r="AM22" s="3" t="s">
        <v>107</v>
      </c>
      <c r="AN22" s="3" t="s">
        <v>108</v>
      </c>
      <c r="AO22" s="3" t="s">
        <v>259</v>
      </c>
      <c r="AP22" s="3" t="s">
        <v>96</v>
      </c>
      <c r="AQ22" s="3" t="s">
        <v>260</v>
      </c>
      <c r="AR22" s="3" t="s">
        <v>261</v>
      </c>
      <c r="AS22" s="3" t="s">
        <v>96</v>
      </c>
      <c r="AT22" s="3" t="s">
        <v>96</v>
      </c>
      <c r="AU22" s="3" t="s">
        <v>96</v>
      </c>
      <c r="AV22" s="3" t="s">
        <v>262</v>
      </c>
      <c r="AW22" s="3" t="s">
        <v>257</v>
      </c>
      <c r="AX22" s="3" t="s">
        <v>257</v>
      </c>
    </row>
    <row r="23" spans="1:50" ht="22" customHeight="1" x14ac:dyDescent="0.35">
      <c r="A23" s="2">
        <v>45530.505949074075</v>
      </c>
      <c r="B23" s="2">
        <v>45530.50849537037</v>
      </c>
      <c r="C23" s="3" t="s">
        <v>52</v>
      </c>
      <c r="D23" s="3" t="s">
        <v>263</v>
      </c>
      <c r="E23">
        <v>100</v>
      </c>
      <c r="F23">
        <v>219</v>
      </c>
      <c r="G23" s="3" t="s">
        <v>94</v>
      </c>
      <c r="H23" s="2">
        <v>45530.508503333331</v>
      </c>
      <c r="I23" s="3" t="s">
        <v>264</v>
      </c>
      <c r="J23" s="3" t="s">
        <v>96</v>
      </c>
      <c r="K23" s="3" t="s">
        <v>96</v>
      </c>
      <c r="L23" s="3" t="s">
        <v>96</v>
      </c>
      <c r="M23" s="3" t="s">
        <v>96</v>
      </c>
      <c r="N23">
        <v>28.020600000000002</v>
      </c>
      <c r="O23">
        <v>-82.457400000000007</v>
      </c>
      <c r="P23" s="3" t="s">
        <v>97</v>
      </c>
      <c r="Q23" s="3" t="s">
        <v>98</v>
      </c>
      <c r="R23">
        <v>1</v>
      </c>
      <c r="S23" s="3" t="s">
        <v>99</v>
      </c>
      <c r="T23" s="3" t="s">
        <v>265</v>
      </c>
      <c r="U23">
        <v>22</v>
      </c>
      <c r="V23" s="3" t="s">
        <v>101</v>
      </c>
      <c r="W23" s="3" t="s">
        <v>96</v>
      </c>
      <c r="X23" s="3" t="s">
        <v>266</v>
      </c>
      <c r="Y23" s="3" t="s">
        <v>135</v>
      </c>
      <c r="Z23" s="3" t="s">
        <v>117</v>
      </c>
      <c r="AA23" s="3" t="s">
        <v>105</v>
      </c>
      <c r="AB23" s="3" t="s">
        <v>107</v>
      </c>
      <c r="AC23" s="3" t="s">
        <v>104</v>
      </c>
      <c r="AD23" s="3" t="s">
        <v>107</v>
      </c>
      <c r="AE23" s="3" t="s">
        <v>105</v>
      </c>
      <c r="AF23" s="3" t="s">
        <v>104</v>
      </c>
      <c r="AG23" s="3" t="s">
        <v>107</v>
      </c>
      <c r="AH23" s="3" t="s">
        <v>105</v>
      </c>
      <c r="AI23" s="3" t="s">
        <v>107</v>
      </c>
      <c r="AJ23" s="3" t="s">
        <v>107</v>
      </c>
      <c r="AK23" s="3" t="s">
        <v>117</v>
      </c>
      <c r="AL23" s="3" t="s">
        <v>104</v>
      </c>
      <c r="AM23" s="3" t="s">
        <v>104</v>
      </c>
      <c r="AN23" s="3" t="s">
        <v>108</v>
      </c>
      <c r="AO23" s="3" t="s">
        <v>176</v>
      </c>
      <c r="AP23" s="3" t="s">
        <v>96</v>
      </c>
      <c r="AQ23" s="3" t="s">
        <v>267</v>
      </c>
      <c r="AR23" s="3" t="s">
        <v>268</v>
      </c>
      <c r="AS23" s="3" t="s">
        <v>269</v>
      </c>
      <c r="AT23" s="3" t="s">
        <v>96</v>
      </c>
      <c r="AU23" s="3" t="s">
        <v>96</v>
      </c>
      <c r="AV23" s="3" t="s">
        <v>96</v>
      </c>
      <c r="AW23" s="3" t="s">
        <v>265</v>
      </c>
      <c r="AX23" s="3" t="s">
        <v>265</v>
      </c>
    </row>
    <row r="24" spans="1:50" ht="22" customHeight="1" x14ac:dyDescent="0.35">
      <c r="A24" s="2">
        <v>45530.50675925926</v>
      </c>
      <c r="B24" s="2">
        <v>45530.50849537037</v>
      </c>
      <c r="C24" s="3" t="s">
        <v>52</v>
      </c>
      <c r="D24" s="3" t="s">
        <v>270</v>
      </c>
      <c r="E24">
        <v>100</v>
      </c>
      <c r="F24">
        <v>149</v>
      </c>
      <c r="G24" s="3" t="s">
        <v>94</v>
      </c>
      <c r="H24" s="2">
        <v>45530.508509907406</v>
      </c>
      <c r="I24" s="3" t="s">
        <v>271</v>
      </c>
      <c r="J24" s="3" t="s">
        <v>96</v>
      </c>
      <c r="K24" s="3" t="s">
        <v>96</v>
      </c>
      <c r="L24" s="3" t="s">
        <v>96</v>
      </c>
      <c r="M24" s="3" t="s">
        <v>96</v>
      </c>
      <c r="N24">
        <v>33.4512</v>
      </c>
      <c r="O24">
        <v>-112.08759999999999</v>
      </c>
      <c r="P24" s="3" t="s">
        <v>97</v>
      </c>
      <c r="Q24" s="3" t="s">
        <v>98</v>
      </c>
      <c r="R24">
        <v>1</v>
      </c>
      <c r="S24" s="3" t="s">
        <v>99</v>
      </c>
      <c r="T24" s="3" t="s">
        <v>272</v>
      </c>
      <c r="U24">
        <v>29</v>
      </c>
      <c r="V24" s="3" t="s">
        <v>101</v>
      </c>
      <c r="W24" s="3" t="s">
        <v>96</v>
      </c>
      <c r="X24" s="3" t="s">
        <v>273</v>
      </c>
      <c r="Y24" s="3" t="s">
        <v>103</v>
      </c>
      <c r="Z24" s="3" t="s">
        <v>107</v>
      </c>
      <c r="AA24" s="3" t="s">
        <v>107</v>
      </c>
      <c r="AB24" s="3" t="s">
        <v>106</v>
      </c>
      <c r="AC24" s="3" t="s">
        <v>105</v>
      </c>
      <c r="AD24" s="3" t="s">
        <v>105</v>
      </c>
      <c r="AE24" s="3" t="s">
        <v>106</v>
      </c>
      <c r="AF24" s="3" t="s">
        <v>104</v>
      </c>
      <c r="AG24" s="3" t="s">
        <v>104</v>
      </c>
      <c r="AH24" s="3" t="s">
        <v>106</v>
      </c>
      <c r="AI24" s="3" t="s">
        <v>106</v>
      </c>
      <c r="AJ24" s="3" t="s">
        <v>107</v>
      </c>
      <c r="AK24" s="3" t="s">
        <v>107</v>
      </c>
      <c r="AL24" s="3" t="s">
        <v>105</v>
      </c>
      <c r="AM24" s="3" t="s">
        <v>105</v>
      </c>
      <c r="AN24" s="3" t="s">
        <v>108</v>
      </c>
      <c r="AO24" s="3" t="s">
        <v>274</v>
      </c>
      <c r="AP24" s="3" t="s">
        <v>96</v>
      </c>
      <c r="AQ24" s="3" t="s">
        <v>275</v>
      </c>
      <c r="AR24" s="3" t="s">
        <v>276</v>
      </c>
      <c r="AS24" s="3" t="s">
        <v>277</v>
      </c>
      <c r="AT24" s="3" t="s">
        <v>96</v>
      </c>
      <c r="AU24" s="3" t="s">
        <v>96</v>
      </c>
      <c r="AV24" s="3" t="s">
        <v>96</v>
      </c>
      <c r="AW24" s="3" t="s">
        <v>272</v>
      </c>
      <c r="AX24" s="3" t="s">
        <v>272</v>
      </c>
    </row>
    <row r="25" spans="1:50" ht="22" customHeight="1" x14ac:dyDescent="0.35">
      <c r="A25" s="2">
        <v>45530.506493055553</v>
      </c>
      <c r="B25" s="2">
        <v>45530.508530092593</v>
      </c>
      <c r="C25" s="3" t="s">
        <v>52</v>
      </c>
      <c r="D25" s="3" t="s">
        <v>278</v>
      </c>
      <c r="E25">
        <v>100</v>
      </c>
      <c r="F25">
        <v>175</v>
      </c>
      <c r="G25" s="3" t="s">
        <v>94</v>
      </c>
      <c r="H25" s="2">
        <v>45530.508535266206</v>
      </c>
      <c r="I25" s="3" t="s">
        <v>279</v>
      </c>
      <c r="J25" s="3" t="s">
        <v>96</v>
      </c>
      <c r="K25" s="3" t="s">
        <v>96</v>
      </c>
      <c r="L25" s="3" t="s">
        <v>96</v>
      </c>
      <c r="M25" s="3" t="s">
        <v>96</v>
      </c>
      <c r="N25">
        <v>42.558</v>
      </c>
      <c r="O25">
        <v>-82.998000000000005</v>
      </c>
      <c r="P25" s="3" t="s">
        <v>97</v>
      </c>
      <c r="Q25" s="3" t="s">
        <v>98</v>
      </c>
      <c r="R25">
        <v>1</v>
      </c>
      <c r="S25" s="3" t="s">
        <v>99</v>
      </c>
      <c r="T25" s="3" t="s">
        <v>280</v>
      </c>
      <c r="U25">
        <v>60</v>
      </c>
      <c r="V25" s="3" t="s">
        <v>101</v>
      </c>
      <c r="W25" s="3" t="s">
        <v>96</v>
      </c>
      <c r="X25" s="3" t="s">
        <v>281</v>
      </c>
      <c r="Y25" s="3" t="s">
        <v>103</v>
      </c>
      <c r="Z25" s="3" t="s">
        <v>106</v>
      </c>
      <c r="AA25" s="3" t="s">
        <v>117</v>
      </c>
      <c r="AB25" s="3" t="s">
        <v>104</v>
      </c>
      <c r="AC25" s="3" t="s">
        <v>106</v>
      </c>
      <c r="AD25" s="3" t="s">
        <v>105</v>
      </c>
      <c r="AE25" s="3" t="s">
        <v>105</v>
      </c>
      <c r="AF25" s="3" t="s">
        <v>106</v>
      </c>
      <c r="AG25" s="3" t="s">
        <v>107</v>
      </c>
      <c r="AH25" s="3" t="s">
        <v>104</v>
      </c>
      <c r="AI25" s="3" t="s">
        <v>117</v>
      </c>
      <c r="AJ25" s="3" t="s">
        <v>117</v>
      </c>
      <c r="AK25" s="3" t="s">
        <v>117</v>
      </c>
      <c r="AL25" s="3" t="s">
        <v>104</v>
      </c>
      <c r="AM25" s="3" t="s">
        <v>117</v>
      </c>
      <c r="AN25" s="3" t="s">
        <v>108</v>
      </c>
      <c r="AO25" s="3" t="s">
        <v>244</v>
      </c>
      <c r="AP25" s="3" t="s">
        <v>96</v>
      </c>
      <c r="AQ25" s="3" t="s">
        <v>282</v>
      </c>
      <c r="AR25" s="3" t="s">
        <v>283</v>
      </c>
      <c r="AS25" s="3" t="s">
        <v>284</v>
      </c>
      <c r="AT25" s="3" t="s">
        <v>96</v>
      </c>
      <c r="AU25" s="3" t="s">
        <v>96</v>
      </c>
      <c r="AV25" s="3" t="s">
        <v>96</v>
      </c>
      <c r="AW25" s="3" t="s">
        <v>280</v>
      </c>
      <c r="AX25" s="3" t="s">
        <v>280</v>
      </c>
    </row>
    <row r="26" spans="1:50" ht="22" customHeight="1" x14ac:dyDescent="0.35">
      <c r="A26" s="2">
        <v>45530.505185185182</v>
      </c>
      <c r="B26" s="2">
        <v>45530.508622685185</v>
      </c>
      <c r="C26" s="3" t="s">
        <v>52</v>
      </c>
      <c r="D26" s="3" t="s">
        <v>285</v>
      </c>
      <c r="E26">
        <v>100</v>
      </c>
      <c r="F26">
        <v>297</v>
      </c>
      <c r="G26" s="3" t="s">
        <v>94</v>
      </c>
      <c r="H26" s="2">
        <v>45530.508629525466</v>
      </c>
      <c r="I26" s="3" t="s">
        <v>286</v>
      </c>
      <c r="J26" s="3" t="s">
        <v>96</v>
      </c>
      <c r="K26" s="3" t="s">
        <v>96</v>
      </c>
      <c r="L26" s="3" t="s">
        <v>96</v>
      </c>
      <c r="M26" s="3" t="s">
        <v>96</v>
      </c>
      <c r="N26">
        <v>38.236600000000003</v>
      </c>
      <c r="O26">
        <v>-104.6593</v>
      </c>
      <c r="P26" s="3" t="s">
        <v>97</v>
      </c>
      <c r="Q26" s="3" t="s">
        <v>98</v>
      </c>
      <c r="R26">
        <v>1</v>
      </c>
      <c r="S26" s="3" t="s">
        <v>99</v>
      </c>
      <c r="T26" s="3" t="s">
        <v>287</v>
      </c>
      <c r="U26">
        <v>28</v>
      </c>
      <c r="V26" s="3" t="s">
        <v>101</v>
      </c>
      <c r="W26" s="3" t="s">
        <v>96</v>
      </c>
      <c r="X26" s="3" t="s">
        <v>288</v>
      </c>
      <c r="Y26" s="3" t="s">
        <v>103</v>
      </c>
      <c r="Z26" s="3" t="s">
        <v>117</v>
      </c>
      <c r="AA26" s="3" t="s">
        <v>105</v>
      </c>
      <c r="AB26" s="3" t="s">
        <v>105</v>
      </c>
      <c r="AC26" s="3" t="s">
        <v>104</v>
      </c>
      <c r="AD26" s="3" t="s">
        <v>104</v>
      </c>
      <c r="AE26" s="3" t="s">
        <v>117</v>
      </c>
      <c r="AF26" s="3" t="s">
        <v>104</v>
      </c>
      <c r="AG26" s="3" t="s">
        <v>104</v>
      </c>
      <c r="AH26" s="3" t="s">
        <v>106</v>
      </c>
      <c r="AI26" s="3" t="s">
        <v>104</v>
      </c>
      <c r="AJ26" s="3" t="s">
        <v>107</v>
      </c>
      <c r="AK26" s="3" t="s">
        <v>117</v>
      </c>
      <c r="AL26" s="3" t="s">
        <v>105</v>
      </c>
      <c r="AM26" s="3" t="s">
        <v>105</v>
      </c>
      <c r="AN26" s="3" t="s">
        <v>108</v>
      </c>
      <c r="AO26" s="3" t="s">
        <v>176</v>
      </c>
      <c r="AP26" s="3" t="s">
        <v>96</v>
      </c>
      <c r="AQ26" s="3" t="s">
        <v>289</v>
      </c>
      <c r="AR26" s="3" t="s">
        <v>290</v>
      </c>
      <c r="AS26" s="3" t="s">
        <v>291</v>
      </c>
      <c r="AT26" s="3" t="s">
        <v>96</v>
      </c>
      <c r="AU26" s="3" t="s">
        <v>96</v>
      </c>
      <c r="AV26" s="3" t="s">
        <v>96</v>
      </c>
      <c r="AW26" s="3" t="s">
        <v>287</v>
      </c>
      <c r="AX26" s="3" t="s">
        <v>287</v>
      </c>
    </row>
    <row r="27" spans="1:50" ht="22" customHeight="1" x14ac:dyDescent="0.35">
      <c r="A27" s="2">
        <v>45530.503796296296</v>
      </c>
      <c r="B27" s="2">
        <v>45530.508634259262</v>
      </c>
      <c r="C27" s="3" t="s">
        <v>52</v>
      </c>
      <c r="D27" s="3" t="s">
        <v>292</v>
      </c>
      <c r="E27">
        <v>100</v>
      </c>
      <c r="F27">
        <v>417</v>
      </c>
      <c r="G27" s="3" t="s">
        <v>94</v>
      </c>
      <c r="H27" s="2">
        <v>45530.508643449073</v>
      </c>
      <c r="I27" s="3" t="s">
        <v>293</v>
      </c>
      <c r="J27" s="3" t="s">
        <v>96</v>
      </c>
      <c r="K27" s="3" t="s">
        <v>96</v>
      </c>
      <c r="L27" s="3" t="s">
        <v>96</v>
      </c>
      <c r="M27" s="3" t="s">
        <v>96</v>
      </c>
      <c r="N27">
        <v>33.6432</v>
      </c>
      <c r="O27">
        <v>-83.968100000000007</v>
      </c>
      <c r="P27" s="3" t="s">
        <v>97</v>
      </c>
      <c r="Q27" s="3" t="s">
        <v>98</v>
      </c>
      <c r="R27">
        <v>1</v>
      </c>
      <c r="S27" s="3" t="s">
        <v>99</v>
      </c>
      <c r="T27" s="3" t="s">
        <v>294</v>
      </c>
      <c r="U27">
        <v>42</v>
      </c>
      <c r="V27" s="3" t="s">
        <v>101</v>
      </c>
      <c r="W27" s="3" t="s">
        <v>96</v>
      </c>
      <c r="X27" s="3" t="s">
        <v>295</v>
      </c>
      <c r="Y27" s="3" t="s">
        <v>135</v>
      </c>
      <c r="Z27" s="3" t="s">
        <v>117</v>
      </c>
      <c r="AA27" s="3" t="s">
        <v>105</v>
      </c>
      <c r="AB27" s="3" t="s">
        <v>106</v>
      </c>
      <c r="AC27" s="3" t="s">
        <v>105</v>
      </c>
      <c r="AD27" s="3" t="s">
        <v>106</v>
      </c>
      <c r="AE27" s="3" t="s">
        <v>105</v>
      </c>
      <c r="AF27" s="3" t="s">
        <v>105</v>
      </c>
      <c r="AG27" s="3" t="s">
        <v>105</v>
      </c>
      <c r="AH27" s="3" t="s">
        <v>105</v>
      </c>
      <c r="AI27" s="3" t="s">
        <v>107</v>
      </c>
      <c r="AJ27" s="3" t="s">
        <v>107</v>
      </c>
      <c r="AK27" s="3" t="s">
        <v>117</v>
      </c>
      <c r="AL27" s="3" t="s">
        <v>105</v>
      </c>
      <c r="AM27" s="3" t="s">
        <v>107</v>
      </c>
      <c r="AN27" s="3" t="s">
        <v>108</v>
      </c>
      <c r="AO27" s="3" t="s">
        <v>296</v>
      </c>
      <c r="AP27" s="3" t="s">
        <v>96</v>
      </c>
      <c r="AQ27" s="3" t="s">
        <v>297</v>
      </c>
      <c r="AR27" s="3" t="s">
        <v>298</v>
      </c>
      <c r="AS27" s="3" t="s">
        <v>299</v>
      </c>
      <c r="AT27" s="3" t="s">
        <v>96</v>
      </c>
      <c r="AU27" s="3" t="s">
        <v>96</v>
      </c>
      <c r="AV27" s="3" t="s">
        <v>96</v>
      </c>
      <c r="AW27" s="3" t="s">
        <v>294</v>
      </c>
      <c r="AX27" s="3" t="s">
        <v>294</v>
      </c>
    </row>
    <row r="28" spans="1:50" ht="22" customHeight="1" x14ac:dyDescent="0.35">
      <c r="A28" s="2">
        <v>45530.506516203706</v>
      </c>
      <c r="B28" s="2">
        <v>45530.508680555555</v>
      </c>
      <c r="C28" s="3" t="s">
        <v>52</v>
      </c>
      <c r="D28" s="3" t="s">
        <v>300</v>
      </c>
      <c r="E28">
        <v>100</v>
      </c>
      <c r="F28">
        <v>186</v>
      </c>
      <c r="G28" s="3" t="s">
        <v>94</v>
      </c>
      <c r="H28" s="2">
        <v>45530.508687557871</v>
      </c>
      <c r="I28" s="3" t="s">
        <v>301</v>
      </c>
      <c r="J28" s="3" t="s">
        <v>96</v>
      </c>
      <c r="K28" s="3" t="s">
        <v>96</v>
      </c>
      <c r="L28" s="3" t="s">
        <v>96</v>
      </c>
      <c r="M28" s="3" t="s">
        <v>96</v>
      </c>
      <c r="N28">
        <v>29.651499999999999</v>
      </c>
      <c r="O28">
        <v>-95.190899999999999</v>
      </c>
      <c r="P28" s="3" t="s">
        <v>97</v>
      </c>
      <c r="Q28" s="3" t="s">
        <v>98</v>
      </c>
      <c r="R28">
        <v>1</v>
      </c>
      <c r="S28" s="3" t="s">
        <v>99</v>
      </c>
      <c r="T28" s="3" t="s">
        <v>302</v>
      </c>
      <c r="U28">
        <v>28</v>
      </c>
      <c r="V28" s="3" t="s">
        <v>101</v>
      </c>
      <c r="W28" s="3" t="s">
        <v>96</v>
      </c>
      <c r="X28" s="3" t="s">
        <v>303</v>
      </c>
      <c r="Y28" s="3" t="s">
        <v>116</v>
      </c>
      <c r="Z28" s="3" t="s">
        <v>117</v>
      </c>
      <c r="AA28" s="3" t="s">
        <v>105</v>
      </c>
      <c r="AB28" s="3" t="s">
        <v>105</v>
      </c>
      <c r="AC28" s="3" t="s">
        <v>104</v>
      </c>
      <c r="AD28" s="3" t="s">
        <v>105</v>
      </c>
      <c r="AE28" s="3" t="s">
        <v>117</v>
      </c>
      <c r="AF28" s="3" t="s">
        <v>105</v>
      </c>
      <c r="AG28" s="3" t="s">
        <v>105</v>
      </c>
      <c r="AH28" s="3" t="s">
        <v>105</v>
      </c>
      <c r="AI28" s="3" t="s">
        <v>107</v>
      </c>
      <c r="AJ28" s="3" t="s">
        <v>107</v>
      </c>
      <c r="AK28" s="3" t="s">
        <v>107</v>
      </c>
      <c r="AL28" s="3" t="s">
        <v>104</v>
      </c>
      <c r="AM28" s="3" t="s">
        <v>107</v>
      </c>
      <c r="AN28" s="3" t="s">
        <v>108</v>
      </c>
      <c r="AO28" s="3" t="s">
        <v>274</v>
      </c>
      <c r="AP28" s="3" t="s">
        <v>96</v>
      </c>
      <c r="AQ28" s="3" t="s">
        <v>304</v>
      </c>
      <c r="AR28" s="3" t="s">
        <v>283</v>
      </c>
      <c r="AS28" s="3" t="s">
        <v>305</v>
      </c>
      <c r="AT28" s="3" t="s">
        <v>96</v>
      </c>
      <c r="AU28" s="3" t="s">
        <v>96</v>
      </c>
      <c r="AV28" s="3" t="s">
        <v>96</v>
      </c>
      <c r="AW28" s="3" t="s">
        <v>302</v>
      </c>
      <c r="AX28" s="3" t="s">
        <v>302</v>
      </c>
    </row>
    <row r="29" spans="1:50" ht="22" customHeight="1" x14ac:dyDescent="0.35">
      <c r="A29" s="2">
        <v>45530.50508101852</v>
      </c>
      <c r="B29" s="2">
        <v>45530.508715277778</v>
      </c>
      <c r="C29" s="3" t="s">
        <v>52</v>
      </c>
      <c r="D29" s="3" t="s">
        <v>306</v>
      </c>
      <c r="E29">
        <v>100</v>
      </c>
      <c r="F29">
        <v>313</v>
      </c>
      <c r="G29" s="3" t="s">
        <v>94</v>
      </c>
      <c r="H29" s="2">
        <v>45530.508723009261</v>
      </c>
      <c r="I29" s="3" t="s">
        <v>307</v>
      </c>
      <c r="J29" s="3" t="s">
        <v>96</v>
      </c>
      <c r="K29" s="3" t="s">
        <v>96</v>
      </c>
      <c r="L29" s="3" t="s">
        <v>96</v>
      </c>
      <c r="M29" s="3" t="s">
        <v>96</v>
      </c>
      <c r="N29">
        <v>45.4407</v>
      </c>
      <c r="O29">
        <v>-122.7792</v>
      </c>
      <c r="P29" s="3" t="s">
        <v>97</v>
      </c>
      <c r="Q29" s="3" t="s">
        <v>98</v>
      </c>
      <c r="R29">
        <v>1</v>
      </c>
      <c r="S29" s="3" t="s">
        <v>99</v>
      </c>
      <c r="T29" s="3" t="s">
        <v>308</v>
      </c>
      <c r="U29">
        <v>52</v>
      </c>
      <c r="V29" s="3" t="s">
        <v>101</v>
      </c>
      <c r="W29" s="3" t="s">
        <v>96</v>
      </c>
      <c r="X29" s="3" t="s">
        <v>309</v>
      </c>
      <c r="Y29" s="3" t="s">
        <v>144</v>
      </c>
      <c r="Z29" s="3" t="s">
        <v>105</v>
      </c>
      <c r="AA29" s="3" t="s">
        <v>107</v>
      </c>
      <c r="AB29" s="3" t="s">
        <v>107</v>
      </c>
      <c r="AC29" s="3" t="s">
        <v>104</v>
      </c>
      <c r="AD29" s="3" t="s">
        <v>105</v>
      </c>
      <c r="AE29" s="3" t="s">
        <v>107</v>
      </c>
      <c r="AF29" s="3" t="s">
        <v>104</v>
      </c>
      <c r="AG29" s="3" t="s">
        <v>105</v>
      </c>
      <c r="AH29" s="3" t="s">
        <v>106</v>
      </c>
      <c r="AI29" s="3" t="s">
        <v>105</v>
      </c>
      <c r="AJ29" s="3" t="s">
        <v>107</v>
      </c>
      <c r="AK29" s="3" t="s">
        <v>117</v>
      </c>
      <c r="AL29" s="3" t="s">
        <v>105</v>
      </c>
      <c r="AM29" s="3" t="s">
        <v>117</v>
      </c>
      <c r="AN29" s="3" t="s">
        <v>108</v>
      </c>
      <c r="AO29" s="3" t="s">
        <v>310</v>
      </c>
      <c r="AP29" s="3" t="s">
        <v>96</v>
      </c>
      <c r="AQ29" s="3" t="s">
        <v>311</v>
      </c>
      <c r="AR29" s="3" t="s">
        <v>261</v>
      </c>
      <c r="AS29" s="3" t="s">
        <v>96</v>
      </c>
      <c r="AT29" s="3" t="s">
        <v>96</v>
      </c>
      <c r="AU29" s="3" t="s">
        <v>96</v>
      </c>
      <c r="AV29" s="3" t="s">
        <v>312</v>
      </c>
      <c r="AW29" s="3" t="s">
        <v>308</v>
      </c>
      <c r="AX29" s="3" t="s">
        <v>308</v>
      </c>
    </row>
    <row r="30" spans="1:50" ht="22" customHeight="1" x14ac:dyDescent="0.35">
      <c r="A30" s="2">
        <v>45530.50409722222</v>
      </c>
      <c r="B30" s="2">
        <v>45530.508715277778</v>
      </c>
      <c r="C30" s="3" t="s">
        <v>52</v>
      </c>
      <c r="D30" s="3" t="s">
        <v>313</v>
      </c>
      <c r="E30">
        <v>100</v>
      </c>
      <c r="F30">
        <v>399</v>
      </c>
      <c r="G30" s="3" t="s">
        <v>94</v>
      </c>
      <c r="H30" s="2">
        <v>45530.508729490743</v>
      </c>
      <c r="I30" s="3" t="s">
        <v>314</v>
      </c>
      <c r="J30" s="3" t="s">
        <v>96</v>
      </c>
      <c r="K30" s="3" t="s">
        <v>96</v>
      </c>
      <c r="L30" s="3" t="s">
        <v>96</v>
      </c>
      <c r="M30" s="3" t="s">
        <v>96</v>
      </c>
      <c r="N30">
        <v>35.574599999999997</v>
      </c>
      <c r="O30">
        <v>-80.823400000000007</v>
      </c>
      <c r="P30" s="3" t="s">
        <v>97</v>
      </c>
      <c r="Q30" s="3" t="s">
        <v>98</v>
      </c>
      <c r="R30">
        <v>1</v>
      </c>
      <c r="S30" s="3" t="s">
        <v>99</v>
      </c>
      <c r="T30" s="3" t="s">
        <v>315</v>
      </c>
      <c r="U30">
        <v>29</v>
      </c>
      <c r="V30" s="3" t="s">
        <v>133</v>
      </c>
      <c r="W30" s="3" t="s">
        <v>96</v>
      </c>
      <c r="X30" s="3" t="s">
        <v>316</v>
      </c>
      <c r="Y30" s="3" t="s">
        <v>144</v>
      </c>
      <c r="Z30" s="3" t="s">
        <v>106</v>
      </c>
      <c r="AA30" s="3" t="s">
        <v>104</v>
      </c>
      <c r="AB30" s="3" t="s">
        <v>106</v>
      </c>
      <c r="AC30" s="3" t="s">
        <v>104</v>
      </c>
      <c r="AD30" s="3" t="s">
        <v>104</v>
      </c>
      <c r="AE30" s="3" t="s">
        <v>104</v>
      </c>
      <c r="AF30" s="3" t="s">
        <v>104</v>
      </c>
      <c r="AG30" s="3" t="s">
        <v>105</v>
      </c>
      <c r="AH30" s="3" t="s">
        <v>105</v>
      </c>
      <c r="AI30" s="3" t="s">
        <v>106</v>
      </c>
      <c r="AJ30" s="3" t="s">
        <v>107</v>
      </c>
      <c r="AK30" s="3" t="s">
        <v>107</v>
      </c>
      <c r="AL30" s="3" t="s">
        <v>104</v>
      </c>
      <c r="AM30" s="3" t="s">
        <v>105</v>
      </c>
      <c r="AN30" s="3" t="s">
        <v>108</v>
      </c>
      <c r="AO30" s="3" t="s">
        <v>317</v>
      </c>
      <c r="AP30" s="3" t="s">
        <v>96</v>
      </c>
      <c r="AQ30" s="3" t="s">
        <v>318</v>
      </c>
      <c r="AR30" s="3" t="s">
        <v>120</v>
      </c>
      <c r="AS30" s="3" t="s">
        <v>319</v>
      </c>
      <c r="AT30" s="3" t="s">
        <v>96</v>
      </c>
      <c r="AU30" s="3" t="s">
        <v>96</v>
      </c>
      <c r="AV30" s="3" t="s">
        <v>96</v>
      </c>
      <c r="AW30" s="3" t="s">
        <v>315</v>
      </c>
      <c r="AX30" s="3" t="s">
        <v>315</v>
      </c>
    </row>
    <row r="31" spans="1:50" ht="22" customHeight="1" x14ac:dyDescent="0.35">
      <c r="A31" s="2">
        <v>45530.505810185183</v>
      </c>
      <c r="B31" s="2">
        <v>45530.508715277778</v>
      </c>
      <c r="C31" s="3" t="s">
        <v>52</v>
      </c>
      <c r="D31" s="3" t="s">
        <v>320</v>
      </c>
      <c r="E31">
        <v>100</v>
      </c>
      <c r="F31">
        <v>250</v>
      </c>
      <c r="G31" s="3" t="s">
        <v>94</v>
      </c>
      <c r="H31" s="2">
        <v>45530.508730370369</v>
      </c>
      <c r="I31" s="3" t="s">
        <v>321</v>
      </c>
      <c r="J31" s="3" t="s">
        <v>96</v>
      </c>
      <c r="K31" s="3" t="s">
        <v>96</v>
      </c>
      <c r="L31" s="3" t="s">
        <v>96</v>
      </c>
      <c r="M31" s="3" t="s">
        <v>96</v>
      </c>
      <c r="N31">
        <v>34.6325</v>
      </c>
      <c r="O31">
        <v>-92.470399999999998</v>
      </c>
      <c r="P31" s="3" t="s">
        <v>97</v>
      </c>
      <c r="Q31" s="3" t="s">
        <v>98</v>
      </c>
      <c r="R31">
        <v>1</v>
      </c>
      <c r="S31" s="3" t="s">
        <v>99</v>
      </c>
      <c r="T31" s="3" t="s">
        <v>322</v>
      </c>
      <c r="U31">
        <v>43</v>
      </c>
      <c r="V31" s="3" t="s">
        <v>101</v>
      </c>
      <c r="W31" s="3" t="s">
        <v>96</v>
      </c>
      <c r="X31" s="3" t="s">
        <v>323</v>
      </c>
      <c r="Y31" s="3" t="s">
        <v>116</v>
      </c>
      <c r="Z31" s="3" t="s">
        <v>117</v>
      </c>
      <c r="AA31" s="3" t="s">
        <v>104</v>
      </c>
      <c r="AB31" s="3" t="s">
        <v>105</v>
      </c>
      <c r="AC31" s="3" t="s">
        <v>105</v>
      </c>
      <c r="AD31" s="3" t="s">
        <v>107</v>
      </c>
      <c r="AE31" s="3" t="s">
        <v>105</v>
      </c>
      <c r="AF31" s="3" t="s">
        <v>105</v>
      </c>
      <c r="AG31" s="3" t="s">
        <v>117</v>
      </c>
      <c r="AH31" s="3" t="s">
        <v>105</v>
      </c>
      <c r="AI31" s="3" t="s">
        <v>105</v>
      </c>
      <c r="AJ31" s="3" t="s">
        <v>105</v>
      </c>
      <c r="AK31" s="3" t="s">
        <v>107</v>
      </c>
      <c r="AL31" s="3" t="s">
        <v>104</v>
      </c>
      <c r="AM31" s="3" t="s">
        <v>105</v>
      </c>
      <c r="AN31" s="3" t="s">
        <v>108</v>
      </c>
      <c r="AO31" s="3" t="s">
        <v>176</v>
      </c>
      <c r="AP31" s="3" t="s">
        <v>96</v>
      </c>
      <c r="AQ31" s="3" t="s">
        <v>324</v>
      </c>
      <c r="AR31" s="3" t="s">
        <v>261</v>
      </c>
      <c r="AS31" s="3" t="s">
        <v>325</v>
      </c>
      <c r="AT31" s="3" t="s">
        <v>96</v>
      </c>
      <c r="AU31" s="3" t="s">
        <v>96</v>
      </c>
      <c r="AV31" s="3" t="s">
        <v>96</v>
      </c>
      <c r="AW31" s="3" t="s">
        <v>322</v>
      </c>
      <c r="AX31" s="3" t="s">
        <v>322</v>
      </c>
    </row>
    <row r="32" spans="1:50" ht="22" customHeight="1" x14ac:dyDescent="0.35">
      <c r="A32" s="2">
        <v>45530.506319444445</v>
      </c>
      <c r="B32" s="2">
        <v>45530.508784722224</v>
      </c>
      <c r="C32" s="3" t="s">
        <v>52</v>
      </c>
      <c r="D32" s="3" t="s">
        <v>326</v>
      </c>
      <c r="E32">
        <v>100</v>
      </c>
      <c r="F32">
        <v>212</v>
      </c>
      <c r="G32" s="3" t="s">
        <v>94</v>
      </c>
      <c r="H32" s="2">
        <v>45530.508793761575</v>
      </c>
      <c r="I32" s="3" t="s">
        <v>327</v>
      </c>
      <c r="J32" s="3" t="s">
        <v>96</v>
      </c>
      <c r="K32" s="3" t="s">
        <v>96</v>
      </c>
      <c r="L32" s="3" t="s">
        <v>96</v>
      </c>
      <c r="M32" s="3" t="s">
        <v>96</v>
      </c>
      <c r="N32">
        <v>38.893999999999998</v>
      </c>
      <c r="O32">
        <v>-77.036500000000004</v>
      </c>
      <c r="P32" s="3" t="s">
        <v>97</v>
      </c>
      <c r="Q32" s="3" t="s">
        <v>98</v>
      </c>
      <c r="R32">
        <v>1</v>
      </c>
      <c r="S32" s="3" t="s">
        <v>99</v>
      </c>
      <c r="T32" s="3" t="s">
        <v>328</v>
      </c>
      <c r="U32">
        <v>31</v>
      </c>
      <c r="V32" s="3" t="s">
        <v>101</v>
      </c>
      <c r="W32" s="3" t="s">
        <v>96</v>
      </c>
      <c r="X32" s="3" t="s">
        <v>329</v>
      </c>
      <c r="Y32" s="3" t="s">
        <v>116</v>
      </c>
      <c r="Z32" s="3" t="s">
        <v>117</v>
      </c>
      <c r="AA32" s="3" t="s">
        <v>105</v>
      </c>
      <c r="AB32" s="3" t="s">
        <v>107</v>
      </c>
      <c r="AC32" s="3" t="s">
        <v>105</v>
      </c>
      <c r="AD32" s="3" t="s">
        <v>105</v>
      </c>
      <c r="AE32" s="3" t="s">
        <v>105</v>
      </c>
      <c r="AF32" s="3" t="s">
        <v>106</v>
      </c>
      <c r="AG32" s="3" t="s">
        <v>106</v>
      </c>
      <c r="AH32" s="3" t="s">
        <v>105</v>
      </c>
      <c r="AI32" s="3" t="s">
        <v>117</v>
      </c>
      <c r="AJ32" s="3" t="s">
        <v>117</v>
      </c>
      <c r="AK32" s="3" t="s">
        <v>117</v>
      </c>
      <c r="AL32" s="3" t="s">
        <v>104</v>
      </c>
      <c r="AM32" s="3" t="s">
        <v>107</v>
      </c>
      <c r="AN32" s="3" t="s">
        <v>108</v>
      </c>
      <c r="AO32" s="3" t="s">
        <v>96</v>
      </c>
      <c r="AP32" s="3" t="s">
        <v>96</v>
      </c>
      <c r="AQ32" s="3" t="s">
        <v>330</v>
      </c>
      <c r="AR32" s="3" t="s">
        <v>331</v>
      </c>
      <c r="AS32" s="3" t="s">
        <v>96</v>
      </c>
      <c r="AT32" s="3" t="s">
        <v>96</v>
      </c>
      <c r="AU32" s="3" t="s">
        <v>96</v>
      </c>
      <c r="AV32" s="3" t="s">
        <v>332</v>
      </c>
      <c r="AW32" s="3" t="s">
        <v>328</v>
      </c>
      <c r="AX32" s="3" t="s">
        <v>328</v>
      </c>
    </row>
    <row r="33" spans="1:50" ht="22" customHeight="1" x14ac:dyDescent="0.35">
      <c r="A33" s="2">
        <v>45530.506331018521</v>
      </c>
      <c r="B33" s="2">
        <v>45530.508900462963</v>
      </c>
      <c r="C33" s="3" t="s">
        <v>52</v>
      </c>
      <c r="D33" s="3" t="s">
        <v>333</v>
      </c>
      <c r="E33">
        <v>100</v>
      </c>
      <c r="F33">
        <v>222</v>
      </c>
      <c r="G33" s="3" t="s">
        <v>94</v>
      </c>
      <c r="H33" s="2">
        <v>45530.508911493052</v>
      </c>
      <c r="I33" s="3" t="s">
        <v>334</v>
      </c>
      <c r="J33" s="3" t="s">
        <v>96</v>
      </c>
      <c r="K33" s="3" t="s">
        <v>96</v>
      </c>
      <c r="L33" s="3" t="s">
        <v>96</v>
      </c>
      <c r="M33" s="3" t="s">
        <v>96</v>
      </c>
      <c r="N33">
        <v>43.0334</v>
      </c>
      <c r="O33">
        <v>-89.4512</v>
      </c>
      <c r="P33" s="3" t="s">
        <v>97</v>
      </c>
      <c r="Q33" s="3" t="s">
        <v>98</v>
      </c>
      <c r="R33">
        <v>1</v>
      </c>
      <c r="S33" s="3" t="s">
        <v>99</v>
      </c>
      <c r="T33" s="3" t="s">
        <v>335</v>
      </c>
      <c r="U33">
        <v>34</v>
      </c>
      <c r="V33" s="3" t="s">
        <v>101</v>
      </c>
      <c r="W33" s="3" t="s">
        <v>96</v>
      </c>
      <c r="X33" s="3" t="s">
        <v>336</v>
      </c>
      <c r="Y33" s="3" t="s">
        <v>144</v>
      </c>
      <c r="Z33" s="3" t="s">
        <v>107</v>
      </c>
      <c r="AA33" s="3" t="s">
        <v>104</v>
      </c>
      <c r="AB33" s="3" t="s">
        <v>105</v>
      </c>
      <c r="AC33" s="3" t="s">
        <v>104</v>
      </c>
      <c r="AD33" s="3" t="s">
        <v>105</v>
      </c>
      <c r="AE33" s="3" t="s">
        <v>105</v>
      </c>
      <c r="AF33" s="3" t="s">
        <v>104</v>
      </c>
      <c r="AG33" s="3" t="s">
        <v>107</v>
      </c>
      <c r="AH33" s="3" t="s">
        <v>107</v>
      </c>
      <c r="AI33" s="3" t="s">
        <v>104</v>
      </c>
      <c r="AJ33" s="3" t="s">
        <v>105</v>
      </c>
      <c r="AK33" s="3" t="s">
        <v>117</v>
      </c>
      <c r="AL33" s="3" t="s">
        <v>107</v>
      </c>
      <c r="AM33" s="3" t="s">
        <v>105</v>
      </c>
      <c r="AN33" s="3" t="s">
        <v>108</v>
      </c>
      <c r="AO33" s="3" t="s">
        <v>136</v>
      </c>
      <c r="AP33" s="3" t="s">
        <v>96</v>
      </c>
      <c r="AQ33" s="3" t="s">
        <v>337</v>
      </c>
      <c r="AR33" s="3" t="s">
        <v>338</v>
      </c>
      <c r="AS33" s="3" t="s">
        <v>339</v>
      </c>
      <c r="AT33" s="3" t="s">
        <v>96</v>
      </c>
      <c r="AU33" s="3" t="s">
        <v>96</v>
      </c>
      <c r="AV33" s="3" t="s">
        <v>96</v>
      </c>
      <c r="AW33" s="3" t="s">
        <v>335</v>
      </c>
      <c r="AX33" s="3" t="s">
        <v>335</v>
      </c>
    </row>
    <row r="34" spans="1:50" ht="22" customHeight="1" x14ac:dyDescent="0.35">
      <c r="A34" s="2">
        <v>45530.506111111114</v>
      </c>
      <c r="B34" s="2">
        <v>45530.508981481478</v>
      </c>
      <c r="C34" s="3" t="s">
        <v>52</v>
      </c>
      <c r="D34" s="3" t="s">
        <v>340</v>
      </c>
      <c r="E34">
        <v>100</v>
      </c>
      <c r="F34">
        <v>248</v>
      </c>
      <c r="G34" s="3" t="s">
        <v>94</v>
      </c>
      <c r="H34" s="2">
        <v>45530.508997384262</v>
      </c>
      <c r="I34" s="3" t="s">
        <v>341</v>
      </c>
      <c r="J34" s="3" t="s">
        <v>96</v>
      </c>
      <c r="K34" s="3" t="s">
        <v>96</v>
      </c>
      <c r="L34" s="3" t="s">
        <v>96</v>
      </c>
      <c r="M34" s="3" t="s">
        <v>96</v>
      </c>
      <c r="N34">
        <v>38.932400000000001</v>
      </c>
      <c r="O34">
        <v>-77.027100000000004</v>
      </c>
      <c r="P34" s="3" t="s">
        <v>97</v>
      </c>
      <c r="Q34" s="3" t="s">
        <v>98</v>
      </c>
      <c r="R34">
        <v>0.80000001192092896</v>
      </c>
      <c r="S34" s="3" t="s">
        <v>99</v>
      </c>
      <c r="T34" s="3" t="s">
        <v>342</v>
      </c>
      <c r="U34">
        <v>20</v>
      </c>
      <c r="V34" s="3" t="s">
        <v>101</v>
      </c>
      <c r="W34" s="3" t="s">
        <v>96</v>
      </c>
      <c r="X34" s="3" t="s">
        <v>343</v>
      </c>
      <c r="Y34" s="3" t="s">
        <v>116</v>
      </c>
      <c r="Z34" s="3" t="s">
        <v>117</v>
      </c>
      <c r="AA34" s="3" t="s">
        <v>104</v>
      </c>
      <c r="AB34" s="3" t="s">
        <v>105</v>
      </c>
      <c r="AC34" s="3" t="s">
        <v>107</v>
      </c>
      <c r="AD34" s="3" t="s">
        <v>105</v>
      </c>
      <c r="AE34" s="3" t="s">
        <v>105</v>
      </c>
      <c r="AF34" s="3" t="s">
        <v>105</v>
      </c>
      <c r="AG34" s="3" t="s">
        <v>105</v>
      </c>
      <c r="AH34" s="3" t="s">
        <v>104</v>
      </c>
      <c r="AI34" s="3" t="s">
        <v>117</v>
      </c>
      <c r="AJ34" s="3" t="s">
        <v>117</v>
      </c>
      <c r="AK34" s="3" t="s">
        <v>117</v>
      </c>
      <c r="AL34" s="3" t="s">
        <v>105</v>
      </c>
      <c r="AM34" s="3" t="s">
        <v>107</v>
      </c>
      <c r="AN34" s="3" t="s">
        <v>108</v>
      </c>
      <c r="AO34" s="3" t="s">
        <v>344</v>
      </c>
      <c r="AP34" s="3" t="s">
        <v>96</v>
      </c>
      <c r="AQ34" s="3" t="s">
        <v>345</v>
      </c>
      <c r="AR34" s="3" t="s">
        <v>346</v>
      </c>
      <c r="AS34" s="3" t="s">
        <v>347</v>
      </c>
      <c r="AT34" s="3" t="s">
        <v>96</v>
      </c>
      <c r="AU34" s="3" t="s">
        <v>96</v>
      </c>
      <c r="AV34" s="3" t="s">
        <v>96</v>
      </c>
      <c r="AW34" s="3" t="s">
        <v>342</v>
      </c>
      <c r="AX34" s="3" t="s">
        <v>342</v>
      </c>
    </row>
    <row r="35" spans="1:50" ht="22" customHeight="1" x14ac:dyDescent="0.35">
      <c r="A35" s="2">
        <v>45530.506099537037</v>
      </c>
      <c r="B35" s="2">
        <v>45530.509016203701</v>
      </c>
      <c r="C35" s="3" t="s">
        <v>52</v>
      </c>
      <c r="D35" s="3" t="s">
        <v>348</v>
      </c>
      <c r="E35">
        <v>100</v>
      </c>
      <c r="F35">
        <v>252</v>
      </c>
      <c r="G35" s="3" t="s">
        <v>94</v>
      </c>
      <c r="H35" s="2">
        <v>45530.509029317131</v>
      </c>
      <c r="I35" s="3" t="s">
        <v>349</v>
      </c>
      <c r="J35" s="3" t="s">
        <v>96</v>
      </c>
      <c r="K35" s="3" t="s">
        <v>96</v>
      </c>
      <c r="L35" s="3" t="s">
        <v>96</v>
      </c>
      <c r="M35" s="3" t="s">
        <v>96</v>
      </c>
      <c r="N35">
        <v>30.508900000000001</v>
      </c>
      <c r="O35">
        <v>-97.679599999999994</v>
      </c>
      <c r="P35" s="3" t="s">
        <v>97</v>
      </c>
      <c r="Q35" s="3" t="s">
        <v>98</v>
      </c>
      <c r="R35">
        <v>1</v>
      </c>
      <c r="S35" s="3" t="s">
        <v>99</v>
      </c>
      <c r="T35" s="3" t="s">
        <v>350</v>
      </c>
      <c r="U35">
        <v>23</v>
      </c>
      <c r="V35" s="3" t="s">
        <v>133</v>
      </c>
      <c r="W35" s="3" t="s">
        <v>96</v>
      </c>
      <c r="X35" s="3" t="s">
        <v>351</v>
      </c>
      <c r="Y35" s="3" t="s">
        <v>135</v>
      </c>
      <c r="Z35" s="3" t="s">
        <v>107</v>
      </c>
      <c r="AA35" s="3" t="s">
        <v>104</v>
      </c>
      <c r="AB35" s="3" t="s">
        <v>106</v>
      </c>
      <c r="AC35" s="3" t="s">
        <v>104</v>
      </c>
      <c r="AD35" s="3" t="s">
        <v>107</v>
      </c>
      <c r="AE35" s="3" t="s">
        <v>106</v>
      </c>
      <c r="AF35" s="3" t="s">
        <v>104</v>
      </c>
      <c r="AG35" s="3" t="s">
        <v>106</v>
      </c>
      <c r="AH35" s="3" t="s">
        <v>104</v>
      </c>
      <c r="AI35" s="3" t="s">
        <v>117</v>
      </c>
      <c r="AJ35" s="3" t="s">
        <v>117</v>
      </c>
      <c r="AK35" s="3" t="s">
        <v>117</v>
      </c>
      <c r="AL35" s="3" t="s">
        <v>105</v>
      </c>
      <c r="AM35" s="3" t="s">
        <v>106</v>
      </c>
      <c r="AN35" s="3" t="s">
        <v>108</v>
      </c>
      <c r="AO35" s="3" t="s">
        <v>206</v>
      </c>
      <c r="AP35" s="3" t="s">
        <v>96</v>
      </c>
      <c r="AQ35" s="3" t="s">
        <v>352</v>
      </c>
      <c r="AR35" s="3" t="s">
        <v>353</v>
      </c>
      <c r="AS35" s="3" t="s">
        <v>354</v>
      </c>
      <c r="AT35" s="3" t="s">
        <v>96</v>
      </c>
      <c r="AU35" s="3" t="s">
        <v>96</v>
      </c>
      <c r="AV35" s="3" t="s">
        <v>96</v>
      </c>
      <c r="AW35" s="3" t="s">
        <v>350</v>
      </c>
      <c r="AX35" s="3" t="s">
        <v>350</v>
      </c>
    </row>
    <row r="36" spans="1:50" ht="22" customHeight="1" x14ac:dyDescent="0.35">
      <c r="A36" s="2">
        <v>45530.506967592592</v>
      </c>
      <c r="B36" s="2">
        <v>45530.509143518517</v>
      </c>
      <c r="C36" s="3" t="s">
        <v>52</v>
      </c>
      <c r="D36" s="3" t="s">
        <v>355</v>
      </c>
      <c r="E36">
        <v>100</v>
      </c>
      <c r="F36">
        <v>188</v>
      </c>
      <c r="G36" s="3" t="s">
        <v>94</v>
      </c>
      <c r="H36" s="2">
        <v>45530.509153333333</v>
      </c>
      <c r="I36" s="3" t="s">
        <v>356</v>
      </c>
      <c r="J36" s="3" t="s">
        <v>96</v>
      </c>
      <c r="K36" s="3" t="s">
        <v>96</v>
      </c>
      <c r="L36" s="3" t="s">
        <v>96</v>
      </c>
      <c r="M36" s="3" t="s">
        <v>96</v>
      </c>
      <c r="N36">
        <v>33.985399999999998</v>
      </c>
      <c r="O36">
        <v>-117.8972</v>
      </c>
      <c r="P36" s="3" t="s">
        <v>97</v>
      </c>
      <c r="Q36" s="3" t="s">
        <v>98</v>
      </c>
      <c r="R36">
        <v>1</v>
      </c>
      <c r="S36" s="3" t="s">
        <v>99</v>
      </c>
      <c r="T36" s="3" t="s">
        <v>357</v>
      </c>
      <c r="U36">
        <v>27</v>
      </c>
      <c r="V36" s="3" t="s">
        <v>133</v>
      </c>
      <c r="W36" s="3" t="s">
        <v>96</v>
      </c>
      <c r="X36" s="3" t="s">
        <v>358</v>
      </c>
      <c r="Y36" s="3" t="s">
        <v>144</v>
      </c>
      <c r="Z36" s="3" t="s">
        <v>107</v>
      </c>
      <c r="AA36" s="3" t="s">
        <v>105</v>
      </c>
      <c r="AB36" s="3" t="s">
        <v>107</v>
      </c>
      <c r="AC36" s="3" t="s">
        <v>104</v>
      </c>
      <c r="AD36" s="3" t="s">
        <v>105</v>
      </c>
      <c r="AE36" s="3" t="s">
        <v>105</v>
      </c>
      <c r="AF36" s="3" t="s">
        <v>104</v>
      </c>
      <c r="AG36" s="3" t="s">
        <v>104</v>
      </c>
      <c r="AH36" s="3" t="s">
        <v>117</v>
      </c>
      <c r="AI36" s="3" t="s">
        <v>105</v>
      </c>
      <c r="AJ36" s="3" t="s">
        <v>107</v>
      </c>
      <c r="AK36" s="3" t="s">
        <v>107</v>
      </c>
      <c r="AL36" s="3" t="s">
        <v>105</v>
      </c>
      <c r="AM36" s="3" t="s">
        <v>104</v>
      </c>
      <c r="AN36" s="3" t="s">
        <v>108</v>
      </c>
      <c r="AO36" s="3" t="s">
        <v>136</v>
      </c>
      <c r="AP36" s="3" t="s">
        <v>96</v>
      </c>
      <c r="AQ36" s="3" t="s">
        <v>359</v>
      </c>
      <c r="AR36" s="3" t="s">
        <v>147</v>
      </c>
      <c r="AS36" s="3" t="s">
        <v>360</v>
      </c>
      <c r="AT36" s="3" t="s">
        <v>96</v>
      </c>
      <c r="AU36" s="3" t="s">
        <v>96</v>
      </c>
      <c r="AV36" s="3" t="s">
        <v>96</v>
      </c>
      <c r="AW36" s="3" t="s">
        <v>357</v>
      </c>
      <c r="AX36" s="3" t="s">
        <v>357</v>
      </c>
    </row>
    <row r="37" spans="1:50" ht="22" customHeight="1" x14ac:dyDescent="0.35">
      <c r="A37" s="2">
        <v>45530.506203703706</v>
      </c>
      <c r="B37" s="2">
        <v>45530.509189814817</v>
      </c>
      <c r="C37" s="3" t="s">
        <v>52</v>
      </c>
      <c r="D37" s="3" t="s">
        <v>361</v>
      </c>
      <c r="E37">
        <v>100</v>
      </c>
      <c r="F37">
        <v>257</v>
      </c>
      <c r="G37" s="3" t="s">
        <v>94</v>
      </c>
      <c r="H37" s="2">
        <v>45530.509199386572</v>
      </c>
      <c r="I37" s="3" t="s">
        <v>362</v>
      </c>
      <c r="J37" s="3" t="s">
        <v>96</v>
      </c>
      <c r="K37" s="3" t="s">
        <v>96</v>
      </c>
      <c r="L37" s="3" t="s">
        <v>96</v>
      </c>
      <c r="M37" s="3" t="s">
        <v>96</v>
      </c>
      <c r="N37">
        <v>29.679600000000001</v>
      </c>
      <c r="O37">
        <v>-98.945999999999998</v>
      </c>
      <c r="P37" s="3" t="s">
        <v>97</v>
      </c>
      <c r="Q37" s="3" t="s">
        <v>98</v>
      </c>
      <c r="R37">
        <v>1</v>
      </c>
      <c r="S37" s="3" t="s">
        <v>99</v>
      </c>
      <c r="T37" s="3" t="s">
        <v>363</v>
      </c>
      <c r="U37">
        <v>31</v>
      </c>
      <c r="V37" s="3" t="s">
        <v>101</v>
      </c>
      <c r="W37" s="3" t="s">
        <v>96</v>
      </c>
      <c r="X37" s="3" t="s">
        <v>364</v>
      </c>
      <c r="Y37" s="3" t="s">
        <v>116</v>
      </c>
      <c r="Z37" s="3" t="s">
        <v>106</v>
      </c>
      <c r="AA37" s="3" t="s">
        <v>105</v>
      </c>
      <c r="AB37" s="3" t="s">
        <v>105</v>
      </c>
      <c r="AC37" s="3" t="s">
        <v>104</v>
      </c>
      <c r="AD37" s="3" t="s">
        <v>105</v>
      </c>
      <c r="AE37" s="3" t="s">
        <v>117</v>
      </c>
      <c r="AF37" s="3" t="s">
        <v>104</v>
      </c>
      <c r="AG37" s="3" t="s">
        <v>105</v>
      </c>
      <c r="AH37" s="3" t="s">
        <v>107</v>
      </c>
      <c r="AI37" s="3" t="s">
        <v>104</v>
      </c>
      <c r="AJ37" s="3" t="s">
        <v>105</v>
      </c>
      <c r="AK37" s="3" t="s">
        <v>107</v>
      </c>
      <c r="AL37" s="3" t="s">
        <v>107</v>
      </c>
      <c r="AM37" s="3" t="s">
        <v>105</v>
      </c>
      <c r="AN37" s="3" t="s">
        <v>108</v>
      </c>
      <c r="AO37" s="3" t="s">
        <v>365</v>
      </c>
      <c r="AP37" s="3" t="s">
        <v>96</v>
      </c>
      <c r="AQ37" s="3" t="s">
        <v>366</v>
      </c>
      <c r="AR37" s="3" t="s">
        <v>367</v>
      </c>
      <c r="AS37" s="3" t="s">
        <v>368</v>
      </c>
      <c r="AT37" s="3" t="s">
        <v>96</v>
      </c>
      <c r="AU37" s="3" t="s">
        <v>96</v>
      </c>
      <c r="AV37" s="3" t="s">
        <v>96</v>
      </c>
      <c r="AW37" s="3" t="s">
        <v>363</v>
      </c>
      <c r="AX37" s="3" t="s">
        <v>363</v>
      </c>
    </row>
    <row r="38" spans="1:50" ht="22" customHeight="1" x14ac:dyDescent="0.35">
      <c r="A38" s="2">
        <v>45530.507418981484</v>
      </c>
      <c r="B38" s="2">
        <v>45530.509201388886</v>
      </c>
      <c r="C38" s="3" t="s">
        <v>52</v>
      </c>
      <c r="D38" s="3" t="s">
        <v>369</v>
      </c>
      <c r="E38">
        <v>100</v>
      </c>
      <c r="F38">
        <v>154</v>
      </c>
      <c r="G38" s="3" t="s">
        <v>94</v>
      </c>
      <c r="H38" s="2">
        <v>45530.509218437503</v>
      </c>
      <c r="I38" s="3" t="s">
        <v>370</v>
      </c>
      <c r="J38" s="3" t="s">
        <v>96</v>
      </c>
      <c r="K38" s="3" t="s">
        <v>96</v>
      </c>
      <c r="L38" s="3" t="s">
        <v>96</v>
      </c>
      <c r="M38" s="3" t="s">
        <v>96</v>
      </c>
      <c r="N38">
        <v>42.279600000000002</v>
      </c>
      <c r="O38">
        <v>-71.128200000000007</v>
      </c>
      <c r="P38" s="3" t="s">
        <v>97</v>
      </c>
      <c r="Q38" s="3" t="s">
        <v>98</v>
      </c>
      <c r="R38">
        <v>1</v>
      </c>
      <c r="S38" s="3" t="s">
        <v>99</v>
      </c>
      <c r="T38" s="3" t="s">
        <v>371</v>
      </c>
      <c r="U38">
        <v>32</v>
      </c>
      <c r="V38" s="3" t="s">
        <v>101</v>
      </c>
      <c r="W38" s="3" t="s">
        <v>96</v>
      </c>
      <c r="X38" s="3" t="s">
        <v>372</v>
      </c>
      <c r="Y38" s="3" t="s">
        <v>144</v>
      </c>
      <c r="Z38" s="3" t="s">
        <v>105</v>
      </c>
      <c r="AA38" s="3" t="s">
        <v>117</v>
      </c>
      <c r="AB38" s="3" t="s">
        <v>107</v>
      </c>
      <c r="AC38" s="3" t="s">
        <v>105</v>
      </c>
      <c r="AD38" s="3" t="s">
        <v>106</v>
      </c>
      <c r="AE38" s="3" t="s">
        <v>106</v>
      </c>
      <c r="AF38" s="3" t="s">
        <v>105</v>
      </c>
      <c r="AG38" s="3" t="s">
        <v>105</v>
      </c>
      <c r="AH38" s="3" t="s">
        <v>105</v>
      </c>
      <c r="AI38" s="3" t="s">
        <v>105</v>
      </c>
      <c r="AJ38" s="3" t="s">
        <v>107</v>
      </c>
      <c r="AK38" s="3" t="s">
        <v>117</v>
      </c>
      <c r="AL38" s="3" t="s">
        <v>104</v>
      </c>
      <c r="AM38" s="3" t="s">
        <v>107</v>
      </c>
      <c r="AN38" s="3" t="s">
        <v>108</v>
      </c>
      <c r="AO38" s="3" t="s">
        <v>214</v>
      </c>
      <c r="AP38" s="3" t="s">
        <v>96</v>
      </c>
      <c r="AQ38" s="3" t="s">
        <v>373</v>
      </c>
      <c r="AR38" s="3" t="s">
        <v>374</v>
      </c>
      <c r="AS38" s="3" t="s">
        <v>96</v>
      </c>
      <c r="AT38" s="3" t="s">
        <v>96</v>
      </c>
      <c r="AU38" s="3" t="s">
        <v>96</v>
      </c>
      <c r="AV38" s="3" t="s">
        <v>375</v>
      </c>
      <c r="AW38" s="3" t="s">
        <v>371</v>
      </c>
      <c r="AX38" s="3" t="s">
        <v>371</v>
      </c>
    </row>
    <row r="39" spans="1:50" ht="22" customHeight="1" x14ac:dyDescent="0.35">
      <c r="A39" s="2">
        <v>45530.506585648145</v>
      </c>
      <c r="B39" s="2">
        <v>45530.509282407409</v>
      </c>
      <c r="C39" s="3" t="s">
        <v>52</v>
      </c>
      <c r="D39" s="3" t="s">
        <v>376</v>
      </c>
      <c r="E39">
        <v>100</v>
      </c>
      <c r="F39">
        <v>232</v>
      </c>
      <c r="G39" s="3" t="s">
        <v>94</v>
      </c>
      <c r="H39" s="2">
        <v>45530.509293391202</v>
      </c>
      <c r="I39" s="3" t="s">
        <v>377</v>
      </c>
      <c r="J39" s="3" t="s">
        <v>96</v>
      </c>
      <c r="K39" s="3" t="s">
        <v>96</v>
      </c>
      <c r="L39" s="3" t="s">
        <v>96</v>
      </c>
      <c r="M39" s="3" t="s">
        <v>96</v>
      </c>
      <c r="N39">
        <v>43.999099999999999</v>
      </c>
      <c r="O39">
        <v>-116.91670000000001</v>
      </c>
      <c r="P39" s="3" t="s">
        <v>97</v>
      </c>
      <c r="Q39" s="3" t="s">
        <v>98</v>
      </c>
      <c r="R39">
        <v>1</v>
      </c>
      <c r="S39" s="3" t="s">
        <v>99</v>
      </c>
      <c r="T39" s="3" t="s">
        <v>378</v>
      </c>
      <c r="U39">
        <v>48</v>
      </c>
      <c r="V39" s="3" t="s">
        <v>133</v>
      </c>
      <c r="W39" s="3" t="s">
        <v>96</v>
      </c>
      <c r="X39" s="3" t="s">
        <v>379</v>
      </c>
      <c r="Y39" s="3" t="s">
        <v>144</v>
      </c>
      <c r="Z39" s="3" t="s">
        <v>105</v>
      </c>
      <c r="AA39" s="3" t="s">
        <v>104</v>
      </c>
      <c r="AB39" s="3" t="s">
        <v>105</v>
      </c>
      <c r="AC39" s="3" t="s">
        <v>104</v>
      </c>
      <c r="AD39" s="3" t="s">
        <v>105</v>
      </c>
      <c r="AE39" s="3" t="s">
        <v>107</v>
      </c>
      <c r="AF39" s="3" t="s">
        <v>105</v>
      </c>
      <c r="AG39" s="3" t="s">
        <v>105</v>
      </c>
      <c r="AH39" s="3" t="s">
        <v>107</v>
      </c>
      <c r="AI39" s="3" t="s">
        <v>105</v>
      </c>
      <c r="AJ39" s="3" t="s">
        <v>105</v>
      </c>
      <c r="AK39" s="3" t="s">
        <v>105</v>
      </c>
      <c r="AL39" s="3" t="s">
        <v>106</v>
      </c>
      <c r="AM39" s="3" t="s">
        <v>107</v>
      </c>
      <c r="AN39" s="3" t="s">
        <v>108</v>
      </c>
      <c r="AO39" s="3" t="s">
        <v>96</v>
      </c>
      <c r="AP39" s="3" t="s">
        <v>96</v>
      </c>
      <c r="AQ39" s="3" t="s">
        <v>380</v>
      </c>
      <c r="AR39" s="3" t="s">
        <v>381</v>
      </c>
      <c r="AS39" s="3" t="s">
        <v>96</v>
      </c>
      <c r="AT39" s="3" t="s">
        <v>96</v>
      </c>
      <c r="AU39" s="3" t="s">
        <v>96</v>
      </c>
      <c r="AV39" s="3" t="s">
        <v>382</v>
      </c>
      <c r="AW39" s="3" t="s">
        <v>378</v>
      </c>
      <c r="AX39" s="3" t="s">
        <v>378</v>
      </c>
    </row>
    <row r="40" spans="1:50" ht="22" customHeight="1" x14ac:dyDescent="0.35">
      <c r="A40" s="2">
        <v>45530.506423611114</v>
      </c>
      <c r="B40" s="2">
        <v>45530.509363425925</v>
      </c>
      <c r="C40" s="3" t="s">
        <v>52</v>
      </c>
      <c r="D40" s="3" t="s">
        <v>383</v>
      </c>
      <c r="E40">
        <v>100</v>
      </c>
      <c r="F40">
        <v>254</v>
      </c>
      <c r="G40" s="3" t="s">
        <v>94</v>
      </c>
      <c r="H40" s="2">
        <v>45530.509380578704</v>
      </c>
      <c r="I40" s="3" t="s">
        <v>384</v>
      </c>
      <c r="J40" s="3" t="s">
        <v>96</v>
      </c>
      <c r="K40" s="3" t="s">
        <v>96</v>
      </c>
      <c r="L40" s="3" t="s">
        <v>96</v>
      </c>
      <c r="M40" s="3" t="s">
        <v>96</v>
      </c>
      <c r="N40">
        <v>39.681399999999996</v>
      </c>
      <c r="O40">
        <v>-104.8837</v>
      </c>
      <c r="P40" s="3" t="s">
        <v>97</v>
      </c>
      <c r="Q40" s="3" t="s">
        <v>98</v>
      </c>
      <c r="R40">
        <v>1</v>
      </c>
      <c r="S40" s="3" t="s">
        <v>99</v>
      </c>
      <c r="T40" s="3" t="s">
        <v>385</v>
      </c>
      <c r="U40">
        <v>36</v>
      </c>
      <c r="V40" s="3" t="s">
        <v>133</v>
      </c>
      <c r="W40" s="3" t="s">
        <v>96</v>
      </c>
      <c r="X40" s="3" t="s">
        <v>386</v>
      </c>
      <c r="Y40" s="3" t="s">
        <v>103</v>
      </c>
      <c r="Z40" s="3" t="s">
        <v>104</v>
      </c>
      <c r="AA40" s="3" t="s">
        <v>106</v>
      </c>
      <c r="AB40" s="3" t="s">
        <v>105</v>
      </c>
      <c r="AC40" s="3" t="s">
        <v>105</v>
      </c>
      <c r="AD40" s="3" t="s">
        <v>105</v>
      </c>
      <c r="AE40" s="3" t="s">
        <v>107</v>
      </c>
      <c r="AF40" s="3" t="s">
        <v>105</v>
      </c>
      <c r="AG40" s="3" t="s">
        <v>105</v>
      </c>
      <c r="AH40" s="3" t="s">
        <v>105</v>
      </c>
      <c r="AI40" s="3" t="s">
        <v>105</v>
      </c>
      <c r="AJ40" s="3" t="s">
        <v>107</v>
      </c>
      <c r="AK40" s="3" t="s">
        <v>107</v>
      </c>
      <c r="AL40" s="3" t="s">
        <v>105</v>
      </c>
      <c r="AM40" s="3" t="s">
        <v>105</v>
      </c>
      <c r="AN40" s="3" t="s">
        <v>108</v>
      </c>
      <c r="AO40" s="3" t="s">
        <v>222</v>
      </c>
      <c r="AP40" s="3" t="s">
        <v>96</v>
      </c>
      <c r="AQ40" s="3" t="s">
        <v>387</v>
      </c>
      <c r="AR40" s="3" t="s">
        <v>388</v>
      </c>
      <c r="AS40" s="3" t="s">
        <v>389</v>
      </c>
      <c r="AT40" s="3" t="s">
        <v>96</v>
      </c>
      <c r="AU40" s="3" t="s">
        <v>96</v>
      </c>
      <c r="AV40" s="3" t="s">
        <v>96</v>
      </c>
      <c r="AW40" s="3" t="s">
        <v>385</v>
      </c>
      <c r="AX40" s="3" t="s">
        <v>385</v>
      </c>
    </row>
    <row r="41" spans="1:50" ht="22" customHeight="1" x14ac:dyDescent="0.35">
      <c r="A41" s="2">
        <v>45530.504918981482</v>
      </c>
      <c r="B41" s="2">
        <v>45530.509594907409</v>
      </c>
      <c r="C41" s="3" t="s">
        <v>52</v>
      </c>
      <c r="D41" s="3" t="s">
        <v>390</v>
      </c>
      <c r="E41">
        <v>100</v>
      </c>
      <c r="F41">
        <v>404</v>
      </c>
      <c r="G41" s="3" t="s">
        <v>94</v>
      </c>
      <c r="H41" s="2">
        <v>45530.509606562497</v>
      </c>
      <c r="I41" s="3" t="s">
        <v>391</v>
      </c>
      <c r="J41" s="3" t="s">
        <v>96</v>
      </c>
      <c r="K41" s="3" t="s">
        <v>96</v>
      </c>
      <c r="L41" s="3" t="s">
        <v>96</v>
      </c>
      <c r="M41" s="3" t="s">
        <v>96</v>
      </c>
      <c r="N41">
        <v>39.340800000000002</v>
      </c>
      <c r="O41">
        <v>-76.407799999999995</v>
      </c>
      <c r="P41" s="3" t="s">
        <v>97</v>
      </c>
      <c r="Q41" s="3" t="s">
        <v>98</v>
      </c>
      <c r="R41">
        <v>1</v>
      </c>
      <c r="S41" s="3" t="s">
        <v>99</v>
      </c>
      <c r="T41" s="3" t="s">
        <v>392</v>
      </c>
      <c r="U41">
        <v>32</v>
      </c>
      <c r="V41" s="3" t="s">
        <v>133</v>
      </c>
      <c r="W41" s="3" t="s">
        <v>96</v>
      </c>
      <c r="X41" s="3" t="s">
        <v>393</v>
      </c>
      <c r="Y41" s="3" t="s">
        <v>116</v>
      </c>
      <c r="Z41" s="3" t="s">
        <v>117</v>
      </c>
      <c r="AA41" s="3" t="s">
        <v>105</v>
      </c>
      <c r="AB41" s="3" t="s">
        <v>107</v>
      </c>
      <c r="AC41" s="3" t="s">
        <v>105</v>
      </c>
      <c r="AD41" s="3" t="s">
        <v>104</v>
      </c>
      <c r="AE41" s="3" t="s">
        <v>104</v>
      </c>
      <c r="AF41" s="3" t="s">
        <v>105</v>
      </c>
      <c r="AG41" s="3" t="s">
        <v>117</v>
      </c>
      <c r="AH41" s="3" t="s">
        <v>107</v>
      </c>
      <c r="AI41" s="3" t="s">
        <v>106</v>
      </c>
      <c r="AJ41" s="3" t="s">
        <v>117</v>
      </c>
      <c r="AK41" s="3" t="s">
        <v>117</v>
      </c>
      <c r="AL41" s="3" t="s">
        <v>106</v>
      </c>
      <c r="AM41" s="3" t="s">
        <v>105</v>
      </c>
      <c r="AN41" s="3" t="s">
        <v>108</v>
      </c>
      <c r="AO41" s="3" t="s">
        <v>244</v>
      </c>
      <c r="AP41" s="3" t="s">
        <v>96</v>
      </c>
      <c r="AQ41" s="3" t="s">
        <v>394</v>
      </c>
      <c r="AR41" s="3" t="s">
        <v>395</v>
      </c>
      <c r="AS41" s="3" t="s">
        <v>396</v>
      </c>
      <c r="AT41" s="3" t="s">
        <v>96</v>
      </c>
      <c r="AU41" s="3" t="s">
        <v>96</v>
      </c>
      <c r="AV41" s="3" t="s">
        <v>96</v>
      </c>
      <c r="AW41" s="3" t="s">
        <v>392</v>
      </c>
      <c r="AX41" s="3" t="s">
        <v>392</v>
      </c>
    </row>
    <row r="42" spans="1:50" ht="22" customHeight="1" x14ac:dyDescent="0.35">
      <c r="A42" s="2">
        <v>45530.504872685182</v>
      </c>
      <c r="B42" s="2">
        <v>45530.509652777779</v>
      </c>
      <c r="C42" s="3" t="s">
        <v>52</v>
      </c>
      <c r="D42" s="3" t="s">
        <v>397</v>
      </c>
      <c r="E42">
        <v>100</v>
      </c>
      <c r="F42">
        <v>413</v>
      </c>
      <c r="G42" s="3" t="s">
        <v>94</v>
      </c>
      <c r="H42" s="2">
        <v>45530.509664502315</v>
      </c>
      <c r="I42" s="3" t="s">
        <v>398</v>
      </c>
      <c r="J42" s="3" t="s">
        <v>96</v>
      </c>
      <c r="K42" s="3" t="s">
        <v>96</v>
      </c>
      <c r="L42" s="3" t="s">
        <v>96</v>
      </c>
      <c r="M42" s="3" t="s">
        <v>96</v>
      </c>
      <c r="N42">
        <v>43.059199999999997</v>
      </c>
      <c r="O42">
        <v>-73.735600000000005</v>
      </c>
      <c r="P42" s="3" t="s">
        <v>97</v>
      </c>
      <c r="Q42" s="3" t="s">
        <v>98</v>
      </c>
      <c r="R42">
        <v>1</v>
      </c>
      <c r="S42" s="3" t="s">
        <v>99</v>
      </c>
      <c r="T42" s="3" t="s">
        <v>399</v>
      </c>
      <c r="U42">
        <v>45</v>
      </c>
      <c r="V42" s="3" t="s">
        <v>101</v>
      </c>
      <c r="W42" s="3" t="s">
        <v>96</v>
      </c>
      <c r="X42" s="3" t="s">
        <v>400</v>
      </c>
      <c r="Y42" s="3" t="s">
        <v>144</v>
      </c>
      <c r="Z42" s="3" t="s">
        <v>117</v>
      </c>
      <c r="AA42" s="3" t="s">
        <v>105</v>
      </c>
      <c r="AB42" s="3" t="s">
        <v>105</v>
      </c>
      <c r="AC42" s="3" t="s">
        <v>105</v>
      </c>
      <c r="AD42" s="3" t="s">
        <v>104</v>
      </c>
      <c r="AE42" s="3" t="s">
        <v>106</v>
      </c>
      <c r="AF42" s="3" t="s">
        <v>104</v>
      </c>
      <c r="AG42" s="3" t="s">
        <v>104</v>
      </c>
      <c r="AH42" s="3" t="s">
        <v>105</v>
      </c>
      <c r="AI42" s="3" t="s">
        <v>104</v>
      </c>
      <c r="AJ42" s="3" t="s">
        <v>105</v>
      </c>
      <c r="AK42" s="3" t="s">
        <v>107</v>
      </c>
      <c r="AL42" s="3" t="s">
        <v>104</v>
      </c>
      <c r="AM42" s="3" t="s">
        <v>107</v>
      </c>
      <c r="AN42" s="3" t="s">
        <v>108</v>
      </c>
      <c r="AO42" s="3" t="s">
        <v>401</v>
      </c>
      <c r="AP42" s="3" t="s">
        <v>96</v>
      </c>
      <c r="AQ42" s="3" t="s">
        <v>402</v>
      </c>
      <c r="AR42" s="3" t="s">
        <v>403</v>
      </c>
      <c r="AS42" s="3" t="s">
        <v>96</v>
      </c>
      <c r="AT42" s="3" t="s">
        <v>96</v>
      </c>
      <c r="AU42" s="3" t="s">
        <v>96</v>
      </c>
      <c r="AV42" s="3" t="s">
        <v>404</v>
      </c>
      <c r="AW42" s="3" t="s">
        <v>399</v>
      </c>
      <c r="AX42" s="3" t="s">
        <v>399</v>
      </c>
    </row>
    <row r="43" spans="1:50" ht="22" customHeight="1" x14ac:dyDescent="0.35">
      <c r="A43" s="2">
        <v>45530.504016203704</v>
      </c>
      <c r="B43" s="2">
        <v>45530.509664351855</v>
      </c>
      <c r="C43" s="3" t="s">
        <v>52</v>
      </c>
      <c r="D43" s="3" t="s">
        <v>405</v>
      </c>
      <c r="E43">
        <v>100</v>
      </c>
      <c r="F43">
        <v>488</v>
      </c>
      <c r="G43" s="3" t="s">
        <v>94</v>
      </c>
      <c r="H43" s="2">
        <v>45530.509674780093</v>
      </c>
      <c r="I43" s="3" t="s">
        <v>406</v>
      </c>
      <c r="J43" s="3" t="s">
        <v>96</v>
      </c>
      <c r="K43" s="3" t="s">
        <v>96</v>
      </c>
      <c r="L43" s="3" t="s">
        <v>96</v>
      </c>
      <c r="M43" s="3" t="s">
        <v>96</v>
      </c>
      <c r="N43">
        <v>34.2363</v>
      </c>
      <c r="O43">
        <v>-118.4798</v>
      </c>
      <c r="P43" s="3" t="s">
        <v>97</v>
      </c>
      <c r="Q43" s="3" t="s">
        <v>98</v>
      </c>
      <c r="R43">
        <v>0.80000001192092896</v>
      </c>
      <c r="S43" s="3" t="s">
        <v>99</v>
      </c>
      <c r="T43" s="3" t="s">
        <v>407</v>
      </c>
      <c r="U43">
        <v>20</v>
      </c>
      <c r="V43" s="3" t="s">
        <v>101</v>
      </c>
      <c r="W43" s="3" t="s">
        <v>96</v>
      </c>
      <c r="X43" s="3" t="s">
        <v>408</v>
      </c>
      <c r="Y43" s="3" t="s">
        <v>144</v>
      </c>
      <c r="Z43" s="3" t="s">
        <v>106</v>
      </c>
      <c r="AA43" s="3" t="s">
        <v>105</v>
      </c>
      <c r="AB43" s="3" t="s">
        <v>107</v>
      </c>
      <c r="AC43" s="3" t="s">
        <v>104</v>
      </c>
      <c r="AD43" s="3" t="s">
        <v>107</v>
      </c>
      <c r="AE43" s="3" t="s">
        <v>107</v>
      </c>
      <c r="AF43" s="3" t="s">
        <v>104</v>
      </c>
      <c r="AG43" s="3" t="s">
        <v>106</v>
      </c>
      <c r="AH43" s="3" t="s">
        <v>107</v>
      </c>
      <c r="AI43" s="3" t="s">
        <v>105</v>
      </c>
      <c r="AJ43" s="3" t="s">
        <v>107</v>
      </c>
      <c r="AK43" s="3" t="s">
        <v>106</v>
      </c>
      <c r="AL43" s="3" t="s">
        <v>107</v>
      </c>
      <c r="AM43" s="3" t="s">
        <v>105</v>
      </c>
      <c r="AN43" s="3" t="s">
        <v>108</v>
      </c>
      <c r="AO43" s="3" t="s">
        <v>409</v>
      </c>
      <c r="AP43" s="3" t="s">
        <v>96</v>
      </c>
      <c r="AQ43" s="3" t="s">
        <v>410</v>
      </c>
      <c r="AR43" s="3" t="s">
        <v>411</v>
      </c>
      <c r="AS43" s="3" t="s">
        <v>412</v>
      </c>
      <c r="AT43" s="3" t="s">
        <v>413</v>
      </c>
      <c r="AU43" s="3" t="s">
        <v>96</v>
      </c>
      <c r="AV43" s="3" t="s">
        <v>96</v>
      </c>
      <c r="AW43" s="3" t="s">
        <v>407</v>
      </c>
      <c r="AX43" s="3" t="s">
        <v>407</v>
      </c>
    </row>
    <row r="44" spans="1:50" ht="22" customHeight="1" x14ac:dyDescent="0.35">
      <c r="A44" s="2">
        <v>45530.507314814815</v>
      </c>
      <c r="B44" s="2">
        <v>45530.509733796294</v>
      </c>
      <c r="C44" s="3" t="s">
        <v>52</v>
      </c>
      <c r="D44" s="3" t="s">
        <v>414</v>
      </c>
      <c r="E44">
        <v>100</v>
      </c>
      <c r="F44">
        <v>209</v>
      </c>
      <c r="G44" s="3" t="s">
        <v>94</v>
      </c>
      <c r="H44" s="2">
        <v>45530.509746909724</v>
      </c>
      <c r="I44" s="3" t="s">
        <v>415</v>
      </c>
      <c r="J44" s="3" t="s">
        <v>96</v>
      </c>
      <c r="K44" s="3" t="s">
        <v>96</v>
      </c>
      <c r="L44" s="3" t="s">
        <v>96</v>
      </c>
      <c r="M44" s="3" t="s">
        <v>96</v>
      </c>
      <c r="N44">
        <v>38.933599999999998</v>
      </c>
      <c r="O44">
        <v>-92.363</v>
      </c>
      <c r="P44" s="3" t="s">
        <v>97</v>
      </c>
      <c r="Q44" s="3" t="s">
        <v>98</v>
      </c>
      <c r="R44">
        <v>1</v>
      </c>
      <c r="S44" s="3" t="s">
        <v>99</v>
      </c>
      <c r="T44" s="3" t="s">
        <v>416</v>
      </c>
      <c r="U44">
        <v>19</v>
      </c>
      <c r="V44" s="3" t="s">
        <v>101</v>
      </c>
      <c r="W44" s="3" t="s">
        <v>96</v>
      </c>
      <c r="X44" s="3" t="s">
        <v>417</v>
      </c>
      <c r="Y44" s="3" t="s">
        <v>135</v>
      </c>
      <c r="Z44" s="3" t="s">
        <v>117</v>
      </c>
      <c r="AA44" s="3" t="s">
        <v>104</v>
      </c>
      <c r="AB44" s="3" t="s">
        <v>105</v>
      </c>
      <c r="AC44" s="3" t="s">
        <v>105</v>
      </c>
      <c r="AD44" s="3" t="s">
        <v>105</v>
      </c>
      <c r="AE44" s="3" t="s">
        <v>105</v>
      </c>
      <c r="AF44" s="3" t="s">
        <v>106</v>
      </c>
      <c r="AG44" s="3" t="s">
        <v>105</v>
      </c>
      <c r="AH44" s="3" t="s">
        <v>104</v>
      </c>
      <c r="AI44" s="3" t="s">
        <v>117</v>
      </c>
      <c r="AJ44" s="3" t="s">
        <v>117</v>
      </c>
      <c r="AK44" s="3" t="s">
        <v>117</v>
      </c>
      <c r="AL44" s="3" t="s">
        <v>104</v>
      </c>
      <c r="AM44" s="3" t="s">
        <v>117</v>
      </c>
      <c r="AN44" s="3" t="s">
        <v>108</v>
      </c>
      <c r="AO44" s="3" t="s">
        <v>418</v>
      </c>
      <c r="AP44" s="3" t="s">
        <v>96</v>
      </c>
      <c r="AQ44" s="3" t="s">
        <v>419</v>
      </c>
      <c r="AR44" s="3" t="s">
        <v>138</v>
      </c>
      <c r="AS44" s="3" t="s">
        <v>420</v>
      </c>
      <c r="AT44" s="3" t="s">
        <v>96</v>
      </c>
      <c r="AU44" s="3" t="s">
        <v>96</v>
      </c>
      <c r="AV44" s="3" t="s">
        <v>96</v>
      </c>
      <c r="AW44" s="3" t="s">
        <v>416</v>
      </c>
      <c r="AX44" s="3" t="s">
        <v>416</v>
      </c>
    </row>
    <row r="45" spans="1:50" ht="22" customHeight="1" x14ac:dyDescent="0.35">
      <c r="A45" s="2">
        <v>45530.506365740737</v>
      </c>
      <c r="B45" s="2">
        <v>45530.509733796294</v>
      </c>
      <c r="C45" s="3" t="s">
        <v>52</v>
      </c>
      <c r="D45" s="3" t="s">
        <v>421</v>
      </c>
      <c r="E45">
        <v>100</v>
      </c>
      <c r="F45">
        <v>290</v>
      </c>
      <c r="G45" s="3" t="s">
        <v>94</v>
      </c>
      <c r="H45" s="2">
        <v>45530.509747118056</v>
      </c>
      <c r="I45" s="3" t="s">
        <v>422</v>
      </c>
      <c r="J45" s="3" t="s">
        <v>96</v>
      </c>
      <c r="K45" s="3" t="s">
        <v>96</v>
      </c>
      <c r="L45" s="3" t="s">
        <v>96</v>
      </c>
      <c r="M45" s="3" t="s">
        <v>96</v>
      </c>
      <c r="N45">
        <v>34.114699999999999</v>
      </c>
      <c r="O45">
        <v>-117.3845</v>
      </c>
      <c r="P45" s="3" t="s">
        <v>97</v>
      </c>
      <c r="Q45" s="3" t="s">
        <v>98</v>
      </c>
      <c r="R45">
        <v>1</v>
      </c>
      <c r="S45" s="3" t="s">
        <v>99</v>
      </c>
      <c r="T45" s="3" t="s">
        <v>423</v>
      </c>
      <c r="U45">
        <v>32</v>
      </c>
      <c r="V45" s="3" t="s">
        <v>101</v>
      </c>
      <c r="W45" s="3" t="s">
        <v>96</v>
      </c>
      <c r="X45" s="3" t="s">
        <v>424</v>
      </c>
      <c r="Y45" s="3" t="s">
        <v>144</v>
      </c>
      <c r="Z45" s="3" t="s">
        <v>104</v>
      </c>
      <c r="AA45" s="3" t="s">
        <v>107</v>
      </c>
      <c r="AB45" s="3" t="s">
        <v>104</v>
      </c>
      <c r="AC45" s="3" t="s">
        <v>104</v>
      </c>
      <c r="AD45" s="3" t="s">
        <v>104</v>
      </c>
      <c r="AE45" s="3" t="s">
        <v>107</v>
      </c>
      <c r="AF45" s="3" t="s">
        <v>104</v>
      </c>
      <c r="AG45" s="3" t="s">
        <v>104</v>
      </c>
      <c r="AH45" s="3" t="s">
        <v>106</v>
      </c>
      <c r="AI45" s="3" t="s">
        <v>105</v>
      </c>
      <c r="AJ45" s="3" t="s">
        <v>105</v>
      </c>
      <c r="AK45" s="3" t="s">
        <v>106</v>
      </c>
      <c r="AL45" s="3" t="s">
        <v>106</v>
      </c>
      <c r="AM45" s="3" t="s">
        <v>105</v>
      </c>
      <c r="AN45" s="3" t="s">
        <v>108</v>
      </c>
      <c r="AO45" s="3" t="s">
        <v>96</v>
      </c>
      <c r="AP45" s="3" t="s">
        <v>96</v>
      </c>
      <c r="AQ45" s="3" t="s">
        <v>425</v>
      </c>
      <c r="AR45" s="3" t="s">
        <v>276</v>
      </c>
      <c r="AS45" s="3" t="s">
        <v>96</v>
      </c>
      <c r="AT45" s="3" t="s">
        <v>96</v>
      </c>
      <c r="AU45" s="3" t="s">
        <v>96</v>
      </c>
      <c r="AV45" s="3" t="s">
        <v>426</v>
      </c>
      <c r="AW45" s="3" t="s">
        <v>423</v>
      </c>
      <c r="AX45" s="3" t="s">
        <v>423</v>
      </c>
    </row>
    <row r="46" spans="1:50" ht="22" customHeight="1" x14ac:dyDescent="0.35">
      <c r="A46" s="2">
        <v>45530.504907407405</v>
      </c>
      <c r="B46" s="2">
        <v>45530.509756944448</v>
      </c>
      <c r="C46" s="3" t="s">
        <v>52</v>
      </c>
      <c r="D46" s="3" t="s">
        <v>427</v>
      </c>
      <c r="E46">
        <v>100</v>
      </c>
      <c r="F46">
        <v>419</v>
      </c>
      <c r="G46" s="3" t="s">
        <v>94</v>
      </c>
      <c r="H46" s="2">
        <v>45530.509772858793</v>
      </c>
      <c r="I46" s="3" t="s">
        <v>428</v>
      </c>
      <c r="J46" s="3" t="s">
        <v>96</v>
      </c>
      <c r="K46" s="3" t="s">
        <v>96</v>
      </c>
      <c r="L46" s="3" t="s">
        <v>96</v>
      </c>
      <c r="M46" s="3" t="s">
        <v>96</v>
      </c>
      <c r="N46">
        <v>34.499299999999998</v>
      </c>
      <c r="O46">
        <v>-84.937299999999993</v>
      </c>
      <c r="P46" s="3" t="s">
        <v>97</v>
      </c>
      <c r="Q46" s="3" t="s">
        <v>98</v>
      </c>
      <c r="R46" s="3" t="s">
        <v>96</v>
      </c>
      <c r="S46" s="3" t="s">
        <v>99</v>
      </c>
      <c r="T46" s="3" t="s">
        <v>429</v>
      </c>
      <c r="U46">
        <v>72</v>
      </c>
      <c r="V46" s="3" t="s">
        <v>133</v>
      </c>
      <c r="W46" s="3" t="s">
        <v>96</v>
      </c>
      <c r="X46" s="3" t="s">
        <v>430</v>
      </c>
      <c r="Y46" s="3" t="s">
        <v>103</v>
      </c>
      <c r="Z46" s="3" t="s">
        <v>105</v>
      </c>
      <c r="AA46" s="3" t="s">
        <v>107</v>
      </c>
      <c r="AB46" s="3" t="s">
        <v>105</v>
      </c>
      <c r="AC46" s="3" t="s">
        <v>105</v>
      </c>
      <c r="AD46" s="3" t="s">
        <v>105</v>
      </c>
      <c r="AE46" s="3" t="s">
        <v>107</v>
      </c>
      <c r="AF46" s="3" t="s">
        <v>104</v>
      </c>
      <c r="AG46" s="3" t="s">
        <v>104</v>
      </c>
      <c r="AH46" s="3" t="s">
        <v>106</v>
      </c>
      <c r="AI46" s="3" t="s">
        <v>107</v>
      </c>
      <c r="AJ46" s="3" t="s">
        <v>107</v>
      </c>
      <c r="AK46" s="3" t="s">
        <v>117</v>
      </c>
      <c r="AL46" s="3" t="s">
        <v>104</v>
      </c>
      <c r="AM46" s="3" t="s">
        <v>117</v>
      </c>
      <c r="AN46" s="3" t="s">
        <v>108</v>
      </c>
      <c r="AO46" s="3" t="s">
        <v>259</v>
      </c>
      <c r="AP46" s="3" t="s">
        <v>96</v>
      </c>
      <c r="AQ46" s="3" t="s">
        <v>431</v>
      </c>
      <c r="AR46" s="3" t="s">
        <v>246</v>
      </c>
      <c r="AS46" s="3" t="s">
        <v>96</v>
      </c>
      <c r="AT46" s="3" t="s">
        <v>96</v>
      </c>
      <c r="AU46" s="3" t="s">
        <v>96</v>
      </c>
      <c r="AV46" s="3" t="s">
        <v>432</v>
      </c>
      <c r="AW46" s="3" t="s">
        <v>429</v>
      </c>
      <c r="AX46" s="3" t="s">
        <v>429</v>
      </c>
    </row>
    <row r="47" spans="1:50" ht="22" customHeight="1" x14ac:dyDescent="0.35">
      <c r="A47" s="2">
        <v>45530.505682870367</v>
      </c>
      <c r="B47" s="2">
        <v>45530.509791666664</v>
      </c>
      <c r="C47" s="3" t="s">
        <v>52</v>
      </c>
      <c r="D47" s="3" t="s">
        <v>433</v>
      </c>
      <c r="E47">
        <v>100</v>
      </c>
      <c r="F47">
        <v>354</v>
      </c>
      <c r="G47" s="3" t="s">
        <v>94</v>
      </c>
      <c r="H47" s="2">
        <v>45530.509803298613</v>
      </c>
      <c r="I47" s="3" t="s">
        <v>434</v>
      </c>
      <c r="J47" s="3" t="s">
        <v>96</v>
      </c>
      <c r="K47" s="3" t="s">
        <v>96</v>
      </c>
      <c r="L47" s="3" t="s">
        <v>96</v>
      </c>
      <c r="M47" s="3" t="s">
        <v>96</v>
      </c>
      <c r="N47">
        <v>45.337600000000002</v>
      </c>
      <c r="O47">
        <v>-92.960999999999999</v>
      </c>
      <c r="P47" s="3" t="s">
        <v>97</v>
      </c>
      <c r="Q47" s="3" t="s">
        <v>98</v>
      </c>
      <c r="R47">
        <v>1</v>
      </c>
      <c r="S47" s="3" t="s">
        <v>99</v>
      </c>
      <c r="T47" s="3" t="s">
        <v>435</v>
      </c>
      <c r="U47">
        <v>48</v>
      </c>
      <c r="V47" s="3" t="s">
        <v>133</v>
      </c>
      <c r="W47" s="3" t="s">
        <v>96</v>
      </c>
      <c r="X47" s="3" t="s">
        <v>436</v>
      </c>
      <c r="Y47" s="3" t="s">
        <v>116</v>
      </c>
      <c r="Z47" s="3" t="s">
        <v>107</v>
      </c>
      <c r="AA47" s="3" t="s">
        <v>105</v>
      </c>
      <c r="AB47" s="3" t="s">
        <v>107</v>
      </c>
      <c r="AC47" s="3" t="s">
        <v>104</v>
      </c>
      <c r="AD47" s="3" t="s">
        <v>105</v>
      </c>
      <c r="AE47" s="3" t="s">
        <v>105</v>
      </c>
      <c r="AF47" s="3" t="s">
        <v>105</v>
      </c>
      <c r="AG47" s="3" t="s">
        <v>104</v>
      </c>
      <c r="AH47" s="3" t="s">
        <v>105</v>
      </c>
      <c r="AI47" s="3" t="s">
        <v>107</v>
      </c>
      <c r="AJ47" s="3" t="s">
        <v>117</v>
      </c>
      <c r="AK47" s="3" t="s">
        <v>117</v>
      </c>
      <c r="AL47" s="3" t="s">
        <v>107</v>
      </c>
      <c r="AM47" s="3" t="s">
        <v>105</v>
      </c>
      <c r="AN47" s="3" t="s">
        <v>108</v>
      </c>
      <c r="AO47" s="3" t="s">
        <v>437</v>
      </c>
      <c r="AP47" s="3" t="s">
        <v>96</v>
      </c>
      <c r="AQ47" s="3" t="s">
        <v>438</v>
      </c>
      <c r="AR47" s="3" t="s">
        <v>276</v>
      </c>
      <c r="AS47" s="3" t="s">
        <v>96</v>
      </c>
      <c r="AT47" s="3" t="s">
        <v>96</v>
      </c>
      <c r="AU47" s="3" t="s">
        <v>96</v>
      </c>
      <c r="AV47" s="3" t="s">
        <v>439</v>
      </c>
      <c r="AW47" s="3" t="s">
        <v>435</v>
      </c>
      <c r="AX47" s="3" t="s">
        <v>435</v>
      </c>
    </row>
    <row r="48" spans="1:50" ht="22" customHeight="1" x14ac:dyDescent="0.35">
      <c r="A48" s="2">
        <v>45530.507511574076</v>
      </c>
      <c r="B48" s="2">
        <v>45530.50984953704</v>
      </c>
      <c r="C48" s="3" t="s">
        <v>52</v>
      </c>
      <c r="D48" s="3" t="s">
        <v>440</v>
      </c>
      <c r="E48">
        <v>100</v>
      </c>
      <c r="F48">
        <v>201</v>
      </c>
      <c r="G48" s="3" t="s">
        <v>94</v>
      </c>
      <c r="H48" s="2">
        <v>45530.509854340278</v>
      </c>
      <c r="I48" s="3" t="s">
        <v>441</v>
      </c>
      <c r="J48" s="3" t="s">
        <v>96</v>
      </c>
      <c r="K48" s="3" t="s">
        <v>96</v>
      </c>
      <c r="L48" s="3" t="s">
        <v>96</v>
      </c>
      <c r="M48" s="3" t="s">
        <v>96</v>
      </c>
      <c r="N48">
        <v>41.334400000000002</v>
      </c>
      <c r="O48">
        <v>-95.994900000000001</v>
      </c>
      <c r="P48" s="3" t="s">
        <v>97</v>
      </c>
      <c r="Q48" s="3" t="s">
        <v>98</v>
      </c>
      <c r="R48">
        <v>1</v>
      </c>
      <c r="S48" s="3" t="s">
        <v>99</v>
      </c>
      <c r="T48" s="3" t="s">
        <v>442</v>
      </c>
      <c r="U48">
        <v>61</v>
      </c>
      <c r="V48" s="3" t="s">
        <v>101</v>
      </c>
      <c r="W48" s="3" t="s">
        <v>96</v>
      </c>
      <c r="X48" s="3" t="s">
        <v>443</v>
      </c>
      <c r="Y48" s="3" t="s">
        <v>144</v>
      </c>
      <c r="Z48" s="3" t="s">
        <v>107</v>
      </c>
      <c r="AA48" s="3" t="s">
        <v>105</v>
      </c>
      <c r="AB48" s="3" t="s">
        <v>107</v>
      </c>
      <c r="AC48" s="3" t="s">
        <v>104</v>
      </c>
      <c r="AD48" s="3" t="s">
        <v>105</v>
      </c>
      <c r="AE48" s="3" t="s">
        <v>106</v>
      </c>
      <c r="AF48" s="3" t="s">
        <v>105</v>
      </c>
      <c r="AG48" s="3" t="s">
        <v>107</v>
      </c>
      <c r="AH48" s="3" t="s">
        <v>107</v>
      </c>
      <c r="AI48" s="3" t="s">
        <v>105</v>
      </c>
      <c r="AJ48" s="3" t="s">
        <v>117</v>
      </c>
      <c r="AK48" s="3" t="s">
        <v>117</v>
      </c>
      <c r="AL48" s="3" t="s">
        <v>107</v>
      </c>
      <c r="AM48" s="3" t="s">
        <v>105</v>
      </c>
      <c r="AN48" s="3" t="s">
        <v>108</v>
      </c>
      <c r="AO48" s="3" t="s">
        <v>444</v>
      </c>
      <c r="AP48" s="3" t="s">
        <v>96</v>
      </c>
      <c r="AQ48" s="3" t="s">
        <v>445</v>
      </c>
      <c r="AR48" s="3" t="s">
        <v>231</v>
      </c>
      <c r="AS48" s="3" t="s">
        <v>96</v>
      </c>
      <c r="AT48" s="3" t="s">
        <v>96</v>
      </c>
      <c r="AU48" s="3" t="s">
        <v>96</v>
      </c>
      <c r="AV48" s="3" t="s">
        <v>446</v>
      </c>
      <c r="AW48" s="3" t="s">
        <v>442</v>
      </c>
      <c r="AX48" s="3" t="s">
        <v>442</v>
      </c>
    </row>
    <row r="49" spans="1:50" ht="22" customHeight="1" x14ac:dyDescent="0.35">
      <c r="A49" s="2">
        <v>45530.507025462961</v>
      </c>
      <c r="B49" s="2">
        <v>45530.509930555556</v>
      </c>
      <c r="C49" s="3" t="s">
        <v>52</v>
      </c>
      <c r="D49" s="3" t="s">
        <v>447</v>
      </c>
      <c r="E49">
        <v>100</v>
      </c>
      <c r="F49">
        <v>251</v>
      </c>
      <c r="G49" s="3" t="s">
        <v>94</v>
      </c>
      <c r="H49" s="2">
        <v>45530.50994653935</v>
      </c>
      <c r="I49" s="3" t="s">
        <v>448</v>
      </c>
      <c r="J49" s="3" t="s">
        <v>96</v>
      </c>
      <c r="K49" s="3" t="s">
        <v>96</v>
      </c>
      <c r="L49" s="3" t="s">
        <v>96</v>
      </c>
      <c r="M49" s="3" t="s">
        <v>96</v>
      </c>
      <c r="N49">
        <v>25.890599999999999</v>
      </c>
      <c r="O49">
        <v>-80.178399999999996</v>
      </c>
      <c r="P49" s="3" t="s">
        <v>97</v>
      </c>
      <c r="Q49" s="3" t="s">
        <v>98</v>
      </c>
      <c r="R49">
        <v>1</v>
      </c>
      <c r="S49" s="3" t="s">
        <v>99</v>
      </c>
      <c r="T49" s="3" t="s">
        <v>449</v>
      </c>
      <c r="U49">
        <v>40</v>
      </c>
      <c r="V49" s="3" t="s">
        <v>101</v>
      </c>
      <c r="W49" s="3" t="s">
        <v>96</v>
      </c>
      <c r="X49" s="3" t="s">
        <v>450</v>
      </c>
      <c r="Y49" s="3" t="s">
        <v>116</v>
      </c>
      <c r="Z49" s="3" t="s">
        <v>104</v>
      </c>
      <c r="AA49" s="3" t="s">
        <v>106</v>
      </c>
      <c r="AB49" s="3" t="s">
        <v>107</v>
      </c>
      <c r="AC49" s="3" t="s">
        <v>104</v>
      </c>
      <c r="AD49" s="3" t="s">
        <v>105</v>
      </c>
      <c r="AE49" s="3" t="s">
        <v>106</v>
      </c>
      <c r="AF49" s="3" t="s">
        <v>104</v>
      </c>
      <c r="AG49" s="3" t="s">
        <v>106</v>
      </c>
      <c r="AH49" s="3" t="s">
        <v>104</v>
      </c>
      <c r="AI49" s="3" t="s">
        <v>107</v>
      </c>
      <c r="AJ49" s="3" t="s">
        <v>117</v>
      </c>
      <c r="AK49" s="3" t="s">
        <v>117</v>
      </c>
      <c r="AL49" s="3" t="s">
        <v>104</v>
      </c>
      <c r="AM49" s="3" t="s">
        <v>117</v>
      </c>
      <c r="AN49" s="3" t="s">
        <v>126</v>
      </c>
      <c r="AO49" s="3" t="s">
        <v>296</v>
      </c>
      <c r="AP49" s="3" t="s">
        <v>96</v>
      </c>
      <c r="AQ49" s="3" t="s">
        <v>96</v>
      </c>
      <c r="AR49" s="3" t="s">
        <v>96</v>
      </c>
      <c r="AS49" s="3" t="s">
        <v>451</v>
      </c>
      <c r="AT49" s="3" t="s">
        <v>96</v>
      </c>
      <c r="AU49" s="3" t="s">
        <v>452</v>
      </c>
      <c r="AV49" s="3" t="s">
        <v>96</v>
      </c>
      <c r="AW49" s="3" t="s">
        <v>449</v>
      </c>
      <c r="AX49" s="3" t="s">
        <v>449</v>
      </c>
    </row>
    <row r="50" spans="1:50" ht="22" customHeight="1" x14ac:dyDescent="0.35">
      <c r="A50" s="2">
        <v>45530.507314814815</v>
      </c>
      <c r="B50" s="2">
        <v>45530.509953703702</v>
      </c>
      <c r="C50" s="3" t="s">
        <v>52</v>
      </c>
      <c r="D50" s="3" t="s">
        <v>453</v>
      </c>
      <c r="E50">
        <v>100</v>
      </c>
      <c r="F50">
        <v>227</v>
      </c>
      <c r="G50" s="3" t="s">
        <v>94</v>
      </c>
      <c r="H50" s="2">
        <v>45530.509969027778</v>
      </c>
      <c r="I50" s="3" t="s">
        <v>454</v>
      </c>
      <c r="J50" s="3" t="s">
        <v>96</v>
      </c>
      <c r="K50" s="3" t="s">
        <v>96</v>
      </c>
      <c r="L50" s="3" t="s">
        <v>96</v>
      </c>
      <c r="M50" s="3" t="s">
        <v>96</v>
      </c>
      <c r="N50">
        <v>35.045999999999999</v>
      </c>
      <c r="O50">
        <v>-81.980999999999995</v>
      </c>
      <c r="P50" s="3" t="s">
        <v>97</v>
      </c>
      <c r="Q50" s="3" t="s">
        <v>98</v>
      </c>
      <c r="R50">
        <v>1</v>
      </c>
      <c r="S50" s="3" t="s">
        <v>99</v>
      </c>
      <c r="T50" s="3" t="s">
        <v>455</v>
      </c>
      <c r="U50">
        <v>59</v>
      </c>
      <c r="V50" s="3" t="s">
        <v>101</v>
      </c>
      <c r="W50" s="3" t="s">
        <v>96</v>
      </c>
      <c r="X50" s="3" t="s">
        <v>456</v>
      </c>
      <c r="Y50" s="3" t="s">
        <v>144</v>
      </c>
      <c r="Z50" s="3" t="s">
        <v>107</v>
      </c>
      <c r="AA50" s="3" t="s">
        <v>105</v>
      </c>
      <c r="AB50" s="3" t="s">
        <v>105</v>
      </c>
      <c r="AC50" s="3" t="s">
        <v>105</v>
      </c>
      <c r="AD50" s="3" t="s">
        <v>105</v>
      </c>
      <c r="AE50" s="3" t="s">
        <v>105</v>
      </c>
      <c r="AF50" s="3" t="s">
        <v>104</v>
      </c>
      <c r="AG50" s="3" t="s">
        <v>105</v>
      </c>
      <c r="AH50" s="3" t="s">
        <v>104</v>
      </c>
      <c r="AI50" s="3" t="s">
        <v>117</v>
      </c>
      <c r="AJ50" s="3" t="s">
        <v>117</v>
      </c>
      <c r="AK50" s="3" t="s">
        <v>117</v>
      </c>
      <c r="AL50" s="3" t="s">
        <v>104</v>
      </c>
      <c r="AM50" s="3" t="s">
        <v>107</v>
      </c>
      <c r="AN50" s="3" t="s">
        <v>108</v>
      </c>
      <c r="AO50" s="3" t="s">
        <v>176</v>
      </c>
      <c r="AP50" s="3" t="s">
        <v>96</v>
      </c>
      <c r="AQ50" s="3" t="s">
        <v>457</v>
      </c>
      <c r="AR50" s="3" t="s">
        <v>458</v>
      </c>
      <c r="AS50" s="3" t="s">
        <v>459</v>
      </c>
      <c r="AT50" s="3" t="s">
        <v>96</v>
      </c>
      <c r="AU50" s="3" t="s">
        <v>96</v>
      </c>
      <c r="AV50" s="3" t="s">
        <v>96</v>
      </c>
      <c r="AW50" s="3" t="s">
        <v>455</v>
      </c>
      <c r="AX50" s="3" t="s">
        <v>455</v>
      </c>
    </row>
    <row r="51" spans="1:50" ht="22" customHeight="1" x14ac:dyDescent="0.35">
      <c r="A51" s="2">
        <v>45530.506469907406</v>
      </c>
      <c r="B51" s="2">
        <v>45530.509976851848</v>
      </c>
      <c r="C51" s="3" t="s">
        <v>52</v>
      </c>
      <c r="D51" s="3" t="s">
        <v>460</v>
      </c>
      <c r="E51">
        <v>100</v>
      </c>
      <c r="F51">
        <v>302</v>
      </c>
      <c r="G51" s="3" t="s">
        <v>94</v>
      </c>
      <c r="H51" s="2">
        <v>45530.509986400466</v>
      </c>
      <c r="I51" s="3" t="s">
        <v>461</v>
      </c>
      <c r="J51" s="3" t="s">
        <v>96</v>
      </c>
      <c r="K51" s="3" t="s">
        <v>96</v>
      </c>
      <c r="L51" s="3" t="s">
        <v>96</v>
      </c>
      <c r="M51" s="3" t="s">
        <v>96</v>
      </c>
      <c r="N51">
        <v>39.706699999999998</v>
      </c>
      <c r="O51">
        <v>-104.96939999999999</v>
      </c>
      <c r="P51" s="3" t="s">
        <v>97</v>
      </c>
      <c r="Q51" s="3" t="s">
        <v>98</v>
      </c>
      <c r="R51">
        <v>1</v>
      </c>
      <c r="S51" s="3" t="s">
        <v>99</v>
      </c>
      <c r="T51" s="3" t="s">
        <v>462</v>
      </c>
      <c r="U51">
        <v>32</v>
      </c>
      <c r="V51" s="3" t="s">
        <v>101</v>
      </c>
      <c r="W51" s="3" t="s">
        <v>96</v>
      </c>
      <c r="X51" s="3" t="s">
        <v>463</v>
      </c>
      <c r="Y51" s="3" t="s">
        <v>103</v>
      </c>
      <c r="Z51" s="3" t="s">
        <v>107</v>
      </c>
      <c r="AA51" s="3" t="s">
        <v>104</v>
      </c>
      <c r="AB51" s="3" t="s">
        <v>104</v>
      </c>
      <c r="AC51" s="3" t="s">
        <v>104</v>
      </c>
      <c r="AD51" s="3" t="s">
        <v>105</v>
      </c>
      <c r="AE51" s="3" t="s">
        <v>105</v>
      </c>
      <c r="AF51" s="3" t="s">
        <v>104</v>
      </c>
      <c r="AG51" s="3" t="s">
        <v>106</v>
      </c>
      <c r="AH51" s="3" t="s">
        <v>104</v>
      </c>
      <c r="AI51" s="3" t="s">
        <v>104</v>
      </c>
      <c r="AJ51" s="3" t="s">
        <v>105</v>
      </c>
      <c r="AK51" s="3" t="s">
        <v>107</v>
      </c>
      <c r="AL51" s="3" t="s">
        <v>104</v>
      </c>
      <c r="AM51" s="3" t="s">
        <v>105</v>
      </c>
      <c r="AN51" s="3" t="s">
        <v>108</v>
      </c>
      <c r="AO51" s="3" t="s">
        <v>96</v>
      </c>
      <c r="AP51" s="3" t="s">
        <v>96</v>
      </c>
      <c r="AQ51" s="3" t="s">
        <v>464</v>
      </c>
      <c r="AR51" s="3" t="s">
        <v>147</v>
      </c>
      <c r="AS51" s="3" t="s">
        <v>96</v>
      </c>
      <c r="AT51" s="3" t="s">
        <v>96</v>
      </c>
      <c r="AU51" s="3" t="s">
        <v>96</v>
      </c>
      <c r="AV51" s="3" t="s">
        <v>465</v>
      </c>
      <c r="AW51" s="3" t="s">
        <v>462</v>
      </c>
      <c r="AX51" s="3" t="s">
        <v>462</v>
      </c>
    </row>
    <row r="52" spans="1:50" ht="22" customHeight="1" x14ac:dyDescent="0.35">
      <c r="A52" s="2">
        <v>45530.507071759261</v>
      </c>
      <c r="B52" s="2">
        <v>45530.510023148148</v>
      </c>
      <c r="C52" s="3" t="s">
        <v>52</v>
      </c>
      <c r="D52" s="3" t="s">
        <v>466</v>
      </c>
      <c r="E52">
        <v>100</v>
      </c>
      <c r="F52">
        <v>254</v>
      </c>
      <c r="G52" s="3" t="s">
        <v>94</v>
      </c>
      <c r="H52" s="2">
        <v>45530.510031851853</v>
      </c>
      <c r="I52" s="3" t="s">
        <v>467</v>
      </c>
      <c r="J52" s="3" t="s">
        <v>96</v>
      </c>
      <c r="K52" s="3" t="s">
        <v>96</v>
      </c>
      <c r="L52" s="3" t="s">
        <v>96</v>
      </c>
      <c r="M52" s="3" t="s">
        <v>96</v>
      </c>
      <c r="N52">
        <v>36.147199999999998</v>
      </c>
      <c r="O52">
        <v>-115.11750000000001</v>
      </c>
      <c r="P52" s="3" t="s">
        <v>97</v>
      </c>
      <c r="Q52" s="3" t="s">
        <v>98</v>
      </c>
      <c r="R52">
        <v>0.80000001192092896</v>
      </c>
      <c r="S52" s="3" t="s">
        <v>99</v>
      </c>
      <c r="T52" s="3" t="s">
        <v>468</v>
      </c>
      <c r="U52">
        <v>37</v>
      </c>
      <c r="V52" s="3" t="s">
        <v>101</v>
      </c>
      <c r="W52" s="3" t="s">
        <v>96</v>
      </c>
      <c r="X52" s="3" t="s">
        <v>469</v>
      </c>
      <c r="Y52" s="3" t="s">
        <v>116</v>
      </c>
      <c r="Z52" s="3" t="s">
        <v>107</v>
      </c>
      <c r="AA52" s="3" t="s">
        <v>106</v>
      </c>
      <c r="AB52" s="3" t="s">
        <v>105</v>
      </c>
      <c r="AC52" s="3" t="s">
        <v>105</v>
      </c>
      <c r="AD52" s="3" t="s">
        <v>106</v>
      </c>
      <c r="AE52" s="3" t="s">
        <v>107</v>
      </c>
      <c r="AF52" s="3" t="s">
        <v>105</v>
      </c>
      <c r="AG52" s="3" t="s">
        <v>106</v>
      </c>
      <c r="AH52" s="3" t="s">
        <v>106</v>
      </c>
      <c r="AI52" s="3" t="s">
        <v>107</v>
      </c>
      <c r="AJ52" s="3" t="s">
        <v>107</v>
      </c>
      <c r="AK52" s="3" t="s">
        <v>117</v>
      </c>
      <c r="AL52" s="3" t="s">
        <v>105</v>
      </c>
      <c r="AM52" s="3" t="s">
        <v>107</v>
      </c>
      <c r="AN52" s="3" t="s">
        <v>108</v>
      </c>
      <c r="AO52" s="3" t="s">
        <v>96</v>
      </c>
      <c r="AP52" s="3" t="s">
        <v>96</v>
      </c>
      <c r="AQ52" s="3" t="s">
        <v>470</v>
      </c>
      <c r="AR52" s="3" t="s">
        <v>471</v>
      </c>
      <c r="AS52" s="3" t="s">
        <v>96</v>
      </c>
      <c r="AT52" s="3" t="s">
        <v>96</v>
      </c>
      <c r="AU52" s="3" t="s">
        <v>96</v>
      </c>
      <c r="AV52" s="3" t="s">
        <v>472</v>
      </c>
      <c r="AW52" s="3" t="s">
        <v>468</v>
      </c>
      <c r="AX52" s="3" t="s">
        <v>468</v>
      </c>
    </row>
    <row r="53" spans="1:50" ht="22" customHeight="1" x14ac:dyDescent="0.35">
      <c r="A53" s="2">
        <v>45530.5080787037</v>
      </c>
      <c r="B53" s="2">
        <v>45530.510046296295</v>
      </c>
      <c r="C53" s="3" t="s">
        <v>52</v>
      </c>
      <c r="D53" s="3" t="s">
        <v>473</v>
      </c>
      <c r="E53">
        <v>100</v>
      </c>
      <c r="F53">
        <v>169</v>
      </c>
      <c r="G53" s="3" t="s">
        <v>94</v>
      </c>
      <c r="H53" s="2">
        <v>45530.510053564816</v>
      </c>
      <c r="I53" s="3" t="s">
        <v>474</v>
      </c>
      <c r="J53" s="3" t="s">
        <v>96</v>
      </c>
      <c r="K53" s="3" t="s">
        <v>96</v>
      </c>
      <c r="L53" s="3" t="s">
        <v>96</v>
      </c>
      <c r="M53" s="3" t="s">
        <v>96</v>
      </c>
      <c r="N53">
        <v>36.1785</v>
      </c>
      <c r="O53">
        <v>-115.3177</v>
      </c>
      <c r="P53" s="3" t="s">
        <v>97</v>
      </c>
      <c r="Q53" s="3" t="s">
        <v>98</v>
      </c>
      <c r="R53">
        <v>1</v>
      </c>
      <c r="S53" s="3" t="s">
        <v>99</v>
      </c>
      <c r="T53" s="3" t="s">
        <v>475</v>
      </c>
      <c r="U53">
        <v>18</v>
      </c>
      <c r="V53" s="3" t="s">
        <v>476</v>
      </c>
      <c r="W53" s="3" t="s">
        <v>477</v>
      </c>
      <c r="X53" s="3" t="s">
        <v>478</v>
      </c>
      <c r="Y53" s="3" t="s">
        <v>116</v>
      </c>
      <c r="Z53" s="3" t="s">
        <v>117</v>
      </c>
      <c r="AA53" s="3" t="s">
        <v>104</v>
      </c>
      <c r="AB53" s="3" t="s">
        <v>105</v>
      </c>
      <c r="AC53" s="3" t="s">
        <v>107</v>
      </c>
      <c r="AD53" s="3" t="s">
        <v>105</v>
      </c>
      <c r="AE53" s="3" t="s">
        <v>117</v>
      </c>
      <c r="AF53" s="3" t="s">
        <v>107</v>
      </c>
      <c r="AG53" s="3" t="s">
        <v>107</v>
      </c>
      <c r="AH53" s="3" t="s">
        <v>107</v>
      </c>
      <c r="AI53" s="3" t="s">
        <v>117</v>
      </c>
      <c r="AJ53" s="3" t="s">
        <v>117</v>
      </c>
      <c r="AK53" s="3" t="s">
        <v>117</v>
      </c>
      <c r="AL53" s="3" t="s">
        <v>104</v>
      </c>
      <c r="AM53" s="3" t="s">
        <v>107</v>
      </c>
      <c r="AN53" s="3" t="s">
        <v>108</v>
      </c>
      <c r="AO53" s="3" t="s">
        <v>136</v>
      </c>
      <c r="AP53" s="3" t="s">
        <v>96</v>
      </c>
      <c r="AQ53" s="3" t="s">
        <v>479</v>
      </c>
      <c r="AR53" s="3" t="s">
        <v>395</v>
      </c>
      <c r="AS53" s="3" t="s">
        <v>480</v>
      </c>
      <c r="AT53" s="3" t="s">
        <v>96</v>
      </c>
      <c r="AU53" s="3" t="s">
        <v>96</v>
      </c>
      <c r="AV53" s="3" t="s">
        <v>96</v>
      </c>
      <c r="AW53" s="3" t="s">
        <v>475</v>
      </c>
      <c r="AX53" s="3" t="s">
        <v>475</v>
      </c>
    </row>
    <row r="54" spans="1:50" ht="22" customHeight="1" x14ac:dyDescent="0.35">
      <c r="A54" s="2">
        <v>45530.507048611114</v>
      </c>
      <c r="B54" s="2">
        <v>45530.510092592594</v>
      </c>
      <c r="C54" s="3" t="s">
        <v>52</v>
      </c>
      <c r="D54" s="3" t="s">
        <v>481</v>
      </c>
      <c r="E54">
        <v>100</v>
      </c>
      <c r="F54">
        <v>262</v>
      </c>
      <c r="G54" s="3" t="s">
        <v>94</v>
      </c>
      <c r="H54" s="2">
        <v>45530.510097349535</v>
      </c>
      <c r="I54" s="3" t="s">
        <v>482</v>
      </c>
      <c r="J54" s="3" t="s">
        <v>96</v>
      </c>
      <c r="K54" s="3" t="s">
        <v>96</v>
      </c>
      <c r="L54" s="3" t="s">
        <v>96</v>
      </c>
      <c r="M54" s="3" t="s">
        <v>96</v>
      </c>
      <c r="N54">
        <v>33.453200000000002</v>
      </c>
      <c r="O54">
        <v>-112.0748</v>
      </c>
      <c r="P54" s="3" t="s">
        <v>97</v>
      </c>
      <c r="Q54" s="3" t="s">
        <v>98</v>
      </c>
      <c r="R54">
        <v>1</v>
      </c>
      <c r="S54" s="3" t="s">
        <v>99</v>
      </c>
      <c r="T54" s="3" t="s">
        <v>483</v>
      </c>
      <c r="U54">
        <v>30</v>
      </c>
      <c r="V54" s="3" t="s">
        <v>133</v>
      </c>
      <c r="W54" s="3" t="s">
        <v>96</v>
      </c>
      <c r="X54" s="3" t="s">
        <v>484</v>
      </c>
      <c r="Y54" s="3" t="s">
        <v>103</v>
      </c>
      <c r="Z54" s="3" t="s">
        <v>105</v>
      </c>
      <c r="AA54" s="3" t="s">
        <v>106</v>
      </c>
      <c r="AB54" s="3" t="s">
        <v>105</v>
      </c>
      <c r="AC54" s="3" t="s">
        <v>104</v>
      </c>
      <c r="AD54" s="3" t="s">
        <v>104</v>
      </c>
      <c r="AE54" s="3" t="s">
        <v>106</v>
      </c>
      <c r="AF54" s="3" t="s">
        <v>104</v>
      </c>
      <c r="AG54" s="3" t="s">
        <v>105</v>
      </c>
      <c r="AH54" s="3" t="s">
        <v>105</v>
      </c>
      <c r="AI54" s="3" t="s">
        <v>106</v>
      </c>
      <c r="AJ54" s="3" t="s">
        <v>107</v>
      </c>
      <c r="AK54" s="3" t="s">
        <v>117</v>
      </c>
      <c r="AL54" s="3" t="s">
        <v>105</v>
      </c>
      <c r="AM54" s="3" t="s">
        <v>106</v>
      </c>
      <c r="AN54" s="3" t="s">
        <v>108</v>
      </c>
      <c r="AO54" s="3" t="s">
        <v>485</v>
      </c>
      <c r="AP54" s="3" t="s">
        <v>96</v>
      </c>
      <c r="AQ54" s="3" t="s">
        <v>486</v>
      </c>
      <c r="AR54" s="3" t="s">
        <v>487</v>
      </c>
      <c r="AS54" s="3" t="s">
        <v>488</v>
      </c>
      <c r="AT54" s="3" t="s">
        <v>96</v>
      </c>
      <c r="AU54" s="3" t="s">
        <v>96</v>
      </c>
      <c r="AV54" s="3" t="s">
        <v>96</v>
      </c>
      <c r="AW54" s="3" t="s">
        <v>483</v>
      </c>
      <c r="AX54" s="3" t="s">
        <v>483</v>
      </c>
    </row>
    <row r="55" spans="1:50" ht="22" customHeight="1" x14ac:dyDescent="0.35">
      <c r="A55" s="2">
        <v>45530.507974537039</v>
      </c>
      <c r="B55" s="2">
        <v>45530.510092592594</v>
      </c>
      <c r="C55" s="3" t="s">
        <v>52</v>
      </c>
      <c r="D55" s="3" t="s">
        <v>489</v>
      </c>
      <c r="E55">
        <v>100</v>
      </c>
      <c r="F55">
        <v>182</v>
      </c>
      <c r="G55" s="3" t="s">
        <v>94</v>
      </c>
      <c r="H55" s="2">
        <v>45530.510102048611</v>
      </c>
      <c r="I55" s="3" t="s">
        <v>490</v>
      </c>
      <c r="J55" s="3" t="s">
        <v>96</v>
      </c>
      <c r="K55" s="3" t="s">
        <v>96</v>
      </c>
      <c r="L55" s="3" t="s">
        <v>96</v>
      </c>
      <c r="M55" s="3" t="s">
        <v>96</v>
      </c>
      <c r="N55">
        <v>41.914499999999997</v>
      </c>
      <c r="O55">
        <v>-73.893500000000003</v>
      </c>
      <c r="P55" s="3" t="s">
        <v>97</v>
      </c>
      <c r="Q55" s="3" t="s">
        <v>98</v>
      </c>
      <c r="R55">
        <v>1</v>
      </c>
      <c r="S55" s="3" t="s">
        <v>99</v>
      </c>
      <c r="T55" s="3" t="s">
        <v>491</v>
      </c>
      <c r="U55">
        <v>21</v>
      </c>
      <c r="V55" s="3" t="s">
        <v>133</v>
      </c>
      <c r="W55" s="3" t="s">
        <v>96</v>
      </c>
      <c r="X55" s="3" t="s">
        <v>492</v>
      </c>
      <c r="Y55" s="3" t="s">
        <v>144</v>
      </c>
      <c r="Z55" s="3" t="s">
        <v>107</v>
      </c>
      <c r="AA55" s="3" t="s">
        <v>105</v>
      </c>
      <c r="AB55" s="3" t="s">
        <v>107</v>
      </c>
      <c r="AC55" s="3" t="s">
        <v>104</v>
      </c>
      <c r="AD55" s="3" t="s">
        <v>105</v>
      </c>
      <c r="AE55" s="3" t="s">
        <v>105</v>
      </c>
      <c r="AF55" s="3" t="s">
        <v>104</v>
      </c>
      <c r="AG55" s="3" t="s">
        <v>104</v>
      </c>
      <c r="AH55" s="3" t="s">
        <v>107</v>
      </c>
      <c r="AI55" s="3" t="s">
        <v>104</v>
      </c>
      <c r="AJ55" s="3" t="s">
        <v>105</v>
      </c>
      <c r="AK55" s="3" t="s">
        <v>106</v>
      </c>
      <c r="AL55" s="3" t="s">
        <v>106</v>
      </c>
      <c r="AM55" s="3" t="s">
        <v>105</v>
      </c>
      <c r="AN55" s="3" t="s">
        <v>108</v>
      </c>
      <c r="AO55" s="3" t="s">
        <v>96</v>
      </c>
      <c r="AP55" s="3" t="s">
        <v>96</v>
      </c>
      <c r="AQ55" s="3" t="s">
        <v>493</v>
      </c>
      <c r="AR55" s="3" t="s">
        <v>494</v>
      </c>
      <c r="AS55" s="3" t="s">
        <v>96</v>
      </c>
      <c r="AT55" s="3" t="s">
        <v>96</v>
      </c>
      <c r="AU55" s="3" t="s">
        <v>96</v>
      </c>
      <c r="AV55" s="3" t="s">
        <v>495</v>
      </c>
      <c r="AW55" s="3" t="s">
        <v>491</v>
      </c>
      <c r="AX55" s="3" t="s">
        <v>491</v>
      </c>
    </row>
    <row r="56" spans="1:50" ht="22" customHeight="1" x14ac:dyDescent="0.35">
      <c r="A56" s="2">
        <v>45530.506736111114</v>
      </c>
      <c r="B56" s="2">
        <v>45530.510127314818</v>
      </c>
      <c r="C56" s="3" t="s">
        <v>52</v>
      </c>
      <c r="D56" s="3" t="s">
        <v>496</v>
      </c>
      <c r="E56">
        <v>100</v>
      </c>
      <c r="F56">
        <v>293</v>
      </c>
      <c r="G56" s="3" t="s">
        <v>94</v>
      </c>
      <c r="H56" s="2">
        <v>45530.510145567132</v>
      </c>
      <c r="I56" s="3" t="s">
        <v>497</v>
      </c>
      <c r="J56" s="3" t="s">
        <v>96</v>
      </c>
      <c r="K56" s="3" t="s">
        <v>96</v>
      </c>
      <c r="L56" s="3" t="s">
        <v>96</v>
      </c>
      <c r="M56" s="3" t="s">
        <v>96</v>
      </c>
      <c r="N56">
        <v>39.963500000000003</v>
      </c>
      <c r="O56">
        <v>-75.229699999999994</v>
      </c>
      <c r="P56" s="3" t="s">
        <v>97</v>
      </c>
      <c r="Q56" s="3" t="s">
        <v>98</v>
      </c>
      <c r="R56">
        <v>1</v>
      </c>
      <c r="S56" s="3" t="s">
        <v>99</v>
      </c>
      <c r="T56" s="3" t="s">
        <v>498</v>
      </c>
      <c r="U56">
        <v>33</v>
      </c>
      <c r="V56" s="3" t="s">
        <v>101</v>
      </c>
      <c r="W56" s="3" t="s">
        <v>96</v>
      </c>
      <c r="X56" s="3" t="s">
        <v>499</v>
      </c>
      <c r="Y56" s="3" t="s">
        <v>116</v>
      </c>
      <c r="Z56" s="3" t="s">
        <v>117</v>
      </c>
      <c r="AA56" s="3" t="s">
        <v>104</v>
      </c>
      <c r="AB56" s="3" t="s">
        <v>105</v>
      </c>
      <c r="AC56" s="3" t="s">
        <v>105</v>
      </c>
      <c r="AD56" s="3" t="s">
        <v>104</v>
      </c>
      <c r="AE56" s="3" t="s">
        <v>107</v>
      </c>
      <c r="AF56" s="3" t="s">
        <v>105</v>
      </c>
      <c r="AG56" s="3" t="s">
        <v>104</v>
      </c>
      <c r="AH56" s="3" t="s">
        <v>105</v>
      </c>
      <c r="AI56" s="3" t="s">
        <v>104</v>
      </c>
      <c r="AJ56" s="3" t="s">
        <v>107</v>
      </c>
      <c r="AK56" s="3" t="s">
        <v>117</v>
      </c>
      <c r="AL56" s="3" t="s">
        <v>105</v>
      </c>
      <c r="AM56" s="3" t="s">
        <v>106</v>
      </c>
      <c r="AN56" s="3" t="s">
        <v>108</v>
      </c>
      <c r="AO56" s="3" t="s">
        <v>500</v>
      </c>
      <c r="AP56" s="3" t="s">
        <v>96</v>
      </c>
      <c r="AQ56" s="3" t="s">
        <v>501</v>
      </c>
      <c r="AR56" s="3" t="s">
        <v>502</v>
      </c>
      <c r="AS56" s="3" t="s">
        <v>503</v>
      </c>
      <c r="AT56" s="3" t="s">
        <v>96</v>
      </c>
      <c r="AU56" s="3" t="s">
        <v>96</v>
      </c>
      <c r="AV56" s="3" t="s">
        <v>96</v>
      </c>
      <c r="AW56" s="3" t="s">
        <v>498</v>
      </c>
      <c r="AX56" s="3" t="s">
        <v>498</v>
      </c>
    </row>
    <row r="57" spans="1:50" ht="22" customHeight="1" x14ac:dyDescent="0.35">
      <c r="A57" s="2">
        <v>45530.508171296293</v>
      </c>
      <c r="B57" s="2">
        <v>45530.510254629633</v>
      </c>
      <c r="C57" s="3" t="s">
        <v>52</v>
      </c>
      <c r="D57" s="3" t="s">
        <v>504</v>
      </c>
      <c r="E57">
        <v>100</v>
      </c>
      <c r="F57">
        <v>179</v>
      </c>
      <c r="G57" s="3" t="s">
        <v>94</v>
      </c>
      <c r="H57" s="2">
        <v>45530.510260081021</v>
      </c>
      <c r="I57" s="3" t="s">
        <v>505</v>
      </c>
      <c r="J57" s="3" t="s">
        <v>96</v>
      </c>
      <c r="K57" s="3" t="s">
        <v>96</v>
      </c>
      <c r="L57" s="3" t="s">
        <v>96</v>
      </c>
      <c r="M57" s="3" t="s">
        <v>96</v>
      </c>
      <c r="N57">
        <v>36.057400000000001</v>
      </c>
      <c r="O57">
        <v>-115.32129999999999</v>
      </c>
      <c r="P57" s="3" t="s">
        <v>97</v>
      </c>
      <c r="Q57" s="3" t="s">
        <v>98</v>
      </c>
      <c r="R57">
        <v>1</v>
      </c>
      <c r="S57" s="3" t="s">
        <v>99</v>
      </c>
      <c r="T57" s="3" t="s">
        <v>506</v>
      </c>
      <c r="U57">
        <v>30</v>
      </c>
      <c r="V57" s="3" t="s">
        <v>101</v>
      </c>
      <c r="W57" s="3" t="s">
        <v>96</v>
      </c>
      <c r="X57" s="3" t="s">
        <v>507</v>
      </c>
      <c r="Y57" s="3" t="s">
        <v>144</v>
      </c>
      <c r="Z57" s="3" t="s">
        <v>117</v>
      </c>
      <c r="AA57" s="3" t="s">
        <v>105</v>
      </c>
      <c r="AB57" s="3" t="s">
        <v>106</v>
      </c>
      <c r="AC57" s="3" t="s">
        <v>105</v>
      </c>
      <c r="AD57" s="3" t="s">
        <v>105</v>
      </c>
      <c r="AE57" s="3" t="s">
        <v>107</v>
      </c>
      <c r="AF57" s="3" t="s">
        <v>104</v>
      </c>
      <c r="AG57" s="3" t="s">
        <v>105</v>
      </c>
      <c r="AH57" s="3" t="s">
        <v>106</v>
      </c>
      <c r="AI57" s="3" t="s">
        <v>105</v>
      </c>
      <c r="AJ57" s="3" t="s">
        <v>106</v>
      </c>
      <c r="AK57" s="3" t="s">
        <v>107</v>
      </c>
      <c r="AL57" s="3" t="s">
        <v>105</v>
      </c>
      <c r="AM57" s="3" t="s">
        <v>105</v>
      </c>
      <c r="AN57" s="3" t="s">
        <v>108</v>
      </c>
      <c r="AO57" s="3" t="s">
        <v>508</v>
      </c>
      <c r="AP57" s="3" t="s">
        <v>96</v>
      </c>
      <c r="AQ57" s="3" t="s">
        <v>509</v>
      </c>
      <c r="AR57" s="3" t="s">
        <v>138</v>
      </c>
      <c r="AS57" s="3" t="s">
        <v>510</v>
      </c>
      <c r="AT57" s="3" t="s">
        <v>96</v>
      </c>
      <c r="AU57" s="3" t="s">
        <v>96</v>
      </c>
      <c r="AV57" s="3" t="s">
        <v>96</v>
      </c>
      <c r="AW57" s="3" t="s">
        <v>506</v>
      </c>
      <c r="AX57" s="3" t="s">
        <v>506</v>
      </c>
    </row>
    <row r="58" spans="1:50" ht="22" customHeight="1" x14ac:dyDescent="0.35">
      <c r="A58" s="2">
        <v>45530.50744212963</v>
      </c>
      <c r="B58" s="2">
        <v>45530.510254629633</v>
      </c>
      <c r="C58" s="3" t="s">
        <v>52</v>
      </c>
      <c r="D58" s="3" t="s">
        <v>511</v>
      </c>
      <c r="E58">
        <v>100</v>
      </c>
      <c r="F58">
        <v>243</v>
      </c>
      <c r="G58" s="3" t="s">
        <v>94</v>
      </c>
      <c r="H58" s="2">
        <v>45530.510263414355</v>
      </c>
      <c r="I58" s="3" t="s">
        <v>512</v>
      </c>
      <c r="J58" s="3" t="s">
        <v>96</v>
      </c>
      <c r="K58" s="3" t="s">
        <v>96</v>
      </c>
      <c r="L58" s="3" t="s">
        <v>96</v>
      </c>
      <c r="M58" s="3" t="s">
        <v>96</v>
      </c>
      <c r="N58">
        <v>42.147599999999997</v>
      </c>
      <c r="O58">
        <v>-71.531899999999993</v>
      </c>
      <c r="P58" s="3" t="s">
        <v>97</v>
      </c>
      <c r="Q58" s="3" t="s">
        <v>98</v>
      </c>
      <c r="R58">
        <v>1</v>
      </c>
      <c r="S58" s="3" t="s">
        <v>99</v>
      </c>
      <c r="T58" s="3" t="s">
        <v>513</v>
      </c>
      <c r="U58">
        <v>46</v>
      </c>
      <c r="V58" s="3" t="s">
        <v>101</v>
      </c>
      <c r="W58" s="3" t="s">
        <v>96</v>
      </c>
      <c r="X58" s="3" t="s">
        <v>514</v>
      </c>
      <c r="Y58" s="3" t="s">
        <v>116</v>
      </c>
      <c r="Z58" s="3" t="s">
        <v>107</v>
      </c>
      <c r="AA58" s="3" t="s">
        <v>104</v>
      </c>
      <c r="AB58" s="3" t="s">
        <v>105</v>
      </c>
      <c r="AC58" s="3" t="s">
        <v>105</v>
      </c>
      <c r="AD58" s="3" t="s">
        <v>105</v>
      </c>
      <c r="AE58" s="3" t="s">
        <v>105</v>
      </c>
      <c r="AF58" s="3" t="s">
        <v>104</v>
      </c>
      <c r="AG58" s="3" t="s">
        <v>107</v>
      </c>
      <c r="AH58" s="3" t="s">
        <v>105</v>
      </c>
      <c r="AI58" s="3" t="s">
        <v>105</v>
      </c>
      <c r="AJ58" s="3" t="s">
        <v>107</v>
      </c>
      <c r="AK58" s="3" t="s">
        <v>117</v>
      </c>
      <c r="AL58" s="3" t="s">
        <v>104</v>
      </c>
      <c r="AM58" s="3" t="s">
        <v>105</v>
      </c>
      <c r="AN58" s="3" t="s">
        <v>108</v>
      </c>
      <c r="AO58" s="3" t="s">
        <v>176</v>
      </c>
      <c r="AP58" s="3" t="s">
        <v>96</v>
      </c>
      <c r="AQ58" s="3" t="s">
        <v>515</v>
      </c>
      <c r="AR58" s="3" t="s">
        <v>516</v>
      </c>
      <c r="AS58" s="3" t="s">
        <v>517</v>
      </c>
      <c r="AT58" s="3" t="s">
        <v>96</v>
      </c>
      <c r="AU58" s="3" t="s">
        <v>96</v>
      </c>
      <c r="AV58" s="3" t="s">
        <v>96</v>
      </c>
      <c r="AW58" s="3" t="s">
        <v>513</v>
      </c>
      <c r="AX58" s="3" t="s">
        <v>513</v>
      </c>
    </row>
    <row r="59" spans="1:50" ht="22" customHeight="1" x14ac:dyDescent="0.35">
      <c r="A59" s="2">
        <v>45530.508090277777</v>
      </c>
      <c r="B59" s="2">
        <v>45530.510358796295</v>
      </c>
      <c r="C59" s="3" t="s">
        <v>52</v>
      </c>
      <c r="D59" s="3" t="s">
        <v>518</v>
      </c>
      <c r="E59">
        <v>100</v>
      </c>
      <c r="F59">
        <v>195</v>
      </c>
      <c r="G59" s="3" t="s">
        <v>94</v>
      </c>
      <c r="H59" s="2">
        <v>45530.510365532406</v>
      </c>
      <c r="I59" s="3" t="s">
        <v>519</v>
      </c>
      <c r="J59" s="3" t="s">
        <v>96</v>
      </c>
      <c r="K59" s="3" t="s">
        <v>96</v>
      </c>
      <c r="L59" s="3" t="s">
        <v>96</v>
      </c>
      <c r="M59" s="3" t="s">
        <v>96</v>
      </c>
      <c r="N59">
        <v>41.445300000000003</v>
      </c>
      <c r="O59">
        <v>-81.699100000000001</v>
      </c>
      <c r="P59" s="3" t="s">
        <v>97</v>
      </c>
      <c r="Q59" s="3" t="s">
        <v>98</v>
      </c>
      <c r="R59">
        <v>1</v>
      </c>
      <c r="S59" s="3" t="s">
        <v>99</v>
      </c>
      <c r="T59" s="3" t="s">
        <v>520</v>
      </c>
      <c r="U59">
        <v>33</v>
      </c>
      <c r="V59" s="3" t="s">
        <v>133</v>
      </c>
      <c r="W59" s="3" t="s">
        <v>96</v>
      </c>
      <c r="X59" s="3" t="s">
        <v>521</v>
      </c>
      <c r="Y59" s="3" t="s">
        <v>103</v>
      </c>
      <c r="Z59" s="3" t="s">
        <v>105</v>
      </c>
      <c r="AA59" s="3" t="s">
        <v>107</v>
      </c>
      <c r="AB59" s="3" t="s">
        <v>104</v>
      </c>
      <c r="AC59" s="3" t="s">
        <v>104</v>
      </c>
      <c r="AD59" s="3" t="s">
        <v>105</v>
      </c>
      <c r="AE59" s="3" t="s">
        <v>107</v>
      </c>
      <c r="AF59" s="3" t="s">
        <v>104</v>
      </c>
      <c r="AG59" s="3" t="s">
        <v>104</v>
      </c>
      <c r="AH59" s="3" t="s">
        <v>106</v>
      </c>
      <c r="AI59" s="3" t="s">
        <v>106</v>
      </c>
      <c r="AJ59" s="3" t="s">
        <v>107</v>
      </c>
      <c r="AK59" s="3" t="s">
        <v>107</v>
      </c>
      <c r="AL59" s="3" t="s">
        <v>106</v>
      </c>
      <c r="AM59" s="3" t="s">
        <v>106</v>
      </c>
      <c r="AN59" s="3" t="s">
        <v>108</v>
      </c>
      <c r="AO59" s="3" t="s">
        <v>522</v>
      </c>
      <c r="AP59" s="3" t="s">
        <v>96</v>
      </c>
      <c r="AQ59" s="3" t="s">
        <v>523</v>
      </c>
      <c r="AR59" s="3" t="s">
        <v>224</v>
      </c>
      <c r="AS59" s="3" t="s">
        <v>524</v>
      </c>
      <c r="AT59" s="3" t="s">
        <v>96</v>
      </c>
      <c r="AU59" s="3" t="s">
        <v>96</v>
      </c>
      <c r="AV59" s="3" t="s">
        <v>96</v>
      </c>
      <c r="AW59" s="3" t="s">
        <v>520</v>
      </c>
      <c r="AX59" s="3" t="s">
        <v>520</v>
      </c>
    </row>
    <row r="60" spans="1:50" ht="22" customHeight="1" x14ac:dyDescent="0.35">
      <c r="A60" s="2">
        <v>45530.507685185185</v>
      </c>
      <c r="B60" s="2">
        <v>45530.510439814818</v>
      </c>
      <c r="C60" s="3" t="s">
        <v>52</v>
      </c>
      <c r="D60" s="3" t="s">
        <v>525</v>
      </c>
      <c r="E60">
        <v>100</v>
      </c>
      <c r="F60">
        <v>237</v>
      </c>
      <c r="G60" s="3" t="s">
        <v>94</v>
      </c>
      <c r="H60" s="2">
        <v>45530.510445960645</v>
      </c>
      <c r="I60" s="3" t="s">
        <v>526</v>
      </c>
      <c r="J60" s="3" t="s">
        <v>96</v>
      </c>
      <c r="K60" s="3" t="s">
        <v>96</v>
      </c>
      <c r="L60" s="3" t="s">
        <v>96</v>
      </c>
      <c r="M60" s="3" t="s">
        <v>96</v>
      </c>
      <c r="N60">
        <v>28.5274</v>
      </c>
      <c r="O60">
        <v>-81.601200000000006</v>
      </c>
      <c r="P60" s="3" t="s">
        <v>97</v>
      </c>
      <c r="Q60" s="3" t="s">
        <v>98</v>
      </c>
      <c r="R60">
        <v>1</v>
      </c>
      <c r="S60" s="3" t="s">
        <v>99</v>
      </c>
      <c r="T60" s="3" t="s">
        <v>527</v>
      </c>
      <c r="U60">
        <v>51</v>
      </c>
      <c r="V60" s="3" t="s">
        <v>101</v>
      </c>
      <c r="W60" s="3" t="s">
        <v>96</v>
      </c>
      <c r="X60" s="3" t="s">
        <v>528</v>
      </c>
      <c r="Y60" s="3" t="s">
        <v>144</v>
      </c>
      <c r="Z60" s="3" t="s">
        <v>117</v>
      </c>
      <c r="AA60" s="3" t="s">
        <v>104</v>
      </c>
      <c r="AB60" s="3" t="s">
        <v>107</v>
      </c>
      <c r="AC60" s="3" t="s">
        <v>104</v>
      </c>
      <c r="AD60" s="3" t="s">
        <v>104</v>
      </c>
      <c r="AE60" s="3" t="s">
        <v>104</v>
      </c>
      <c r="AF60" s="3" t="s">
        <v>104</v>
      </c>
      <c r="AG60" s="3" t="s">
        <v>106</v>
      </c>
      <c r="AH60" s="3" t="s">
        <v>107</v>
      </c>
      <c r="AI60" s="3" t="s">
        <v>104</v>
      </c>
      <c r="AJ60" s="3" t="s">
        <v>107</v>
      </c>
      <c r="AK60" s="3" t="s">
        <v>117</v>
      </c>
      <c r="AL60" s="3" t="s">
        <v>105</v>
      </c>
      <c r="AM60" s="3" t="s">
        <v>107</v>
      </c>
      <c r="AN60" s="3" t="s">
        <v>108</v>
      </c>
      <c r="AO60" s="3" t="s">
        <v>529</v>
      </c>
      <c r="AP60" s="3" t="s">
        <v>96</v>
      </c>
      <c r="AQ60" s="3" t="s">
        <v>530</v>
      </c>
      <c r="AR60" s="3" t="s">
        <v>531</v>
      </c>
      <c r="AS60" s="3" t="s">
        <v>96</v>
      </c>
      <c r="AT60" s="3" t="s">
        <v>96</v>
      </c>
      <c r="AU60" s="3" t="s">
        <v>96</v>
      </c>
      <c r="AV60" s="3" t="s">
        <v>532</v>
      </c>
      <c r="AW60" s="3" t="s">
        <v>527</v>
      </c>
      <c r="AX60" s="3" t="s">
        <v>527</v>
      </c>
    </row>
    <row r="61" spans="1:50" ht="22" customHeight="1" x14ac:dyDescent="0.35">
      <c r="A61" s="2">
        <v>45530.508101851854</v>
      </c>
      <c r="B61" s="2">
        <v>45530.51059027778</v>
      </c>
      <c r="C61" s="3" t="s">
        <v>52</v>
      </c>
      <c r="D61" s="3" t="s">
        <v>533</v>
      </c>
      <c r="E61">
        <v>100</v>
      </c>
      <c r="F61">
        <v>214</v>
      </c>
      <c r="G61" s="3" t="s">
        <v>94</v>
      </c>
      <c r="H61" s="2">
        <v>45530.510597453707</v>
      </c>
      <c r="I61" s="3" t="s">
        <v>534</v>
      </c>
      <c r="J61" s="3" t="s">
        <v>96</v>
      </c>
      <c r="K61" s="3" t="s">
        <v>96</v>
      </c>
      <c r="L61" s="3" t="s">
        <v>96</v>
      </c>
      <c r="M61" s="3" t="s">
        <v>96</v>
      </c>
      <c r="N61">
        <v>35.266500000000001</v>
      </c>
      <c r="O61">
        <v>-94.900400000000005</v>
      </c>
      <c r="P61" s="3" t="s">
        <v>97</v>
      </c>
      <c r="Q61" s="3" t="s">
        <v>98</v>
      </c>
      <c r="R61">
        <v>1</v>
      </c>
      <c r="S61" s="3" t="s">
        <v>99</v>
      </c>
      <c r="T61" s="3" t="s">
        <v>535</v>
      </c>
      <c r="U61">
        <v>25</v>
      </c>
      <c r="V61" s="3" t="s">
        <v>133</v>
      </c>
      <c r="W61" s="3" t="s">
        <v>96</v>
      </c>
      <c r="X61" s="3" t="s">
        <v>536</v>
      </c>
      <c r="Y61" s="3" t="s">
        <v>103</v>
      </c>
      <c r="Z61" s="3" t="s">
        <v>104</v>
      </c>
      <c r="AA61" s="3" t="s">
        <v>117</v>
      </c>
      <c r="AB61" s="3" t="s">
        <v>106</v>
      </c>
      <c r="AC61" s="3" t="s">
        <v>107</v>
      </c>
      <c r="AD61" s="3" t="s">
        <v>104</v>
      </c>
      <c r="AE61" s="3" t="s">
        <v>117</v>
      </c>
      <c r="AF61" s="3" t="s">
        <v>104</v>
      </c>
      <c r="AG61" s="3" t="s">
        <v>105</v>
      </c>
      <c r="AH61" s="3" t="s">
        <v>104</v>
      </c>
      <c r="AI61" s="3" t="s">
        <v>106</v>
      </c>
      <c r="AJ61" s="3" t="s">
        <v>107</v>
      </c>
      <c r="AK61" s="3" t="s">
        <v>117</v>
      </c>
      <c r="AL61" s="3" t="s">
        <v>104</v>
      </c>
      <c r="AM61" s="3" t="s">
        <v>105</v>
      </c>
      <c r="AN61" s="3" t="s">
        <v>108</v>
      </c>
      <c r="AO61" s="3" t="s">
        <v>96</v>
      </c>
      <c r="AP61" s="3" t="s">
        <v>96</v>
      </c>
      <c r="AQ61" s="3" t="s">
        <v>537</v>
      </c>
      <c r="AR61" s="3" t="s">
        <v>538</v>
      </c>
      <c r="AS61" s="3" t="s">
        <v>96</v>
      </c>
      <c r="AT61" s="3" t="s">
        <v>96</v>
      </c>
      <c r="AU61" s="3" t="s">
        <v>96</v>
      </c>
      <c r="AV61" s="3" t="s">
        <v>539</v>
      </c>
      <c r="AW61" s="3" t="s">
        <v>535</v>
      </c>
      <c r="AX61" s="3" t="s">
        <v>535</v>
      </c>
    </row>
    <row r="62" spans="1:50" ht="22" customHeight="1" x14ac:dyDescent="0.35">
      <c r="A62" s="2">
        <v>45530.509108796294</v>
      </c>
      <c r="B62" s="2">
        <v>45530.510717592595</v>
      </c>
      <c r="C62" s="3" t="s">
        <v>52</v>
      </c>
      <c r="D62" s="3" t="s">
        <v>540</v>
      </c>
      <c r="E62">
        <v>100</v>
      </c>
      <c r="F62">
        <v>139</v>
      </c>
      <c r="G62" s="3" t="s">
        <v>94</v>
      </c>
      <c r="H62" s="2">
        <v>45530.510725023145</v>
      </c>
      <c r="I62" s="3" t="s">
        <v>541</v>
      </c>
      <c r="J62" s="3" t="s">
        <v>96</v>
      </c>
      <c r="K62" s="3" t="s">
        <v>96</v>
      </c>
      <c r="L62" s="3" t="s">
        <v>96</v>
      </c>
      <c r="M62" s="3" t="s">
        <v>96</v>
      </c>
      <c r="N62">
        <v>39.1877</v>
      </c>
      <c r="O62">
        <v>-84.4572</v>
      </c>
      <c r="P62" s="3" t="s">
        <v>97</v>
      </c>
      <c r="Q62" s="3" t="s">
        <v>98</v>
      </c>
      <c r="R62">
        <v>1</v>
      </c>
      <c r="S62" s="3" t="s">
        <v>99</v>
      </c>
      <c r="T62" s="3" t="s">
        <v>542</v>
      </c>
      <c r="U62">
        <v>32</v>
      </c>
      <c r="V62" s="3" t="s">
        <v>133</v>
      </c>
      <c r="W62" s="3" t="s">
        <v>96</v>
      </c>
      <c r="X62" s="3" t="s">
        <v>543</v>
      </c>
      <c r="Y62" s="3" t="s">
        <v>144</v>
      </c>
      <c r="Z62" s="3" t="s">
        <v>105</v>
      </c>
      <c r="AA62" s="3" t="s">
        <v>107</v>
      </c>
      <c r="AB62" s="3" t="s">
        <v>105</v>
      </c>
      <c r="AC62" s="3" t="s">
        <v>106</v>
      </c>
      <c r="AD62" s="3" t="s">
        <v>105</v>
      </c>
      <c r="AE62" s="3" t="s">
        <v>105</v>
      </c>
      <c r="AF62" s="3" t="s">
        <v>104</v>
      </c>
      <c r="AG62" s="3" t="s">
        <v>104</v>
      </c>
      <c r="AH62" s="3" t="s">
        <v>107</v>
      </c>
      <c r="AI62" s="3" t="s">
        <v>105</v>
      </c>
      <c r="AJ62" s="3" t="s">
        <v>117</v>
      </c>
      <c r="AK62" s="3" t="s">
        <v>117</v>
      </c>
      <c r="AL62" s="3" t="s">
        <v>104</v>
      </c>
      <c r="AM62" s="3" t="s">
        <v>106</v>
      </c>
      <c r="AN62" s="3" t="s">
        <v>108</v>
      </c>
      <c r="AO62" s="3" t="s">
        <v>244</v>
      </c>
      <c r="AP62" s="3" t="s">
        <v>96</v>
      </c>
      <c r="AQ62" s="3" t="s">
        <v>544</v>
      </c>
      <c r="AR62" s="3" t="s">
        <v>545</v>
      </c>
      <c r="AS62" s="3" t="s">
        <v>546</v>
      </c>
      <c r="AT62" s="3" t="s">
        <v>96</v>
      </c>
      <c r="AU62" s="3" t="s">
        <v>96</v>
      </c>
      <c r="AV62" s="3" t="s">
        <v>96</v>
      </c>
      <c r="AW62" s="3" t="s">
        <v>542</v>
      </c>
      <c r="AX62" s="3" t="s">
        <v>542</v>
      </c>
    </row>
    <row r="63" spans="1:50" ht="22" customHeight="1" x14ac:dyDescent="0.35">
      <c r="A63" s="2">
        <v>45530.508946759262</v>
      </c>
      <c r="B63" s="2">
        <v>45530.510740740741</v>
      </c>
      <c r="C63" s="3" t="s">
        <v>52</v>
      </c>
      <c r="D63" s="3" t="s">
        <v>547</v>
      </c>
      <c r="E63">
        <v>100</v>
      </c>
      <c r="F63">
        <v>155</v>
      </c>
      <c r="G63" s="3" t="s">
        <v>94</v>
      </c>
      <c r="H63" s="2">
        <v>45530.510748217595</v>
      </c>
      <c r="I63" s="3" t="s">
        <v>548</v>
      </c>
      <c r="J63" s="3" t="s">
        <v>96</v>
      </c>
      <c r="K63" s="3" t="s">
        <v>96</v>
      </c>
      <c r="L63" s="3" t="s">
        <v>96</v>
      </c>
      <c r="M63" s="3" t="s">
        <v>96</v>
      </c>
      <c r="N63">
        <v>42.364699999999999</v>
      </c>
      <c r="O63">
        <v>-88.149900000000002</v>
      </c>
      <c r="P63" s="3" t="s">
        <v>97</v>
      </c>
      <c r="Q63" s="3" t="s">
        <v>98</v>
      </c>
      <c r="R63">
        <v>1</v>
      </c>
      <c r="S63" s="3" t="s">
        <v>99</v>
      </c>
      <c r="T63" s="3" t="s">
        <v>549</v>
      </c>
      <c r="U63">
        <v>28</v>
      </c>
      <c r="V63" s="3" t="s">
        <v>101</v>
      </c>
      <c r="W63" s="3" t="s">
        <v>96</v>
      </c>
      <c r="X63" s="3" t="s">
        <v>550</v>
      </c>
      <c r="Y63" s="3" t="s">
        <v>116</v>
      </c>
      <c r="Z63" s="3" t="s">
        <v>104</v>
      </c>
      <c r="AA63" s="3" t="s">
        <v>104</v>
      </c>
      <c r="AB63" s="3" t="s">
        <v>104</v>
      </c>
      <c r="AC63" s="3" t="s">
        <v>104</v>
      </c>
      <c r="AD63" s="3" t="s">
        <v>107</v>
      </c>
      <c r="AE63" s="3" t="s">
        <v>105</v>
      </c>
      <c r="AF63" s="3" t="s">
        <v>105</v>
      </c>
      <c r="AG63" s="3" t="s">
        <v>105</v>
      </c>
      <c r="AH63" s="3" t="s">
        <v>104</v>
      </c>
      <c r="AI63" s="3" t="s">
        <v>107</v>
      </c>
      <c r="AJ63" s="3" t="s">
        <v>107</v>
      </c>
      <c r="AK63" s="3" t="s">
        <v>117</v>
      </c>
      <c r="AL63" s="3" t="s">
        <v>105</v>
      </c>
      <c r="AM63" s="3" t="s">
        <v>107</v>
      </c>
      <c r="AN63" s="3" t="s">
        <v>108</v>
      </c>
      <c r="AO63" s="3" t="s">
        <v>96</v>
      </c>
      <c r="AP63" s="3" t="s">
        <v>96</v>
      </c>
      <c r="AQ63" s="3" t="s">
        <v>551</v>
      </c>
      <c r="AR63" s="3" t="s">
        <v>552</v>
      </c>
      <c r="AS63" s="3" t="s">
        <v>96</v>
      </c>
      <c r="AT63" s="3" t="s">
        <v>96</v>
      </c>
      <c r="AU63" s="3" t="s">
        <v>96</v>
      </c>
      <c r="AV63" s="3" t="s">
        <v>553</v>
      </c>
      <c r="AW63" s="3" t="s">
        <v>549</v>
      </c>
      <c r="AX63" s="3" t="s">
        <v>549</v>
      </c>
    </row>
    <row r="64" spans="1:50" ht="22" customHeight="1" x14ac:dyDescent="0.35">
      <c r="A64" s="2">
        <v>45530.505648148152</v>
      </c>
      <c r="B64" s="2">
        <v>45530.511006944442</v>
      </c>
      <c r="C64" s="3" t="s">
        <v>52</v>
      </c>
      <c r="D64" s="3" t="s">
        <v>554</v>
      </c>
      <c r="E64">
        <v>100</v>
      </c>
      <c r="F64">
        <v>463</v>
      </c>
      <c r="G64" s="3" t="s">
        <v>94</v>
      </c>
      <c r="H64" s="2">
        <v>45530.511020289348</v>
      </c>
      <c r="I64" s="3" t="s">
        <v>555</v>
      </c>
      <c r="J64" s="3" t="s">
        <v>96</v>
      </c>
      <c r="K64" s="3" t="s">
        <v>96</v>
      </c>
      <c r="L64" s="3" t="s">
        <v>96</v>
      </c>
      <c r="M64" s="3" t="s">
        <v>96</v>
      </c>
      <c r="N64">
        <v>27.944800000000001</v>
      </c>
      <c r="O64">
        <v>-82.240899999999996</v>
      </c>
      <c r="P64" s="3" t="s">
        <v>97</v>
      </c>
      <c r="Q64" s="3" t="s">
        <v>98</v>
      </c>
      <c r="R64">
        <v>1</v>
      </c>
      <c r="S64" s="3" t="s">
        <v>99</v>
      </c>
      <c r="T64" s="3" t="s">
        <v>556</v>
      </c>
      <c r="U64">
        <v>63</v>
      </c>
      <c r="V64" s="3" t="s">
        <v>101</v>
      </c>
      <c r="W64" s="3" t="s">
        <v>96</v>
      </c>
      <c r="X64" s="3" t="s">
        <v>557</v>
      </c>
      <c r="Y64" s="3" t="s">
        <v>144</v>
      </c>
      <c r="Z64" s="3" t="s">
        <v>106</v>
      </c>
      <c r="AA64" s="3" t="s">
        <v>106</v>
      </c>
      <c r="AB64" s="3" t="s">
        <v>105</v>
      </c>
      <c r="AC64" s="3" t="s">
        <v>105</v>
      </c>
      <c r="AD64" s="3" t="s">
        <v>105</v>
      </c>
      <c r="AE64" s="3" t="s">
        <v>106</v>
      </c>
      <c r="AF64" s="3" t="s">
        <v>105</v>
      </c>
      <c r="AG64" s="3" t="s">
        <v>104</v>
      </c>
      <c r="AH64" s="3" t="s">
        <v>105</v>
      </c>
      <c r="AI64" s="3" t="s">
        <v>107</v>
      </c>
      <c r="AJ64" s="3" t="s">
        <v>107</v>
      </c>
      <c r="AK64" s="3" t="s">
        <v>107</v>
      </c>
      <c r="AL64" s="3" t="s">
        <v>105</v>
      </c>
      <c r="AM64" s="3" t="s">
        <v>107</v>
      </c>
      <c r="AN64" s="3" t="s">
        <v>108</v>
      </c>
      <c r="AO64" s="3" t="s">
        <v>244</v>
      </c>
      <c r="AP64" s="3" t="s">
        <v>96</v>
      </c>
      <c r="AQ64" s="3" t="s">
        <v>558</v>
      </c>
      <c r="AR64" s="3" t="s">
        <v>471</v>
      </c>
      <c r="AS64" s="3" t="s">
        <v>559</v>
      </c>
      <c r="AT64" s="3" t="s">
        <v>96</v>
      </c>
      <c r="AU64" s="3" t="s">
        <v>96</v>
      </c>
      <c r="AV64" s="3" t="s">
        <v>96</v>
      </c>
      <c r="AW64" s="3" t="s">
        <v>556</v>
      </c>
      <c r="AX64" s="3" t="s">
        <v>556</v>
      </c>
    </row>
    <row r="65" spans="1:50" ht="22" customHeight="1" x14ac:dyDescent="0.35">
      <c r="A65" s="2">
        <v>45530.50922453704</v>
      </c>
      <c r="B65" s="2">
        <v>45530.511041666665</v>
      </c>
      <c r="C65" s="3" t="s">
        <v>52</v>
      </c>
      <c r="D65" s="3" t="s">
        <v>560</v>
      </c>
      <c r="E65">
        <v>100</v>
      </c>
      <c r="F65">
        <v>157</v>
      </c>
      <c r="G65" s="3" t="s">
        <v>94</v>
      </c>
      <c r="H65" s="2">
        <v>45530.51105429398</v>
      </c>
      <c r="I65" s="3" t="s">
        <v>561</v>
      </c>
      <c r="J65" s="3" t="s">
        <v>96</v>
      </c>
      <c r="K65" s="3" t="s">
        <v>96</v>
      </c>
      <c r="L65" s="3" t="s">
        <v>96</v>
      </c>
      <c r="M65" s="3" t="s">
        <v>96</v>
      </c>
      <c r="N65">
        <v>48.0961</v>
      </c>
      <c r="O65">
        <v>-122.2002</v>
      </c>
      <c r="P65" s="3" t="s">
        <v>97</v>
      </c>
      <c r="Q65" s="3" t="s">
        <v>98</v>
      </c>
      <c r="R65">
        <v>1</v>
      </c>
      <c r="S65" s="3" t="s">
        <v>99</v>
      </c>
      <c r="T65" s="3" t="s">
        <v>562</v>
      </c>
      <c r="U65">
        <v>30</v>
      </c>
      <c r="V65" s="3" t="s">
        <v>133</v>
      </c>
      <c r="W65" s="3" t="s">
        <v>96</v>
      </c>
      <c r="X65" s="3" t="s">
        <v>563</v>
      </c>
      <c r="Y65" s="3" t="s">
        <v>103</v>
      </c>
      <c r="Z65" s="3" t="s">
        <v>117</v>
      </c>
      <c r="AA65" s="3" t="s">
        <v>106</v>
      </c>
      <c r="AB65" s="3" t="s">
        <v>104</v>
      </c>
      <c r="AC65" s="3" t="s">
        <v>105</v>
      </c>
      <c r="AD65" s="3" t="s">
        <v>105</v>
      </c>
      <c r="AE65" s="3" t="s">
        <v>107</v>
      </c>
      <c r="AF65" s="3" t="s">
        <v>104</v>
      </c>
      <c r="AG65" s="3" t="s">
        <v>104</v>
      </c>
      <c r="AH65" s="3" t="s">
        <v>106</v>
      </c>
      <c r="AI65" s="3" t="s">
        <v>107</v>
      </c>
      <c r="AJ65" s="3" t="s">
        <v>117</v>
      </c>
      <c r="AK65" s="3" t="s">
        <v>105</v>
      </c>
      <c r="AL65" s="3" t="s">
        <v>104</v>
      </c>
      <c r="AM65" s="3" t="s">
        <v>104</v>
      </c>
      <c r="AN65" s="3" t="s">
        <v>108</v>
      </c>
      <c r="AO65" s="3" t="s">
        <v>259</v>
      </c>
      <c r="AP65" s="3" t="s">
        <v>96</v>
      </c>
      <c r="AQ65" s="3" t="s">
        <v>564</v>
      </c>
      <c r="AR65" s="3" t="s">
        <v>552</v>
      </c>
      <c r="AS65" s="3" t="s">
        <v>96</v>
      </c>
      <c r="AT65" s="3" t="s">
        <v>96</v>
      </c>
      <c r="AU65" s="3" t="s">
        <v>96</v>
      </c>
      <c r="AV65" s="3" t="s">
        <v>565</v>
      </c>
      <c r="AW65" s="3" t="s">
        <v>562</v>
      </c>
      <c r="AX65" s="3" t="s">
        <v>562</v>
      </c>
    </row>
    <row r="66" spans="1:50" ht="22" customHeight="1" x14ac:dyDescent="0.35">
      <c r="A66" s="2">
        <v>45530.508634259262</v>
      </c>
      <c r="B66" s="2">
        <v>45530.511087962965</v>
      </c>
      <c r="C66" s="3" t="s">
        <v>52</v>
      </c>
      <c r="D66" s="3" t="s">
        <v>566</v>
      </c>
      <c r="E66">
        <v>100</v>
      </c>
      <c r="F66">
        <v>212</v>
      </c>
      <c r="G66" s="3" t="s">
        <v>94</v>
      </c>
      <c r="H66" s="2">
        <v>45530.5111034375</v>
      </c>
      <c r="I66" s="3" t="s">
        <v>567</v>
      </c>
      <c r="J66" s="3" t="s">
        <v>96</v>
      </c>
      <c r="K66" s="3" t="s">
        <v>96</v>
      </c>
      <c r="L66" s="3" t="s">
        <v>96</v>
      </c>
      <c r="M66" s="3" t="s">
        <v>96</v>
      </c>
      <c r="N66">
        <v>40.444200000000002</v>
      </c>
      <c r="O66">
        <v>-79.955699999999993</v>
      </c>
      <c r="P66" s="3" t="s">
        <v>97</v>
      </c>
      <c r="Q66" s="3" t="s">
        <v>98</v>
      </c>
      <c r="R66">
        <v>1</v>
      </c>
      <c r="S66" s="3" t="s">
        <v>99</v>
      </c>
      <c r="T66" s="3" t="s">
        <v>568</v>
      </c>
      <c r="U66">
        <v>19</v>
      </c>
      <c r="V66" s="3" t="s">
        <v>133</v>
      </c>
      <c r="W66" s="3" t="s">
        <v>96</v>
      </c>
      <c r="X66" s="3" t="s">
        <v>569</v>
      </c>
      <c r="Y66" s="3" t="s">
        <v>116</v>
      </c>
      <c r="Z66" s="3" t="s">
        <v>105</v>
      </c>
      <c r="AA66" s="3" t="s">
        <v>104</v>
      </c>
      <c r="AB66" s="3" t="s">
        <v>104</v>
      </c>
      <c r="AC66" s="3" t="s">
        <v>104</v>
      </c>
      <c r="AD66" s="3" t="s">
        <v>105</v>
      </c>
      <c r="AE66" s="3" t="s">
        <v>105</v>
      </c>
      <c r="AF66" s="3" t="s">
        <v>104</v>
      </c>
      <c r="AG66" s="3" t="s">
        <v>106</v>
      </c>
      <c r="AH66" s="3" t="s">
        <v>104</v>
      </c>
      <c r="AI66" s="3" t="s">
        <v>105</v>
      </c>
      <c r="AJ66" s="3" t="s">
        <v>105</v>
      </c>
      <c r="AK66" s="3" t="s">
        <v>106</v>
      </c>
      <c r="AL66" s="3" t="s">
        <v>104</v>
      </c>
      <c r="AM66" s="3" t="s">
        <v>106</v>
      </c>
      <c r="AN66" s="3" t="s">
        <v>108</v>
      </c>
      <c r="AO66" s="3" t="s">
        <v>274</v>
      </c>
      <c r="AP66" s="3" t="s">
        <v>96</v>
      </c>
      <c r="AQ66" s="3" t="s">
        <v>570</v>
      </c>
      <c r="AR66" s="3" t="s">
        <v>138</v>
      </c>
      <c r="AS66" s="3" t="s">
        <v>571</v>
      </c>
      <c r="AT66" s="3" t="s">
        <v>96</v>
      </c>
      <c r="AU66" s="3" t="s">
        <v>96</v>
      </c>
      <c r="AV66" s="3" t="s">
        <v>96</v>
      </c>
      <c r="AW66" s="3" t="s">
        <v>568</v>
      </c>
      <c r="AX66" s="3" t="s">
        <v>568</v>
      </c>
    </row>
    <row r="67" spans="1:50" ht="22" customHeight="1" x14ac:dyDescent="0.35">
      <c r="A67" s="2">
        <v>45530.5075</v>
      </c>
      <c r="B67" s="2">
        <v>45530.511111111111</v>
      </c>
      <c r="C67" s="3" t="s">
        <v>52</v>
      </c>
      <c r="D67" s="3" t="s">
        <v>572</v>
      </c>
      <c r="E67">
        <v>100</v>
      </c>
      <c r="F67">
        <v>312</v>
      </c>
      <c r="G67" s="3" t="s">
        <v>94</v>
      </c>
      <c r="H67" s="2">
        <v>45530.511122916665</v>
      </c>
      <c r="I67" s="3" t="s">
        <v>573</v>
      </c>
      <c r="J67" s="3" t="s">
        <v>96</v>
      </c>
      <c r="K67" s="3" t="s">
        <v>96</v>
      </c>
      <c r="L67" s="3" t="s">
        <v>96</v>
      </c>
      <c r="M67" s="3" t="s">
        <v>96</v>
      </c>
      <c r="N67">
        <v>35.193600000000004</v>
      </c>
      <c r="O67">
        <v>-80.686499999999995</v>
      </c>
      <c r="P67" s="3" t="s">
        <v>97</v>
      </c>
      <c r="Q67" s="3" t="s">
        <v>98</v>
      </c>
      <c r="R67">
        <v>1</v>
      </c>
      <c r="S67" s="3" t="s">
        <v>99</v>
      </c>
      <c r="T67" s="3" t="s">
        <v>574</v>
      </c>
      <c r="U67">
        <v>31</v>
      </c>
      <c r="V67" s="3" t="s">
        <v>101</v>
      </c>
      <c r="W67" s="3" t="s">
        <v>96</v>
      </c>
      <c r="X67" s="3" t="s">
        <v>575</v>
      </c>
      <c r="Y67" s="3" t="s">
        <v>103</v>
      </c>
      <c r="Z67" s="3" t="s">
        <v>106</v>
      </c>
      <c r="AA67" s="3" t="s">
        <v>107</v>
      </c>
      <c r="AB67" s="3" t="s">
        <v>106</v>
      </c>
      <c r="AC67" s="3" t="s">
        <v>105</v>
      </c>
      <c r="AD67" s="3" t="s">
        <v>105</v>
      </c>
      <c r="AE67" s="3" t="s">
        <v>107</v>
      </c>
      <c r="AF67" s="3" t="s">
        <v>104</v>
      </c>
      <c r="AG67" s="3" t="s">
        <v>105</v>
      </c>
      <c r="AH67" s="3" t="s">
        <v>105</v>
      </c>
      <c r="AI67" s="3" t="s">
        <v>105</v>
      </c>
      <c r="AJ67" s="3" t="s">
        <v>105</v>
      </c>
      <c r="AK67" s="3" t="s">
        <v>106</v>
      </c>
      <c r="AL67" s="3" t="s">
        <v>105</v>
      </c>
      <c r="AM67" s="3" t="s">
        <v>105</v>
      </c>
      <c r="AN67" s="3" t="s">
        <v>108</v>
      </c>
      <c r="AO67" s="3" t="s">
        <v>252</v>
      </c>
      <c r="AP67" s="3" t="s">
        <v>96</v>
      </c>
      <c r="AQ67" s="3" t="s">
        <v>576</v>
      </c>
      <c r="AR67" s="3" t="s">
        <v>577</v>
      </c>
      <c r="AS67" s="3" t="s">
        <v>96</v>
      </c>
      <c r="AT67" s="3" t="s">
        <v>96</v>
      </c>
      <c r="AU67" s="3" t="s">
        <v>96</v>
      </c>
      <c r="AV67" s="3" t="s">
        <v>578</v>
      </c>
      <c r="AW67" s="3" t="s">
        <v>574</v>
      </c>
      <c r="AX67" s="3" t="s">
        <v>574</v>
      </c>
    </row>
    <row r="68" spans="1:50" ht="22" customHeight="1" x14ac:dyDescent="0.35">
      <c r="A68" s="2">
        <v>45530.508923611109</v>
      </c>
      <c r="B68" s="2">
        <v>45530.511157407411</v>
      </c>
      <c r="C68" s="3" t="s">
        <v>52</v>
      </c>
      <c r="D68" s="3" t="s">
        <v>579</v>
      </c>
      <c r="E68">
        <v>100</v>
      </c>
      <c r="F68">
        <v>193</v>
      </c>
      <c r="G68" s="3" t="s">
        <v>94</v>
      </c>
      <c r="H68" s="2">
        <v>45530.511169537036</v>
      </c>
      <c r="I68" s="3" t="s">
        <v>580</v>
      </c>
      <c r="J68" s="3" t="s">
        <v>96</v>
      </c>
      <c r="K68" s="3" t="s">
        <v>96</v>
      </c>
      <c r="L68" s="3" t="s">
        <v>96</v>
      </c>
      <c r="M68" s="3" t="s">
        <v>96</v>
      </c>
      <c r="N68">
        <v>33.7697</v>
      </c>
      <c r="O68">
        <v>-117.89060000000001</v>
      </c>
      <c r="P68" s="3" t="s">
        <v>97</v>
      </c>
      <c r="Q68" s="3" t="s">
        <v>98</v>
      </c>
      <c r="R68">
        <v>0.80000001192092896</v>
      </c>
      <c r="S68" s="3" t="s">
        <v>99</v>
      </c>
      <c r="T68" s="3" t="s">
        <v>581</v>
      </c>
      <c r="U68">
        <v>29</v>
      </c>
      <c r="V68" s="3" t="s">
        <v>101</v>
      </c>
      <c r="W68" s="3" t="s">
        <v>96</v>
      </c>
      <c r="X68" s="3" t="s">
        <v>582</v>
      </c>
      <c r="Y68" s="3" t="s">
        <v>116</v>
      </c>
      <c r="Z68" s="3" t="s">
        <v>117</v>
      </c>
      <c r="AA68" s="3" t="s">
        <v>104</v>
      </c>
      <c r="AB68" s="3" t="s">
        <v>107</v>
      </c>
      <c r="AC68" s="3" t="s">
        <v>104</v>
      </c>
      <c r="AD68" s="3" t="s">
        <v>106</v>
      </c>
      <c r="AE68" s="3" t="s">
        <v>107</v>
      </c>
      <c r="AF68" s="3" t="s">
        <v>104</v>
      </c>
      <c r="AG68" s="3" t="s">
        <v>105</v>
      </c>
      <c r="AH68" s="3" t="s">
        <v>104</v>
      </c>
      <c r="AI68" s="3" t="s">
        <v>117</v>
      </c>
      <c r="AJ68" s="3" t="s">
        <v>117</v>
      </c>
      <c r="AK68" s="3" t="s">
        <v>117</v>
      </c>
      <c r="AL68" s="3" t="s">
        <v>104</v>
      </c>
      <c r="AM68" s="3" t="s">
        <v>117</v>
      </c>
      <c r="AN68" s="3" t="s">
        <v>108</v>
      </c>
      <c r="AO68" s="3" t="s">
        <v>136</v>
      </c>
      <c r="AP68" s="3" t="s">
        <v>96</v>
      </c>
      <c r="AQ68" s="3" t="s">
        <v>583</v>
      </c>
      <c r="AR68" s="3" t="s">
        <v>367</v>
      </c>
      <c r="AS68" s="3" t="s">
        <v>584</v>
      </c>
      <c r="AT68" s="3" t="s">
        <v>96</v>
      </c>
      <c r="AU68" s="3" t="s">
        <v>96</v>
      </c>
      <c r="AV68" s="3" t="s">
        <v>96</v>
      </c>
      <c r="AW68" s="3" t="s">
        <v>581</v>
      </c>
      <c r="AX68" s="3" t="s">
        <v>581</v>
      </c>
    </row>
    <row r="69" spans="1:50" ht="22" customHeight="1" x14ac:dyDescent="0.35">
      <c r="A69" s="2">
        <v>45530.507615740738</v>
      </c>
      <c r="B69" s="2">
        <v>45530.511192129627</v>
      </c>
      <c r="C69" s="3" t="s">
        <v>52</v>
      </c>
      <c r="D69" s="3" t="s">
        <v>585</v>
      </c>
      <c r="E69">
        <v>100</v>
      </c>
      <c r="F69">
        <v>309</v>
      </c>
      <c r="G69" s="3" t="s">
        <v>94</v>
      </c>
      <c r="H69" s="2">
        <v>45530.511203449074</v>
      </c>
      <c r="I69" s="3" t="s">
        <v>586</v>
      </c>
      <c r="J69" s="3" t="s">
        <v>96</v>
      </c>
      <c r="K69" s="3" t="s">
        <v>96</v>
      </c>
      <c r="L69" s="3" t="s">
        <v>96</v>
      </c>
      <c r="M69" s="3" t="s">
        <v>96</v>
      </c>
      <c r="N69">
        <v>40.7592</v>
      </c>
      <c r="O69">
        <v>-111.8875</v>
      </c>
      <c r="P69" s="3" t="s">
        <v>97</v>
      </c>
      <c r="Q69" s="3" t="s">
        <v>98</v>
      </c>
      <c r="R69">
        <v>1</v>
      </c>
      <c r="S69" s="3" t="s">
        <v>99</v>
      </c>
      <c r="T69" s="3" t="s">
        <v>587</v>
      </c>
      <c r="U69">
        <v>34</v>
      </c>
      <c r="V69" s="3" t="s">
        <v>101</v>
      </c>
      <c r="W69" s="3" t="s">
        <v>96</v>
      </c>
      <c r="X69" s="3" t="s">
        <v>588</v>
      </c>
      <c r="Y69" s="3" t="s">
        <v>116</v>
      </c>
      <c r="Z69" s="3" t="s">
        <v>117</v>
      </c>
      <c r="AA69" s="3" t="s">
        <v>104</v>
      </c>
      <c r="AB69" s="3" t="s">
        <v>105</v>
      </c>
      <c r="AC69" s="3" t="s">
        <v>105</v>
      </c>
      <c r="AD69" s="3" t="s">
        <v>105</v>
      </c>
      <c r="AE69" s="3" t="s">
        <v>105</v>
      </c>
      <c r="AF69" s="3" t="s">
        <v>105</v>
      </c>
      <c r="AG69" s="3" t="s">
        <v>106</v>
      </c>
      <c r="AH69" s="3" t="s">
        <v>104</v>
      </c>
      <c r="AI69" s="3" t="s">
        <v>106</v>
      </c>
      <c r="AJ69" s="3" t="s">
        <v>107</v>
      </c>
      <c r="AK69" s="3" t="s">
        <v>117</v>
      </c>
      <c r="AL69" s="3" t="s">
        <v>104</v>
      </c>
      <c r="AM69" s="3" t="s">
        <v>107</v>
      </c>
      <c r="AN69" s="3" t="s">
        <v>108</v>
      </c>
      <c r="AO69" s="3" t="s">
        <v>118</v>
      </c>
      <c r="AP69" s="3" t="s">
        <v>96</v>
      </c>
      <c r="AQ69" s="3" t="s">
        <v>589</v>
      </c>
      <c r="AR69" s="3" t="s">
        <v>138</v>
      </c>
      <c r="AS69" s="3" t="s">
        <v>590</v>
      </c>
      <c r="AT69" s="3" t="s">
        <v>96</v>
      </c>
      <c r="AU69" s="3" t="s">
        <v>96</v>
      </c>
      <c r="AV69" s="3" t="s">
        <v>96</v>
      </c>
      <c r="AW69" s="3" t="s">
        <v>587</v>
      </c>
      <c r="AX69" s="3" t="s">
        <v>587</v>
      </c>
    </row>
    <row r="70" spans="1:50" ht="22" customHeight="1" x14ac:dyDescent="0.35">
      <c r="A70" s="2">
        <v>45530.507997685185</v>
      </c>
      <c r="B70" s="2">
        <v>45530.511203703703</v>
      </c>
      <c r="C70" s="3" t="s">
        <v>52</v>
      </c>
      <c r="D70" s="3" t="s">
        <v>591</v>
      </c>
      <c r="E70">
        <v>100</v>
      </c>
      <c r="F70">
        <v>277</v>
      </c>
      <c r="G70" s="3" t="s">
        <v>94</v>
      </c>
      <c r="H70" s="2">
        <v>45530.511218252315</v>
      </c>
      <c r="I70" s="3" t="s">
        <v>592</v>
      </c>
      <c r="J70" s="3" t="s">
        <v>96</v>
      </c>
      <c r="K70" s="3" t="s">
        <v>96</v>
      </c>
      <c r="L70" s="3" t="s">
        <v>96</v>
      </c>
      <c r="M70" s="3" t="s">
        <v>96</v>
      </c>
      <c r="N70">
        <v>42.325000000000003</v>
      </c>
      <c r="O70">
        <v>-87.856099999999998</v>
      </c>
      <c r="P70" s="3" t="s">
        <v>97</v>
      </c>
      <c r="Q70" s="3" t="s">
        <v>98</v>
      </c>
      <c r="R70">
        <v>1</v>
      </c>
      <c r="S70" s="3" t="s">
        <v>99</v>
      </c>
      <c r="T70" s="3" t="s">
        <v>593</v>
      </c>
      <c r="U70">
        <v>24</v>
      </c>
      <c r="V70" s="3" t="s">
        <v>101</v>
      </c>
      <c r="W70" s="3" t="s">
        <v>96</v>
      </c>
      <c r="X70" s="3" t="s">
        <v>594</v>
      </c>
      <c r="Y70" s="3" t="s">
        <v>135</v>
      </c>
      <c r="Z70" s="3" t="s">
        <v>117</v>
      </c>
      <c r="AA70" s="3" t="s">
        <v>104</v>
      </c>
      <c r="AB70" s="3" t="s">
        <v>107</v>
      </c>
      <c r="AC70" s="3" t="s">
        <v>105</v>
      </c>
      <c r="AD70" s="3" t="s">
        <v>105</v>
      </c>
      <c r="AE70" s="3" t="s">
        <v>107</v>
      </c>
      <c r="AF70" s="3" t="s">
        <v>105</v>
      </c>
      <c r="AG70" s="3" t="s">
        <v>106</v>
      </c>
      <c r="AH70" s="3" t="s">
        <v>107</v>
      </c>
      <c r="AI70" s="3" t="s">
        <v>104</v>
      </c>
      <c r="AJ70" s="3" t="s">
        <v>117</v>
      </c>
      <c r="AK70" s="3" t="s">
        <v>117</v>
      </c>
      <c r="AL70" s="3" t="s">
        <v>105</v>
      </c>
      <c r="AM70" s="3" t="s">
        <v>107</v>
      </c>
      <c r="AN70" s="3" t="s">
        <v>108</v>
      </c>
      <c r="AO70" s="3" t="s">
        <v>96</v>
      </c>
      <c r="AP70" s="3" t="s">
        <v>96</v>
      </c>
      <c r="AQ70" s="3" t="s">
        <v>595</v>
      </c>
      <c r="AR70" s="3" t="s">
        <v>200</v>
      </c>
      <c r="AS70" s="3" t="s">
        <v>96</v>
      </c>
      <c r="AT70" s="3" t="s">
        <v>96</v>
      </c>
      <c r="AU70" s="3" t="s">
        <v>96</v>
      </c>
      <c r="AV70" s="3" t="s">
        <v>596</v>
      </c>
      <c r="AW70" s="3" t="s">
        <v>593</v>
      </c>
      <c r="AX70" s="3" t="s">
        <v>593</v>
      </c>
    </row>
    <row r="71" spans="1:50" ht="22" customHeight="1" x14ac:dyDescent="0.35">
      <c r="A71" s="2">
        <v>45530.507581018515</v>
      </c>
      <c r="B71" s="2">
        <v>45530.511388888888</v>
      </c>
      <c r="C71" s="3" t="s">
        <v>52</v>
      </c>
      <c r="D71" s="3" t="s">
        <v>597</v>
      </c>
      <c r="E71">
        <v>100</v>
      </c>
      <c r="F71">
        <v>329</v>
      </c>
      <c r="G71" s="3" t="s">
        <v>94</v>
      </c>
      <c r="H71" s="2">
        <v>45530.511400914351</v>
      </c>
      <c r="I71" s="3" t="s">
        <v>598</v>
      </c>
      <c r="J71" s="3" t="s">
        <v>96</v>
      </c>
      <c r="K71" s="3" t="s">
        <v>96</v>
      </c>
      <c r="L71" s="3" t="s">
        <v>96</v>
      </c>
      <c r="M71" s="3" t="s">
        <v>96</v>
      </c>
      <c r="N71">
        <v>43.291200000000003</v>
      </c>
      <c r="O71">
        <v>-77.789400000000001</v>
      </c>
      <c r="P71" s="3" t="s">
        <v>97</v>
      </c>
      <c r="Q71" s="3" t="s">
        <v>98</v>
      </c>
      <c r="R71">
        <v>1</v>
      </c>
      <c r="S71" s="3" t="s">
        <v>99</v>
      </c>
      <c r="T71" s="3" t="s">
        <v>599</v>
      </c>
      <c r="U71">
        <v>59</v>
      </c>
      <c r="V71" s="3" t="s">
        <v>133</v>
      </c>
      <c r="W71" s="3" t="s">
        <v>96</v>
      </c>
      <c r="X71" s="3" t="s">
        <v>600</v>
      </c>
      <c r="Y71" s="3" t="s">
        <v>103</v>
      </c>
      <c r="Z71" s="3" t="s">
        <v>106</v>
      </c>
      <c r="AA71" s="3" t="s">
        <v>106</v>
      </c>
      <c r="AB71" s="3" t="s">
        <v>106</v>
      </c>
      <c r="AC71" s="3" t="s">
        <v>105</v>
      </c>
      <c r="AD71" s="3" t="s">
        <v>105</v>
      </c>
      <c r="AE71" s="3" t="s">
        <v>106</v>
      </c>
      <c r="AF71" s="3" t="s">
        <v>105</v>
      </c>
      <c r="AG71" s="3" t="s">
        <v>105</v>
      </c>
      <c r="AH71" s="3" t="s">
        <v>105</v>
      </c>
      <c r="AI71" s="3" t="s">
        <v>105</v>
      </c>
      <c r="AJ71" s="3" t="s">
        <v>106</v>
      </c>
      <c r="AK71" s="3" t="s">
        <v>107</v>
      </c>
      <c r="AL71" s="3" t="s">
        <v>105</v>
      </c>
      <c r="AM71" s="3" t="s">
        <v>105</v>
      </c>
      <c r="AN71" s="3" t="s">
        <v>108</v>
      </c>
      <c r="AO71" s="3" t="s">
        <v>601</v>
      </c>
      <c r="AP71" s="3" t="s">
        <v>96</v>
      </c>
      <c r="AQ71" s="3" t="s">
        <v>602</v>
      </c>
      <c r="AR71" s="3" t="s">
        <v>603</v>
      </c>
      <c r="AS71" s="3" t="s">
        <v>604</v>
      </c>
      <c r="AT71" s="3" t="s">
        <v>605</v>
      </c>
      <c r="AU71" s="3" t="s">
        <v>96</v>
      </c>
      <c r="AV71" s="3" t="s">
        <v>96</v>
      </c>
      <c r="AW71" s="3" t="s">
        <v>599</v>
      </c>
      <c r="AX71" s="3" t="s">
        <v>599</v>
      </c>
    </row>
    <row r="72" spans="1:50" ht="22" customHeight="1" x14ac:dyDescent="0.35">
      <c r="A72" s="2">
        <v>45530.509664351855</v>
      </c>
      <c r="B72" s="2">
        <v>45530.511423611111</v>
      </c>
      <c r="C72" s="3" t="s">
        <v>52</v>
      </c>
      <c r="D72" s="3" t="s">
        <v>606</v>
      </c>
      <c r="E72">
        <v>100</v>
      </c>
      <c r="F72">
        <v>152</v>
      </c>
      <c r="G72" s="3" t="s">
        <v>94</v>
      </c>
      <c r="H72" s="2">
        <v>45530.511440405091</v>
      </c>
      <c r="I72" s="3" t="s">
        <v>607</v>
      </c>
      <c r="J72" s="3" t="s">
        <v>96</v>
      </c>
      <c r="K72" s="3" t="s">
        <v>96</v>
      </c>
      <c r="L72" s="3" t="s">
        <v>96</v>
      </c>
      <c r="M72" s="3" t="s">
        <v>96</v>
      </c>
      <c r="N72">
        <v>40.108600000000003</v>
      </c>
      <c r="O72">
        <v>-75.283500000000004</v>
      </c>
      <c r="P72" s="3" t="s">
        <v>97</v>
      </c>
      <c r="Q72" s="3" t="s">
        <v>98</v>
      </c>
      <c r="R72">
        <v>0.80000001192092896</v>
      </c>
      <c r="S72" s="3" t="s">
        <v>99</v>
      </c>
      <c r="T72" s="3" t="s">
        <v>608</v>
      </c>
      <c r="U72">
        <v>26</v>
      </c>
      <c r="V72" s="3" t="s">
        <v>133</v>
      </c>
      <c r="W72" s="3" t="s">
        <v>96</v>
      </c>
      <c r="X72" s="3" t="s">
        <v>609</v>
      </c>
      <c r="Y72" s="3" t="s">
        <v>144</v>
      </c>
      <c r="Z72" s="3" t="s">
        <v>106</v>
      </c>
      <c r="AA72" s="3" t="s">
        <v>105</v>
      </c>
      <c r="AB72" s="3" t="s">
        <v>105</v>
      </c>
      <c r="AC72" s="3" t="s">
        <v>106</v>
      </c>
      <c r="AD72" s="3" t="s">
        <v>105</v>
      </c>
      <c r="AE72" s="3" t="s">
        <v>117</v>
      </c>
      <c r="AF72" s="3" t="s">
        <v>105</v>
      </c>
      <c r="AG72" s="3" t="s">
        <v>105</v>
      </c>
      <c r="AH72" s="3" t="s">
        <v>105</v>
      </c>
      <c r="AI72" s="3" t="s">
        <v>107</v>
      </c>
      <c r="AJ72" s="3" t="s">
        <v>117</v>
      </c>
      <c r="AK72" s="3" t="s">
        <v>117</v>
      </c>
      <c r="AL72" s="3" t="s">
        <v>104</v>
      </c>
      <c r="AM72" s="3" t="s">
        <v>107</v>
      </c>
      <c r="AN72" s="3" t="s">
        <v>108</v>
      </c>
      <c r="AO72" s="3" t="s">
        <v>610</v>
      </c>
      <c r="AP72" s="3" t="s">
        <v>96</v>
      </c>
      <c r="AQ72" s="3" t="s">
        <v>611</v>
      </c>
      <c r="AR72" s="3" t="s">
        <v>411</v>
      </c>
      <c r="AS72" s="3" t="s">
        <v>612</v>
      </c>
      <c r="AT72" s="3" t="s">
        <v>96</v>
      </c>
      <c r="AU72" s="3" t="s">
        <v>96</v>
      </c>
      <c r="AV72" s="3" t="s">
        <v>96</v>
      </c>
      <c r="AW72" s="3" t="s">
        <v>608</v>
      </c>
      <c r="AX72" s="3" t="s">
        <v>608</v>
      </c>
    </row>
    <row r="73" spans="1:50" ht="22" customHeight="1" x14ac:dyDescent="0.35">
      <c r="A73" s="2">
        <v>45530.509641203702</v>
      </c>
      <c r="B73" s="2">
        <v>45530.511516203704</v>
      </c>
      <c r="C73" s="3" t="s">
        <v>52</v>
      </c>
      <c r="D73" s="3" t="s">
        <v>613</v>
      </c>
      <c r="E73">
        <v>100</v>
      </c>
      <c r="F73">
        <v>162</v>
      </c>
      <c r="G73" s="3" t="s">
        <v>94</v>
      </c>
      <c r="H73" s="2">
        <v>45530.511528101852</v>
      </c>
      <c r="I73" s="3" t="s">
        <v>614</v>
      </c>
      <c r="J73" s="3" t="s">
        <v>96</v>
      </c>
      <c r="K73" s="3" t="s">
        <v>96</v>
      </c>
      <c r="L73" s="3" t="s">
        <v>96</v>
      </c>
      <c r="M73" s="3" t="s">
        <v>96</v>
      </c>
      <c r="N73">
        <v>37.386000000000003</v>
      </c>
      <c r="O73">
        <v>-79.219099999999997</v>
      </c>
      <c r="P73" s="3" t="s">
        <v>97</v>
      </c>
      <c r="Q73" s="3" t="s">
        <v>98</v>
      </c>
      <c r="R73">
        <v>1</v>
      </c>
      <c r="S73" s="3" t="s">
        <v>99</v>
      </c>
      <c r="T73" s="3" t="s">
        <v>615</v>
      </c>
      <c r="U73">
        <v>22</v>
      </c>
      <c r="V73" s="3" t="s">
        <v>133</v>
      </c>
      <c r="W73" s="3" t="s">
        <v>96</v>
      </c>
      <c r="X73" s="3" t="s">
        <v>616</v>
      </c>
      <c r="Y73" s="3" t="s">
        <v>135</v>
      </c>
      <c r="Z73" s="3" t="s">
        <v>107</v>
      </c>
      <c r="AA73" s="3" t="s">
        <v>105</v>
      </c>
      <c r="AB73" s="3" t="s">
        <v>105</v>
      </c>
      <c r="AC73" s="3" t="s">
        <v>105</v>
      </c>
      <c r="AD73" s="3" t="s">
        <v>117</v>
      </c>
      <c r="AE73" s="3" t="s">
        <v>107</v>
      </c>
      <c r="AF73" s="3" t="s">
        <v>105</v>
      </c>
      <c r="AG73" s="3" t="s">
        <v>107</v>
      </c>
      <c r="AH73" s="3" t="s">
        <v>104</v>
      </c>
      <c r="AI73" s="3" t="s">
        <v>117</v>
      </c>
      <c r="AJ73" s="3" t="s">
        <v>117</v>
      </c>
      <c r="AK73" s="3" t="s">
        <v>117</v>
      </c>
      <c r="AL73" s="3" t="s">
        <v>104</v>
      </c>
      <c r="AM73" s="3" t="s">
        <v>117</v>
      </c>
      <c r="AN73" s="3" t="s">
        <v>108</v>
      </c>
      <c r="AO73" s="3" t="s">
        <v>401</v>
      </c>
      <c r="AP73" s="3" t="s">
        <v>96</v>
      </c>
      <c r="AQ73" s="3" t="s">
        <v>617</v>
      </c>
      <c r="AR73" s="3" t="s">
        <v>618</v>
      </c>
      <c r="AS73" s="3" t="s">
        <v>96</v>
      </c>
      <c r="AT73" s="3" t="s">
        <v>96</v>
      </c>
      <c r="AU73" s="3" t="s">
        <v>96</v>
      </c>
      <c r="AV73" s="3" t="s">
        <v>619</v>
      </c>
      <c r="AW73" s="3" t="s">
        <v>615</v>
      </c>
      <c r="AX73" s="3" t="s">
        <v>615</v>
      </c>
    </row>
    <row r="74" spans="1:50" ht="22" customHeight="1" x14ac:dyDescent="0.35">
      <c r="A74" s="2">
        <v>45530.504756944443</v>
      </c>
      <c r="B74" s="2">
        <v>45530.51158564815</v>
      </c>
      <c r="C74" s="3" t="s">
        <v>52</v>
      </c>
      <c r="D74" s="3" t="s">
        <v>620</v>
      </c>
      <c r="E74">
        <v>100</v>
      </c>
      <c r="F74">
        <v>590</v>
      </c>
      <c r="G74" s="3" t="s">
        <v>94</v>
      </c>
      <c r="H74" s="2">
        <v>45530.511601909719</v>
      </c>
      <c r="I74" s="3" t="s">
        <v>621</v>
      </c>
      <c r="J74" s="3" t="s">
        <v>96</v>
      </c>
      <c r="K74" s="3" t="s">
        <v>96</v>
      </c>
      <c r="L74" s="3" t="s">
        <v>96</v>
      </c>
      <c r="M74" s="3" t="s">
        <v>96</v>
      </c>
      <c r="N74">
        <v>41.7059</v>
      </c>
      <c r="O74">
        <v>-81.199700000000007</v>
      </c>
      <c r="P74" s="3" t="s">
        <v>97</v>
      </c>
      <c r="Q74" s="3" t="s">
        <v>98</v>
      </c>
      <c r="R74">
        <v>1</v>
      </c>
      <c r="S74" s="3" t="s">
        <v>99</v>
      </c>
      <c r="T74" s="3" t="s">
        <v>622</v>
      </c>
      <c r="U74">
        <v>50</v>
      </c>
      <c r="V74" s="3" t="s">
        <v>101</v>
      </c>
      <c r="W74" s="3" t="s">
        <v>96</v>
      </c>
      <c r="X74" s="3" t="s">
        <v>623</v>
      </c>
      <c r="Y74" s="3" t="s">
        <v>103</v>
      </c>
      <c r="Z74" s="3" t="s">
        <v>106</v>
      </c>
      <c r="AA74" s="3" t="s">
        <v>105</v>
      </c>
      <c r="AB74" s="3" t="s">
        <v>105</v>
      </c>
      <c r="AC74" s="3" t="s">
        <v>104</v>
      </c>
      <c r="AD74" s="3" t="s">
        <v>107</v>
      </c>
      <c r="AE74" s="3" t="s">
        <v>107</v>
      </c>
      <c r="AF74" s="3" t="s">
        <v>104</v>
      </c>
      <c r="AG74" s="3" t="s">
        <v>106</v>
      </c>
      <c r="AH74" s="3" t="s">
        <v>105</v>
      </c>
      <c r="AI74" s="3" t="s">
        <v>107</v>
      </c>
      <c r="AJ74" s="3" t="s">
        <v>117</v>
      </c>
      <c r="AK74" s="3" t="s">
        <v>117</v>
      </c>
      <c r="AL74" s="3" t="s">
        <v>105</v>
      </c>
      <c r="AM74" s="3" t="s">
        <v>105</v>
      </c>
      <c r="AN74" s="3" t="s">
        <v>108</v>
      </c>
      <c r="AO74" s="3" t="s">
        <v>214</v>
      </c>
      <c r="AP74" s="3" t="s">
        <v>96</v>
      </c>
      <c r="AQ74" s="3" t="s">
        <v>624</v>
      </c>
      <c r="AR74" s="3" t="s">
        <v>238</v>
      </c>
      <c r="AS74" s="3" t="s">
        <v>96</v>
      </c>
      <c r="AT74" s="3" t="s">
        <v>96</v>
      </c>
      <c r="AU74" s="3" t="s">
        <v>96</v>
      </c>
      <c r="AV74" s="3" t="s">
        <v>625</v>
      </c>
      <c r="AW74" s="3" t="s">
        <v>622</v>
      </c>
      <c r="AX74" s="3" t="s">
        <v>622</v>
      </c>
    </row>
    <row r="75" spans="1:50" ht="22" customHeight="1" x14ac:dyDescent="0.35">
      <c r="A75" s="2">
        <v>45530.508668981478</v>
      </c>
      <c r="B75" s="2">
        <v>45530.511608796296</v>
      </c>
      <c r="C75" s="3" t="s">
        <v>52</v>
      </c>
      <c r="D75" s="3" t="s">
        <v>626</v>
      </c>
      <c r="E75">
        <v>100</v>
      </c>
      <c r="F75">
        <v>253</v>
      </c>
      <c r="G75" s="3" t="s">
        <v>94</v>
      </c>
      <c r="H75" s="2">
        <v>45530.511625370367</v>
      </c>
      <c r="I75" s="3" t="s">
        <v>627</v>
      </c>
      <c r="J75" s="3" t="s">
        <v>96</v>
      </c>
      <c r="K75" s="3" t="s">
        <v>96</v>
      </c>
      <c r="L75" s="3" t="s">
        <v>96</v>
      </c>
      <c r="M75" s="3" t="s">
        <v>96</v>
      </c>
      <c r="N75">
        <v>32.3705</v>
      </c>
      <c r="O75">
        <v>-90.174599999999998</v>
      </c>
      <c r="P75" s="3" t="s">
        <v>97</v>
      </c>
      <c r="Q75" s="3" t="s">
        <v>98</v>
      </c>
      <c r="R75">
        <v>1</v>
      </c>
      <c r="S75" s="3" t="s">
        <v>99</v>
      </c>
      <c r="T75" s="3" t="s">
        <v>628</v>
      </c>
      <c r="U75">
        <v>25</v>
      </c>
      <c r="V75" s="3" t="s">
        <v>101</v>
      </c>
      <c r="W75" s="3" t="s">
        <v>96</v>
      </c>
      <c r="X75" s="3" t="s">
        <v>629</v>
      </c>
      <c r="Y75" s="3" t="s">
        <v>135</v>
      </c>
      <c r="Z75" s="3" t="s">
        <v>117</v>
      </c>
      <c r="AA75" s="3" t="s">
        <v>104</v>
      </c>
      <c r="AB75" s="3" t="s">
        <v>107</v>
      </c>
      <c r="AC75" s="3" t="s">
        <v>104</v>
      </c>
      <c r="AD75" s="3" t="s">
        <v>105</v>
      </c>
      <c r="AE75" s="3" t="s">
        <v>105</v>
      </c>
      <c r="AF75" s="3" t="s">
        <v>104</v>
      </c>
      <c r="AG75" s="3" t="s">
        <v>107</v>
      </c>
      <c r="AH75" s="3" t="s">
        <v>105</v>
      </c>
      <c r="AI75" s="3" t="s">
        <v>105</v>
      </c>
      <c r="AJ75" s="3" t="s">
        <v>117</v>
      </c>
      <c r="AK75" s="3" t="s">
        <v>117</v>
      </c>
      <c r="AL75" s="3" t="s">
        <v>104</v>
      </c>
      <c r="AM75" s="3" t="s">
        <v>107</v>
      </c>
      <c r="AN75" s="3" t="s">
        <v>108</v>
      </c>
      <c r="AO75" s="3" t="s">
        <v>630</v>
      </c>
      <c r="AP75" s="3" t="s">
        <v>96</v>
      </c>
      <c r="AQ75" s="3" t="s">
        <v>631</v>
      </c>
      <c r="AR75" s="3" t="s">
        <v>632</v>
      </c>
      <c r="AS75" s="3" t="s">
        <v>96</v>
      </c>
      <c r="AT75" s="3" t="s">
        <v>96</v>
      </c>
      <c r="AU75" s="3" t="s">
        <v>96</v>
      </c>
      <c r="AV75" s="3" t="s">
        <v>633</v>
      </c>
      <c r="AW75" s="3" t="s">
        <v>628</v>
      </c>
      <c r="AX75" s="3" t="s">
        <v>628</v>
      </c>
    </row>
    <row r="76" spans="1:50" ht="22" customHeight="1" x14ac:dyDescent="0.35">
      <c r="A76" s="2">
        <v>45530.50922453704</v>
      </c>
      <c r="B76" s="2">
        <v>45530.511655092596</v>
      </c>
      <c r="C76" s="3" t="s">
        <v>52</v>
      </c>
      <c r="D76" s="3" t="s">
        <v>634</v>
      </c>
      <c r="E76">
        <v>100</v>
      </c>
      <c r="F76">
        <v>210</v>
      </c>
      <c r="G76" s="3" t="s">
        <v>94</v>
      </c>
      <c r="H76" s="2">
        <v>45530.511667951389</v>
      </c>
      <c r="I76" s="3" t="s">
        <v>635</v>
      </c>
      <c r="J76" s="3" t="s">
        <v>96</v>
      </c>
      <c r="K76" s="3" t="s">
        <v>96</v>
      </c>
      <c r="L76" s="3" t="s">
        <v>96</v>
      </c>
      <c r="M76" s="3" t="s">
        <v>96</v>
      </c>
      <c r="N76">
        <v>40.725999999999999</v>
      </c>
      <c r="O76">
        <v>-73.847999999999999</v>
      </c>
      <c r="P76" s="3" t="s">
        <v>97</v>
      </c>
      <c r="Q76" s="3" t="s">
        <v>98</v>
      </c>
      <c r="R76">
        <v>1</v>
      </c>
      <c r="S76" s="3" t="s">
        <v>99</v>
      </c>
      <c r="T76" s="3" t="s">
        <v>636</v>
      </c>
      <c r="U76">
        <v>36</v>
      </c>
      <c r="V76" s="3" t="s">
        <v>133</v>
      </c>
      <c r="W76" s="3" t="s">
        <v>96</v>
      </c>
      <c r="X76" s="3" t="s">
        <v>637</v>
      </c>
      <c r="Y76" s="3" t="s">
        <v>135</v>
      </c>
      <c r="Z76" s="3" t="s">
        <v>106</v>
      </c>
      <c r="AA76" s="3" t="s">
        <v>106</v>
      </c>
      <c r="AB76" s="3" t="s">
        <v>106</v>
      </c>
      <c r="AC76" s="3" t="s">
        <v>106</v>
      </c>
      <c r="AD76" s="3" t="s">
        <v>105</v>
      </c>
      <c r="AE76" s="3" t="s">
        <v>106</v>
      </c>
      <c r="AF76" s="3" t="s">
        <v>106</v>
      </c>
      <c r="AG76" s="3" t="s">
        <v>105</v>
      </c>
      <c r="AH76" s="3" t="s">
        <v>106</v>
      </c>
      <c r="AI76" s="3" t="s">
        <v>106</v>
      </c>
      <c r="AJ76" s="3" t="s">
        <v>106</v>
      </c>
      <c r="AK76" s="3" t="s">
        <v>117</v>
      </c>
      <c r="AL76" s="3" t="s">
        <v>104</v>
      </c>
      <c r="AM76" s="3" t="s">
        <v>117</v>
      </c>
      <c r="AN76" s="3" t="s">
        <v>108</v>
      </c>
      <c r="AO76" s="3" t="s">
        <v>500</v>
      </c>
      <c r="AP76" s="3" t="s">
        <v>96</v>
      </c>
      <c r="AQ76" s="3" t="s">
        <v>638</v>
      </c>
      <c r="AR76" s="3" t="s">
        <v>639</v>
      </c>
      <c r="AS76" s="3" t="s">
        <v>640</v>
      </c>
      <c r="AT76" s="3" t="s">
        <v>96</v>
      </c>
      <c r="AU76" s="3" t="s">
        <v>96</v>
      </c>
      <c r="AV76" s="3" t="s">
        <v>96</v>
      </c>
      <c r="AW76" s="3" t="s">
        <v>636</v>
      </c>
      <c r="AX76" s="3" t="s">
        <v>636</v>
      </c>
    </row>
    <row r="77" spans="1:50" ht="22" customHeight="1" x14ac:dyDescent="0.35">
      <c r="A77" s="2">
        <v>45530.509421296294</v>
      </c>
      <c r="B77" s="2">
        <v>45530.511678240742</v>
      </c>
      <c r="C77" s="3" t="s">
        <v>52</v>
      </c>
      <c r="D77" s="3" t="s">
        <v>641</v>
      </c>
      <c r="E77">
        <v>100</v>
      </c>
      <c r="F77">
        <v>195</v>
      </c>
      <c r="G77" s="3" t="s">
        <v>94</v>
      </c>
      <c r="H77" s="2">
        <v>45530.511690648149</v>
      </c>
      <c r="I77" s="3" t="s">
        <v>642</v>
      </c>
      <c r="J77" s="3" t="s">
        <v>96</v>
      </c>
      <c r="K77" s="3" t="s">
        <v>96</v>
      </c>
      <c r="L77" s="3" t="s">
        <v>96</v>
      </c>
      <c r="M77" s="3" t="s">
        <v>96</v>
      </c>
      <c r="N77">
        <v>33.921199999999999</v>
      </c>
      <c r="O77">
        <v>-118.14239999999999</v>
      </c>
      <c r="P77" s="3" t="s">
        <v>97</v>
      </c>
      <c r="Q77" s="3" t="s">
        <v>98</v>
      </c>
      <c r="R77">
        <v>0.80000001192092896</v>
      </c>
      <c r="S77" s="3" t="s">
        <v>99</v>
      </c>
      <c r="T77" s="3" t="s">
        <v>643</v>
      </c>
      <c r="U77">
        <v>31</v>
      </c>
      <c r="V77" s="3" t="s">
        <v>476</v>
      </c>
      <c r="W77" s="3" t="s">
        <v>644</v>
      </c>
      <c r="X77" s="3" t="s">
        <v>645</v>
      </c>
      <c r="Y77" s="3" t="s">
        <v>144</v>
      </c>
      <c r="Z77" s="3" t="s">
        <v>107</v>
      </c>
      <c r="AA77" s="3" t="s">
        <v>105</v>
      </c>
      <c r="AB77" s="3" t="s">
        <v>105</v>
      </c>
      <c r="AC77" s="3" t="s">
        <v>104</v>
      </c>
      <c r="AD77" s="3" t="s">
        <v>104</v>
      </c>
      <c r="AE77" s="3" t="s">
        <v>104</v>
      </c>
      <c r="AF77" s="3" t="s">
        <v>105</v>
      </c>
      <c r="AG77" s="3" t="s">
        <v>104</v>
      </c>
      <c r="AH77" s="3" t="s">
        <v>105</v>
      </c>
      <c r="AI77" s="3" t="s">
        <v>107</v>
      </c>
      <c r="AJ77" s="3" t="s">
        <v>117</v>
      </c>
      <c r="AK77" s="3" t="s">
        <v>117</v>
      </c>
      <c r="AL77" s="3" t="s">
        <v>105</v>
      </c>
      <c r="AM77" s="3" t="s">
        <v>105</v>
      </c>
      <c r="AN77" s="3" t="s">
        <v>108</v>
      </c>
      <c r="AO77" s="3" t="s">
        <v>244</v>
      </c>
      <c r="AP77" s="3" t="s">
        <v>96</v>
      </c>
      <c r="AQ77" s="3" t="s">
        <v>646</v>
      </c>
      <c r="AR77" s="3" t="s">
        <v>647</v>
      </c>
      <c r="AS77" s="3" t="s">
        <v>648</v>
      </c>
      <c r="AT77" s="3" t="s">
        <v>96</v>
      </c>
      <c r="AU77" s="3" t="s">
        <v>96</v>
      </c>
      <c r="AV77" s="3" t="s">
        <v>96</v>
      </c>
      <c r="AW77" s="3" t="s">
        <v>643</v>
      </c>
      <c r="AX77" s="3" t="s">
        <v>643</v>
      </c>
    </row>
    <row r="78" spans="1:50" ht="22" customHeight="1" x14ac:dyDescent="0.35">
      <c r="A78" s="2">
        <v>45530.509687500002</v>
      </c>
      <c r="B78" s="2">
        <v>45530.511678240742</v>
      </c>
      <c r="C78" s="3" t="s">
        <v>52</v>
      </c>
      <c r="D78" s="3" t="s">
        <v>649</v>
      </c>
      <c r="E78">
        <v>100</v>
      </c>
      <c r="F78">
        <v>172</v>
      </c>
      <c r="G78" s="3" t="s">
        <v>94</v>
      </c>
      <c r="H78" s="2">
        <v>45530.51169457176</v>
      </c>
      <c r="I78" s="3" t="s">
        <v>650</v>
      </c>
      <c r="J78" s="3" t="s">
        <v>96</v>
      </c>
      <c r="K78" s="3" t="s">
        <v>96</v>
      </c>
      <c r="L78" s="3" t="s">
        <v>96</v>
      </c>
      <c r="M78" s="3" t="s">
        <v>96</v>
      </c>
      <c r="N78">
        <v>39.991399999999999</v>
      </c>
      <c r="O78">
        <v>-83.003399999999999</v>
      </c>
      <c r="P78" s="3" t="s">
        <v>97</v>
      </c>
      <c r="Q78" s="3" t="s">
        <v>98</v>
      </c>
      <c r="R78">
        <v>1</v>
      </c>
      <c r="S78" s="3" t="s">
        <v>99</v>
      </c>
      <c r="T78" s="3" t="s">
        <v>651</v>
      </c>
      <c r="U78">
        <v>30</v>
      </c>
      <c r="V78" s="3" t="s">
        <v>101</v>
      </c>
      <c r="W78" s="3" t="s">
        <v>96</v>
      </c>
      <c r="X78" s="3" t="s">
        <v>652</v>
      </c>
      <c r="Y78" s="3" t="s">
        <v>144</v>
      </c>
      <c r="Z78" s="3" t="s">
        <v>105</v>
      </c>
      <c r="AA78" s="3" t="s">
        <v>106</v>
      </c>
      <c r="AB78" s="3" t="s">
        <v>106</v>
      </c>
      <c r="AC78" s="3" t="s">
        <v>106</v>
      </c>
      <c r="AD78" s="3" t="s">
        <v>105</v>
      </c>
      <c r="AE78" s="3" t="s">
        <v>117</v>
      </c>
      <c r="AF78" s="3" t="s">
        <v>105</v>
      </c>
      <c r="AG78" s="3" t="s">
        <v>106</v>
      </c>
      <c r="AH78" s="3" t="s">
        <v>105</v>
      </c>
      <c r="AI78" s="3" t="s">
        <v>117</v>
      </c>
      <c r="AJ78" s="3" t="s">
        <v>117</v>
      </c>
      <c r="AK78" s="3" t="s">
        <v>117</v>
      </c>
      <c r="AL78" s="3" t="s">
        <v>104</v>
      </c>
      <c r="AM78" s="3" t="s">
        <v>107</v>
      </c>
      <c r="AN78" s="3" t="s">
        <v>108</v>
      </c>
      <c r="AO78" s="3" t="s">
        <v>176</v>
      </c>
      <c r="AP78" s="3" t="s">
        <v>96</v>
      </c>
      <c r="AQ78" s="3" t="s">
        <v>653</v>
      </c>
      <c r="AR78" s="3" t="s">
        <v>246</v>
      </c>
      <c r="AS78" s="3" t="s">
        <v>654</v>
      </c>
      <c r="AT78" s="3" t="s">
        <v>96</v>
      </c>
      <c r="AU78" s="3" t="s">
        <v>96</v>
      </c>
      <c r="AV78" s="3" t="s">
        <v>96</v>
      </c>
      <c r="AW78" s="3" t="s">
        <v>651</v>
      </c>
      <c r="AX78" s="3" t="s">
        <v>651</v>
      </c>
    </row>
    <row r="79" spans="1:50" ht="22" customHeight="1" x14ac:dyDescent="0.35">
      <c r="A79" s="2">
        <v>45530.504444444443</v>
      </c>
      <c r="B79" s="2">
        <v>45530.511712962965</v>
      </c>
      <c r="C79" s="3" t="s">
        <v>52</v>
      </c>
      <c r="D79" s="3" t="s">
        <v>655</v>
      </c>
      <c r="E79">
        <v>100</v>
      </c>
      <c r="F79">
        <v>628</v>
      </c>
      <c r="G79" s="3" t="s">
        <v>94</v>
      </c>
      <c r="H79" s="2">
        <v>45530.511724490738</v>
      </c>
      <c r="I79" s="3" t="s">
        <v>656</v>
      </c>
      <c r="J79" s="3" t="s">
        <v>96</v>
      </c>
      <c r="K79" s="3" t="s">
        <v>96</v>
      </c>
      <c r="L79" s="3" t="s">
        <v>96</v>
      </c>
      <c r="M79" s="3" t="s">
        <v>96</v>
      </c>
      <c r="N79">
        <v>36.837499999999999</v>
      </c>
      <c r="O79">
        <v>-76.0976</v>
      </c>
      <c r="P79" s="3" t="s">
        <v>97</v>
      </c>
      <c r="Q79" s="3" t="s">
        <v>98</v>
      </c>
      <c r="R79">
        <v>1</v>
      </c>
      <c r="S79" s="3" t="s">
        <v>99</v>
      </c>
      <c r="T79" s="3" t="s">
        <v>657</v>
      </c>
      <c r="U79">
        <v>41</v>
      </c>
      <c r="V79" s="3" t="s">
        <v>133</v>
      </c>
      <c r="W79" s="3" t="s">
        <v>96</v>
      </c>
      <c r="X79" s="3" t="s">
        <v>658</v>
      </c>
      <c r="Y79" s="3" t="s">
        <v>144</v>
      </c>
      <c r="Z79" s="3" t="s">
        <v>105</v>
      </c>
      <c r="AA79" s="3" t="s">
        <v>105</v>
      </c>
      <c r="AB79" s="3" t="s">
        <v>104</v>
      </c>
      <c r="AC79" s="3" t="s">
        <v>105</v>
      </c>
      <c r="AD79" s="3" t="s">
        <v>105</v>
      </c>
      <c r="AE79" s="3" t="s">
        <v>105</v>
      </c>
      <c r="AF79" s="3" t="s">
        <v>105</v>
      </c>
      <c r="AG79" s="3" t="s">
        <v>105</v>
      </c>
      <c r="AH79" s="3" t="s">
        <v>105</v>
      </c>
      <c r="AI79" s="3" t="s">
        <v>105</v>
      </c>
      <c r="AJ79" s="3" t="s">
        <v>106</v>
      </c>
      <c r="AK79" s="3" t="s">
        <v>106</v>
      </c>
      <c r="AL79" s="3" t="s">
        <v>104</v>
      </c>
      <c r="AM79" s="3" t="s">
        <v>106</v>
      </c>
      <c r="AN79" s="3" t="s">
        <v>108</v>
      </c>
      <c r="AO79" s="3" t="s">
        <v>118</v>
      </c>
      <c r="AP79" s="3" t="s">
        <v>96</v>
      </c>
      <c r="AQ79" s="3" t="s">
        <v>659</v>
      </c>
      <c r="AR79" s="3" t="s">
        <v>660</v>
      </c>
      <c r="AS79" s="3" t="s">
        <v>661</v>
      </c>
      <c r="AT79" s="3" t="s">
        <v>96</v>
      </c>
      <c r="AU79" s="3" t="s">
        <v>96</v>
      </c>
      <c r="AV79" s="3" t="s">
        <v>96</v>
      </c>
      <c r="AW79" s="3" t="s">
        <v>657</v>
      </c>
      <c r="AX79" s="3" t="s">
        <v>657</v>
      </c>
    </row>
    <row r="80" spans="1:50" ht="22" customHeight="1" x14ac:dyDescent="0.35">
      <c r="A80" s="2">
        <v>45530.508032407408</v>
      </c>
      <c r="B80" s="2">
        <v>45530.511724537035</v>
      </c>
      <c r="C80" s="3" t="s">
        <v>52</v>
      </c>
      <c r="D80" s="3" t="s">
        <v>662</v>
      </c>
      <c r="E80">
        <v>100</v>
      </c>
      <c r="F80">
        <v>318</v>
      </c>
      <c r="G80" s="3" t="s">
        <v>94</v>
      </c>
      <c r="H80" s="2">
        <v>45530.511730555554</v>
      </c>
      <c r="I80" s="3" t="s">
        <v>663</v>
      </c>
      <c r="J80" s="3" t="s">
        <v>96</v>
      </c>
      <c r="K80" s="3" t="s">
        <v>96</v>
      </c>
      <c r="L80" s="3" t="s">
        <v>96</v>
      </c>
      <c r="M80" s="3" t="s">
        <v>96</v>
      </c>
      <c r="N80">
        <v>33.567900000000002</v>
      </c>
      <c r="O80">
        <v>-117.7046</v>
      </c>
      <c r="P80" s="3" t="s">
        <v>97</v>
      </c>
      <c r="Q80" s="3" t="s">
        <v>98</v>
      </c>
      <c r="R80">
        <v>1</v>
      </c>
      <c r="S80" s="3" t="s">
        <v>99</v>
      </c>
      <c r="T80" s="3" t="s">
        <v>664</v>
      </c>
      <c r="U80">
        <v>28</v>
      </c>
      <c r="V80" s="3" t="s">
        <v>101</v>
      </c>
      <c r="W80" s="3" t="s">
        <v>96</v>
      </c>
      <c r="X80" s="3" t="s">
        <v>665</v>
      </c>
      <c r="Y80" s="3" t="s">
        <v>116</v>
      </c>
      <c r="Z80" s="3" t="s">
        <v>117</v>
      </c>
      <c r="AA80" s="3" t="s">
        <v>104</v>
      </c>
      <c r="AB80" s="3" t="s">
        <v>104</v>
      </c>
      <c r="AC80" s="3" t="s">
        <v>105</v>
      </c>
      <c r="AD80" s="3" t="s">
        <v>105</v>
      </c>
      <c r="AE80" s="3" t="s">
        <v>104</v>
      </c>
      <c r="AF80" s="3" t="s">
        <v>104</v>
      </c>
      <c r="AG80" s="3" t="s">
        <v>105</v>
      </c>
      <c r="AH80" s="3" t="s">
        <v>104</v>
      </c>
      <c r="AI80" s="3" t="s">
        <v>117</v>
      </c>
      <c r="AJ80" s="3" t="s">
        <v>117</v>
      </c>
      <c r="AK80" s="3" t="s">
        <v>117</v>
      </c>
      <c r="AL80" s="3" t="s">
        <v>104</v>
      </c>
      <c r="AM80" s="3" t="s">
        <v>117</v>
      </c>
      <c r="AN80" s="3" t="s">
        <v>108</v>
      </c>
      <c r="AO80" s="3" t="s">
        <v>666</v>
      </c>
      <c r="AP80" s="3" t="s">
        <v>96</v>
      </c>
      <c r="AQ80" s="3" t="s">
        <v>667</v>
      </c>
      <c r="AR80" s="3" t="s">
        <v>246</v>
      </c>
      <c r="AS80" s="3" t="s">
        <v>668</v>
      </c>
      <c r="AT80" s="3" t="s">
        <v>669</v>
      </c>
      <c r="AU80" s="3" t="s">
        <v>96</v>
      </c>
      <c r="AV80" s="3" t="s">
        <v>96</v>
      </c>
      <c r="AW80" s="3" t="s">
        <v>664</v>
      </c>
      <c r="AX80" s="3" t="s">
        <v>664</v>
      </c>
    </row>
    <row r="81" spans="1:50" ht="22" customHeight="1" x14ac:dyDescent="0.35">
      <c r="A81" s="2">
        <v>45530.510243055556</v>
      </c>
      <c r="B81" s="2">
        <v>45530.511793981481</v>
      </c>
      <c r="C81" s="3" t="s">
        <v>52</v>
      </c>
      <c r="D81" s="3" t="s">
        <v>670</v>
      </c>
      <c r="E81">
        <v>100</v>
      </c>
      <c r="F81">
        <v>134</v>
      </c>
      <c r="G81" s="3" t="s">
        <v>94</v>
      </c>
      <c r="H81" s="2">
        <v>45530.511808807867</v>
      </c>
      <c r="I81" s="3" t="s">
        <v>671</v>
      </c>
      <c r="J81" s="3" t="s">
        <v>96</v>
      </c>
      <c r="K81" s="3" t="s">
        <v>96</v>
      </c>
      <c r="L81" s="3" t="s">
        <v>96</v>
      </c>
      <c r="M81" s="3" t="s">
        <v>96</v>
      </c>
      <c r="N81">
        <v>37.5702</v>
      </c>
      <c r="O81">
        <v>-77.423900000000003</v>
      </c>
      <c r="P81" s="3" t="s">
        <v>97</v>
      </c>
      <c r="Q81" s="3" t="s">
        <v>98</v>
      </c>
      <c r="R81">
        <v>1</v>
      </c>
      <c r="S81" s="3" t="s">
        <v>99</v>
      </c>
      <c r="T81" s="3" t="s">
        <v>672</v>
      </c>
      <c r="U81">
        <v>36</v>
      </c>
      <c r="V81" s="3" t="s">
        <v>133</v>
      </c>
      <c r="W81" s="3" t="s">
        <v>96</v>
      </c>
      <c r="X81" s="3" t="s">
        <v>673</v>
      </c>
      <c r="Y81" s="3" t="s">
        <v>144</v>
      </c>
      <c r="Z81" s="3" t="s">
        <v>105</v>
      </c>
      <c r="AA81" s="3" t="s">
        <v>104</v>
      </c>
      <c r="AB81" s="3" t="s">
        <v>104</v>
      </c>
      <c r="AC81" s="3" t="s">
        <v>104</v>
      </c>
      <c r="AD81" s="3" t="s">
        <v>105</v>
      </c>
      <c r="AE81" s="3" t="s">
        <v>106</v>
      </c>
      <c r="AF81" s="3" t="s">
        <v>104</v>
      </c>
      <c r="AG81" s="3" t="s">
        <v>105</v>
      </c>
      <c r="AH81" s="3" t="s">
        <v>104</v>
      </c>
      <c r="AI81" s="3" t="s">
        <v>105</v>
      </c>
      <c r="AJ81" s="3" t="s">
        <v>107</v>
      </c>
      <c r="AK81" s="3" t="s">
        <v>117</v>
      </c>
      <c r="AL81" s="3" t="s">
        <v>105</v>
      </c>
      <c r="AM81" s="3" t="s">
        <v>106</v>
      </c>
      <c r="AN81" s="3" t="s">
        <v>108</v>
      </c>
      <c r="AO81" s="3" t="s">
        <v>214</v>
      </c>
      <c r="AP81" s="3" t="s">
        <v>96</v>
      </c>
      <c r="AQ81" s="3" t="s">
        <v>674</v>
      </c>
      <c r="AR81" s="3" t="s">
        <v>675</v>
      </c>
      <c r="AS81" s="3" t="s">
        <v>96</v>
      </c>
      <c r="AT81" s="3" t="s">
        <v>96</v>
      </c>
      <c r="AU81" s="3" t="s">
        <v>96</v>
      </c>
      <c r="AV81" s="3" t="s">
        <v>676</v>
      </c>
      <c r="AW81" s="3" t="s">
        <v>672</v>
      </c>
      <c r="AX81" s="3" t="s">
        <v>672</v>
      </c>
    </row>
    <row r="82" spans="1:50" ht="22" customHeight="1" x14ac:dyDescent="0.35">
      <c r="A82" s="2">
        <v>45530.508171296293</v>
      </c>
      <c r="B82" s="2">
        <v>45530.511828703704</v>
      </c>
      <c r="C82" s="3" t="s">
        <v>52</v>
      </c>
      <c r="D82" s="3" t="s">
        <v>677</v>
      </c>
      <c r="E82">
        <v>100</v>
      </c>
      <c r="F82">
        <v>316</v>
      </c>
      <c r="G82" s="3" t="s">
        <v>94</v>
      </c>
      <c r="H82" s="2">
        <v>45530.511841018517</v>
      </c>
      <c r="I82" s="3" t="s">
        <v>678</v>
      </c>
      <c r="J82" s="3" t="s">
        <v>96</v>
      </c>
      <c r="K82" s="3" t="s">
        <v>96</v>
      </c>
      <c r="L82" s="3" t="s">
        <v>96</v>
      </c>
      <c r="M82" s="3" t="s">
        <v>96</v>
      </c>
      <c r="N82">
        <v>39.118699999999997</v>
      </c>
      <c r="O82">
        <v>-94.780699999999996</v>
      </c>
      <c r="P82" s="3" t="s">
        <v>97</v>
      </c>
      <c r="Q82" s="3" t="s">
        <v>98</v>
      </c>
      <c r="R82">
        <v>1</v>
      </c>
      <c r="S82" s="3" t="s">
        <v>99</v>
      </c>
      <c r="T82" s="3" t="s">
        <v>679</v>
      </c>
      <c r="U82">
        <v>44</v>
      </c>
      <c r="V82" s="3" t="s">
        <v>133</v>
      </c>
      <c r="W82" s="3" t="s">
        <v>96</v>
      </c>
      <c r="X82" s="3" t="s">
        <v>680</v>
      </c>
      <c r="Y82" s="3" t="s">
        <v>116</v>
      </c>
      <c r="Z82" s="3" t="s">
        <v>107</v>
      </c>
      <c r="AA82" s="3" t="s">
        <v>107</v>
      </c>
      <c r="AB82" s="3" t="s">
        <v>105</v>
      </c>
      <c r="AC82" s="3" t="s">
        <v>104</v>
      </c>
      <c r="AD82" s="3" t="s">
        <v>105</v>
      </c>
      <c r="AE82" s="3" t="s">
        <v>107</v>
      </c>
      <c r="AF82" s="3" t="s">
        <v>104</v>
      </c>
      <c r="AG82" s="3" t="s">
        <v>105</v>
      </c>
      <c r="AH82" s="3" t="s">
        <v>105</v>
      </c>
      <c r="AI82" s="3" t="s">
        <v>105</v>
      </c>
      <c r="AJ82" s="3" t="s">
        <v>105</v>
      </c>
      <c r="AK82" s="3" t="s">
        <v>104</v>
      </c>
      <c r="AL82" s="3" t="s">
        <v>106</v>
      </c>
      <c r="AM82" s="3" t="s">
        <v>105</v>
      </c>
      <c r="AN82" s="3" t="s">
        <v>108</v>
      </c>
      <c r="AO82" s="3" t="s">
        <v>681</v>
      </c>
      <c r="AP82" s="3" t="s">
        <v>96</v>
      </c>
      <c r="AQ82" s="3" t="s">
        <v>682</v>
      </c>
      <c r="AR82" s="3" t="s">
        <v>331</v>
      </c>
      <c r="AS82" s="3" t="s">
        <v>96</v>
      </c>
      <c r="AT82" s="3" t="s">
        <v>96</v>
      </c>
      <c r="AU82" s="3" t="s">
        <v>96</v>
      </c>
      <c r="AV82" s="3" t="s">
        <v>683</v>
      </c>
      <c r="AW82" s="3" t="s">
        <v>679</v>
      </c>
      <c r="AX82" s="3" t="s">
        <v>679</v>
      </c>
    </row>
    <row r="83" spans="1:50" ht="22" customHeight="1" x14ac:dyDescent="0.35">
      <c r="A83" s="2">
        <v>45530.509340277778</v>
      </c>
      <c r="B83" s="2">
        <v>45530.511863425927</v>
      </c>
      <c r="C83" s="3" t="s">
        <v>52</v>
      </c>
      <c r="D83" s="3" t="s">
        <v>684</v>
      </c>
      <c r="E83">
        <v>100</v>
      </c>
      <c r="F83">
        <v>217</v>
      </c>
      <c r="G83" s="3" t="s">
        <v>94</v>
      </c>
      <c r="H83" s="2">
        <v>45530.511869571761</v>
      </c>
      <c r="I83" s="3" t="s">
        <v>685</v>
      </c>
      <c r="J83" s="3" t="s">
        <v>96</v>
      </c>
      <c r="K83" s="3" t="s">
        <v>96</v>
      </c>
      <c r="L83" s="3" t="s">
        <v>96</v>
      </c>
      <c r="M83" s="3" t="s">
        <v>96</v>
      </c>
      <c r="N83">
        <v>40.305199999999999</v>
      </c>
      <c r="O83">
        <v>-79.541799999999995</v>
      </c>
      <c r="P83" s="3" t="s">
        <v>97</v>
      </c>
      <c r="Q83" s="3" t="s">
        <v>98</v>
      </c>
      <c r="R83">
        <v>1</v>
      </c>
      <c r="S83" s="3" t="s">
        <v>99</v>
      </c>
      <c r="T83" s="3" t="s">
        <v>686</v>
      </c>
      <c r="U83">
        <v>40</v>
      </c>
      <c r="V83" s="3" t="s">
        <v>101</v>
      </c>
      <c r="W83" s="3" t="s">
        <v>96</v>
      </c>
      <c r="X83" s="3" t="s">
        <v>687</v>
      </c>
      <c r="Y83" s="3" t="s">
        <v>144</v>
      </c>
      <c r="Z83" s="3" t="s">
        <v>117</v>
      </c>
      <c r="AA83" s="3" t="s">
        <v>106</v>
      </c>
      <c r="AB83" s="3" t="s">
        <v>106</v>
      </c>
      <c r="AC83" s="3" t="s">
        <v>105</v>
      </c>
      <c r="AD83" s="3" t="s">
        <v>105</v>
      </c>
      <c r="AE83" s="3" t="s">
        <v>105</v>
      </c>
      <c r="AF83" s="3" t="s">
        <v>104</v>
      </c>
      <c r="AG83" s="3" t="s">
        <v>105</v>
      </c>
      <c r="AH83" s="3" t="s">
        <v>105</v>
      </c>
      <c r="AI83" s="3" t="s">
        <v>107</v>
      </c>
      <c r="AJ83" s="3" t="s">
        <v>107</v>
      </c>
      <c r="AK83" s="3" t="s">
        <v>117</v>
      </c>
      <c r="AL83" s="3" t="s">
        <v>105</v>
      </c>
      <c r="AM83" s="3" t="s">
        <v>107</v>
      </c>
      <c r="AN83" s="3" t="s">
        <v>108</v>
      </c>
      <c r="AO83" s="3" t="s">
        <v>688</v>
      </c>
      <c r="AP83" s="3" t="s">
        <v>96</v>
      </c>
      <c r="AQ83" s="3" t="s">
        <v>689</v>
      </c>
      <c r="AR83" s="3" t="s">
        <v>147</v>
      </c>
      <c r="AS83" s="3" t="s">
        <v>690</v>
      </c>
      <c r="AT83" s="3" t="s">
        <v>96</v>
      </c>
      <c r="AU83" s="3" t="s">
        <v>96</v>
      </c>
      <c r="AV83" s="3" t="s">
        <v>96</v>
      </c>
      <c r="AW83" s="3" t="s">
        <v>686</v>
      </c>
      <c r="AX83" s="3" t="s">
        <v>686</v>
      </c>
    </row>
    <row r="84" spans="1:50" ht="22" customHeight="1" x14ac:dyDescent="0.35">
      <c r="A84" s="2">
        <v>45530.504444444443</v>
      </c>
      <c r="B84" s="2">
        <v>45530.51189814815</v>
      </c>
      <c r="C84" s="3" t="s">
        <v>52</v>
      </c>
      <c r="D84" s="3" t="s">
        <v>691</v>
      </c>
      <c r="E84">
        <v>100</v>
      </c>
      <c r="F84">
        <v>644</v>
      </c>
      <c r="G84" s="3" t="s">
        <v>94</v>
      </c>
      <c r="H84" s="2">
        <v>45530.511907604166</v>
      </c>
      <c r="I84" s="3" t="s">
        <v>692</v>
      </c>
      <c r="J84" s="3" t="s">
        <v>96</v>
      </c>
      <c r="K84" s="3" t="s">
        <v>96</v>
      </c>
      <c r="L84" s="3" t="s">
        <v>96</v>
      </c>
      <c r="M84" s="3" t="s">
        <v>96</v>
      </c>
      <c r="N84">
        <v>39.046900000000001</v>
      </c>
      <c r="O84">
        <v>-77.490300000000005</v>
      </c>
      <c r="P84" s="3" t="s">
        <v>97</v>
      </c>
      <c r="Q84" s="3" t="s">
        <v>98</v>
      </c>
      <c r="R84">
        <v>1</v>
      </c>
      <c r="S84" s="3" t="s">
        <v>99</v>
      </c>
      <c r="T84" s="3" t="s">
        <v>693</v>
      </c>
      <c r="U84">
        <v>55</v>
      </c>
      <c r="V84" s="3" t="s">
        <v>101</v>
      </c>
      <c r="W84" s="3" t="s">
        <v>96</v>
      </c>
      <c r="X84" s="3" t="s">
        <v>694</v>
      </c>
      <c r="Y84" s="3" t="s">
        <v>144</v>
      </c>
      <c r="Z84" s="3" t="s">
        <v>106</v>
      </c>
      <c r="AA84" s="3" t="s">
        <v>106</v>
      </c>
      <c r="AB84" s="3" t="s">
        <v>105</v>
      </c>
      <c r="AC84" s="3" t="s">
        <v>105</v>
      </c>
      <c r="AD84" s="3" t="s">
        <v>105</v>
      </c>
      <c r="AE84" s="3" t="s">
        <v>117</v>
      </c>
      <c r="AF84" s="3" t="s">
        <v>117</v>
      </c>
      <c r="AG84" s="3" t="s">
        <v>107</v>
      </c>
      <c r="AH84" s="3" t="s">
        <v>105</v>
      </c>
      <c r="AI84" s="3" t="s">
        <v>117</v>
      </c>
      <c r="AJ84" s="3" t="s">
        <v>117</v>
      </c>
      <c r="AK84" s="3" t="s">
        <v>117</v>
      </c>
      <c r="AL84" s="3" t="s">
        <v>104</v>
      </c>
      <c r="AM84" s="3" t="s">
        <v>117</v>
      </c>
      <c r="AN84" s="3" t="s">
        <v>108</v>
      </c>
      <c r="AO84" s="3" t="s">
        <v>176</v>
      </c>
      <c r="AP84" s="3" t="s">
        <v>96</v>
      </c>
      <c r="AQ84" s="3" t="s">
        <v>695</v>
      </c>
      <c r="AR84" s="3" t="s">
        <v>696</v>
      </c>
      <c r="AS84" s="3" t="s">
        <v>697</v>
      </c>
      <c r="AT84" s="3" t="s">
        <v>96</v>
      </c>
      <c r="AU84" s="3" t="s">
        <v>96</v>
      </c>
      <c r="AV84" s="3" t="s">
        <v>96</v>
      </c>
      <c r="AW84" s="3" t="s">
        <v>693</v>
      </c>
      <c r="AX84" s="3" t="s">
        <v>693</v>
      </c>
    </row>
    <row r="85" spans="1:50" ht="22" customHeight="1" x14ac:dyDescent="0.35">
      <c r="A85" s="2">
        <v>45530.510601851849</v>
      </c>
      <c r="B85" s="2">
        <v>45530.511990740742</v>
      </c>
      <c r="C85" s="3" t="s">
        <v>52</v>
      </c>
      <c r="D85" s="3" t="s">
        <v>698</v>
      </c>
      <c r="E85">
        <v>100</v>
      </c>
      <c r="F85">
        <v>120</v>
      </c>
      <c r="G85" s="3" t="s">
        <v>94</v>
      </c>
      <c r="H85" s="2">
        <v>45530.51200239583</v>
      </c>
      <c r="I85" s="3" t="s">
        <v>699</v>
      </c>
      <c r="J85" s="3" t="s">
        <v>96</v>
      </c>
      <c r="K85" s="3" t="s">
        <v>96</v>
      </c>
      <c r="L85" s="3" t="s">
        <v>96</v>
      </c>
      <c r="M85" s="3" t="s">
        <v>96</v>
      </c>
      <c r="N85">
        <v>41.991599999999998</v>
      </c>
      <c r="O85">
        <v>-72.56</v>
      </c>
      <c r="P85" s="3" t="s">
        <v>97</v>
      </c>
      <c r="Q85" s="3" t="s">
        <v>98</v>
      </c>
      <c r="R85">
        <v>1</v>
      </c>
      <c r="S85" s="3" t="s">
        <v>99</v>
      </c>
      <c r="T85" s="3" t="s">
        <v>700</v>
      </c>
      <c r="U85">
        <v>27</v>
      </c>
      <c r="V85" s="3" t="s">
        <v>133</v>
      </c>
      <c r="W85" s="3" t="s">
        <v>96</v>
      </c>
      <c r="X85" s="3" t="s">
        <v>701</v>
      </c>
      <c r="Y85" s="3" t="s">
        <v>144</v>
      </c>
      <c r="Z85" s="3" t="s">
        <v>107</v>
      </c>
      <c r="AA85" s="3" t="s">
        <v>106</v>
      </c>
      <c r="AB85" s="3" t="s">
        <v>105</v>
      </c>
      <c r="AC85" s="3" t="s">
        <v>105</v>
      </c>
      <c r="AD85" s="3" t="s">
        <v>105</v>
      </c>
      <c r="AE85" s="3" t="s">
        <v>105</v>
      </c>
      <c r="AF85" s="3" t="s">
        <v>106</v>
      </c>
      <c r="AG85" s="3" t="s">
        <v>105</v>
      </c>
      <c r="AH85" s="3" t="s">
        <v>105</v>
      </c>
      <c r="AI85" s="3" t="s">
        <v>106</v>
      </c>
      <c r="AJ85" s="3" t="s">
        <v>105</v>
      </c>
      <c r="AK85" s="3" t="s">
        <v>105</v>
      </c>
      <c r="AL85" s="3" t="s">
        <v>107</v>
      </c>
      <c r="AM85" s="3" t="s">
        <v>107</v>
      </c>
      <c r="AN85" s="3" t="s">
        <v>108</v>
      </c>
      <c r="AO85" s="3" t="s">
        <v>702</v>
      </c>
      <c r="AP85" s="3" t="s">
        <v>96</v>
      </c>
      <c r="AQ85" s="3" t="s">
        <v>703</v>
      </c>
      <c r="AR85" s="3" t="s">
        <v>147</v>
      </c>
      <c r="AS85" s="3" t="s">
        <v>96</v>
      </c>
      <c r="AT85" s="3" t="s">
        <v>96</v>
      </c>
      <c r="AU85" s="3" t="s">
        <v>96</v>
      </c>
      <c r="AV85" s="3" t="s">
        <v>704</v>
      </c>
      <c r="AW85" s="3" t="s">
        <v>700</v>
      </c>
      <c r="AX85" s="3" t="s">
        <v>700</v>
      </c>
    </row>
    <row r="86" spans="1:50" ht="22" customHeight="1" x14ac:dyDescent="0.35">
      <c r="A86" s="2">
        <v>45530.509467592594</v>
      </c>
      <c r="B86" s="2">
        <v>45530.512013888889</v>
      </c>
      <c r="C86" s="3" t="s">
        <v>52</v>
      </c>
      <c r="D86" s="3" t="s">
        <v>705</v>
      </c>
      <c r="E86">
        <v>100</v>
      </c>
      <c r="F86">
        <v>219</v>
      </c>
      <c r="G86" s="3" t="s">
        <v>94</v>
      </c>
      <c r="H86" s="2">
        <v>45530.512022511575</v>
      </c>
      <c r="I86" s="3" t="s">
        <v>706</v>
      </c>
      <c r="J86" s="3" t="s">
        <v>96</v>
      </c>
      <c r="K86" s="3" t="s">
        <v>96</v>
      </c>
      <c r="L86" s="3" t="s">
        <v>96</v>
      </c>
      <c r="M86" s="3" t="s">
        <v>96</v>
      </c>
      <c r="N86">
        <v>29.873699999999999</v>
      </c>
      <c r="O86">
        <v>-97.936099999999996</v>
      </c>
      <c r="P86" s="3" t="s">
        <v>97</v>
      </c>
      <c r="Q86" s="3" t="s">
        <v>98</v>
      </c>
      <c r="R86">
        <v>1</v>
      </c>
      <c r="S86" s="3" t="s">
        <v>99</v>
      </c>
      <c r="T86" s="3" t="s">
        <v>707</v>
      </c>
      <c r="U86">
        <v>19</v>
      </c>
      <c r="V86" s="3" t="s">
        <v>101</v>
      </c>
      <c r="W86" s="3" t="s">
        <v>96</v>
      </c>
      <c r="X86" s="3" t="s">
        <v>708</v>
      </c>
      <c r="Y86" s="3" t="s">
        <v>116</v>
      </c>
      <c r="Z86" s="3" t="s">
        <v>107</v>
      </c>
      <c r="AA86" s="3" t="s">
        <v>105</v>
      </c>
      <c r="AB86" s="3" t="s">
        <v>106</v>
      </c>
      <c r="AC86" s="3" t="s">
        <v>105</v>
      </c>
      <c r="AD86" s="3" t="s">
        <v>105</v>
      </c>
      <c r="AE86" s="3" t="s">
        <v>104</v>
      </c>
      <c r="AF86" s="3" t="s">
        <v>105</v>
      </c>
      <c r="AG86" s="3" t="s">
        <v>107</v>
      </c>
      <c r="AH86" s="3" t="s">
        <v>107</v>
      </c>
      <c r="AI86" s="3" t="s">
        <v>107</v>
      </c>
      <c r="AJ86" s="3" t="s">
        <v>117</v>
      </c>
      <c r="AK86" s="3" t="s">
        <v>117</v>
      </c>
      <c r="AL86" s="3" t="s">
        <v>105</v>
      </c>
      <c r="AM86" s="3" t="s">
        <v>105</v>
      </c>
      <c r="AN86" s="3" t="s">
        <v>108</v>
      </c>
      <c r="AO86" s="3" t="s">
        <v>508</v>
      </c>
      <c r="AP86" s="3" t="s">
        <v>96</v>
      </c>
      <c r="AQ86" s="3" t="s">
        <v>709</v>
      </c>
      <c r="AR86" s="3" t="s">
        <v>618</v>
      </c>
      <c r="AS86" s="3" t="s">
        <v>710</v>
      </c>
      <c r="AT86" s="3" t="s">
        <v>96</v>
      </c>
      <c r="AU86" s="3" t="s">
        <v>96</v>
      </c>
      <c r="AV86" s="3" t="s">
        <v>96</v>
      </c>
      <c r="AW86" s="3" t="s">
        <v>707</v>
      </c>
      <c r="AX86" s="3" t="s">
        <v>707</v>
      </c>
    </row>
    <row r="87" spans="1:50" ht="22" customHeight="1" x14ac:dyDescent="0.35">
      <c r="A87" s="2">
        <v>45530.509594907409</v>
      </c>
      <c r="B87" s="2">
        <v>45530.512152777781</v>
      </c>
      <c r="C87" s="3" t="s">
        <v>52</v>
      </c>
      <c r="D87" s="3" t="s">
        <v>711</v>
      </c>
      <c r="E87">
        <v>100</v>
      </c>
      <c r="F87">
        <v>220</v>
      </c>
      <c r="G87" s="3" t="s">
        <v>94</v>
      </c>
      <c r="H87" s="2">
        <v>45530.512157939818</v>
      </c>
      <c r="I87" s="3" t="s">
        <v>712</v>
      </c>
      <c r="J87" s="3" t="s">
        <v>96</v>
      </c>
      <c r="K87" s="3" t="s">
        <v>96</v>
      </c>
      <c r="L87" s="3" t="s">
        <v>96</v>
      </c>
      <c r="M87" s="3" t="s">
        <v>96</v>
      </c>
      <c r="N87">
        <v>36.352800000000002</v>
      </c>
      <c r="O87">
        <v>-119.30070000000001</v>
      </c>
      <c r="P87" s="3" t="s">
        <v>97</v>
      </c>
      <c r="Q87" s="3" t="s">
        <v>98</v>
      </c>
      <c r="R87">
        <v>1</v>
      </c>
      <c r="S87" s="3" t="s">
        <v>99</v>
      </c>
      <c r="T87" s="3" t="s">
        <v>713</v>
      </c>
      <c r="U87">
        <v>28</v>
      </c>
      <c r="V87" s="3" t="s">
        <v>101</v>
      </c>
      <c r="W87" s="3" t="s">
        <v>96</v>
      </c>
      <c r="X87" s="3" t="s">
        <v>714</v>
      </c>
      <c r="Y87" s="3" t="s">
        <v>116</v>
      </c>
      <c r="Z87" s="3" t="s">
        <v>107</v>
      </c>
      <c r="AA87" s="3" t="s">
        <v>104</v>
      </c>
      <c r="AB87" s="3" t="s">
        <v>104</v>
      </c>
      <c r="AC87" s="3" t="s">
        <v>107</v>
      </c>
      <c r="AD87" s="3" t="s">
        <v>105</v>
      </c>
      <c r="AE87" s="3" t="s">
        <v>105</v>
      </c>
      <c r="AF87" s="3" t="s">
        <v>104</v>
      </c>
      <c r="AG87" s="3" t="s">
        <v>117</v>
      </c>
      <c r="AH87" s="3" t="s">
        <v>104</v>
      </c>
      <c r="AI87" s="3" t="s">
        <v>117</v>
      </c>
      <c r="AJ87" s="3" t="s">
        <v>117</v>
      </c>
      <c r="AK87" s="3" t="s">
        <v>117</v>
      </c>
      <c r="AL87" s="3" t="s">
        <v>104</v>
      </c>
      <c r="AM87" s="3" t="s">
        <v>117</v>
      </c>
      <c r="AN87" s="3" t="s">
        <v>108</v>
      </c>
      <c r="AO87" s="3" t="s">
        <v>206</v>
      </c>
      <c r="AP87" s="3" t="s">
        <v>96</v>
      </c>
      <c r="AQ87" s="3" t="s">
        <v>715</v>
      </c>
      <c r="AR87" s="3" t="s">
        <v>716</v>
      </c>
      <c r="AS87" s="3" t="s">
        <v>717</v>
      </c>
      <c r="AT87" s="3" t="s">
        <v>96</v>
      </c>
      <c r="AU87" s="3" t="s">
        <v>96</v>
      </c>
      <c r="AV87" s="3" t="s">
        <v>96</v>
      </c>
      <c r="AW87" s="3" t="s">
        <v>713</v>
      </c>
      <c r="AX87" s="3" t="s">
        <v>713</v>
      </c>
    </row>
    <row r="88" spans="1:50" ht="22" customHeight="1" x14ac:dyDescent="0.35">
      <c r="A88" s="2">
        <v>45530.507928240739</v>
      </c>
      <c r="B88" s="2">
        <v>45530.512175925927</v>
      </c>
      <c r="C88" s="3" t="s">
        <v>52</v>
      </c>
      <c r="D88" s="3" t="s">
        <v>718</v>
      </c>
      <c r="E88">
        <v>100</v>
      </c>
      <c r="F88">
        <v>367</v>
      </c>
      <c r="G88" s="3" t="s">
        <v>94</v>
      </c>
      <c r="H88" s="2">
        <v>45530.512189293979</v>
      </c>
      <c r="I88" s="3" t="s">
        <v>719</v>
      </c>
      <c r="J88" s="3" t="s">
        <v>96</v>
      </c>
      <c r="K88" s="3" t="s">
        <v>96</v>
      </c>
      <c r="L88" s="3" t="s">
        <v>96</v>
      </c>
      <c r="M88" s="3" t="s">
        <v>96</v>
      </c>
      <c r="N88">
        <v>43.161200000000001</v>
      </c>
      <c r="O88">
        <v>-78.694599999999994</v>
      </c>
      <c r="P88" s="3" t="s">
        <v>97</v>
      </c>
      <c r="Q88" s="3" t="s">
        <v>98</v>
      </c>
      <c r="R88">
        <v>0.80000001192092896</v>
      </c>
      <c r="S88" s="3" t="s">
        <v>99</v>
      </c>
      <c r="T88" s="3" t="s">
        <v>720</v>
      </c>
      <c r="U88">
        <v>35</v>
      </c>
      <c r="V88" s="3" t="s">
        <v>101</v>
      </c>
      <c r="W88" s="3" t="s">
        <v>96</v>
      </c>
      <c r="X88" s="3" t="s">
        <v>721</v>
      </c>
      <c r="Y88" s="3" t="s">
        <v>144</v>
      </c>
      <c r="Z88" s="3" t="s">
        <v>117</v>
      </c>
      <c r="AA88" s="3" t="s">
        <v>104</v>
      </c>
      <c r="AB88" s="3" t="s">
        <v>106</v>
      </c>
      <c r="AC88" s="3" t="s">
        <v>104</v>
      </c>
      <c r="AD88" s="3" t="s">
        <v>105</v>
      </c>
      <c r="AE88" s="3" t="s">
        <v>105</v>
      </c>
      <c r="AF88" s="3" t="s">
        <v>104</v>
      </c>
      <c r="AG88" s="3" t="s">
        <v>105</v>
      </c>
      <c r="AH88" s="3" t="s">
        <v>106</v>
      </c>
      <c r="AI88" s="3" t="s">
        <v>107</v>
      </c>
      <c r="AJ88" s="3" t="s">
        <v>106</v>
      </c>
      <c r="AK88" s="3" t="s">
        <v>117</v>
      </c>
      <c r="AL88" s="3" t="s">
        <v>104</v>
      </c>
      <c r="AM88" s="3" t="s">
        <v>117</v>
      </c>
      <c r="AN88" s="3" t="s">
        <v>126</v>
      </c>
      <c r="AO88" s="3" t="s">
        <v>176</v>
      </c>
      <c r="AP88" s="3" t="s">
        <v>96</v>
      </c>
      <c r="AQ88" s="3" t="s">
        <v>96</v>
      </c>
      <c r="AR88" s="3" t="s">
        <v>96</v>
      </c>
      <c r="AS88" s="3" t="s">
        <v>722</v>
      </c>
      <c r="AT88" s="3" t="s">
        <v>96</v>
      </c>
      <c r="AU88" s="3" t="s">
        <v>723</v>
      </c>
      <c r="AV88" s="3" t="s">
        <v>96</v>
      </c>
      <c r="AW88" s="3" t="s">
        <v>720</v>
      </c>
      <c r="AX88" s="3" t="s">
        <v>720</v>
      </c>
    </row>
    <row r="89" spans="1:50" ht="22" customHeight="1" x14ac:dyDescent="0.35">
      <c r="A89" s="2">
        <v>45530.510162037041</v>
      </c>
      <c r="B89" s="2">
        <v>45530.512337962966</v>
      </c>
      <c r="C89" s="3" t="s">
        <v>52</v>
      </c>
      <c r="D89" s="3" t="s">
        <v>724</v>
      </c>
      <c r="E89">
        <v>100</v>
      </c>
      <c r="F89">
        <v>187</v>
      </c>
      <c r="G89" s="3" t="s">
        <v>94</v>
      </c>
      <c r="H89" s="2">
        <v>45530.512345266201</v>
      </c>
      <c r="I89" s="3" t="s">
        <v>725</v>
      </c>
      <c r="J89" s="3" t="s">
        <v>96</v>
      </c>
      <c r="K89" s="3" t="s">
        <v>96</v>
      </c>
      <c r="L89" s="3" t="s">
        <v>96</v>
      </c>
      <c r="M89" s="3" t="s">
        <v>96</v>
      </c>
      <c r="N89">
        <v>45.043500000000002</v>
      </c>
      <c r="O89">
        <v>-93.482699999999994</v>
      </c>
      <c r="P89" s="3" t="s">
        <v>97</v>
      </c>
      <c r="Q89" s="3" t="s">
        <v>98</v>
      </c>
      <c r="R89">
        <v>1</v>
      </c>
      <c r="S89" s="3" t="s">
        <v>99</v>
      </c>
      <c r="T89" s="3" t="s">
        <v>726</v>
      </c>
      <c r="U89">
        <v>26</v>
      </c>
      <c r="V89" s="3" t="s">
        <v>101</v>
      </c>
      <c r="W89" s="3" t="s">
        <v>96</v>
      </c>
      <c r="X89" s="3" t="s">
        <v>727</v>
      </c>
      <c r="Y89" s="3" t="s">
        <v>116</v>
      </c>
      <c r="Z89" s="3" t="s">
        <v>107</v>
      </c>
      <c r="AA89" s="3" t="s">
        <v>105</v>
      </c>
      <c r="AB89" s="3" t="s">
        <v>107</v>
      </c>
      <c r="AC89" s="3" t="s">
        <v>104</v>
      </c>
      <c r="AD89" s="3" t="s">
        <v>105</v>
      </c>
      <c r="AE89" s="3" t="s">
        <v>107</v>
      </c>
      <c r="AF89" s="3" t="s">
        <v>105</v>
      </c>
      <c r="AG89" s="3" t="s">
        <v>106</v>
      </c>
      <c r="AH89" s="3" t="s">
        <v>105</v>
      </c>
      <c r="AI89" s="3" t="s">
        <v>107</v>
      </c>
      <c r="AJ89" s="3" t="s">
        <v>107</v>
      </c>
      <c r="AK89" s="3" t="s">
        <v>107</v>
      </c>
      <c r="AL89" s="3" t="s">
        <v>105</v>
      </c>
      <c r="AM89" s="3" t="s">
        <v>105</v>
      </c>
      <c r="AN89" s="3" t="s">
        <v>108</v>
      </c>
      <c r="AO89" s="3" t="s">
        <v>136</v>
      </c>
      <c r="AP89" s="3" t="s">
        <v>96</v>
      </c>
      <c r="AQ89" s="3" t="s">
        <v>728</v>
      </c>
      <c r="AR89" s="3" t="s">
        <v>367</v>
      </c>
      <c r="AS89" s="3" t="s">
        <v>729</v>
      </c>
      <c r="AT89" s="3" t="s">
        <v>96</v>
      </c>
      <c r="AU89" s="3" t="s">
        <v>96</v>
      </c>
      <c r="AV89" s="3" t="s">
        <v>96</v>
      </c>
      <c r="AW89" s="3" t="s">
        <v>726</v>
      </c>
      <c r="AX89" s="3" t="s">
        <v>726</v>
      </c>
    </row>
    <row r="90" spans="1:50" ht="22" customHeight="1" x14ac:dyDescent="0.35">
      <c r="A90" s="2">
        <v>45530.509837962964</v>
      </c>
      <c r="B90" s="2">
        <v>45530.512395833335</v>
      </c>
      <c r="C90" s="3" t="s">
        <v>52</v>
      </c>
      <c r="D90" s="3" t="s">
        <v>730</v>
      </c>
      <c r="E90">
        <v>100</v>
      </c>
      <c r="F90">
        <v>221</v>
      </c>
      <c r="G90" s="3" t="s">
        <v>94</v>
      </c>
      <c r="H90" s="2">
        <v>45530.51240738426</v>
      </c>
      <c r="I90" s="3" t="s">
        <v>731</v>
      </c>
      <c r="J90" s="3" t="s">
        <v>96</v>
      </c>
      <c r="K90" s="3" t="s">
        <v>96</v>
      </c>
      <c r="L90" s="3" t="s">
        <v>96</v>
      </c>
      <c r="M90" s="3" t="s">
        <v>96</v>
      </c>
      <c r="N90">
        <v>41.899299999999997</v>
      </c>
      <c r="O90">
        <v>-84.040199999999999</v>
      </c>
      <c r="P90" s="3" t="s">
        <v>97</v>
      </c>
      <c r="Q90" s="3" t="s">
        <v>98</v>
      </c>
      <c r="R90">
        <v>1</v>
      </c>
      <c r="S90" s="3" t="s">
        <v>99</v>
      </c>
      <c r="T90" s="3" t="s">
        <v>732</v>
      </c>
      <c r="U90">
        <v>37</v>
      </c>
      <c r="V90" s="3" t="s">
        <v>101</v>
      </c>
      <c r="W90" s="3" t="s">
        <v>96</v>
      </c>
      <c r="X90" s="3" t="s">
        <v>733</v>
      </c>
      <c r="Y90" s="3" t="s">
        <v>116</v>
      </c>
      <c r="Z90" s="3" t="s">
        <v>117</v>
      </c>
      <c r="AA90" s="3" t="s">
        <v>104</v>
      </c>
      <c r="AB90" s="3" t="s">
        <v>106</v>
      </c>
      <c r="AC90" s="3" t="s">
        <v>104</v>
      </c>
      <c r="AD90" s="3" t="s">
        <v>105</v>
      </c>
      <c r="AE90" s="3" t="s">
        <v>105</v>
      </c>
      <c r="AF90" s="3" t="s">
        <v>104</v>
      </c>
      <c r="AG90" s="3" t="s">
        <v>106</v>
      </c>
      <c r="AH90" s="3" t="s">
        <v>106</v>
      </c>
      <c r="AI90" s="3" t="s">
        <v>106</v>
      </c>
      <c r="AJ90" s="3" t="s">
        <v>117</v>
      </c>
      <c r="AK90" s="3" t="s">
        <v>117</v>
      </c>
      <c r="AL90" s="3" t="s">
        <v>104</v>
      </c>
      <c r="AM90" s="3" t="s">
        <v>107</v>
      </c>
      <c r="AN90" s="3" t="s">
        <v>108</v>
      </c>
      <c r="AO90" s="3" t="s">
        <v>96</v>
      </c>
      <c r="AP90" s="3" t="s">
        <v>96</v>
      </c>
      <c r="AQ90" s="3" t="s">
        <v>734</v>
      </c>
      <c r="AR90" s="3" t="s">
        <v>261</v>
      </c>
      <c r="AS90" s="3" t="s">
        <v>96</v>
      </c>
      <c r="AT90" s="3" t="s">
        <v>96</v>
      </c>
      <c r="AU90" s="3" t="s">
        <v>96</v>
      </c>
      <c r="AV90" s="3" t="s">
        <v>735</v>
      </c>
      <c r="AW90" s="3" t="s">
        <v>732</v>
      </c>
      <c r="AX90" s="3" t="s">
        <v>732</v>
      </c>
    </row>
    <row r="91" spans="1:50" ht="22" customHeight="1" x14ac:dyDescent="0.35">
      <c r="A91" s="2">
        <v>45530.510243055556</v>
      </c>
      <c r="B91" s="2">
        <v>45530.512453703705</v>
      </c>
      <c r="C91" s="3" t="s">
        <v>52</v>
      </c>
      <c r="D91" s="3" t="s">
        <v>736</v>
      </c>
      <c r="E91">
        <v>100</v>
      </c>
      <c r="F91">
        <v>190</v>
      </c>
      <c r="G91" s="3" t="s">
        <v>94</v>
      </c>
      <c r="H91" s="2">
        <v>45530.512463634259</v>
      </c>
      <c r="I91" s="3" t="s">
        <v>737</v>
      </c>
      <c r="J91" s="3" t="s">
        <v>96</v>
      </c>
      <c r="K91" s="3" t="s">
        <v>96</v>
      </c>
      <c r="L91" s="3" t="s">
        <v>96</v>
      </c>
      <c r="M91" s="3" t="s">
        <v>96</v>
      </c>
      <c r="N91">
        <v>35.076599999999999</v>
      </c>
      <c r="O91">
        <v>-85.311400000000006</v>
      </c>
      <c r="P91" s="3" t="s">
        <v>97</v>
      </c>
      <c r="Q91" s="3" t="s">
        <v>98</v>
      </c>
      <c r="R91">
        <v>1</v>
      </c>
      <c r="S91" s="3" t="s">
        <v>99</v>
      </c>
      <c r="T91" s="3" t="s">
        <v>738</v>
      </c>
      <c r="U91">
        <v>31</v>
      </c>
      <c r="V91" s="3" t="s">
        <v>101</v>
      </c>
      <c r="W91" s="3" t="s">
        <v>96</v>
      </c>
      <c r="X91" s="3" t="s">
        <v>739</v>
      </c>
      <c r="Y91" s="3" t="s">
        <v>103</v>
      </c>
      <c r="Z91" s="3" t="s">
        <v>107</v>
      </c>
      <c r="AA91" s="3" t="s">
        <v>105</v>
      </c>
      <c r="AB91" s="3" t="s">
        <v>106</v>
      </c>
      <c r="AC91" s="3" t="s">
        <v>105</v>
      </c>
      <c r="AD91" s="3" t="s">
        <v>105</v>
      </c>
      <c r="AE91" s="3" t="s">
        <v>104</v>
      </c>
      <c r="AF91" s="3" t="s">
        <v>105</v>
      </c>
      <c r="AG91" s="3" t="s">
        <v>105</v>
      </c>
      <c r="AH91" s="3" t="s">
        <v>105</v>
      </c>
      <c r="AI91" s="3" t="s">
        <v>107</v>
      </c>
      <c r="AJ91" s="3" t="s">
        <v>107</v>
      </c>
      <c r="AK91" s="3" t="s">
        <v>117</v>
      </c>
      <c r="AL91" s="3" t="s">
        <v>104</v>
      </c>
      <c r="AM91" s="3" t="s">
        <v>107</v>
      </c>
      <c r="AN91" s="3" t="s">
        <v>108</v>
      </c>
      <c r="AO91" s="3" t="s">
        <v>740</v>
      </c>
      <c r="AP91" s="3" t="s">
        <v>96</v>
      </c>
      <c r="AQ91" s="3" t="s">
        <v>741</v>
      </c>
      <c r="AR91" s="3" t="s">
        <v>742</v>
      </c>
      <c r="AS91" s="3" t="s">
        <v>743</v>
      </c>
      <c r="AT91" s="3" t="s">
        <v>96</v>
      </c>
      <c r="AU91" s="3" t="s">
        <v>96</v>
      </c>
      <c r="AV91" s="3" t="s">
        <v>96</v>
      </c>
      <c r="AW91" s="3" t="s">
        <v>738</v>
      </c>
      <c r="AX91" s="3" t="s">
        <v>738</v>
      </c>
    </row>
    <row r="92" spans="1:50" ht="22" customHeight="1" x14ac:dyDescent="0.35">
      <c r="A92" s="2">
        <v>45530.508622685185</v>
      </c>
      <c r="B92" s="2">
        <v>45530.512511574074</v>
      </c>
      <c r="C92" s="3" t="s">
        <v>52</v>
      </c>
      <c r="D92" s="3" t="s">
        <v>744</v>
      </c>
      <c r="E92">
        <v>100</v>
      </c>
      <c r="F92">
        <v>335</v>
      </c>
      <c r="G92" s="3" t="s">
        <v>94</v>
      </c>
      <c r="H92" s="2">
        <v>45530.512522581019</v>
      </c>
      <c r="I92" s="3" t="s">
        <v>745</v>
      </c>
      <c r="J92" s="3" t="s">
        <v>96</v>
      </c>
      <c r="K92" s="3" t="s">
        <v>96</v>
      </c>
      <c r="L92" s="3" t="s">
        <v>96</v>
      </c>
      <c r="M92" s="3" t="s">
        <v>96</v>
      </c>
      <c r="N92">
        <v>47.603400000000001</v>
      </c>
      <c r="O92">
        <v>-122.34139999999999</v>
      </c>
      <c r="P92" s="3" t="s">
        <v>97</v>
      </c>
      <c r="Q92" s="3" t="s">
        <v>98</v>
      </c>
      <c r="R92">
        <v>1</v>
      </c>
      <c r="S92" s="3" t="s">
        <v>99</v>
      </c>
      <c r="T92" s="3" t="s">
        <v>746</v>
      </c>
      <c r="U92">
        <v>27</v>
      </c>
      <c r="V92" s="3" t="s">
        <v>101</v>
      </c>
      <c r="W92" s="3" t="s">
        <v>96</v>
      </c>
      <c r="X92" s="3" t="s">
        <v>747</v>
      </c>
      <c r="Y92" s="3" t="s">
        <v>103</v>
      </c>
      <c r="Z92" s="3" t="s">
        <v>106</v>
      </c>
      <c r="AA92" s="3" t="s">
        <v>106</v>
      </c>
      <c r="AB92" s="3" t="s">
        <v>105</v>
      </c>
      <c r="AC92" s="3" t="s">
        <v>105</v>
      </c>
      <c r="AD92" s="3" t="s">
        <v>105</v>
      </c>
      <c r="AE92" s="3" t="s">
        <v>105</v>
      </c>
      <c r="AF92" s="3" t="s">
        <v>105</v>
      </c>
      <c r="AG92" s="3" t="s">
        <v>107</v>
      </c>
      <c r="AH92" s="3" t="s">
        <v>105</v>
      </c>
      <c r="AI92" s="3" t="s">
        <v>107</v>
      </c>
      <c r="AJ92" s="3" t="s">
        <v>107</v>
      </c>
      <c r="AK92" s="3" t="s">
        <v>107</v>
      </c>
      <c r="AL92" s="3" t="s">
        <v>105</v>
      </c>
      <c r="AM92" s="3" t="s">
        <v>107</v>
      </c>
      <c r="AN92" s="3" t="s">
        <v>108</v>
      </c>
      <c r="AO92" s="3" t="s">
        <v>176</v>
      </c>
      <c r="AP92" s="3" t="s">
        <v>96</v>
      </c>
      <c r="AQ92" s="3" t="s">
        <v>748</v>
      </c>
      <c r="AR92" s="3" t="s">
        <v>346</v>
      </c>
      <c r="AS92" s="3" t="s">
        <v>749</v>
      </c>
      <c r="AT92" s="3" t="s">
        <v>96</v>
      </c>
      <c r="AU92" s="3" t="s">
        <v>96</v>
      </c>
      <c r="AV92" s="3" t="s">
        <v>96</v>
      </c>
      <c r="AW92" s="3" t="s">
        <v>746</v>
      </c>
      <c r="AX92" s="3" t="s">
        <v>746</v>
      </c>
    </row>
    <row r="93" spans="1:50" ht="22" customHeight="1" x14ac:dyDescent="0.35">
      <c r="A93" s="2">
        <v>45530.502627314818</v>
      </c>
      <c r="B93" s="2">
        <v>45530.512511574074</v>
      </c>
      <c r="C93" s="3" t="s">
        <v>52</v>
      </c>
      <c r="D93" s="3" t="s">
        <v>750</v>
      </c>
      <c r="E93">
        <v>100</v>
      </c>
      <c r="F93">
        <v>853</v>
      </c>
      <c r="G93" s="3" t="s">
        <v>94</v>
      </c>
      <c r="H93" s="2">
        <v>45530.512523900463</v>
      </c>
      <c r="I93" s="3" t="s">
        <v>751</v>
      </c>
      <c r="J93" s="3" t="s">
        <v>96</v>
      </c>
      <c r="K93" s="3" t="s">
        <v>96</v>
      </c>
      <c r="L93" s="3" t="s">
        <v>96</v>
      </c>
      <c r="M93" s="3" t="s">
        <v>96</v>
      </c>
      <c r="N93">
        <v>33.460099999999997</v>
      </c>
      <c r="O93">
        <v>-117.6382</v>
      </c>
      <c r="P93" s="3" t="s">
        <v>97</v>
      </c>
      <c r="Q93" s="3" t="s">
        <v>98</v>
      </c>
      <c r="R93">
        <v>1</v>
      </c>
      <c r="S93" s="3" t="s">
        <v>99</v>
      </c>
      <c r="T93" s="3" t="s">
        <v>752</v>
      </c>
      <c r="U93">
        <v>54</v>
      </c>
      <c r="V93" s="3" t="s">
        <v>133</v>
      </c>
      <c r="W93" s="3" t="s">
        <v>96</v>
      </c>
      <c r="X93" s="3" t="s">
        <v>753</v>
      </c>
      <c r="Y93" s="3" t="s">
        <v>103</v>
      </c>
      <c r="Z93" s="3" t="s">
        <v>105</v>
      </c>
      <c r="AA93" s="3" t="s">
        <v>107</v>
      </c>
      <c r="AB93" s="3" t="s">
        <v>105</v>
      </c>
      <c r="AC93" s="3" t="s">
        <v>107</v>
      </c>
      <c r="AD93" s="3" t="s">
        <v>104</v>
      </c>
      <c r="AE93" s="3" t="s">
        <v>106</v>
      </c>
      <c r="AF93" s="3" t="s">
        <v>107</v>
      </c>
      <c r="AG93" s="3" t="s">
        <v>106</v>
      </c>
      <c r="AH93" s="3" t="s">
        <v>105</v>
      </c>
      <c r="AI93" s="3" t="s">
        <v>107</v>
      </c>
      <c r="AJ93" s="3" t="s">
        <v>107</v>
      </c>
      <c r="AK93" s="3" t="s">
        <v>107</v>
      </c>
      <c r="AL93" s="3" t="s">
        <v>105</v>
      </c>
      <c r="AM93" s="3" t="s">
        <v>106</v>
      </c>
      <c r="AN93" s="3" t="s">
        <v>108</v>
      </c>
      <c r="AO93" s="3" t="s">
        <v>214</v>
      </c>
      <c r="AP93" s="3" t="s">
        <v>96</v>
      </c>
      <c r="AQ93" s="3" t="s">
        <v>754</v>
      </c>
      <c r="AR93" s="3" t="s">
        <v>545</v>
      </c>
      <c r="AS93" s="3" t="s">
        <v>96</v>
      </c>
      <c r="AT93" s="3" t="s">
        <v>96</v>
      </c>
      <c r="AU93" s="3" t="s">
        <v>96</v>
      </c>
      <c r="AV93" s="3" t="s">
        <v>755</v>
      </c>
      <c r="AW93" s="3" t="s">
        <v>752</v>
      </c>
      <c r="AX93" s="3" t="s">
        <v>752</v>
      </c>
    </row>
    <row r="94" spans="1:50" ht="22" customHeight="1" x14ac:dyDescent="0.35">
      <c r="A94" s="2">
        <v>45530.510289351849</v>
      </c>
      <c r="B94" s="2">
        <v>45530.512731481482</v>
      </c>
      <c r="C94" s="3" t="s">
        <v>52</v>
      </c>
      <c r="D94" s="3" t="s">
        <v>756</v>
      </c>
      <c r="E94">
        <v>100</v>
      </c>
      <c r="F94">
        <v>211</v>
      </c>
      <c r="G94" s="3" t="s">
        <v>94</v>
      </c>
      <c r="H94" s="2">
        <v>45530.512743969906</v>
      </c>
      <c r="I94" s="3" t="s">
        <v>757</v>
      </c>
      <c r="J94" s="3" t="s">
        <v>96</v>
      </c>
      <c r="K94" s="3" t="s">
        <v>96</v>
      </c>
      <c r="L94" s="3" t="s">
        <v>96</v>
      </c>
      <c r="M94" s="3" t="s">
        <v>96</v>
      </c>
      <c r="N94">
        <v>41.8307</v>
      </c>
      <c r="O94">
        <v>-71.398200000000003</v>
      </c>
      <c r="P94" s="3" t="s">
        <v>97</v>
      </c>
      <c r="Q94" s="3" t="s">
        <v>98</v>
      </c>
      <c r="R94">
        <v>1</v>
      </c>
      <c r="S94" s="3" t="s">
        <v>99</v>
      </c>
      <c r="T94" s="3" t="s">
        <v>758</v>
      </c>
      <c r="U94">
        <v>36</v>
      </c>
      <c r="V94" s="3" t="s">
        <v>101</v>
      </c>
      <c r="W94" s="3" t="s">
        <v>96</v>
      </c>
      <c r="X94" s="3" t="s">
        <v>759</v>
      </c>
      <c r="Y94" s="3" t="s">
        <v>144</v>
      </c>
      <c r="Z94" s="3" t="s">
        <v>117</v>
      </c>
      <c r="AA94" s="3" t="s">
        <v>104</v>
      </c>
      <c r="AB94" s="3" t="s">
        <v>105</v>
      </c>
      <c r="AC94" s="3" t="s">
        <v>104</v>
      </c>
      <c r="AD94" s="3" t="s">
        <v>105</v>
      </c>
      <c r="AE94" s="3" t="s">
        <v>105</v>
      </c>
      <c r="AF94" s="3" t="s">
        <v>104</v>
      </c>
      <c r="AG94" s="3" t="s">
        <v>105</v>
      </c>
      <c r="AH94" s="3" t="s">
        <v>104</v>
      </c>
      <c r="AI94" s="3" t="s">
        <v>105</v>
      </c>
      <c r="AJ94" s="3" t="s">
        <v>107</v>
      </c>
      <c r="AK94" s="3" t="s">
        <v>117</v>
      </c>
      <c r="AL94" s="3" t="s">
        <v>104</v>
      </c>
      <c r="AM94" s="3" t="s">
        <v>105</v>
      </c>
      <c r="AN94" s="3" t="s">
        <v>126</v>
      </c>
      <c r="AO94" s="3" t="s">
        <v>760</v>
      </c>
      <c r="AP94" s="3" t="s">
        <v>96</v>
      </c>
      <c r="AQ94" s="3" t="s">
        <v>96</v>
      </c>
      <c r="AR94" s="3" t="s">
        <v>96</v>
      </c>
      <c r="AS94" s="3" t="s">
        <v>761</v>
      </c>
      <c r="AT94" s="3" t="s">
        <v>96</v>
      </c>
      <c r="AU94" s="3" t="s">
        <v>762</v>
      </c>
      <c r="AV94" s="3" t="s">
        <v>96</v>
      </c>
      <c r="AW94" s="3" t="s">
        <v>758</v>
      </c>
      <c r="AX94" s="3" t="s">
        <v>758</v>
      </c>
    </row>
    <row r="95" spans="1:50" ht="22" customHeight="1" x14ac:dyDescent="0.35">
      <c r="A95" s="2">
        <v>45530.510567129626</v>
      </c>
      <c r="B95" s="2">
        <v>45530.512731481482</v>
      </c>
      <c r="C95" s="3" t="s">
        <v>52</v>
      </c>
      <c r="D95" s="3" t="s">
        <v>763</v>
      </c>
      <c r="E95">
        <v>100</v>
      </c>
      <c r="F95">
        <v>187</v>
      </c>
      <c r="G95" s="3" t="s">
        <v>94</v>
      </c>
      <c r="H95" s="2">
        <v>45530.51274716435</v>
      </c>
      <c r="I95" s="3" t="s">
        <v>764</v>
      </c>
      <c r="J95" s="3" t="s">
        <v>96</v>
      </c>
      <c r="K95" s="3" t="s">
        <v>96</v>
      </c>
      <c r="L95" s="3" t="s">
        <v>96</v>
      </c>
      <c r="M95" s="3" t="s">
        <v>96</v>
      </c>
      <c r="N95">
        <v>40.8035</v>
      </c>
      <c r="O95">
        <v>-96.650999999999996</v>
      </c>
      <c r="P95" s="3" t="s">
        <v>97</v>
      </c>
      <c r="Q95" s="3" t="s">
        <v>98</v>
      </c>
      <c r="R95">
        <v>1</v>
      </c>
      <c r="S95" s="3" t="s">
        <v>99</v>
      </c>
      <c r="T95" s="3" t="s">
        <v>765</v>
      </c>
      <c r="U95">
        <v>22</v>
      </c>
      <c r="V95" s="3" t="s">
        <v>101</v>
      </c>
      <c r="W95" s="3" t="s">
        <v>96</v>
      </c>
      <c r="X95" s="3" t="s">
        <v>766</v>
      </c>
      <c r="Y95" s="3" t="s">
        <v>103</v>
      </c>
      <c r="Z95" s="3" t="s">
        <v>104</v>
      </c>
      <c r="AA95" s="3" t="s">
        <v>105</v>
      </c>
      <c r="AB95" s="3" t="s">
        <v>105</v>
      </c>
      <c r="AC95" s="3" t="s">
        <v>104</v>
      </c>
      <c r="AD95" s="3" t="s">
        <v>104</v>
      </c>
      <c r="AE95" s="3" t="s">
        <v>107</v>
      </c>
      <c r="AF95" s="3" t="s">
        <v>104</v>
      </c>
      <c r="AG95" s="3" t="s">
        <v>104</v>
      </c>
      <c r="AH95" s="3" t="s">
        <v>107</v>
      </c>
      <c r="AI95" s="3" t="s">
        <v>105</v>
      </c>
      <c r="AJ95" s="3" t="s">
        <v>105</v>
      </c>
      <c r="AK95" s="3" t="s">
        <v>107</v>
      </c>
      <c r="AL95" s="3" t="s">
        <v>107</v>
      </c>
      <c r="AM95" s="3" t="s">
        <v>105</v>
      </c>
      <c r="AN95" s="3" t="s">
        <v>108</v>
      </c>
      <c r="AO95" s="3" t="s">
        <v>176</v>
      </c>
      <c r="AP95" s="3" t="s">
        <v>96</v>
      </c>
      <c r="AQ95" s="3" t="s">
        <v>767</v>
      </c>
      <c r="AR95" s="3" t="s">
        <v>768</v>
      </c>
      <c r="AS95" s="3" t="s">
        <v>769</v>
      </c>
      <c r="AT95" s="3" t="s">
        <v>96</v>
      </c>
      <c r="AU95" s="3" t="s">
        <v>96</v>
      </c>
      <c r="AV95" s="3" t="s">
        <v>96</v>
      </c>
      <c r="AW95" s="3" t="s">
        <v>765</v>
      </c>
      <c r="AX95" s="3" t="s">
        <v>765</v>
      </c>
    </row>
    <row r="96" spans="1:50" ht="22" customHeight="1" x14ac:dyDescent="0.35">
      <c r="A96" s="2">
        <v>45530.510949074072</v>
      </c>
      <c r="B96" s="2">
        <v>45530.512777777774</v>
      </c>
      <c r="C96" s="3" t="s">
        <v>52</v>
      </c>
      <c r="D96" s="3" t="s">
        <v>770</v>
      </c>
      <c r="E96">
        <v>100</v>
      </c>
      <c r="F96">
        <v>158</v>
      </c>
      <c r="G96" s="3" t="s">
        <v>94</v>
      </c>
      <c r="H96" s="2">
        <v>45530.512796099538</v>
      </c>
      <c r="I96" s="3" t="s">
        <v>771</v>
      </c>
      <c r="J96" s="3" t="s">
        <v>96</v>
      </c>
      <c r="K96" s="3" t="s">
        <v>96</v>
      </c>
      <c r="L96" s="3" t="s">
        <v>96</v>
      </c>
      <c r="M96" s="3" t="s">
        <v>96</v>
      </c>
      <c r="N96">
        <v>39.158499999999997</v>
      </c>
      <c r="O96">
        <v>-77.083699999999993</v>
      </c>
      <c r="P96" s="3" t="s">
        <v>97</v>
      </c>
      <c r="Q96" s="3" t="s">
        <v>98</v>
      </c>
      <c r="R96">
        <v>1</v>
      </c>
      <c r="S96" s="3" t="s">
        <v>99</v>
      </c>
      <c r="T96" s="3" t="s">
        <v>772</v>
      </c>
      <c r="U96">
        <v>28</v>
      </c>
      <c r="V96" s="3" t="s">
        <v>133</v>
      </c>
      <c r="W96" s="3" t="s">
        <v>96</v>
      </c>
      <c r="X96" s="3" t="s">
        <v>773</v>
      </c>
      <c r="Y96" s="3" t="s">
        <v>144</v>
      </c>
      <c r="Z96" s="3" t="s">
        <v>105</v>
      </c>
      <c r="AA96" s="3" t="s">
        <v>105</v>
      </c>
      <c r="AB96" s="3" t="s">
        <v>106</v>
      </c>
      <c r="AC96" s="3" t="s">
        <v>105</v>
      </c>
      <c r="AD96" s="3" t="s">
        <v>105</v>
      </c>
      <c r="AE96" s="3" t="s">
        <v>107</v>
      </c>
      <c r="AF96" s="3" t="s">
        <v>104</v>
      </c>
      <c r="AG96" s="3" t="s">
        <v>105</v>
      </c>
      <c r="AH96" s="3" t="s">
        <v>105</v>
      </c>
      <c r="AI96" s="3" t="s">
        <v>104</v>
      </c>
      <c r="AJ96" s="3" t="s">
        <v>106</v>
      </c>
      <c r="AK96" s="3" t="s">
        <v>107</v>
      </c>
      <c r="AL96" s="3" t="s">
        <v>105</v>
      </c>
      <c r="AM96" s="3" t="s">
        <v>105</v>
      </c>
      <c r="AN96" s="3" t="s">
        <v>108</v>
      </c>
      <c r="AO96" s="3" t="s">
        <v>774</v>
      </c>
      <c r="AP96" s="3" t="s">
        <v>96</v>
      </c>
      <c r="AQ96" s="3" t="s">
        <v>775</v>
      </c>
      <c r="AR96" s="3" t="s">
        <v>639</v>
      </c>
      <c r="AS96" s="3" t="s">
        <v>776</v>
      </c>
      <c r="AT96" s="3" t="s">
        <v>96</v>
      </c>
      <c r="AU96" s="3" t="s">
        <v>96</v>
      </c>
      <c r="AV96" s="3" t="s">
        <v>96</v>
      </c>
      <c r="AW96" s="3" t="s">
        <v>772</v>
      </c>
      <c r="AX96" s="3" t="s">
        <v>772</v>
      </c>
    </row>
    <row r="97" spans="1:50" ht="22" customHeight="1" x14ac:dyDescent="0.35">
      <c r="A97" s="2">
        <v>45530.507905092592</v>
      </c>
      <c r="B97" s="2">
        <v>45530.51284722222</v>
      </c>
      <c r="C97" s="3" t="s">
        <v>52</v>
      </c>
      <c r="D97" s="3" t="s">
        <v>777</v>
      </c>
      <c r="E97">
        <v>100</v>
      </c>
      <c r="F97">
        <v>426</v>
      </c>
      <c r="G97" s="3" t="s">
        <v>94</v>
      </c>
      <c r="H97" s="2">
        <v>45530.512860092589</v>
      </c>
      <c r="I97" s="3" t="s">
        <v>778</v>
      </c>
      <c r="J97" s="3" t="s">
        <v>96</v>
      </c>
      <c r="K97" s="3" t="s">
        <v>96</v>
      </c>
      <c r="L97" s="3" t="s">
        <v>96</v>
      </c>
      <c r="M97" s="3" t="s">
        <v>96</v>
      </c>
      <c r="N97">
        <v>41.823300000000003</v>
      </c>
      <c r="O97">
        <v>-71.441000000000003</v>
      </c>
      <c r="P97" s="3" t="s">
        <v>97</v>
      </c>
      <c r="Q97" s="3" t="s">
        <v>98</v>
      </c>
      <c r="R97">
        <v>1</v>
      </c>
      <c r="S97" s="3" t="s">
        <v>99</v>
      </c>
      <c r="T97" s="3" t="s">
        <v>779</v>
      </c>
      <c r="U97">
        <v>31</v>
      </c>
      <c r="V97" s="3" t="s">
        <v>101</v>
      </c>
      <c r="W97" s="3" t="s">
        <v>96</v>
      </c>
      <c r="X97" s="3" t="s">
        <v>780</v>
      </c>
      <c r="Y97" s="3" t="s">
        <v>135</v>
      </c>
      <c r="Z97" s="3" t="s">
        <v>107</v>
      </c>
      <c r="AA97" s="3" t="s">
        <v>105</v>
      </c>
      <c r="AB97" s="3" t="s">
        <v>104</v>
      </c>
      <c r="AC97" s="3" t="s">
        <v>104</v>
      </c>
      <c r="AD97" s="3" t="s">
        <v>104</v>
      </c>
      <c r="AE97" s="3" t="s">
        <v>107</v>
      </c>
      <c r="AF97" s="3" t="s">
        <v>105</v>
      </c>
      <c r="AG97" s="3" t="s">
        <v>105</v>
      </c>
      <c r="AH97" s="3" t="s">
        <v>105</v>
      </c>
      <c r="AI97" s="3" t="s">
        <v>107</v>
      </c>
      <c r="AJ97" s="3" t="s">
        <v>107</v>
      </c>
      <c r="AK97" s="3" t="s">
        <v>117</v>
      </c>
      <c r="AL97" s="3" t="s">
        <v>105</v>
      </c>
      <c r="AM97" s="3" t="s">
        <v>105</v>
      </c>
      <c r="AN97" s="3" t="s">
        <v>108</v>
      </c>
      <c r="AO97" s="3" t="s">
        <v>437</v>
      </c>
      <c r="AP97" s="3" t="s">
        <v>96</v>
      </c>
      <c r="AQ97" s="3" t="s">
        <v>781</v>
      </c>
      <c r="AR97" s="3" t="s">
        <v>782</v>
      </c>
      <c r="AS97" s="3" t="s">
        <v>96</v>
      </c>
      <c r="AT97" s="3" t="s">
        <v>96</v>
      </c>
      <c r="AU97" s="3" t="s">
        <v>96</v>
      </c>
      <c r="AV97" s="3" t="s">
        <v>783</v>
      </c>
      <c r="AW97" s="3" t="s">
        <v>779</v>
      </c>
      <c r="AX97" s="3" t="s">
        <v>779</v>
      </c>
    </row>
    <row r="98" spans="1:50" ht="22" customHeight="1" x14ac:dyDescent="0.35">
      <c r="A98" s="2">
        <v>45530.509155092594</v>
      </c>
      <c r="B98" s="2">
        <v>45530.512881944444</v>
      </c>
      <c r="C98" s="3" t="s">
        <v>52</v>
      </c>
      <c r="D98" s="3" t="s">
        <v>784</v>
      </c>
      <c r="E98">
        <v>100</v>
      </c>
      <c r="F98">
        <v>321</v>
      </c>
      <c r="G98" s="3" t="s">
        <v>94</v>
      </c>
      <c r="H98" s="2">
        <v>45530.512890717589</v>
      </c>
      <c r="I98" s="3" t="s">
        <v>785</v>
      </c>
      <c r="J98" s="3" t="s">
        <v>96</v>
      </c>
      <c r="K98" s="3" t="s">
        <v>96</v>
      </c>
      <c r="L98" s="3" t="s">
        <v>96</v>
      </c>
      <c r="M98" s="3" t="s">
        <v>96</v>
      </c>
      <c r="N98">
        <v>42.176000000000002</v>
      </c>
      <c r="O98">
        <v>-87.808999999999997</v>
      </c>
      <c r="P98" s="3" t="s">
        <v>97</v>
      </c>
      <c r="Q98" s="3" t="s">
        <v>98</v>
      </c>
      <c r="R98">
        <v>1</v>
      </c>
      <c r="S98" s="3" t="s">
        <v>99</v>
      </c>
      <c r="T98" s="3" t="s">
        <v>786</v>
      </c>
      <c r="U98">
        <v>60</v>
      </c>
      <c r="V98" s="3" t="s">
        <v>133</v>
      </c>
      <c r="W98" s="3" t="s">
        <v>96</v>
      </c>
      <c r="X98" s="3" t="s">
        <v>787</v>
      </c>
      <c r="Y98" s="3" t="s">
        <v>103</v>
      </c>
      <c r="Z98" s="3" t="s">
        <v>105</v>
      </c>
      <c r="AA98" s="3" t="s">
        <v>107</v>
      </c>
      <c r="AB98" s="3" t="s">
        <v>106</v>
      </c>
      <c r="AC98" s="3" t="s">
        <v>105</v>
      </c>
      <c r="AD98" s="3" t="s">
        <v>104</v>
      </c>
      <c r="AE98" s="3" t="s">
        <v>107</v>
      </c>
      <c r="AF98" s="3" t="s">
        <v>104</v>
      </c>
      <c r="AG98" s="3" t="s">
        <v>105</v>
      </c>
      <c r="AH98" s="3" t="s">
        <v>105</v>
      </c>
      <c r="AI98" s="3" t="s">
        <v>107</v>
      </c>
      <c r="AJ98" s="3" t="s">
        <v>117</v>
      </c>
      <c r="AK98" s="3" t="s">
        <v>117</v>
      </c>
      <c r="AL98" s="3" t="s">
        <v>105</v>
      </c>
      <c r="AM98" s="3" t="s">
        <v>107</v>
      </c>
      <c r="AN98" s="3" t="s">
        <v>108</v>
      </c>
      <c r="AO98" s="3" t="s">
        <v>788</v>
      </c>
      <c r="AP98" s="3" t="s">
        <v>96</v>
      </c>
      <c r="AQ98" s="3" t="s">
        <v>789</v>
      </c>
      <c r="AR98" s="3" t="s">
        <v>154</v>
      </c>
      <c r="AS98" s="3" t="s">
        <v>96</v>
      </c>
      <c r="AT98" s="3" t="s">
        <v>96</v>
      </c>
      <c r="AU98" s="3" t="s">
        <v>96</v>
      </c>
      <c r="AV98" s="3" t="s">
        <v>790</v>
      </c>
      <c r="AW98" s="3" t="s">
        <v>786</v>
      </c>
      <c r="AX98" s="3" t="s">
        <v>786</v>
      </c>
    </row>
    <row r="99" spans="1:50" ht="22" customHeight="1" x14ac:dyDescent="0.35">
      <c r="A99" s="2">
        <v>45530.509918981479</v>
      </c>
      <c r="B99" s="2">
        <v>45530.51289351852</v>
      </c>
      <c r="C99" s="3" t="s">
        <v>52</v>
      </c>
      <c r="D99" s="3" t="s">
        <v>791</v>
      </c>
      <c r="E99">
        <v>100</v>
      </c>
      <c r="F99">
        <v>256</v>
      </c>
      <c r="G99" s="3" t="s">
        <v>94</v>
      </c>
      <c r="H99" s="2">
        <v>45530.512898564812</v>
      </c>
      <c r="I99" s="3" t="s">
        <v>792</v>
      </c>
      <c r="J99" s="3" t="s">
        <v>96</v>
      </c>
      <c r="K99" s="3" t="s">
        <v>96</v>
      </c>
      <c r="L99" s="3" t="s">
        <v>96</v>
      </c>
      <c r="M99" s="3" t="s">
        <v>96</v>
      </c>
      <c r="N99">
        <v>39.376199999999997</v>
      </c>
      <c r="O99">
        <v>-75.161699999999996</v>
      </c>
      <c r="P99" s="3" t="s">
        <v>97</v>
      </c>
      <c r="Q99" s="3" t="s">
        <v>98</v>
      </c>
      <c r="R99">
        <v>1</v>
      </c>
      <c r="S99" s="3" t="s">
        <v>99</v>
      </c>
      <c r="T99" s="3" t="s">
        <v>793</v>
      </c>
      <c r="U99">
        <v>42</v>
      </c>
      <c r="V99" s="3" t="s">
        <v>101</v>
      </c>
      <c r="W99" s="3" t="s">
        <v>96</v>
      </c>
      <c r="X99" s="3" t="s">
        <v>794</v>
      </c>
      <c r="Y99" s="3" t="s">
        <v>116</v>
      </c>
      <c r="Z99" s="3" t="s">
        <v>117</v>
      </c>
      <c r="AA99" s="3" t="s">
        <v>105</v>
      </c>
      <c r="AB99" s="3" t="s">
        <v>106</v>
      </c>
      <c r="AC99" s="3" t="s">
        <v>105</v>
      </c>
      <c r="AD99" s="3" t="s">
        <v>107</v>
      </c>
      <c r="AE99" s="3" t="s">
        <v>105</v>
      </c>
      <c r="AF99" s="3" t="s">
        <v>105</v>
      </c>
      <c r="AG99" s="3" t="s">
        <v>117</v>
      </c>
      <c r="AH99" s="3" t="s">
        <v>104</v>
      </c>
      <c r="AI99" s="3" t="s">
        <v>107</v>
      </c>
      <c r="AJ99" s="3" t="s">
        <v>117</v>
      </c>
      <c r="AK99" s="3" t="s">
        <v>117</v>
      </c>
      <c r="AL99" s="3" t="s">
        <v>104</v>
      </c>
      <c r="AM99" s="3" t="s">
        <v>117</v>
      </c>
      <c r="AN99" s="3" t="s">
        <v>108</v>
      </c>
      <c r="AO99" s="3" t="s">
        <v>244</v>
      </c>
      <c r="AP99" s="3" t="s">
        <v>96</v>
      </c>
      <c r="AQ99" s="3" t="s">
        <v>795</v>
      </c>
      <c r="AR99" s="3" t="s">
        <v>246</v>
      </c>
      <c r="AS99" s="3" t="s">
        <v>796</v>
      </c>
      <c r="AT99" s="3" t="s">
        <v>96</v>
      </c>
      <c r="AU99" s="3" t="s">
        <v>96</v>
      </c>
      <c r="AV99" s="3" t="s">
        <v>96</v>
      </c>
      <c r="AW99" s="3" t="s">
        <v>793</v>
      </c>
      <c r="AX99" s="3" t="s">
        <v>793</v>
      </c>
    </row>
    <row r="100" spans="1:50" ht="22" customHeight="1" x14ac:dyDescent="0.35">
      <c r="A100" s="2">
        <v>45530.510277777779</v>
      </c>
      <c r="B100" s="2">
        <v>45530.51290509259</v>
      </c>
      <c r="C100" s="3" t="s">
        <v>52</v>
      </c>
      <c r="D100" s="3" t="s">
        <v>797</v>
      </c>
      <c r="E100">
        <v>100</v>
      </c>
      <c r="F100">
        <v>226</v>
      </c>
      <c r="G100" s="3" t="s">
        <v>94</v>
      </c>
      <c r="H100" s="2">
        <v>45530.512912118058</v>
      </c>
      <c r="I100" s="3" t="s">
        <v>798</v>
      </c>
      <c r="J100" s="3" t="s">
        <v>96</v>
      </c>
      <c r="K100" s="3" t="s">
        <v>96</v>
      </c>
      <c r="L100" s="3" t="s">
        <v>96</v>
      </c>
      <c r="M100" s="3" t="s">
        <v>96</v>
      </c>
      <c r="N100">
        <v>42.117699999999999</v>
      </c>
      <c r="O100">
        <v>-72.644499999999994</v>
      </c>
      <c r="P100" s="3" t="s">
        <v>97</v>
      </c>
      <c r="Q100" s="3" t="s">
        <v>98</v>
      </c>
      <c r="R100">
        <v>1</v>
      </c>
      <c r="S100" s="3" t="s">
        <v>99</v>
      </c>
      <c r="T100" s="3" t="s">
        <v>799</v>
      </c>
      <c r="U100">
        <v>30</v>
      </c>
      <c r="V100" s="3" t="s">
        <v>133</v>
      </c>
      <c r="W100" s="3" t="s">
        <v>96</v>
      </c>
      <c r="X100" s="3" t="s">
        <v>800</v>
      </c>
      <c r="Y100" s="3" t="s">
        <v>116</v>
      </c>
      <c r="Z100" s="3" t="s">
        <v>117</v>
      </c>
      <c r="AA100" s="3" t="s">
        <v>105</v>
      </c>
      <c r="AB100" s="3" t="s">
        <v>104</v>
      </c>
      <c r="AC100" s="3" t="s">
        <v>117</v>
      </c>
      <c r="AD100" s="3" t="s">
        <v>106</v>
      </c>
      <c r="AE100" s="3" t="s">
        <v>105</v>
      </c>
      <c r="AF100" s="3" t="s">
        <v>106</v>
      </c>
      <c r="AG100" s="3" t="s">
        <v>106</v>
      </c>
      <c r="AH100" s="3" t="s">
        <v>106</v>
      </c>
      <c r="AI100" s="3" t="s">
        <v>117</v>
      </c>
      <c r="AJ100" s="3" t="s">
        <v>117</v>
      </c>
      <c r="AK100" s="3" t="s">
        <v>117</v>
      </c>
      <c r="AL100" s="3" t="s">
        <v>105</v>
      </c>
      <c r="AM100" s="3" t="s">
        <v>105</v>
      </c>
      <c r="AN100" s="3" t="s">
        <v>108</v>
      </c>
      <c r="AO100" s="3" t="s">
        <v>136</v>
      </c>
      <c r="AP100" s="3" t="s">
        <v>96</v>
      </c>
      <c r="AQ100" s="3" t="s">
        <v>801</v>
      </c>
      <c r="AR100" s="3" t="s">
        <v>411</v>
      </c>
      <c r="AS100" s="3" t="s">
        <v>802</v>
      </c>
      <c r="AT100" s="3" t="s">
        <v>96</v>
      </c>
      <c r="AU100" s="3" t="s">
        <v>96</v>
      </c>
      <c r="AV100" s="3" t="s">
        <v>96</v>
      </c>
      <c r="AW100" s="3" t="s">
        <v>799</v>
      </c>
      <c r="AX100" s="3" t="s">
        <v>799</v>
      </c>
    </row>
    <row r="101" spans="1:50" ht="22" customHeight="1" x14ac:dyDescent="0.35">
      <c r="A101" s="2">
        <v>45530.511134259257</v>
      </c>
      <c r="B101" s="2">
        <v>45530.513009259259</v>
      </c>
      <c r="C101" s="3" t="s">
        <v>52</v>
      </c>
      <c r="D101" s="3" t="s">
        <v>803</v>
      </c>
      <c r="E101">
        <v>100</v>
      </c>
      <c r="F101">
        <v>161</v>
      </c>
      <c r="G101" s="3" t="s">
        <v>94</v>
      </c>
      <c r="H101" s="2">
        <v>45530.513020520833</v>
      </c>
      <c r="I101" s="3" t="s">
        <v>804</v>
      </c>
      <c r="J101" s="3" t="s">
        <v>96</v>
      </c>
      <c r="K101" s="3" t="s">
        <v>96</v>
      </c>
      <c r="L101" s="3" t="s">
        <v>96</v>
      </c>
      <c r="M101" s="3" t="s">
        <v>96</v>
      </c>
      <c r="N101">
        <v>36.032200000000003</v>
      </c>
      <c r="O101">
        <v>-79.858800000000002</v>
      </c>
      <c r="P101" s="3" t="s">
        <v>97</v>
      </c>
      <c r="Q101" s="3" t="s">
        <v>98</v>
      </c>
      <c r="R101">
        <v>1</v>
      </c>
      <c r="S101" s="3" t="s">
        <v>99</v>
      </c>
      <c r="T101" s="3" t="s">
        <v>805</v>
      </c>
      <c r="U101">
        <v>34</v>
      </c>
      <c r="V101" s="3" t="s">
        <v>101</v>
      </c>
      <c r="W101" s="3" t="s">
        <v>96</v>
      </c>
      <c r="X101" s="3" t="s">
        <v>806</v>
      </c>
      <c r="Y101" s="3" t="s">
        <v>144</v>
      </c>
      <c r="Z101" s="3" t="s">
        <v>106</v>
      </c>
      <c r="AA101" s="3" t="s">
        <v>107</v>
      </c>
      <c r="AB101" s="3" t="s">
        <v>107</v>
      </c>
      <c r="AC101" s="3" t="s">
        <v>107</v>
      </c>
      <c r="AD101" s="3" t="s">
        <v>104</v>
      </c>
      <c r="AE101" s="3" t="s">
        <v>106</v>
      </c>
      <c r="AF101" s="3" t="s">
        <v>117</v>
      </c>
      <c r="AG101" s="3" t="s">
        <v>105</v>
      </c>
      <c r="AH101" s="3" t="s">
        <v>104</v>
      </c>
      <c r="AI101" s="3" t="s">
        <v>117</v>
      </c>
      <c r="AJ101" s="3" t="s">
        <v>117</v>
      </c>
      <c r="AK101" s="3" t="s">
        <v>117</v>
      </c>
      <c r="AL101" s="3" t="s">
        <v>105</v>
      </c>
      <c r="AM101" s="3" t="s">
        <v>107</v>
      </c>
      <c r="AN101" s="3" t="s">
        <v>126</v>
      </c>
      <c r="AO101" s="3" t="s">
        <v>176</v>
      </c>
      <c r="AP101" s="3" t="s">
        <v>96</v>
      </c>
      <c r="AQ101" s="3" t="s">
        <v>96</v>
      </c>
      <c r="AR101" s="3" t="s">
        <v>96</v>
      </c>
      <c r="AS101" s="3" t="s">
        <v>807</v>
      </c>
      <c r="AT101" s="3" t="s">
        <v>96</v>
      </c>
      <c r="AU101" s="3" t="s">
        <v>808</v>
      </c>
      <c r="AV101" s="3" t="s">
        <v>96</v>
      </c>
      <c r="AW101" s="3" t="s">
        <v>805</v>
      </c>
      <c r="AX101" s="3" t="s">
        <v>805</v>
      </c>
    </row>
    <row r="102" spans="1:50" ht="22" customHeight="1" x14ac:dyDescent="0.35">
      <c r="A102" s="2">
        <v>45530.51121527778</v>
      </c>
      <c r="B102" s="2">
        <v>45530.513055555559</v>
      </c>
      <c r="C102" s="3" t="s">
        <v>52</v>
      </c>
      <c r="D102" s="3" t="s">
        <v>809</v>
      </c>
      <c r="E102">
        <v>100</v>
      </c>
      <c r="F102">
        <v>159</v>
      </c>
      <c r="G102" s="3" t="s">
        <v>94</v>
      </c>
      <c r="H102" s="2">
        <v>45530.513070844907</v>
      </c>
      <c r="I102" s="3" t="s">
        <v>810</v>
      </c>
      <c r="J102" s="3" t="s">
        <v>96</v>
      </c>
      <c r="K102" s="3" t="s">
        <v>96</v>
      </c>
      <c r="L102" s="3" t="s">
        <v>96</v>
      </c>
      <c r="M102" s="3" t="s">
        <v>96</v>
      </c>
      <c r="N102">
        <v>40.444200000000002</v>
      </c>
      <c r="O102">
        <v>-79.955699999999993</v>
      </c>
      <c r="P102" s="3" t="s">
        <v>97</v>
      </c>
      <c r="Q102" s="3" t="s">
        <v>98</v>
      </c>
      <c r="R102">
        <v>1</v>
      </c>
      <c r="S102" s="3" t="s">
        <v>99</v>
      </c>
      <c r="T102" s="3" t="s">
        <v>811</v>
      </c>
      <c r="U102">
        <v>20</v>
      </c>
      <c r="V102" s="3" t="s">
        <v>133</v>
      </c>
      <c r="W102" s="3" t="s">
        <v>96</v>
      </c>
      <c r="X102" s="3" t="s">
        <v>812</v>
      </c>
      <c r="Y102" s="3" t="s">
        <v>144</v>
      </c>
      <c r="Z102" s="3" t="s">
        <v>107</v>
      </c>
      <c r="AA102" s="3" t="s">
        <v>104</v>
      </c>
      <c r="AB102" s="3" t="s">
        <v>105</v>
      </c>
      <c r="AC102" s="3" t="s">
        <v>105</v>
      </c>
      <c r="AD102" s="3" t="s">
        <v>107</v>
      </c>
      <c r="AE102" s="3" t="s">
        <v>105</v>
      </c>
      <c r="AF102" s="3" t="s">
        <v>105</v>
      </c>
      <c r="AG102" s="3" t="s">
        <v>105</v>
      </c>
      <c r="AH102" s="3" t="s">
        <v>104</v>
      </c>
      <c r="AI102" s="3" t="s">
        <v>107</v>
      </c>
      <c r="AJ102" s="3" t="s">
        <v>117</v>
      </c>
      <c r="AK102" s="3" t="s">
        <v>117</v>
      </c>
      <c r="AL102" s="3" t="s">
        <v>104</v>
      </c>
      <c r="AM102" s="3" t="s">
        <v>117</v>
      </c>
      <c r="AN102" s="3" t="s">
        <v>108</v>
      </c>
      <c r="AO102" s="3" t="s">
        <v>214</v>
      </c>
      <c r="AP102" s="3" t="s">
        <v>96</v>
      </c>
      <c r="AQ102" s="3" t="s">
        <v>813</v>
      </c>
      <c r="AR102" s="3" t="s">
        <v>276</v>
      </c>
      <c r="AS102" s="3" t="s">
        <v>96</v>
      </c>
      <c r="AT102" s="3" t="s">
        <v>96</v>
      </c>
      <c r="AU102" s="3" t="s">
        <v>96</v>
      </c>
      <c r="AV102" s="3" t="s">
        <v>814</v>
      </c>
      <c r="AW102" s="3" t="s">
        <v>811</v>
      </c>
      <c r="AX102" s="3" t="s">
        <v>811</v>
      </c>
    </row>
    <row r="103" spans="1:50" ht="22" customHeight="1" x14ac:dyDescent="0.35">
      <c r="A103" s="2">
        <v>45530.510601851849</v>
      </c>
      <c r="B103" s="2">
        <v>45530.513067129628</v>
      </c>
      <c r="C103" s="3" t="s">
        <v>52</v>
      </c>
      <c r="D103" s="3" t="s">
        <v>815</v>
      </c>
      <c r="E103">
        <v>100</v>
      </c>
      <c r="F103">
        <v>213</v>
      </c>
      <c r="G103" s="3" t="s">
        <v>94</v>
      </c>
      <c r="H103" s="2">
        <v>45530.513079930555</v>
      </c>
      <c r="I103" s="3" t="s">
        <v>816</v>
      </c>
      <c r="J103" s="3" t="s">
        <v>96</v>
      </c>
      <c r="K103" s="3" t="s">
        <v>96</v>
      </c>
      <c r="L103" s="3" t="s">
        <v>96</v>
      </c>
      <c r="M103" s="3" t="s">
        <v>96</v>
      </c>
      <c r="N103">
        <v>39.290900000000001</v>
      </c>
      <c r="O103">
        <v>-76.6096</v>
      </c>
      <c r="P103" s="3" t="s">
        <v>97</v>
      </c>
      <c r="Q103" s="3" t="s">
        <v>98</v>
      </c>
      <c r="R103">
        <v>1</v>
      </c>
      <c r="S103" s="3" t="s">
        <v>99</v>
      </c>
      <c r="T103" s="3" t="s">
        <v>817</v>
      </c>
      <c r="U103">
        <v>33</v>
      </c>
      <c r="V103" s="3" t="s">
        <v>101</v>
      </c>
      <c r="W103" s="3" t="s">
        <v>96</v>
      </c>
      <c r="X103" s="3" t="s">
        <v>818</v>
      </c>
      <c r="Y103" s="3" t="s">
        <v>103</v>
      </c>
      <c r="Z103" s="3" t="s">
        <v>105</v>
      </c>
      <c r="AA103" s="3" t="s">
        <v>105</v>
      </c>
      <c r="AB103" s="3" t="s">
        <v>105</v>
      </c>
      <c r="AC103" s="3" t="s">
        <v>105</v>
      </c>
      <c r="AD103" s="3" t="s">
        <v>105</v>
      </c>
      <c r="AE103" s="3" t="s">
        <v>105</v>
      </c>
      <c r="AF103" s="3" t="s">
        <v>104</v>
      </c>
      <c r="AG103" s="3" t="s">
        <v>105</v>
      </c>
      <c r="AH103" s="3" t="s">
        <v>105</v>
      </c>
      <c r="AI103" s="3" t="s">
        <v>105</v>
      </c>
      <c r="AJ103" s="3" t="s">
        <v>106</v>
      </c>
      <c r="AK103" s="3" t="s">
        <v>106</v>
      </c>
      <c r="AL103" s="3" t="s">
        <v>105</v>
      </c>
      <c r="AM103" s="3" t="s">
        <v>105</v>
      </c>
      <c r="AN103" s="3" t="s">
        <v>108</v>
      </c>
      <c r="AO103" s="3" t="s">
        <v>819</v>
      </c>
      <c r="AP103" s="3" t="s">
        <v>96</v>
      </c>
      <c r="AQ103" s="3" t="s">
        <v>820</v>
      </c>
      <c r="AR103" s="3" t="s">
        <v>138</v>
      </c>
      <c r="AS103" s="3" t="s">
        <v>821</v>
      </c>
      <c r="AT103" s="3" t="s">
        <v>96</v>
      </c>
      <c r="AU103" s="3" t="s">
        <v>96</v>
      </c>
      <c r="AV103" s="3" t="s">
        <v>96</v>
      </c>
      <c r="AW103" s="3" t="s">
        <v>817</v>
      </c>
      <c r="AX103" s="3" t="s">
        <v>817</v>
      </c>
    </row>
    <row r="104" spans="1:50" ht="22" customHeight="1" x14ac:dyDescent="0.35">
      <c r="A104" s="2">
        <v>45530.509826388887</v>
      </c>
      <c r="B104" s="2">
        <v>45530.513136574074</v>
      </c>
      <c r="C104" s="3" t="s">
        <v>52</v>
      </c>
      <c r="D104" s="3" t="s">
        <v>822</v>
      </c>
      <c r="E104">
        <v>100</v>
      </c>
      <c r="F104">
        <v>286</v>
      </c>
      <c r="G104" s="3" t="s">
        <v>94</v>
      </c>
      <c r="H104" s="2">
        <v>45530.513144826386</v>
      </c>
      <c r="I104" s="3" t="s">
        <v>823</v>
      </c>
      <c r="J104" s="3" t="s">
        <v>96</v>
      </c>
      <c r="K104" s="3" t="s">
        <v>96</v>
      </c>
      <c r="L104" s="3" t="s">
        <v>96</v>
      </c>
      <c r="M104" s="3" t="s">
        <v>96</v>
      </c>
      <c r="N104">
        <v>39.738799999999998</v>
      </c>
      <c r="O104">
        <v>-104.9868</v>
      </c>
      <c r="P104" s="3" t="s">
        <v>97</v>
      </c>
      <c r="Q104" s="3" t="s">
        <v>98</v>
      </c>
      <c r="R104">
        <v>1</v>
      </c>
      <c r="S104" s="3" t="s">
        <v>99</v>
      </c>
      <c r="T104" s="3" t="s">
        <v>824</v>
      </c>
      <c r="U104">
        <v>57</v>
      </c>
      <c r="V104" s="3" t="s">
        <v>101</v>
      </c>
      <c r="W104" s="3" t="s">
        <v>96</v>
      </c>
      <c r="X104" s="3" t="s">
        <v>825</v>
      </c>
      <c r="Y104" s="3" t="s">
        <v>103</v>
      </c>
      <c r="Z104" s="3" t="s">
        <v>105</v>
      </c>
      <c r="AA104" s="3" t="s">
        <v>117</v>
      </c>
      <c r="AB104" s="3" t="s">
        <v>104</v>
      </c>
      <c r="AC104" s="3" t="s">
        <v>104</v>
      </c>
      <c r="AD104" s="3" t="s">
        <v>104</v>
      </c>
      <c r="AE104" s="3" t="s">
        <v>117</v>
      </c>
      <c r="AF104" s="3" t="s">
        <v>104</v>
      </c>
      <c r="AG104" s="3" t="s">
        <v>107</v>
      </c>
      <c r="AH104" s="3" t="s">
        <v>105</v>
      </c>
      <c r="AI104" s="3" t="s">
        <v>105</v>
      </c>
      <c r="AJ104" s="3" t="s">
        <v>107</v>
      </c>
      <c r="AK104" s="3" t="s">
        <v>107</v>
      </c>
      <c r="AL104" s="3" t="s">
        <v>104</v>
      </c>
      <c r="AM104" s="3" t="s">
        <v>105</v>
      </c>
      <c r="AN104" s="3" t="s">
        <v>108</v>
      </c>
      <c r="AO104" s="3" t="s">
        <v>826</v>
      </c>
      <c r="AP104" s="3" t="s">
        <v>96</v>
      </c>
      <c r="AQ104" s="3" t="s">
        <v>827</v>
      </c>
      <c r="AR104" s="3" t="s">
        <v>381</v>
      </c>
      <c r="AS104" s="3" t="s">
        <v>96</v>
      </c>
      <c r="AT104" s="3" t="s">
        <v>828</v>
      </c>
      <c r="AU104" s="3" t="s">
        <v>96</v>
      </c>
      <c r="AV104" s="3" t="s">
        <v>829</v>
      </c>
      <c r="AW104" s="3" t="s">
        <v>824</v>
      </c>
      <c r="AX104" s="3" t="s">
        <v>824</v>
      </c>
    </row>
    <row r="105" spans="1:50" ht="22" customHeight="1" x14ac:dyDescent="0.35">
      <c r="A105" s="2">
        <v>45530.510925925926</v>
      </c>
      <c r="B105" s="2">
        <v>45530.513148148151</v>
      </c>
      <c r="C105" s="3" t="s">
        <v>52</v>
      </c>
      <c r="D105" s="3" t="s">
        <v>830</v>
      </c>
      <c r="E105">
        <v>100</v>
      </c>
      <c r="F105">
        <v>191</v>
      </c>
      <c r="G105" s="3" t="s">
        <v>94</v>
      </c>
      <c r="H105" s="2">
        <v>45530.513157951391</v>
      </c>
      <c r="I105" s="3" t="s">
        <v>831</v>
      </c>
      <c r="J105" s="3" t="s">
        <v>96</v>
      </c>
      <c r="K105" s="3" t="s">
        <v>96</v>
      </c>
      <c r="L105" s="3" t="s">
        <v>96</v>
      </c>
      <c r="M105" s="3" t="s">
        <v>96</v>
      </c>
      <c r="N105">
        <v>42.3797</v>
      </c>
      <c r="O105">
        <v>-71.103399999999993</v>
      </c>
      <c r="P105" s="3" t="s">
        <v>97</v>
      </c>
      <c r="Q105" s="3" t="s">
        <v>98</v>
      </c>
      <c r="R105">
        <v>1</v>
      </c>
      <c r="S105" s="3" t="s">
        <v>99</v>
      </c>
      <c r="T105" s="3" t="s">
        <v>832</v>
      </c>
      <c r="U105">
        <v>46</v>
      </c>
      <c r="V105" s="3" t="s">
        <v>133</v>
      </c>
      <c r="W105" s="3" t="s">
        <v>96</v>
      </c>
      <c r="X105" s="3" t="s">
        <v>833</v>
      </c>
      <c r="Y105" s="3" t="s">
        <v>144</v>
      </c>
      <c r="Z105" s="3" t="s">
        <v>107</v>
      </c>
      <c r="AA105" s="3" t="s">
        <v>105</v>
      </c>
      <c r="AB105" s="3" t="s">
        <v>106</v>
      </c>
      <c r="AC105" s="3" t="s">
        <v>105</v>
      </c>
      <c r="AD105" s="3" t="s">
        <v>105</v>
      </c>
      <c r="AE105" s="3" t="s">
        <v>105</v>
      </c>
      <c r="AF105" s="3" t="s">
        <v>104</v>
      </c>
      <c r="AG105" s="3" t="s">
        <v>107</v>
      </c>
      <c r="AH105" s="3" t="s">
        <v>105</v>
      </c>
      <c r="AI105" s="3" t="s">
        <v>107</v>
      </c>
      <c r="AJ105" s="3" t="s">
        <v>117</v>
      </c>
      <c r="AK105" s="3" t="s">
        <v>117</v>
      </c>
      <c r="AL105" s="3" t="s">
        <v>105</v>
      </c>
      <c r="AM105" s="3" t="s">
        <v>117</v>
      </c>
      <c r="AN105" s="3" t="s">
        <v>108</v>
      </c>
      <c r="AO105" s="3" t="s">
        <v>244</v>
      </c>
      <c r="AP105" s="3" t="s">
        <v>96</v>
      </c>
      <c r="AQ105" s="3" t="s">
        <v>834</v>
      </c>
      <c r="AR105" s="3" t="s">
        <v>835</v>
      </c>
      <c r="AS105" s="3" t="s">
        <v>836</v>
      </c>
      <c r="AT105" s="3" t="s">
        <v>96</v>
      </c>
      <c r="AU105" s="3" t="s">
        <v>96</v>
      </c>
      <c r="AV105" s="3" t="s">
        <v>96</v>
      </c>
      <c r="AW105" s="3" t="s">
        <v>832</v>
      </c>
      <c r="AX105" s="3" t="s">
        <v>832</v>
      </c>
    </row>
    <row r="106" spans="1:50" ht="22" customHeight="1" x14ac:dyDescent="0.35">
      <c r="A106" s="2">
        <v>45530.509733796294</v>
      </c>
      <c r="B106" s="2">
        <v>45530.513240740744</v>
      </c>
      <c r="C106" s="3" t="s">
        <v>52</v>
      </c>
      <c r="D106" s="3" t="s">
        <v>837</v>
      </c>
      <c r="E106">
        <v>100</v>
      </c>
      <c r="F106">
        <v>303</v>
      </c>
      <c r="G106" s="3" t="s">
        <v>94</v>
      </c>
      <c r="H106" s="2">
        <v>45530.513253576391</v>
      </c>
      <c r="I106" s="3" t="s">
        <v>838</v>
      </c>
      <c r="J106" s="3" t="s">
        <v>96</v>
      </c>
      <c r="K106" s="3" t="s">
        <v>96</v>
      </c>
      <c r="L106" s="3" t="s">
        <v>96</v>
      </c>
      <c r="M106" s="3" t="s">
        <v>96</v>
      </c>
      <c r="N106">
        <v>38.007599999999996</v>
      </c>
      <c r="O106">
        <v>-85.692099999999996</v>
      </c>
      <c r="P106" s="3" t="s">
        <v>97</v>
      </c>
      <c r="Q106" s="3" t="s">
        <v>98</v>
      </c>
      <c r="R106">
        <v>1</v>
      </c>
      <c r="S106" s="3" t="s">
        <v>99</v>
      </c>
      <c r="T106" s="3" t="s">
        <v>839</v>
      </c>
      <c r="U106">
        <v>29</v>
      </c>
      <c r="V106" s="3" t="s">
        <v>101</v>
      </c>
      <c r="W106" s="3" t="s">
        <v>96</v>
      </c>
      <c r="X106" s="3" t="s">
        <v>840</v>
      </c>
      <c r="Y106" s="3" t="s">
        <v>135</v>
      </c>
      <c r="Z106" s="3" t="s">
        <v>117</v>
      </c>
      <c r="AA106" s="3" t="s">
        <v>104</v>
      </c>
      <c r="AB106" s="3" t="s">
        <v>104</v>
      </c>
      <c r="AC106" s="3" t="s">
        <v>117</v>
      </c>
      <c r="AD106" s="3" t="s">
        <v>106</v>
      </c>
      <c r="AE106" s="3" t="s">
        <v>105</v>
      </c>
      <c r="AF106" s="3" t="s">
        <v>105</v>
      </c>
      <c r="AG106" s="3" t="s">
        <v>104</v>
      </c>
      <c r="AH106" s="3" t="s">
        <v>104</v>
      </c>
      <c r="AI106" s="3" t="s">
        <v>117</v>
      </c>
      <c r="AJ106" s="3" t="s">
        <v>104</v>
      </c>
      <c r="AK106" s="3" t="s">
        <v>117</v>
      </c>
      <c r="AL106" s="3" t="s">
        <v>104</v>
      </c>
      <c r="AM106" s="3" t="s">
        <v>117</v>
      </c>
      <c r="AN106" s="3" t="s">
        <v>108</v>
      </c>
      <c r="AO106" s="3" t="s">
        <v>176</v>
      </c>
      <c r="AP106" s="3" t="s">
        <v>96</v>
      </c>
      <c r="AQ106" s="3" t="s">
        <v>841</v>
      </c>
      <c r="AR106" s="3" t="s">
        <v>367</v>
      </c>
      <c r="AS106" s="3" t="s">
        <v>842</v>
      </c>
      <c r="AT106" s="3" t="s">
        <v>96</v>
      </c>
      <c r="AU106" s="3" t="s">
        <v>96</v>
      </c>
      <c r="AV106" s="3" t="s">
        <v>96</v>
      </c>
      <c r="AW106" s="3" t="s">
        <v>839</v>
      </c>
      <c r="AX106" s="3" t="s">
        <v>839</v>
      </c>
    </row>
    <row r="107" spans="1:50" ht="22" customHeight="1" x14ac:dyDescent="0.35">
      <c r="A107" s="2">
        <v>45530.511018518519</v>
      </c>
      <c r="B107" s="2">
        <v>45530.513402777775</v>
      </c>
      <c r="C107" s="3" t="s">
        <v>52</v>
      </c>
      <c r="D107" s="3" t="s">
        <v>843</v>
      </c>
      <c r="E107">
        <v>100</v>
      </c>
      <c r="F107">
        <v>205</v>
      </c>
      <c r="G107" s="3" t="s">
        <v>94</v>
      </c>
      <c r="H107" s="2">
        <v>45530.513410983796</v>
      </c>
      <c r="I107" s="3" t="s">
        <v>844</v>
      </c>
      <c r="J107" s="3" t="s">
        <v>96</v>
      </c>
      <c r="K107" s="3" t="s">
        <v>96</v>
      </c>
      <c r="L107" s="3" t="s">
        <v>96</v>
      </c>
      <c r="M107" s="3" t="s">
        <v>96</v>
      </c>
      <c r="N107">
        <v>40.753799999999998</v>
      </c>
      <c r="O107">
        <v>-73.983500000000006</v>
      </c>
      <c r="P107" s="3" t="s">
        <v>97</v>
      </c>
      <c r="Q107" s="3" t="s">
        <v>98</v>
      </c>
      <c r="R107">
        <v>1</v>
      </c>
      <c r="S107" s="3" t="s">
        <v>99</v>
      </c>
      <c r="T107" s="3" t="s">
        <v>845</v>
      </c>
      <c r="U107">
        <v>33</v>
      </c>
      <c r="V107" s="3" t="s">
        <v>101</v>
      </c>
      <c r="W107" s="3" t="s">
        <v>96</v>
      </c>
      <c r="X107" s="3" t="s">
        <v>846</v>
      </c>
      <c r="Y107" s="3" t="s">
        <v>144</v>
      </c>
      <c r="Z107" s="3" t="s">
        <v>105</v>
      </c>
      <c r="AA107" s="3" t="s">
        <v>104</v>
      </c>
      <c r="AB107" s="3" t="s">
        <v>107</v>
      </c>
      <c r="AC107" s="3" t="s">
        <v>105</v>
      </c>
      <c r="AD107" s="3" t="s">
        <v>105</v>
      </c>
      <c r="AE107" s="3" t="s">
        <v>117</v>
      </c>
      <c r="AF107" s="3" t="s">
        <v>104</v>
      </c>
      <c r="AG107" s="3" t="s">
        <v>105</v>
      </c>
      <c r="AH107" s="3" t="s">
        <v>104</v>
      </c>
      <c r="AI107" s="3" t="s">
        <v>104</v>
      </c>
      <c r="AJ107" s="3" t="s">
        <v>105</v>
      </c>
      <c r="AK107" s="3" t="s">
        <v>105</v>
      </c>
      <c r="AL107" s="3" t="s">
        <v>104</v>
      </c>
      <c r="AM107" s="3" t="s">
        <v>105</v>
      </c>
      <c r="AN107" s="3" t="s">
        <v>108</v>
      </c>
      <c r="AO107" s="3" t="s">
        <v>136</v>
      </c>
      <c r="AP107" s="3" t="s">
        <v>96</v>
      </c>
      <c r="AQ107" s="3" t="s">
        <v>847</v>
      </c>
      <c r="AR107" s="3" t="s">
        <v>848</v>
      </c>
      <c r="AS107" s="3" t="s">
        <v>849</v>
      </c>
      <c r="AT107" s="3" t="s">
        <v>96</v>
      </c>
      <c r="AU107" s="3" t="s">
        <v>96</v>
      </c>
      <c r="AV107" s="3" t="s">
        <v>96</v>
      </c>
      <c r="AW107" s="3" t="s">
        <v>845</v>
      </c>
      <c r="AX107" s="3" t="s">
        <v>845</v>
      </c>
    </row>
    <row r="108" spans="1:50" ht="22" customHeight="1" x14ac:dyDescent="0.35">
      <c r="A108" s="2">
        <v>45530.512118055558</v>
      </c>
      <c r="B108" s="2">
        <v>45530.513495370367</v>
      </c>
      <c r="C108" s="3" t="s">
        <v>52</v>
      </c>
      <c r="D108" s="3" t="s">
        <v>850</v>
      </c>
      <c r="E108">
        <v>100</v>
      </c>
      <c r="F108">
        <v>118</v>
      </c>
      <c r="G108" s="3" t="s">
        <v>94</v>
      </c>
      <c r="H108" s="2">
        <v>45530.513510555553</v>
      </c>
      <c r="I108" s="3" t="s">
        <v>851</v>
      </c>
      <c r="J108" s="3" t="s">
        <v>96</v>
      </c>
      <c r="K108" s="3" t="s">
        <v>96</v>
      </c>
      <c r="L108" s="3" t="s">
        <v>96</v>
      </c>
      <c r="M108" s="3" t="s">
        <v>96</v>
      </c>
      <c r="N108">
        <v>40.694099999999999</v>
      </c>
      <c r="O108">
        <v>-75.290400000000005</v>
      </c>
      <c r="P108" s="3" t="s">
        <v>97</v>
      </c>
      <c r="Q108" s="3" t="s">
        <v>98</v>
      </c>
      <c r="R108">
        <v>1</v>
      </c>
      <c r="S108" s="3" t="s">
        <v>99</v>
      </c>
      <c r="T108" s="3" t="s">
        <v>852</v>
      </c>
      <c r="U108">
        <v>41</v>
      </c>
      <c r="V108" s="3" t="s">
        <v>133</v>
      </c>
      <c r="W108" s="3" t="s">
        <v>96</v>
      </c>
      <c r="X108" s="3" t="s">
        <v>853</v>
      </c>
      <c r="Y108" s="3" t="s">
        <v>144</v>
      </c>
      <c r="Z108" s="3" t="s">
        <v>105</v>
      </c>
      <c r="AA108" s="3" t="s">
        <v>105</v>
      </c>
      <c r="AB108" s="3" t="s">
        <v>104</v>
      </c>
      <c r="AC108" s="3" t="s">
        <v>104</v>
      </c>
      <c r="AD108" s="3" t="s">
        <v>104</v>
      </c>
      <c r="AE108" s="3" t="s">
        <v>107</v>
      </c>
      <c r="AF108" s="3" t="s">
        <v>104</v>
      </c>
      <c r="AG108" s="3" t="s">
        <v>107</v>
      </c>
      <c r="AH108" s="3" t="s">
        <v>107</v>
      </c>
      <c r="AI108" s="3" t="s">
        <v>105</v>
      </c>
      <c r="AJ108" s="3" t="s">
        <v>107</v>
      </c>
      <c r="AK108" s="3" t="s">
        <v>117</v>
      </c>
      <c r="AL108" s="3" t="s">
        <v>104</v>
      </c>
      <c r="AM108" s="3" t="s">
        <v>105</v>
      </c>
      <c r="AN108" s="3" t="s">
        <v>108</v>
      </c>
      <c r="AO108" s="3" t="s">
        <v>854</v>
      </c>
      <c r="AP108" s="3" t="s">
        <v>96</v>
      </c>
      <c r="AQ108" s="3" t="s">
        <v>855</v>
      </c>
      <c r="AR108" s="3" t="s">
        <v>531</v>
      </c>
      <c r="AS108" s="3" t="s">
        <v>96</v>
      </c>
      <c r="AT108" s="3" t="s">
        <v>96</v>
      </c>
      <c r="AU108" s="3" t="s">
        <v>96</v>
      </c>
      <c r="AV108" s="3" t="s">
        <v>856</v>
      </c>
      <c r="AW108" s="3" t="s">
        <v>852</v>
      </c>
      <c r="AX108" s="3" t="s">
        <v>852</v>
      </c>
    </row>
    <row r="109" spans="1:50" ht="22" customHeight="1" x14ac:dyDescent="0.35">
      <c r="A109" s="2">
        <v>45530.511064814818</v>
      </c>
      <c r="B109" s="2">
        <v>45530.513506944444</v>
      </c>
      <c r="C109" s="3" t="s">
        <v>52</v>
      </c>
      <c r="D109" s="3" t="s">
        <v>857</v>
      </c>
      <c r="E109">
        <v>100</v>
      </c>
      <c r="F109">
        <v>211</v>
      </c>
      <c r="G109" s="3" t="s">
        <v>94</v>
      </c>
      <c r="H109" s="2">
        <v>45530.513519236112</v>
      </c>
      <c r="I109" s="3" t="s">
        <v>858</v>
      </c>
      <c r="J109" s="3" t="s">
        <v>96</v>
      </c>
      <c r="K109" s="3" t="s">
        <v>96</v>
      </c>
      <c r="L109" s="3" t="s">
        <v>96</v>
      </c>
      <c r="M109" s="3" t="s">
        <v>96</v>
      </c>
      <c r="N109">
        <v>38.959200000000003</v>
      </c>
      <c r="O109">
        <v>-94.596100000000007</v>
      </c>
      <c r="P109" s="3" t="s">
        <v>97</v>
      </c>
      <c r="Q109" s="3" t="s">
        <v>98</v>
      </c>
      <c r="R109">
        <v>1</v>
      </c>
      <c r="S109" s="3" t="s">
        <v>99</v>
      </c>
      <c r="T109" s="3" t="s">
        <v>859</v>
      </c>
      <c r="U109">
        <v>42</v>
      </c>
      <c r="V109" s="3" t="s">
        <v>133</v>
      </c>
      <c r="W109" s="3" t="s">
        <v>96</v>
      </c>
      <c r="X109" s="3" t="s">
        <v>860</v>
      </c>
      <c r="Y109" s="3" t="s">
        <v>116</v>
      </c>
      <c r="Z109" s="3" t="s">
        <v>117</v>
      </c>
      <c r="AA109" s="3" t="s">
        <v>105</v>
      </c>
      <c r="AB109" s="3" t="s">
        <v>104</v>
      </c>
      <c r="AC109" s="3" t="s">
        <v>105</v>
      </c>
      <c r="AD109" s="3" t="s">
        <v>105</v>
      </c>
      <c r="AE109" s="3" t="s">
        <v>105</v>
      </c>
      <c r="AF109" s="3" t="s">
        <v>104</v>
      </c>
      <c r="AG109" s="3" t="s">
        <v>107</v>
      </c>
      <c r="AH109" s="3" t="s">
        <v>104</v>
      </c>
      <c r="AI109" s="3" t="s">
        <v>106</v>
      </c>
      <c r="AJ109" s="3" t="s">
        <v>107</v>
      </c>
      <c r="AK109" s="3" t="s">
        <v>117</v>
      </c>
      <c r="AL109" s="3" t="s">
        <v>104</v>
      </c>
      <c r="AM109" s="3" t="s">
        <v>105</v>
      </c>
      <c r="AN109" s="3" t="s">
        <v>108</v>
      </c>
      <c r="AO109" s="3" t="s">
        <v>127</v>
      </c>
      <c r="AP109" s="3" t="s">
        <v>96</v>
      </c>
      <c r="AQ109" s="3" t="s">
        <v>861</v>
      </c>
      <c r="AR109" s="3" t="s">
        <v>862</v>
      </c>
      <c r="AS109" s="3" t="s">
        <v>863</v>
      </c>
      <c r="AT109" s="3" t="s">
        <v>96</v>
      </c>
      <c r="AU109" s="3" t="s">
        <v>96</v>
      </c>
      <c r="AV109" s="3" t="s">
        <v>96</v>
      </c>
      <c r="AW109" s="3" t="s">
        <v>859</v>
      </c>
      <c r="AX109" s="3" t="s">
        <v>859</v>
      </c>
    </row>
    <row r="110" spans="1:50" ht="22" customHeight="1" x14ac:dyDescent="0.35">
      <c r="A110" s="2">
        <v>45530.509837962964</v>
      </c>
      <c r="B110" s="2">
        <v>45530.513564814813</v>
      </c>
      <c r="C110" s="3" t="s">
        <v>52</v>
      </c>
      <c r="D110" s="3" t="s">
        <v>864</v>
      </c>
      <c r="E110">
        <v>100</v>
      </c>
      <c r="F110">
        <v>322</v>
      </c>
      <c r="G110" s="3" t="s">
        <v>94</v>
      </c>
      <c r="H110" s="2">
        <v>45530.513579166669</v>
      </c>
      <c r="I110" s="3" t="s">
        <v>865</v>
      </c>
      <c r="J110" s="3" t="s">
        <v>96</v>
      </c>
      <c r="K110" s="3" t="s">
        <v>96</v>
      </c>
      <c r="L110" s="3" t="s">
        <v>96</v>
      </c>
      <c r="M110" s="3" t="s">
        <v>96</v>
      </c>
      <c r="N110">
        <v>41.752299999999998</v>
      </c>
      <c r="O110">
        <v>-88.054100000000005</v>
      </c>
      <c r="P110" s="3" t="s">
        <v>97</v>
      </c>
      <c r="Q110" s="3" t="s">
        <v>98</v>
      </c>
      <c r="R110">
        <v>1</v>
      </c>
      <c r="S110" s="3" t="s">
        <v>99</v>
      </c>
      <c r="T110" s="3" t="s">
        <v>866</v>
      </c>
      <c r="U110">
        <v>51</v>
      </c>
      <c r="V110" s="3" t="s">
        <v>101</v>
      </c>
      <c r="W110" s="3" t="s">
        <v>96</v>
      </c>
      <c r="X110" s="3" t="s">
        <v>867</v>
      </c>
      <c r="Y110" s="3" t="s">
        <v>116</v>
      </c>
      <c r="Z110" s="3" t="s">
        <v>104</v>
      </c>
      <c r="AA110" s="3" t="s">
        <v>107</v>
      </c>
      <c r="AB110" s="3" t="s">
        <v>104</v>
      </c>
      <c r="AC110" s="3" t="s">
        <v>117</v>
      </c>
      <c r="AD110" s="3" t="s">
        <v>104</v>
      </c>
      <c r="AE110" s="3" t="s">
        <v>107</v>
      </c>
      <c r="AF110" s="3" t="s">
        <v>106</v>
      </c>
      <c r="AG110" s="3" t="s">
        <v>105</v>
      </c>
      <c r="AH110" s="3" t="s">
        <v>106</v>
      </c>
      <c r="AI110" s="3" t="s">
        <v>107</v>
      </c>
      <c r="AJ110" s="3" t="s">
        <v>117</v>
      </c>
      <c r="AK110" s="3" t="s">
        <v>117</v>
      </c>
      <c r="AL110" s="3" t="s">
        <v>105</v>
      </c>
      <c r="AM110" s="3" t="s">
        <v>107</v>
      </c>
      <c r="AN110" s="3" t="s">
        <v>108</v>
      </c>
      <c r="AO110" s="3" t="s">
        <v>222</v>
      </c>
      <c r="AP110" s="3" t="s">
        <v>96</v>
      </c>
      <c r="AQ110" s="3" t="s">
        <v>868</v>
      </c>
      <c r="AR110" s="3" t="s">
        <v>869</v>
      </c>
      <c r="AS110" s="3" t="s">
        <v>870</v>
      </c>
      <c r="AT110" s="3" t="s">
        <v>96</v>
      </c>
      <c r="AU110" s="3" t="s">
        <v>96</v>
      </c>
      <c r="AV110" s="3" t="s">
        <v>96</v>
      </c>
      <c r="AW110" s="3" t="s">
        <v>866</v>
      </c>
      <c r="AX110" s="3" t="s">
        <v>866</v>
      </c>
    </row>
    <row r="111" spans="1:50" ht="22" customHeight="1" x14ac:dyDescent="0.35">
      <c r="A111" s="2">
        <v>45530.511446759258</v>
      </c>
      <c r="B111" s="2">
        <v>45530.513912037037</v>
      </c>
      <c r="C111" s="3" t="s">
        <v>52</v>
      </c>
      <c r="D111" s="3" t="s">
        <v>871</v>
      </c>
      <c r="E111">
        <v>100</v>
      </c>
      <c r="F111">
        <v>213</v>
      </c>
      <c r="G111" s="3" t="s">
        <v>94</v>
      </c>
      <c r="H111" s="2">
        <v>45530.513919363424</v>
      </c>
      <c r="I111" s="3" t="s">
        <v>872</v>
      </c>
      <c r="J111" s="3" t="s">
        <v>96</v>
      </c>
      <c r="K111" s="3" t="s">
        <v>96</v>
      </c>
      <c r="L111" s="3" t="s">
        <v>96</v>
      </c>
      <c r="M111" s="3" t="s">
        <v>96</v>
      </c>
      <c r="N111">
        <v>36.167099999999998</v>
      </c>
      <c r="O111">
        <v>-86.786100000000005</v>
      </c>
      <c r="P111" s="3" t="s">
        <v>97</v>
      </c>
      <c r="Q111" s="3" t="s">
        <v>98</v>
      </c>
      <c r="R111">
        <v>1</v>
      </c>
      <c r="S111" s="3" t="s">
        <v>99</v>
      </c>
      <c r="T111" s="3" t="s">
        <v>873</v>
      </c>
      <c r="U111">
        <v>34</v>
      </c>
      <c r="V111" s="3" t="s">
        <v>101</v>
      </c>
      <c r="W111" s="3" t="s">
        <v>96</v>
      </c>
      <c r="X111" s="3" t="s">
        <v>874</v>
      </c>
      <c r="Y111" s="3" t="s">
        <v>144</v>
      </c>
      <c r="Z111" s="3" t="s">
        <v>106</v>
      </c>
      <c r="AA111" s="3" t="s">
        <v>105</v>
      </c>
      <c r="AB111" s="3" t="s">
        <v>107</v>
      </c>
      <c r="AC111" s="3" t="s">
        <v>104</v>
      </c>
      <c r="AD111" s="3" t="s">
        <v>105</v>
      </c>
      <c r="AE111" s="3" t="s">
        <v>107</v>
      </c>
      <c r="AF111" s="3" t="s">
        <v>104</v>
      </c>
      <c r="AG111" s="3" t="s">
        <v>105</v>
      </c>
      <c r="AH111" s="3" t="s">
        <v>106</v>
      </c>
      <c r="AI111" s="3" t="s">
        <v>105</v>
      </c>
      <c r="AJ111" s="3" t="s">
        <v>105</v>
      </c>
      <c r="AK111" s="3" t="s">
        <v>107</v>
      </c>
      <c r="AL111" s="3" t="s">
        <v>105</v>
      </c>
      <c r="AM111" s="3" t="s">
        <v>105</v>
      </c>
      <c r="AN111" s="3" t="s">
        <v>108</v>
      </c>
      <c r="AO111" s="3" t="s">
        <v>136</v>
      </c>
      <c r="AP111" s="3" t="s">
        <v>96</v>
      </c>
      <c r="AQ111" s="3" t="s">
        <v>875</v>
      </c>
      <c r="AR111" s="3" t="s">
        <v>876</v>
      </c>
      <c r="AS111" s="3" t="s">
        <v>877</v>
      </c>
      <c r="AT111" s="3" t="s">
        <v>96</v>
      </c>
      <c r="AU111" s="3" t="s">
        <v>96</v>
      </c>
      <c r="AV111" s="3" t="s">
        <v>96</v>
      </c>
      <c r="AW111" s="3" t="s">
        <v>873</v>
      </c>
      <c r="AX111" s="3" t="s">
        <v>873</v>
      </c>
    </row>
    <row r="112" spans="1:50" ht="22" customHeight="1" x14ac:dyDescent="0.35">
      <c r="A112" s="2">
        <v>45530.511666666665</v>
      </c>
      <c r="B112" s="2">
        <v>45530.51394675926</v>
      </c>
      <c r="C112" s="3" t="s">
        <v>52</v>
      </c>
      <c r="D112" s="3" t="s">
        <v>878</v>
      </c>
      <c r="E112">
        <v>100</v>
      </c>
      <c r="F112">
        <v>196</v>
      </c>
      <c r="G112" s="3" t="s">
        <v>94</v>
      </c>
      <c r="H112" s="2">
        <v>45530.513955995368</v>
      </c>
      <c r="I112" s="3" t="s">
        <v>879</v>
      </c>
      <c r="J112" s="3" t="s">
        <v>96</v>
      </c>
      <c r="K112" s="3" t="s">
        <v>96</v>
      </c>
      <c r="L112" s="3" t="s">
        <v>96</v>
      </c>
      <c r="M112" s="3" t="s">
        <v>96</v>
      </c>
      <c r="N112">
        <v>41.293999999999997</v>
      </c>
      <c r="O112">
        <v>-96.054100000000005</v>
      </c>
      <c r="P112" s="3" t="s">
        <v>97</v>
      </c>
      <c r="Q112" s="3" t="s">
        <v>98</v>
      </c>
      <c r="R112">
        <v>1</v>
      </c>
      <c r="S112" s="3" t="s">
        <v>99</v>
      </c>
      <c r="T112" s="3" t="s">
        <v>880</v>
      </c>
      <c r="U112">
        <v>33</v>
      </c>
      <c r="V112" s="3" t="s">
        <v>101</v>
      </c>
      <c r="W112" s="3" t="s">
        <v>96</v>
      </c>
      <c r="X112" s="3" t="s">
        <v>881</v>
      </c>
      <c r="Y112" s="3" t="s">
        <v>116</v>
      </c>
      <c r="Z112" s="3" t="s">
        <v>117</v>
      </c>
      <c r="AA112" s="3" t="s">
        <v>104</v>
      </c>
      <c r="AB112" s="3" t="s">
        <v>105</v>
      </c>
      <c r="AC112" s="3" t="s">
        <v>106</v>
      </c>
      <c r="AD112" s="3" t="s">
        <v>104</v>
      </c>
      <c r="AE112" s="3" t="s">
        <v>105</v>
      </c>
      <c r="AF112" s="3" t="s">
        <v>105</v>
      </c>
      <c r="AG112" s="3" t="s">
        <v>105</v>
      </c>
      <c r="AH112" s="3" t="s">
        <v>106</v>
      </c>
      <c r="AI112" s="3" t="s">
        <v>106</v>
      </c>
      <c r="AJ112" s="3" t="s">
        <v>107</v>
      </c>
      <c r="AK112" s="3" t="s">
        <v>117</v>
      </c>
      <c r="AL112" s="3" t="s">
        <v>105</v>
      </c>
      <c r="AM112" s="3" t="s">
        <v>106</v>
      </c>
      <c r="AN112" s="3" t="s">
        <v>108</v>
      </c>
      <c r="AO112" s="3" t="s">
        <v>882</v>
      </c>
      <c r="AP112" s="3" t="s">
        <v>96</v>
      </c>
      <c r="AQ112" s="3" t="s">
        <v>883</v>
      </c>
      <c r="AR112" s="3" t="s">
        <v>884</v>
      </c>
      <c r="AS112" s="3" t="s">
        <v>885</v>
      </c>
      <c r="AT112" s="3" t="s">
        <v>96</v>
      </c>
      <c r="AU112" s="3" t="s">
        <v>96</v>
      </c>
      <c r="AV112" s="3" t="s">
        <v>96</v>
      </c>
      <c r="AW112" s="3" t="s">
        <v>880</v>
      </c>
      <c r="AX112" s="3" t="s">
        <v>880</v>
      </c>
    </row>
    <row r="113" spans="1:50" ht="22" customHeight="1" x14ac:dyDescent="0.35">
      <c r="A113" s="2">
        <v>45530.510891203703</v>
      </c>
      <c r="B113" s="2">
        <v>45530.514016203706</v>
      </c>
      <c r="C113" s="3" t="s">
        <v>52</v>
      </c>
      <c r="D113" s="3" t="s">
        <v>886</v>
      </c>
      <c r="E113">
        <v>100</v>
      </c>
      <c r="F113">
        <v>270</v>
      </c>
      <c r="G113" s="3" t="s">
        <v>94</v>
      </c>
      <c r="H113" s="2">
        <v>45530.514029062499</v>
      </c>
      <c r="I113" s="3" t="s">
        <v>887</v>
      </c>
      <c r="J113" s="3" t="s">
        <v>96</v>
      </c>
      <c r="K113" s="3" t="s">
        <v>96</v>
      </c>
      <c r="L113" s="3" t="s">
        <v>96</v>
      </c>
      <c r="M113" s="3" t="s">
        <v>96</v>
      </c>
      <c r="N113">
        <v>36.049599999999998</v>
      </c>
      <c r="O113">
        <v>-95.885800000000003</v>
      </c>
      <c r="P113" s="3" t="s">
        <v>97</v>
      </c>
      <c r="Q113" s="3" t="s">
        <v>98</v>
      </c>
      <c r="R113">
        <v>1</v>
      </c>
      <c r="S113" s="3" t="s">
        <v>99</v>
      </c>
      <c r="T113" s="3" t="s">
        <v>888</v>
      </c>
      <c r="U113">
        <v>35</v>
      </c>
      <c r="V113" s="3" t="s">
        <v>101</v>
      </c>
      <c r="W113" s="3" t="s">
        <v>96</v>
      </c>
      <c r="X113" s="3" t="s">
        <v>889</v>
      </c>
      <c r="Y113" s="3" t="s">
        <v>144</v>
      </c>
      <c r="Z113" s="3" t="s">
        <v>117</v>
      </c>
      <c r="AA113" s="3" t="s">
        <v>106</v>
      </c>
      <c r="AB113" s="3" t="s">
        <v>104</v>
      </c>
      <c r="AC113" s="3" t="s">
        <v>107</v>
      </c>
      <c r="AD113" s="3" t="s">
        <v>106</v>
      </c>
      <c r="AE113" s="3" t="s">
        <v>106</v>
      </c>
      <c r="AF113" s="3" t="s">
        <v>104</v>
      </c>
      <c r="AG113" s="3" t="s">
        <v>104</v>
      </c>
      <c r="AH113" s="3" t="s">
        <v>104</v>
      </c>
      <c r="AI113" s="3" t="s">
        <v>104</v>
      </c>
      <c r="AJ113" s="3" t="s">
        <v>104</v>
      </c>
      <c r="AK113" s="3" t="s">
        <v>107</v>
      </c>
      <c r="AL113" s="3" t="s">
        <v>104</v>
      </c>
      <c r="AM113" s="3" t="s">
        <v>104</v>
      </c>
      <c r="AN113" s="3" t="s">
        <v>108</v>
      </c>
      <c r="AO113" s="3" t="s">
        <v>136</v>
      </c>
      <c r="AP113" s="3" t="s">
        <v>96</v>
      </c>
      <c r="AQ113" s="3" t="s">
        <v>890</v>
      </c>
      <c r="AR113" s="3" t="s">
        <v>138</v>
      </c>
      <c r="AS113" s="3" t="s">
        <v>891</v>
      </c>
      <c r="AT113" s="3" t="s">
        <v>96</v>
      </c>
      <c r="AU113" s="3" t="s">
        <v>96</v>
      </c>
      <c r="AV113" s="3" t="s">
        <v>96</v>
      </c>
      <c r="AW113" s="3" t="s">
        <v>888</v>
      </c>
      <c r="AX113" s="3" t="s">
        <v>888</v>
      </c>
    </row>
    <row r="114" spans="1:50" ht="22" customHeight="1" x14ac:dyDescent="0.35">
      <c r="A114" s="2">
        <v>45530.51059027778</v>
      </c>
      <c r="B114" s="2">
        <v>45530.514097222222</v>
      </c>
      <c r="C114" s="3" t="s">
        <v>52</v>
      </c>
      <c r="D114" s="3" t="s">
        <v>892</v>
      </c>
      <c r="E114">
        <v>100</v>
      </c>
      <c r="F114">
        <v>302</v>
      </c>
      <c r="G114" s="3" t="s">
        <v>94</v>
      </c>
      <c r="H114" s="2">
        <v>45530.514104814814</v>
      </c>
      <c r="I114" s="3" t="s">
        <v>893</v>
      </c>
      <c r="J114" s="3" t="s">
        <v>96</v>
      </c>
      <c r="K114" s="3" t="s">
        <v>96</v>
      </c>
      <c r="L114" s="3" t="s">
        <v>96</v>
      </c>
      <c r="M114" s="3" t="s">
        <v>96</v>
      </c>
      <c r="N114">
        <v>34.2363</v>
      </c>
      <c r="O114">
        <v>-118.4798</v>
      </c>
      <c r="P114" s="3" t="s">
        <v>97</v>
      </c>
      <c r="Q114" s="3" t="s">
        <v>98</v>
      </c>
      <c r="R114">
        <v>1</v>
      </c>
      <c r="S114" s="3" t="s">
        <v>99</v>
      </c>
      <c r="T114" s="3" t="s">
        <v>894</v>
      </c>
      <c r="U114">
        <v>22</v>
      </c>
      <c r="V114" s="3" t="s">
        <v>133</v>
      </c>
      <c r="W114" s="3" t="s">
        <v>96</v>
      </c>
      <c r="X114" s="3" t="s">
        <v>895</v>
      </c>
      <c r="Y114" s="3" t="s">
        <v>144</v>
      </c>
      <c r="Z114" s="3" t="s">
        <v>106</v>
      </c>
      <c r="AA114" s="3" t="s">
        <v>105</v>
      </c>
      <c r="AB114" s="3" t="s">
        <v>105</v>
      </c>
      <c r="AC114" s="3" t="s">
        <v>106</v>
      </c>
      <c r="AD114" s="3" t="s">
        <v>105</v>
      </c>
      <c r="AE114" s="3" t="s">
        <v>107</v>
      </c>
      <c r="AF114" s="3" t="s">
        <v>105</v>
      </c>
      <c r="AG114" s="3" t="s">
        <v>105</v>
      </c>
      <c r="AH114" s="3" t="s">
        <v>105</v>
      </c>
      <c r="AI114" s="3" t="s">
        <v>107</v>
      </c>
      <c r="AJ114" s="3" t="s">
        <v>117</v>
      </c>
      <c r="AK114" s="3" t="s">
        <v>117</v>
      </c>
      <c r="AL114" s="3" t="s">
        <v>104</v>
      </c>
      <c r="AM114" s="3" t="s">
        <v>105</v>
      </c>
      <c r="AN114" s="3" t="s">
        <v>108</v>
      </c>
      <c r="AO114" s="3" t="s">
        <v>896</v>
      </c>
      <c r="AP114" s="3" t="s">
        <v>96</v>
      </c>
      <c r="AQ114" s="3" t="s">
        <v>897</v>
      </c>
      <c r="AR114" s="3" t="s">
        <v>246</v>
      </c>
      <c r="AS114" s="3" t="s">
        <v>898</v>
      </c>
      <c r="AT114" s="3" t="s">
        <v>899</v>
      </c>
      <c r="AU114" s="3" t="s">
        <v>96</v>
      </c>
      <c r="AV114" s="3" t="s">
        <v>96</v>
      </c>
      <c r="AW114" s="3" t="s">
        <v>894</v>
      </c>
      <c r="AX114" s="3" t="s">
        <v>894</v>
      </c>
    </row>
    <row r="115" spans="1:50" ht="22" customHeight="1" x14ac:dyDescent="0.35">
      <c r="A115" s="2">
        <v>45530.511365740742</v>
      </c>
      <c r="B115" s="2">
        <v>45530.51421296296</v>
      </c>
      <c r="C115" s="3" t="s">
        <v>52</v>
      </c>
      <c r="D115" s="3" t="s">
        <v>900</v>
      </c>
      <c r="E115">
        <v>100</v>
      </c>
      <c r="F115">
        <v>245</v>
      </c>
      <c r="G115" s="3" t="s">
        <v>94</v>
      </c>
      <c r="H115" s="2">
        <v>45530.514226481479</v>
      </c>
      <c r="I115" s="3" t="s">
        <v>901</v>
      </c>
      <c r="J115" s="3" t="s">
        <v>96</v>
      </c>
      <c r="K115" s="3" t="s">
        <v>96</v>
      </c>
      <c r="L115" s="3" t="s">
        <v>96</v>
      </c>
      <c r="M115" s="3" t="s">
        <v>96</v>
      </c>
      <c r="N115">
        <v>45.528799999999997</v>
      </c>
      <c r="O115">
        <v>-122.68210000000001</v>
      </c>
      <c r="P115" s="3" t="s">
        <v>97</v>
      </c>
      <c r="Q115" s="3" t="s">
        <v>98</v>
      </c>
      <c r="R115">
        <v>1</v>
      </c>
      <c r="S115" s="3" t="s">
        <v>99</v>
      </c>
      <c r="T115" s="3" t="s">
        <v>902</v>
      </c>
      <c r="U115">
        <v>44</v>
      </c>
      <c r="V115" s="3" t="s">
        <v>101</v>
      </c>
      <c r="W115" s="3" t="s">
        <v>96</v>
      </c>
      <c r="X115" s="3" t="s">
        <v>903</v>
      </c>
      <c r="Y115" s="3" t="s">
        <v>144</v>
      </c>
      <c r="Z115" s="3" t="s">
        <v>105</v>
      </c>
      <c r="AA115" s="3" t="s">
        <v>105</v>
      </c>
      <c r="AB115" s="3" t="s">
        <v>104</v>
      </c>
      <c r="AC115" s="3" t="s">
        <v>105</v>
      </c>
      <c r="AD115" s="3" t="s">
        <v>105</v>
      </c>
      <c r="AE115" s="3" t="s">
        <v>105</v>
      </c>
      <c r="AF115" s="3" t="s">
        <v>104</v>
      </c>
      <c r="AG115" s="3" t="s">
        <v>105</v>
      </c>
      <c r="AH115" s="3" t="s">
        <v>104</v>
      </c>
      <c r="AI115" s="3" t="s">
        <v>107</v>
      </c>
      <c r="AJ115" s="3" t="s">
        <v>107</v>
      </c>
      <c r="AK115" s="3" t="s">
        <v>117</v>
      </c>
      <c r="AL115" s="3" t="s">
        <v>104</v>
      </c>
      <c r="AM115" s="3" t="s">
        <v>107</v>
      </c>
      <c r="AN115" s="3" t="s">
        <v>108</v>
      </c>
      <c r="AO115" s="3" t="s">
        <v>176</v>
      </c>
      <c r="AP115" s="3" t="s">
        <v>96</v>
      </c>
      <c r="AQ115" s="3" t="s">
        <v>904</v>
      </c>
      <c r="AR115" s="3" t="s">
        <v>216</v>
      </c>
      <c r="AS115" s="3" t="s">
        <v>905</v>
      </c>
      <c r="AT115" s="3" t="s">
        <v>96</v>
      </c>
      <c r="AU115" s="3" t="s">
        <v>96</v>
      </c>
      <c r="AV115" s="3" t="s">
        <v>96</v>
      </c>
      <c r="AW115" s="3" t="s">
        <v>902</v>
      </c>
      <c r="AX115" s="3" t="s">
        <v>902</v>
      </c>
    </row>
    <row r="116" spans="1:50" ht="22" customHeight="1" x14ac:dyDescent="0.35">
      <c r="A116" s="2">
        <v>45530.511967592596</v>
      </c>
      <c r="B116" s="2">
        <v>45530.514328703706</v>
      </c>
      <c r="C116" s="3" t="s">
        <v>52</v>
      </c>
      <c r="D116" s="3" t="s">
        <v>906</v>
      </c>
      <c r="E116">
        <v>100</v>
      </c>
      <c r="F116">
        <v>203</v>
      </c>
      <c r="G116" s="3" t="s">
        <v>94</v>
      </c>
      <c r="H116" s="2">
        <v>45530.514339664354</v>
      </c>
      <c r="I116" s="3" t="s">
        <v>907</v>
      </c>
      <c r="J116" s="3" t="s">
        <v>96</v>
      </c>
      <c r="K116" s="3" t="s">
        <v>96</v>
      </c>
      <c r="L116" s="3" t="s">
        <v>96</v>
      </c>
      <c r="M116" s="3" t="s">
        <v>96</v>
      </c>
      <c r="N116">
        <v>44.482900000000001</v>
      </c>
      <c r="O116">
        <v>-73.225300000000004</v>
      </c>
      <c r="P116" s="3" t="s">
        <v>97</v>
      </c>
      <c r="Q116" s="3" t="s">
        <v>98</v>
      </c>
      <c r="R116">
        <v>1</v>
      </c>
      <c r="S116" s="3" t="s">
        <v>99</v>
      </c>
      <c r="T116" s="3" t="s">
        <v>908</v>
      </c>
      <c r="U116">
        <v>26</v>
      </c>
      <c r="V116" s="3" t="s">
        <v>101</v>
      </c>
      <c r="W116" s="3" t="s">
        <v>96</v>
      </c>
      <c r="X116" s="3" t="s">
        <v>909</v>
      </c>
      <c r="Y116" s="3" t="s">
        <v>103</v>
      </c>
      <c r="Z116" s="3" t="s">
        <v>117</v>
      </c>
      <c r="AA116" s="3" t="s">
        <v>104</v>
      </c>
      <c r="AB116" s="3" t="s">
        <v>104</v>
      </c>
      <c r="AC116" s="3" t="s">
        <v>104</v>
      </c>
      <c r="AD116" s="3" t="s">
        <v>104</v>
      </c>
      <c r="AE116" s="3" t="s">
        <v>105</v>
      </c>
      <c r="AF116" s="3" t="s">
        <v>104</v>
      </c>
      <c r="AG116" s="3" t="s">
        <v>106</v>
      </c>
      <c r="AH116" s="3" t="s">
        <v>105</v>
      </c>
      <c r="AI116" s="3" t="s">
        <v>105</v>
      </c>
      <c r="AJ116" s="3" t="s">
        <v>107</v>
      </c>
      <c r="AK116" s="3" t="s">
        <v>107</v>
      </c>
      <c r="AL116" s="3" t="s">
        <v>104</v>
      </c>
      <c r="AM116" s="3" t="s">
        <v>107</v>
      </c>
      <c r="AN116" s="3" t="s">
        <v>108</v>
      </c>
      <c r="AO116" s="3" t="s">
        <v>444</v>
      </c>
      <c r="AP116" s="3" t="s">
        <v>96</v>
      </c>
      <c r="AQ116" s="3" t="s">
        <v>910</v>
      </c>
      <c r="AR116" s="3" t="s">
        <v>531</v>
      </c>
      <c r="AS116" s="3" t="s">
        <v>96</v>
      </c>
      <c r="AT116" s="3" t="s">
        <v>96</v>
      </c>
      <c r="AU116" s="3" t="s">
        <v>96</v>
      </c>
      <c r="AV116" s="3" t="s">
        <v>911</v>
      </c>
      <c r="AW116" s="3" t="s">
        <v>908</v>
      </c>
      <c r="AX116" s="3" t="s">
        <v>908</v>
      </c>
    </row>
    <row r="117" spans="1:50" ht="22" customHeight="1" x14ac:dyDescent="0.35">
      <c r="A117" s="2">
        <v>45530.50712962963</v>
      </c>
      <c r="B117" s="2">
        <v>45530.514374999999</v>
      </c>
      <c r="C117" s="3" t="s">
        <v>52</v>
      </c>
      <c r="D117" s="3" t="s">
        <v>912</v>
      </c>
      <c r="E117">
        <v>100</v>
      </c>
      <c r="F117">
        <v>626</v>
      </c>
      <c r="G117" s="3" t="s">
        <v>94</v>
      </c>
      <c r="H117" s="2">
        <v>45530.514385486109</v>
      </c>
      <c r="I117" s="3" t="s">
        <v>913</v>
      </c>
      <c r="J117" s="3" t="s">
        <v>96</v>
      </c>
      <c r="K117" s="3" t="s">
        <v>96</v>
      </c>
      <c r="L117" s="3" t="s">
        <v>96</v>
      </c>
      <c r="M117" s="3" t="s">
        <v>96</v>
      </c>
      <c r="N117">
        <v>44.323300000000003</v>
      </c>
      <c r="O117">
        <v>-69.768699999999995</v>
      </c>
      <c r="P117" s="3" t="s">
        <v>97</v>
      </c>
      <c r="Q117" s="3" t="s">
        <v>98</v>
      </c>
      <c r="R117">
        <v>1</v>
      </c>
      <c r="S117" s="3" t="s">
        <v>99</v>
      </c>
      <c r="T117" s="3" t="s">
        <v>914</v>
      </c>
      <c r="U117">
        <v>35</v>
      </c>
      <c r="V117" s="3" t="s">
        <v>101</v>
      </c>
      <c r="W117" s="3" t="s">
        <v>96</v>
      </c>
      <c r="X117" s="3" t="s">
        <v>915</v>
      </c>
      <c r="Y117" s="3" t="s">
        <v>103</v>
      </c>
      <c r="Z117" s="3" t="s">
        <v>106</v>
      </c>
      <c r="AA117" s="3" t="s">
        <v>105</v>
      </c>
      <c r="AB117" s="3" t="s">
        <v>104</v>
      </c>
      <c r="AC117" s="3" t="s">
        <v>117</v>
      </c>
      <c r="AD117" s="3" t="s">
        <v>104</v>
      </c>
      <c r="AE117" s="3" t="s">
        <v>106</v>
      </c>
      <c r="AF117" s="3" t="s">
        <v>104</v>
      </c>
      <c r="AG117" s="3" t="s">
        <v>104</v>
      </c>
      <c r="AH117" s="3" t="s">
        <v>106</v>
      </c>
      <c r="AI117" s="3" t="s">
        <v>107</v>
      </c>
      <c r="AJ117" s="3" t="s">
        <v>117</v>
      </c>
      <c r="AK117" s="3" t="s">
        <v>117</v>
      </c>
      <c r="AL117" s="3" t="s">
        <v>104</v>
      </c>
      <c r="AM117" s="3" t="s">
        <v>106</v>
      </c>
      <c r="AN117" s="3" t="s">
        <v>108</v>
      </c>
      <c r="AO117" s="3" t="s">
        <v>916</v>
      </c>
      <c r="AP117" s="3" t="s">
        <v>917</v>
      </c>
      <c r="AQ117" s="3" t="s">
        <v>918</v>
      </c>
      <c r="AR117" s="3" t="s">
        <v>367</v>
      </c>
      <c r="AS117" s="3" t="s">
        <v>919</v>
      </c>
      <c r="AT117" s="3" t="s">
        <v>920</v>
      </c>
      <c r="AU117" s="3" t="s">
        <v>96</v>
      </c>
      <c r="AV117" s="3" t="s">
        <v>96</v>
      </c>
      <c r="AW117" s="3" t="s">
        <v>914</v>
      </c>
      <c r="AX117" s="3" t="s">
        <v>914</v>
      </c>
    </row>
    <row r="118" spans="1:50" ht="22" customHeight="1" x14ac:dyDescent="0.35">
      <c r="A118" s="2">
        <v>45530.50986111111</v>
      </c>
      <c r="B118" s="2">
        <v>45530.514386574076</v>
      </c>
      <c r="C118" s="3" t="s">
        <v>52</v>
      </c>
      <c r="D118" s="3" t="s">
        <v>921</v>
      </c>
      <c r="E118">
        <v>100</v>
      </c>
      <c r="F118">
        <v>391</v>
      </c>
      <c r="G118" s="3" t="s">
        <v>94</v>
      </c>
      <c r="H118" s="2">
        <v>45530.514398761574</v>
      </c>
      <c r="I118" s="3" t="s">
        <v>922</v>
      </c>
      <c r="J118" s="3" t="s">
        <v>96</v>
      </c>
      <c r="K118" s="3" t="s">
        <v>96</v>
      </c>
      <c r="L118" s="3" t="s">
        <v>96</v>
      </c>
      <c r="M118" s="3" t="s">
        <v>96</v>
      </c>
      <c r="N118">
        <v>42.048699999999997</v>
      </c>
      <c r="O118">
        <v>-87.890500000000003</v>
      </c>
      <c r="P118" s="3" t="s">
        <v>97</v>
      </c>
      <c r="Q118" s="3" t="s">
        <v>98</v>
      </c>
      <c r="R118">
        <v>1</v>
      </c>
      <c r="S118" s="3" t="s">
        <v>99</v>
      </c>
      <c r="T118" s="3" t="s">
        <v>923</v>
      </c>
      <c r="U118">
        <v>66</v>
      </c>
      <c r="V118" s="3" t="s">
        <v>101</v>
      </c>
      <c r="W118" s="3" t="s">
        <v>96</v>
      </c>
      <c r="X118" s="3" t="s">
        <v>924</v>
      </c>
      <c r="Y118" s="3" t="s">
        <v>103</v>
      </c>
      <c r="Z118" s="3" t="s">
        <v>117</v>
      </c>
      <c r="AA118" s="3" t="s">
        <v>107</v>
      </c>
      <c r="AB118" s="3" t="s">
        <v>104</v>
      </c>
      <c r="AC118" s="3" t="s">
        <v>107</v>
      </c>
      <c r="AD118" s="3" t="s">
        <v>104</v>
      </c>
      <c r="AE118" s="3" t="s">
        <v>106</v>
      </c>
      <c r="AF118" s="3" t="s">
        <v>106</v>
      </c>
      <c r="AG118" s="3" t="s">
        <v>105</v>
      </c>
      <c r="AH118" s="3" t="s">
        <v>106</v>
      </c>
      <c r="AI118" s="3" t="s">
        <v>106</v>
      </c>
      <c r="AJ118" s="3" t="s">
        <v>117</v>
      </c>
      <c r="AK118" s="3" t="s">
        <v>117</v>
      </c>
      <c r="AL118" s="3" t="s">
        <v>105</v>
      </c>
      <c r="AM118" s="3" t="s">
        <v>117</v>
      </c>
      <c r="AN118" s="3" t="s">
        <v>108</v>
      </c>
      <c r="AO118" s="3" t="s">
        <v>244</v>
      </c>
      <c r="AP118" s="3" t="s">
        <v>96</v>
      </c>
      <c r="AQ118" s="3" t="s">
        <v>925</v>
      </c>
      <c r="AR118" s="3" t="s">
        <v>346</v>
      </c>
      <c r="AS118" s="3" t="s">
        <v>926</v>
      </c>
      <c r="AT118" s="3" t="s">
        <v>96</v>
      </c>
      <c r="AU118" s="3" t="s">
        <v>96</v>
      </c>
      <c r="AV118" s="3" t="s">
        <v>96</v>
      </c>
      <c r="AW118" s="3" t="s">
        <v>923</v>
      </c>
      <c r="AX118" s="3" t="s">
        <v>923</v>
      </c>
    </row>
    <row r="119" spans="1:50" ht="22" customHeight="1" x14ac:dyDescent="0.35">
      <c r="A119" s="2">
        <v>45530.511990740742</v>
      </c>
      <c r="B119" s="2">
        <v>45530.514641203707</v>
      </c>
      <c r="C119" s="3" t="s">
        <v>52</v>
      </c>
      <c r="D119" s="3" t="s">
        <v>927</v>
      </c>
      <c r="E119">
        <v>100</v>
      </c>
      <c r="F119">
        <v>228</v>
      </c>
      <c r="G119" s="3" t="s">
        <v>94</v>
      </c>
      <c r="H119" s="2">
        <v>45530.514651782411</v>
      </c>
      <c r="I119" s="3" t="s">
        <v>928</v>
      </c>
      <c r="J119" s="3" t="s">
        <v>96</v>
      </c>
      <c r="K119" s="3" t="s">
        <v>96</v>
      </c>
      <c r="L119" s="3" t="s">
        <v>96</v>
      </c>
      <c r="M119" s="3" t="s">
        <v>96</v>
      </c>
      <c r="N119">
        <v>37.750999999999998</v>
      </c>
      <c r="O119">
        <v>-97.822000000000003</v>
      </c>
      <c r="P119" s="3" t="s">
        <v>97</v>
      </c>
      <c r="Q119" s="3" t="s">
        <v>98</v>
      </c>
      <c r="R119">
        <v>1</v>
      </c>
      <c r="S119" s="3" t="s">
        <v>99</v>
      </c>
      <c r="T119" s="3" t="s">
        <v>929</v>
      </c>
      <c r="U119">
        <v>25</v>
      </c>
      <c r="V119" s="3" t="s">
        <v>133</v>
      </c>
      <c r="W119" s="3" t="s">
        <v>96</v>
      </c>
      <c r="X119" s="3" t="s">
        <v>930</v>
      </c>
      <c r="Y119" s="3" t="s">
        <v>116</v>
      </c>
      <c r="Z119" s="3" t="s">
        <v>105</v>
      </c>
      <c r="AA119" s="3" t="s">
        <v>106</v>
      </c>
      <c r="AB119" s="3" t="s">
        <v>105</v>
      </c>
      <c r="AC119" s="3" t="s">
        <v>105</v>
      </c>
      <c r="AD119" s="3" t="s">
        <v>104</v>
      </c>
      <c r="AE119" s="3" t="s">
        <v>107</v>
      </c>
      <c r="AF119" s="3" t="s">
        <v>105</v>
      </c>
      <c r="AG119" s="3" t="s">
        <v>105</v>
      </c>
      <c r="AH119" s="3" t="s">
        <v>107</v>
      </c>
      <c r="AI119" s="3" t="s">
        <v>117</v>
      </c>
      <c r="AJ119" s="3" t="s">
        <v>117</v>
      </c>
      <c r="AK119" s="3" t="s">
        <v>117</v>
      </c>
      <c r="AL119" s="3" t="s">
        <v>107</v>
      </c>
      <c r="AM119" s="3" t="s">
        <v>105</v>
      </c>
      <c r="AN119" s="3" t="s">
        <v>108</v>
      </c>
      <c r="AO119" s="3" t="s">
        <v>931</v>
      </c>
      <c r="AP119" s="3" t="s">
        <v>96</v>
      </c>
      <c r="AQ119" s="3" t="s">
        <v>932</v>
      </c>
      <c r="AR119" s="3" t="s">
        <v>246</v>
      </c>
      <c r="AS119" s="3" t="s">
        <v>933</v>
      </c>
      <c r="AT119" s="3" t="s">
        <v>96</v>
      </c>
      <c r="AU119" s="3" t="s">
        <v>96</v>
      </c>
      <c r="AV119" s="3" t="s">
        <v>96</v>
      </c>
      <c r="AW119" s="3" t="s">
        <v>929</v>
      </c>
      <c r="AX119" s="3" t="s">
        <v>929</v>
      </c>
    </row>
    <row r="120" spans="1:50" ht="22" customHeight="1" x14ac:dyDescent="0.35">
      <c r="A120" s="2">
        <v>45530.508206018516</v>
      </c>
      <c r="B120" s="2">
        <v>45530.514699074076</v>
      </c>
      <c r="C120" s="3" t="s">
        <v>52</v>
      </c>
      <c r="D120" s="3" t="s">
        <v>934</v>
      </c>
      <c r="E120">
        <v>100</v>
      </c>
      <c r="F120">
        <v>561</v>
      </c>
      <c r="G120" s="3" t="s">
        <v>94</v>
      </c>
      <c r="H120" s="2">
        <v>45530.514715787038</v>
      </c>
      <c r="I120" s="3" t="s">
        <v>935</v>
      </c>
      <c r="J120" s="3" t="s">
        <v>96</v>
      </c>
      <c r="K120" s="3" t="s">
        <v>96</v>
      </c>
      <c r="L120" s="3" t="s">
        <v>96</v>
      </c>
      <c r="M120" s="3" t="s">
        <v>96</v>
      </c>
      <c r="N120">
        <v>35.222700000000003</v>
      </c>
      <c r="O120">
        <v>-80.793800000000005</v>
      </c>
      <c r="P120" s="3" t="s">
        <v>97</v>
      </c>
      <c r="Q120" s="3" t="s">
        <v>98</v>
      </c>
      <c r="R120">
        <v>1</v>
      </c>
      <c r="S120" s="3" t="s">
        <v>99</v>
      </c>
      <c r="T120" s="3" t="s">
        <v>936</v>
      </c>
      <c r="U120">
        <v>53</v>
      </c>
      <c r="V120" s="3" t="s">
        <v>101</v>
      </c>
      <c r="W120" s="3" t="s">
        <v>96</v>
      </c>
      <c r="X120" s="3" t="s">
        <v>937</v>
      </c>
      <c r="Y120" s="3" t="s">
        <v>144</v>
      </c>
      <c r="Z120" s="3" t="s">
        <v>106</v>
      </c>
      <c r="AA120" s="3" t="s">
        <v>106</v>
      </c>
      <c r="AB120" s="3" t="s">
        <v>105</v>
      </c>
      <c r="AC120" s="3" t="s">
        <v>105</v>
      </c>
      <c r="AD120" s="3" t="s">
        <v>104</v>
      </c>
      <c r="AE120" s="3" t="s">
        <v>105</v>
      </c>
      <c r="AF120" s="3" t="s">
        <v>104</v>
      </c>
      <c r="AG120" s="3" t="s">
        <v>104</v>
      </c>
      <c r="AH120" s="3" t="s">
        <v>107</v>
      </c>
      <c r="AI120" s="3" t="s">
        <v>106</v>
      </c>
      <c r="AJ120" s="3" t="s">
        <v>107</v>
      </c>
      <c r="AK120" s="3" t="s">
        <v>117</v>
      </c>
      <c r="AL120" s="3" t="s">
        <v>105</v>
      </c>
      <c r="AM120" s="3" t="s">
        <v>105</v>
      </c>
      <c r="AN120" s="3" t="s">
        <v>108</v>
      </c>
      <c r="AO120" s="3" t="s">
        <v>938</v>
      </c>
      <c r="AP120" s="3" t="s">
        <v>96</v>
      </c>
      <c r="AQ120" s="3" t="s">
        <v>939</v>
      </c>
      <c r="AR120" s="3" t="s">
        <v>138</v>
      </c>
      <c r="AS120" s="3" t="s">
        <v>96</v>
      </c>
      <c r="AT120" s="3" t="s">
        <v>96</v>
      </c>
      <c r="AU120" s="3" t="s">
        <v>96</v>
      </c>
      <c r="AV120" s="3" t="s">
        <v>940</v>
      </c>
      <c r="AW120" s="3" t="s">
        <v>936</v>
      </c>
      <c r="AX120" s="3" t="s">
        <v>936</v>
      </c>
    </row>
    <row r="121" spans="1:50" ht="22" customHeight="1" x14ac:dyDescent="0.35">
      <c r="A121" s="2">
        <v>45530.512442129628</v>
      </c>
      <c r="B121" s="2">
        <v>45530.514803240738</v>
      </c>
      <c r="C121" s="3" t="s">
        <v>52</v>
      </c>
      <c r="D121" s="3" t="s">
        <v>941</v>
      </c>
      <c r="E121">
        <v>100</v>
      </c>
      <c r="F121">
        <v>204</v>
      </c>
      <c r="G121" s="3" t="s">
        <v>94</v>
      </c>
      <c r="H121" s="2">
        <v>45530.514810995373</v>
      </c>
      <c r="I121" s="3" t="s">
        <v>942</v>
      </c>
      <c r="J121" s="3" t="s">
        <v>96</v>
      </c>
      <c r="K121" s="3" t="s">
        <v>96</v>
      </c>
      <c r="L121" s="3" t="s">
        <v>96</v>
      </c>
      <c r="M121" s="3" t="s">
        <v>96</v>
      </c>
      <c r="N121">
        <v>41.4377</v>
      </c>
      <c r="O121">
        <v>-81.548699999999997</v>
      </c>
      <c r="P121" s="3" t="s">
        <v>97</v>
      </c>
      <c r="Q121" s="3" t="s">
        <v>98</v>
      </c>
      <c r="R121">
        <v>1</v>
      </c>
      <c r="S121" s="3" t="s">
        <v>99</v>
      </c>
      <c r="T121" s="3" t="s">
        <v>943</v>
      </c>
      <c r="U121">
        <v>40</v>
      </c>
      <c r="V121" s="3" t="s">
        <v>101</v>
      </c>
      <c r="W121" s="3" t="s">
        <v>96</v>
      </c>
      <c r="X121" s="3" t="s">
        <v>944</v>
      </c>
      <c r="Y121" s="3" t="s">
        <v>144</v>
      </c>
      <c r="Z121" s="3" t="s">
        <v>107</v>
      </c>
      <c r="AA121" s="3" t="s">
        <v>106</v>
      </c>
      <c r="AB121" s="3" t="s">
        <v>105</v>
      </c>
      <c r="AC121" s="3" t="s">
        <v>105</v>
      </c>
      <c r="AD121" s="3" t="s">
        <v>105</v>
      </c>
      <c r="AE121" s="3" t="s">
        <v>107</v>
      </c>
      <c r="AF121" s="3" t="s">
        <v>105</v>
      </c>
      <c r="AG121" s="3" t="s">
        <v>105</v>
      </c>
      <c r="AH121" s="3" t="s">
        <v>105</v>
      </c>
      <c r="AI121" s="3" t="s">
        <v>105</v>
      </c>
      <c r="AJ121" s="3" t="s">
        <v>107</v>
      </c>
      <c r="AK121" s="3" t="s">
        <v>117</v>
      </c>
      <c r="AL121" s="3" t="s">
        <v>105</v>
      </c>
      <c r="AM121" s="3" t="s">
        <v>107</v>
      </c>
      <c r="AN121" s="3" t="s">
        <v>108</v>
      </c>
      <c r="AO121" s="3" t="s">
        <v>344</v>
      </c>
      <c r="AP121" s="3" t="s">
        <v>96</v>
      </c>
      <c r="AQ121" s="3" t="s">
        <v>945</v>
      </c>
      <c r="AR121" s="3" t="s">
        <v>367</v>
      </c>
      <c r="AS121" s="3" t="s">
        <v>946</v>
      </c>
      <c r="AT121" s="3" t="s">
        <v>96</v>
      </c>
      <c r="AU121" s="3" t="s">
        <v>96</v>
      </c>
      <c r="AV121" s="3" t="s">
        <v>96</v>
      </c>
      <c r="AW121" s="3" t="s">
        <v>943</v>
      </c>
      <c r="AX121" s="3" t="s">
        <v>943</v>
      </c>
    </row>
    <row r="122" spans="1:50" ht="22" customHeight="1" x14ac:dyDescent="0.35">
      <c r="A122" s="2">
        <v>45530.513229166667</v>
      </c>
      <c r="B122" s="2">
        <v>45530.514814814815</v>
      </c>
      <c r="C122" s="3" t="s">
        <v>52</v>
      </c>
      <c r="D122" s="3" t="s">
        <v>947</v>
      </c>
      <c r="E122">
        <v>100</v>
      </c>
      <c r="F122">
        <v>137</v>
      </c>
      <c r="G122" s="3" t="s">
        <v>94</v>
      </c>
      <c r="H122" s="2">
        <v>45530.51482960648</v>
      </c>
      <c r="I122" s="3" t="s">
        <v>948</v>
      </c>
      <c r="J122" s="3" t="s">
        <v>96</v>
      </c>
      <c r="K122" s="3" t="s">
        <v>96</v>
      </c>
      <c r="L122" s="3" t="s">
        <v>96</v>
      </c>
      <c r="M122" s="3" t="s">
        <v>96</v>
      </c>
      <c r="N122">
        <v>42.009399999999999</v>
      </c>
      <c r="O122">
        <v>-87.835400000000007</v>
      </c>
      <c r="P122" s="3" t="s">
        <v>97</v>
      </c>
      <c r="Q122" s="3" t="s">
        <v>98</v>
      </c>
      <c r="R122">
        <v>1</v>
      </c>
      <c r="S122" s="3" t="s">
        <v>99</v>
      </c>
      <c r="T122" s="3" t="s">
        <v>949</v>
      </c>
      <c r="U122">
        <v>31</v>
      </c>
      <c r="V122" s="3" t="s">
        <v>133</v>
      </c>
      <c r="W122" s="3" t="s">
        <v>96</v>
      </c>
      <c r="X122" s="3" t="s">
        <v>950</v>
      </c>
      <c r="Y122" s="3" t="s">
        <v>135</v>
      </c>
      <c r="Z122" s="3" t="s">
        <v>107</v>
      </c>
      <c r="AA122" s="3" t="s">
        <v>105</v>
      </c>
      <c r="AB122" s="3" t="s">
        <v>105</v>
      </c>
      <c r="AC122" s="3" t="s">
        <v>105</v>
      </c>
      <c r="AD122" s="3" t="s">
        <v>104</v>
      </c>
      <c r="AE122" s="3" t="s">
        <v>105</v>
      </c>
      <c r="AF122" s="3" t="s">
        <v>106</v>
      </c>
      <c r="AG122" s="3" t="s">
        <v>105</v>
      </c>
      <c r="AH122" s="3" t="s">
        <v>105</v>
      </c>
      <c r="AI122" s="3" t="s">
        <v>107</v>
      </c>
      <c r="AJ122" s="3" t="s">
        <v>117</v>
      </c>
      <c r="AK122" s="3" t="s">
        <v>117</v>
      </c>
      <c r="AL122" s="3" t="s">
        <v>105</v>
      </c>
      <c r="AM122" s="3" t="s">
        <v>107</v>
      </c>
      <c r="AN122" s="3" t="s">
        <v>108</v>
      </c>
      <c r="AO122" s="3" t="s">
        <v>206</v>
      </c>
      <c r="AP122" s="3" t="s">
        <v>96</v>
      </c>
      <c r="AQ122" s="3" t="s">
        <v>951</v>
      </c>
      <c r="AR122" s="3" t="s">
        <v>952</v>
      </c>
      <c r="AS122" s="3" t="s">
        <v>953</v>
      </c>
      <c r="AT122" s="3" t="s">
        <v>96</v>
      </c>
      <c r="AU122" s="3" t="s">
        <v>96</v>
      </c>
      <c r="AV122" s="3" t="s">
        <v>96</v>
      </c>
      <c r="AW122" s="3" t="s">
        <v>949</v>
      </c>
      <c r="AX122" s="3" t="s">
        <v>949</v>
      </c>
    </row>
    <row r="123" spans="1:50" ht="22" customHeight="1" x14ac:dyDescent="0.35">
      <c r="A123" s="2">
        <v>45530.51221064815</v>
      </c>
      <c r="B123" s="2">
        <v>45530.514837962961</v>
      </c>
      <c r="C123" s="3" t="s">
        <v>52</v>
      </c>
      <c r="D123" s="3" t="s">
        <v>954</v>
      </c>
      <c r="E123">
        <v>100</v>
      </c>
      <c r="F123">
        <v>226</v>
      </c>
      <c r="G123" s="3" t="s">
        <v>94</v>
      </c>
      <c r="H123" s="2">
        <v>45530.514848287035</v>
      </c>
      <c r="I123" s="3" t="s">
        <v>955</v>
      </c>
      <c r="J123" s="3" t="s">
        <v>96</v>
      </c>
      <c r="K123" s="3" t="s">
        <v>96</v>
      </c>
      <c r="L123" s="3" t="s">
        <v>96</v>
      </c>
      <c r="M123" s="3" t="s">
        <v>96</v>
      </c>
      <c r="N123">
        <v>41.167299999999997</v>
      </c>
      <c r="O123">
        <v>-87.252300000000005</v>
      </c>
      <c r="P123" s="3" t="s">
        <v>97</v>
      </c>
      <c r="Q123" s="3" t="s">
        <v>98</v>
      </c>
      <c r="R123">
        <v>1</v>
      </c>
      <c r="S123" s="3" t="s">
        <v>99</v>
      </c>
      <c r="T123" s="3" t="s">
        <v>956</v>
      </c>
      <c r="U123">
        <v>42</v>
      </c>
      <c r="V123" s="3" t="s">
        <v>101</v>
      </c>
      <c r="W123" s="3" t="s">
        <v>96</v>
      </c>
      <c r="X123" s="3" t="s">
        <v>957</v>
      </c>
      <c r="Y123" s="3" t="s">
        <v>144</v>
      </c>
      <c r="Z123" s="3" t="s">
        <v>105</v>
      </c>
      <c r="AA123" s="3" t="s">
        <v>105</v>
      </c>
      <c r="AB123" s="3" t="s">
        <v>107</v>
      </c>
      <c r="AC123" s="3" t="s">
        <v>104</v>
      </c>
      <c r="AD123" s="3" t="s">
        <v>104</v>
      </c>
      <c r="AE123" s="3" t="s">
        <v>105</v>
      </c>
      <c r="AF123" s="3" t="s">
        <v>104</v>
      </c>
      <c r="AG123" s="3" t="s">
        <v>117</v>
      </c>
      <c r="AH123" s="3" t="s">
        <v>107</v>
      </c>
      <c r="AI123" s="3" t="s">
        <v>105</v>
      </c>
      <c r="AJ123" s="3" t="s">
        <v>105</v>
      </c>
      <c r="AK123" s="3" t="s">
        <v>107</v>
      </c>
      <c r="AL123" s="3" t="s">
        <v>105</v>
      </c>
      <c r="AM123" s="3" t="s">
        <v>105</v>
      </c>
      <c r="AN123" s="3" t="s">
        <v>108</v>
      </c>
      <c r="AO123" s="3" t="s">
        <v>958</v>
      </c>
      <c r="AP123" s="3" t="s">
        <v>96</v>
      </c>
      <c r="AQ123" s="3" t="s">
        <v>959</v>
      </c>
      <c r="AR123" s="3" t="s">
        <v>960</v>
      </c>
      <c r="AS123" s="3" t="s">
        <v>961</v>
      </c>
      <c r="AT123" s="3" t="s">
        <v>96</v>
      </c>
      <c r="AU123" s="3" t="s">
        <v>96</v>
      </c>
      <c r="AV123" s="3" t="s">
        <v>96</v>
      </c>
      <c r="AW123" s="3" t="s">
        <v>956</v>
      </c>
      <c r="AX123" s="3" t="s">
        <v>956</v>
      </c>
    </row>
    <row r="124" spans="1:50" ht="22" customHeight="1" x14ac:dyDescent="0.35">
      <c r="A124" s="2">
        <v>45530.51258101852</v>
      </c>
      <c r="B124" s="2">
        <v>45530.514953703707</v>
      </c>
      <c r="C124" s="3" t="s">
        <v>52</v>
      </c>
      <c r="D124" s="3" t="s">
        <v>962</v>
      </c>
      <c r="E124">
        <v>100</v>
      </c>
      <c r="F124">
        <v>205</v>
      </c>
      <c r="G124" s="3" t="s">
        <v>94</v>
      </c>
      <c r="H124" s="2">
        <v>45530.514970462966</v>
      </c>
      <c r="I124" s="3" t="s">
        <v>963</v>
      </c>
      <c r="J124" s="3" t="s">
        <v>96</v>
      </c>
      <c r="K124" s="3" t="s">
        <v>96</v>
      </c>
      <c r="L124" s="3" t="s">
        <v>96</v>
      </c>
      <c r="M124" s="3" t="s">
        <v>96</v>
      </c>
      <c r="N124">
        <v>40.8123</v>
      </c>
      <c r="O124">
        <v>-73.968199999999996</v>
      </c>
      <c r="P124" s="3" t="s">
        <v>97</v>
      </c>
      <c r="Q124" s="3" t="s">
        <v>98</v>
      </c>
      <c r="R124">
        <v>1</v>
      </c>
      <c r="S124" s="3" t="s">
        <v>99</v>
      </c>
      <c r="T124" s="3" t="s">
        <v>964</v>
      </c>
      <c r="U124">
        <v>24</v>
      </c>
      <c r="V124" s="3" t="s">
        <v>101</v>
      </c>
      <c r="W124" s="3" t="s">
        <v>96</v>
      </c>
      <c r="X124" s="3" t="s">
        <v>965</v>
      </c>
      <c r="Y124" s="3" t="s">
        <v>144</v>
      </c>
      <c r="Z124" s="3" t="s">
        <v>117</v>
      </c>
      <c r="AA124" s="3" t="s">
        <v>104</v>
      </c>
      <c r="AB124" s="3" t="s">
        <v>106</v>
      </c>
      <c r="AC124" s="3" t="s">
        <v>105</v>
      </c>
      <c r="AD124" s="3" t="s">
        <v>106</v>
      </c>
      <c r="AE124" s="3" t="s">
        <v>105</v>
      </c>
      <c r="AF124" s="3" t="s">
        <v>105</v>
      </c>
      <c r="AG124" s="3" t="s">
        <v>107</v>
      </c>
      <c r="AH124" s="3" t="s">
        <v>106</v>
      </c>
      <c r="AI124" s="3" t="s">
        <v>107</v>
      </c>
      <c r="AJ124" s="3" t="s">
        <v>117</v>
      </c>
      <c r="AK124" s="3" t="s">
        <v>117</v>
      </c>
      <c r="AL124" s="3" t="s">
        <v>104</v>
      </c>
      <c r="AM124" s="3" t="s">
        <v>107</v>
      </c>
      <c r="AN124" s="3" t="s">
        <v>108</v>
      </c>
      <c r="AO124" s="3" t="s">
        <v>206</v>
      </c>
      <c r="AP124" s="3" t="s">
        <v>96</v>
      </c>
      <c r="AQ124" s="3" t="s">
        <v>966</v>
      </c>
      <c r="AR124" s="3" t="s">
        <v>216</v>
      </c>
      <c r="AS124" s="3" t="s">
        <v>967</v>
      </c>
      <c r="AT124" s="3" t="s">
        <v>96</v>
      </c>
      <c r="AU124" s="3" t="s">
        <v>96</v>
      </c>
      <c r="AV124" s="3" t="s">
        <v>96</v>
      </c>
      <c r="AW124" s="3" t="s">
        <v>964</v>
      </c>
      <c r="AX124" s="3" t="s">
        <v>964</v>
      </c>
    </row>
    <row r="125" spans="1:50" ht="22" customHeight="1" x14ac:dyDescent="0.35">
      <c r="A125" s="2">
        <v>45530.511631944442</v>
      </c>
      <c r="B125" s="2">
        <v>45530.514976851853</v>
      </c>
      <c r="C125" s="3" t="s">
        <v>52</v>
      </c>
      <c r="D125" s="3" t="s">
        <v>968</v>
      </c>
      <c r="E125">
        <v>100</v>
      </c>
      <c r="F125">
        <v>288</v>
      </c>
      <c r="G125" s="3" t="s">
        <v>94</v>
      </c>
      <c r="H125" s="2">
        <v>45530.514985266207</v>
      </c>
      <c r="I125" s="3" t="s">
        <v>969</v>
      </c>
      <c r="J125" s="3" t="s">
        <v>96</v>
      </c>
      <c r="K125" s="3" t="s">
        <v>96</v>
      </c>
      <c r="L125" s="3" t="s">
        <v>96</v>
      </c>
      <c r="M125" s="3" t="s">
        <v>96</v>
      </c>
      <c r="N125">
        <v>34.1325</v>
      </c>
      <c r="O125">
        <v>-118.2076</v>
      </c>
      <c r="P125" s="3" t="s">
        <v>97</v>
      </c>
      <c r="Q125" s="3" t="s">
        <v>98</v>
      </c>
      <c r="R125">
        <v>1</v>
      </c>
      <c r="S125" s="3" t="s">
        <v>99</v>
      </c>
      <c r="T125" s="3" t="s">
        <v>970</v>
      </c>
      <c r="U125">
        <v>36</v>
      </c>
      <c r="V125" s="3" t="s">
        <v>101</v>
      </c>
      <c r="W125" s="3" t="s">
        <v>96</v>
      </c>
      <c r="X125" s="3" t="s">
        <v>971</v>
      </c>
      <c r="Y125" s="3" t="s">
        <v>103</v>
      </c>
      <c r="Z125" s="3" t="s">
        <v>117</v>
      </c>
      <c r="AA125" s="3" t="s">
        <v>105</v>
      </c>
      <c r="AB125" s="3" t="s">
        <v>105</v>
      </c>
      <c r="AC125" s="3" t="s">
        <v>104</v>
      </c>
      <c r="AD125" s="3" t="s">
        <v>104</v>
      </c>
      <c r="AE125" s="3" t="s">
        <v>105</v>
      </c>
      <c r="AF125" s="3" t="s">
        <v>104</v>
      </c>
      <c r="AG125" s="3" t="s">
        <v>107</v>
      </c>
      <c r="AH125" s="3" t="s">
        <v>107</v>
      </c>
      <c r="AI125" s="3" t="s">
        <v>105</v>
      </c>
      <c r="AJ125" s="3" t="s">
        <v>104</v>
      </c>
      <c r="AK125" s="3" t="s">
        <v>105</v>
      </c>
      <c r="AL125" s="3" t="s">
        <v>105</v>
      </c>
      <c r="AM125" s="3" t="s">
        <v>104</v>
      </c>
      <c r="AN125" s="3" t="s">
        <v>108</v>
      </c>
      <c r="AO125" s="3" t="s">
        <v>437</v>
      </c>
      <c r="AP125" s="3" t="s">
        <v>96</v>
      </c>
      <c r="AQ125" s="3" t="s">
        <v>972</v>
      </c>
      <c r="AR125" s="3" t="s">
        <v>675</v>
      </c>
      <c r="AS125" s="3" t="s">
        <v>96</v>
      </c>
      <c r="AT125" s="3" t="s">
        <v>96</v>
      </c>
      <c r="AU125" s="3" t="s">
        <v>96</v>
      </c>
      <c r="AV125" s="3" t="s">
        <v>973</v>
      </c>
      <c r="AW125" s="3" t="s">
        <v>970</v>
      </c>
      <c r="AX125" s="3" t="s">
        <v>970</v>
      </c>
    </row>
    <row r="126" spans="1:50" ht="22" customHeight="1" x14ac:dyDescent="0.35">
      <c r="A126" s="2">
        <v>45530.512777777774</v>
      </c>
      <c r="B126" s="2">
        <v>45530.515023148146</v>
      </c>
      <c r="C126" s="3" t="s">
        <v>52</v>
      </c>
      <c r="D126" s="3" t="s">
        <v>974</v>
      </c>
      <c r="E126">
        <v>100</v>
      </c>
      <c r="F126">
        <v>194</v>
      </c>
      <c r="G126" s="3" t="s">
        <v>94</v>
      </c>
      <c r="H126" s="2">
        <v>45530.515037314814</v>
      </c>
      <c r="I126" s="3" t="s">
        <v>975</v>
      </c>
      <c r="J126" s="3" t="s">
        <v>96</v>
      </c>
      <c r="K126" s="3" t="s">
        <v>96</v>
      </c>
      <c r="L126" s="3" t="s">
        <v>96</v>
      </c>
      <c r="M126" s="3" t="s">
        <v>96</v>
      </c>
      <c r="N126">
        <v>39.603000000000002</v>
      </c>
      <c r="O126">
        <v>-77.0291</v>
      </c>
      <c r="P126" s="3" t="s">
        <v>97</v>
      </c>
      <c r="Q126" s="3" t="s">
        <v>98</v>
      </c>
      <c r="R126">
        <v>1</v>
      </c>
      <c r="S126" s="3" t="s">
        <v>99</v>
      </c>
      <c r="T126" s="3" t="s">
        <v>976</v>
      </c>
      <c r="U126">
        <v>38</v>
      </c>
      <c r="V126" s="3" t="s">
        <v>101</v>
      </c>
      <c r="W126" s="3" t="s">
        <v>96</v>
      </c>
      <c r="X126" s="3" t="s">
        <v>977</v>
      </c>
      <c r="Y126" s="3" t="s">
        <v>144</v>
      </c>
      <c r="Z126" s="3" t="s">
        <v>117</v>
      </c>
      <c r="AA126" s="3" t="s">
        <v>105</v>
      </c>
      <c r="AB126" s="3" t="s">
        <v>107</v>
      </c>
      <c r="AC126" s="3" t="s">
        <v>104</v>
      </c>
      <c r="AD126" s="3" t="s">
        <v>105</v>
      </c>
      <c r="AE126" s="3" t="s">
        <v>107</v>
      </c>
      <c r="AF126" s="3" t="s">
        <v>104</v>
      </c>
      <c r="AG126" s="3" t="s">
        <v>107</v>
      </c>
      <c r="AH126" s="3" t="s">
        <v>105</v>
      </c>
      <c r="AI126" s="3" t="s">
        <v>117</v>
      </c>
      <c r="AJ126" s="3" t="s">
        <v>117</v>
      </c>
      <c r="AK126" s="3" t="s">
        <v>117</v>
      </c>
      <c r="AL126" s="3" t="s">
        <v>105</v>
      </c>
      <c r="AM126" s="3" t="s">
        <v>107</v>
      </c>
      <c r="AN126" s="3" t="s">
        <v>108</v>
      </c>
      <c r="AO126" s="3" t="s">
        <v>214</v>
      </c>
      <c r="AP126" s="3" t="s">
        <v>96</v>
      </c>
      <c r="AQ126" s="3" t="s">
        <v>978</v>
      </c>
      <c r="AR126" s="3" t="s">
        <v>471</v>
      </c>
      <c r="AS126" s="3" t="s">
        <v>96</v>
      </c>
      <c r="AT126" s="3" t="s">
        <v>96</v>
      </c>
      <c r="AU126" s="3" t="s">
        <v>96</v>
      </c>
      <c r="AV126" s="3" t="s">
        <v>979</v>
      </c>
      <c r="AW126" s="3" t="s">
        <v>976</v>
      </c>
      <c r="AX126" s="3" t="s">
        <v>976</v>
      </c>
    </row>
    <row r="127" spans="1:50" ht="22" customHeight="1" x14ac:dyDescent="0.35">
      <c r="A127" s="2">
        <v>45530.512557870374</v>
      </c>
      <c r="B127" s="2">
        <v>45530.515162037038</v>
      </c>
      <c r="C127" s="3" t="s">
        <v>52</v>
      </c>
      <c r="D127" s="3" t="s">
        <v>980</v>
      </c>
      <c r="E127">
        <v>100</v>
      </c>
      <c r="F127">
        <v>225</v>
      </c>
      <c r="G127" s="3" t="s">
        <v>94</v>
      </c>
      <c r="H127" s="2">
        <v>45530.515171435189</v>
      </c>
      <c r="I127" s="3" t="s">
        <v>981</v>
      </c>
      <c r="J127" s="3" t="s">
        <v>96</v>
      </c>
      <c r="K127" s="3" t="s">
        <v>96</v>
      </c>
      <c r="L127" s="3" t="s">
        <v>96</v>
      </c>
      <c r="M127" s="3" t="s">
        <v>96</v>
      </c>
      <c r="N127">
        <v>29.613800000000001</v>
      </c>
      <c r="O127">
        <v>-82.385999999999996</v>
      </c>
      <c r="P127" s="3" t="s">
        <v>97</v>
      </c>
      <c r="Q127" s="3" t="s">
        <v>98</v>
      </c>
      <c r="R127">
        <v>1</v>
      </c>
      <c r="S127" s="3" t="s">
        <v>99</v>
      </c>
      <c r="T127" s="3" t="s">
        <v>982</v>
      </c>
      <c r="U127">
        <v>18</v>
      </c>
      <c r="V127" s="3" t="s">
        <v>101</v>
      </c>
      <c r="W127" s="3" t="s">
        <v>96</v>
      </c>
      <c r="X127" s="3" t="s">
        <v>983</v>
      </c>
      <c r="Y127" s="3" t="s">
        <v>116</v>
      </c>
      <c r="Z127" s="3" t="s">
        <v>117</v>
      </c>
      <c r="AA127" s="3" t="s">
        <v>105</v>
      </c>
      <c r="AB127" s="3" t="s">
        <v>117</v>
      </c>
      <c r="AC127" s="3" t="s">
        <v>104</v>
      </c>
      <c r="AD127" s="3" t="s">
        <v>105</v>
      </c>
      <c r="AE127" s="3" t="s">
        <v>107</v>
      </c>
      <c r="AF127" s="3" t="s">
        <v>104</v>
      </c>
      <c r="AG127" s="3" t="s">
        <v>117</v>
      </c>
      <c r="AH127" s="3" t="s">
        <v>105</v>
      </c>
      <c r="AI127" s="3" t="s">
        <v>105</v>
      </c>
      <c r="AJ127" s="3" t="s">
        <v>105</v>
      </c>
      <c r="AK127" s="3" t="s">
        <v>117</v>
      </c>
      <c r="AL127" s="3" t="s">
        <v>104</v>
      </c>
      <c r="AM127" s="3" t="s">
        <v>106</v>
      </c>
      <c r="AN127" s="3" t="s">
        <v>108</v>
      </c>
      <c r="AO127" s="3" t="s">
        <v>984</v>
      </c>
      <c r="AP127" s="3" t="s">
        <v>96</v>
      </c>
      <c r="AQ127" s="3" t="s">
        <v>985</v>
      </c>
      <c r="AR127" s="3" t="s">
        <v>986</v>
      </c>
      <c r="AS127" s="3" t="s">
        <v>987</v>
      </c>
      <c r="AT127" s="3" t="s">
        <v>96</v>
      </c>
      <c r="AU127" s="3" t="s">
        <v>96</v>
      </c>
      <c r="AV127" s="3" t="s">
        <v>96</v>
      </c>
      <c r="AW127" s="3" t="s">
        <v>982</v>
      </c>
      <c r="AX127" s="3" t="s">
        <v>982</v>
      </c>
    </row>
    <row r="128" spans="1:50" ht="22" customHeight="1" x14ac:dyDescent="0.35">
      <c r="A128" s="2">
        <v>45530.512349537035</v>
      </c>
      <c r="B128" s="2">
        <v>45530.515196759261</v>
      </c>
      <c r="C128" s="3" t="s">
        <v>52</v>
      </c>
      <c r="D128" s="3" t="s">
        <v>988</v>
      </c>
      <c r="E128">
        <v>100</v>
      </c>
      <c r="F128">
        <v>246</v>
      </c>
      <c r="G128" s="3" t="s">
        <v>94</v>
      </c>
      <c r="H128" s="2">
        <v>45530.5152250463</v>
      </c>
      <c r="I128" s="3" t="s">
        <v>989</v>
      </c>
      <c r="J128" s="3" t="s">
        <v>96</v>
      </c>
      <c r="K128" s="3" t="s">
        <v>96</v>
      </c>
      <c r="L128" s="3" t="s">
        <v>96</v>
      </c>
      <c r="M128" s="3" t="s">
        <v>96</v>
      </c>
      <c r="N128">
        <v>45.166499999999999</v>
      </c>
      <c r="O128">
        <v>-93.3215</v>
      </c>
      <c r="P128" s="3" t="s">
        <v>97</v>
      </c>
      <c r="Q128" s="3" t="s">
        <v>98</v>
      </c>
      <c r="R128">
        <v>1</v>
      </c>
      <c r="S128" s="3" t="s">
        <v>99</v>
      </c>
      <c r="T128" s="3" t="s">
        <v>990</v>
      </c>
      <c r="U128">
        <v>47</v>
      </c>
      <c r="V128" s="3" t="s">
        <v>476</v>
      </c>
      <c r="W128" s="3" t="s">
        <v>991</v>
      </c>
      <c r="X128" s="3" t="s">
        <v>992</v>
      </c>
      <c r="Y128" s="3" t="s">
        <v>144</v>
      </c>
      <c r="Z128" s="3" t="s">
        <v>104</v>
      </c>
      <c r="AA128" s="3" t="s">
        <v>106</v>
      </c>
      <c r="AB128" s="3" t="s">
        <v>104</v>
      </c>
      <c r="AC128" s="3" t="s">
        <v>104</v>
      </c>
      <c r="AD128" s="3" t="s">
        <v>104</v>
      </c>
      <c r="AE128" s="3" t="s">
        <v>107</v>
      </c>
      <c r="AF128" s="3" t="s">
        <v>104</v>
      </c>
      <c r="AG128" s="3" t="s">
        <v>104</v>
      </c>
      <c r="AH128" s="3" t="s">
        <v>105</v>
      </c>
      <c r="AI128" s="3" t="s">
        <v>105</v>
      </c>
      <c r="AJ128" s="3" t="s">
        <v>107</v>
      </c>
      <c r="AK128" s="3" t="s">
        <v>117</v>
      </c>
      <c r="AL128" s="3" t="s">
        <v>104</v>
      </c>
      <c r="AM128" s="3" t="s">
        <v>106</v>
      </c>
      <c r="AN128" s="3" t="s">
        <v>108</v>
      </c>
      <c r="AO128" s="3" t="s">
        <v>176</v>
      </c>
      <c r="AP128" s="3" t="s">
        <v>96</v>
      </c>
      <c r="AQ128" s="3" t="s">
        <v>993</v>
      </c>
      <c r="AR128" s="3" t="s">
        <v>848</v>
      </c>
      <c r="AS128" s="3" t="s">
        <v>994</v>
      </c>
      <c r="AT128" s="3" t="s">
        <v>96</v>
      </c>
      <c r="AU128" s="3" t="s">
        <v>96</v>
      </c>
      <c r="AV128" s="3" t="s">
        <v>96</v>
      </c>
      <c r="AW128" s="3" t="s">
        <v>990</v>
      </c>
      <c r="AX128" s="3" t="s">
        <v>990</v>
      </c>
    </row>
    <row r="129" spans="1:50" ht="22" customHeight="1" x14ac:dyDescent="0.35">
      <c r="A129" s="2">
        <v>45530.51326388889</v>
      </c>
      <c r="B129" s="2">
        <v>45530.515266203707</v>
      </c>
      <c r="C129" s="3" t="s">
        <v>52</v>
      </c>
      <c r="D129" s="3" t="s">
        <v>995</v>
      </c>
      <c r="E129">
        <v>100</v>
      </c>
      <c r="F129">
        <v>173</v>
      </c>
      <c r="G129" s="3" t="s">
        <v>94</v>
      </c>
      <c r="H129" s="2">
        <v>45530.515278622683</v>
      </c>
      <c r="I129" s="3" t="s">
        <v>996</v>
      </c>
      <c r="J129" s="3" t="s">
        <v>96</v>
      </c>
      <c r="K129" s="3" t="s">
        <v>96</v>
      </c>
      <c r="L129" s="3" t="s">
        <v>96</v>
      </c>
      <c r="M129" s="3" t="s">
        <v>96</v>
      </c>
      <c r="N129">
        <v>34.782800000000002</v>
      </c>
      <c r="O129">
        <v>-84.933199999999999</v>
      </c>
      <c r="P129" s="3" t="s">
        <v>97</v>
      </c>
      <c r="Q129" s="3" t="s">
        <v>98</v>
      </c>
      <c r="R129">
        <v>1</v>
      </c>
      <c r="S129" s="3" t="s">
        <v>99</v>
      </c>
      <c r="T129" s="3" t="s">
        <v>997</v>
      </c>
      <c r="U129">
        <v>29</v>
      </c>
      <c r="V129" s="3" t="s">
        <v>101</v>
      </c>
      <c r="W129" s="3" t="s">
        <v>96</v>
      </c>
      <c r="X129" s="3" t="s">
        <v>998</v>
      </c>
      <c r="Y129" s="3" t="s">
        <v>116</v>
      </c>
      <c r="Z129" s="3" t="s">
        <v>106</v>
      </c>
      <c r="AA129" s="3" t="s">
        <v>106</v>
      </c>
      <c r="AB129" s="3" t="s">
        <v>105</v>
      </c>
      <c r="AC129" s="3" t="s">
        <v>106</v>
      </c>
      <c r="AD129" s="3" t="s">
        <v>105</v>
      </c>
      <c r="AE129" s="3" t="s">
        <v>105</v>
      </c>
      <c r="AF129" s="3" t="s">
        <v>105</v>
      </c>
      <c r="AG129" s="3" t="s">
        <v>106</v>
      </c>
      <c r="AH129" s="3" t="s">
        <v>105</v>
      </c>
      <c r="AI129" s="3" t="s">
        <v>106</v>
      </c>
      <c r="AJ129" s="3" t="s">
        <v>106</v>
      </c>
      <c r="AK129" s="3" t="s">
        <v>107</v>
      </c>
      <c r="AL129" s="3" t="s">
        <v>105</v>
      </c>
      <c r="AM129" s="3" t="s">
        <v>106</v>
      </c>
      <c r="AN129" s="3" t="s">
        <v>108</v>
      </c>
      <c r="AO129" s="3" t="s">
        <v>999</v>
      </c>
      <c r="AP129" s="3" t="s">
        <v>96</v>
      </c>
      <c r="AQ129" s="3" t="s">
        <v>1000</v>
      </c>
      <c r="AR129" s="3" t="s">
        <v>138</v>
      </c>
      <c r="AS129" s="3" t="s">
        <v>1001</v>
      </c>
      <c r="AT129" s="3" t="s">
        <v>1002</v>
      </c>
      <c r="AU129" s="3" t="s">
        <v>96</v>
      </c>
      <c r="AV129" s="3" t="s">
        <v>96</v>
      </c>
      <c r="AW129" s="3" t="s">
        <v>997</v>
      </c>
      <c r="AX129" s="3" t="s">
        <v>997</v>
      </c>
    </row>
    <row r="130" spans="1:50" ht="22" customHeight="1" x14ac:dyDescent="0.35">
      <c r="A130" s="2">
        <v>45530.509733796294</v>
      </c>
      <c r="B130" s="2">
        <v>45530.515324074076</v>
      </c>
      <c r="C130" s="3" t="s">
        <v>52</v>
      </c>
      <c r="D130" s="3" t="s">
        <v>1003</v>
      </c>
      <c r="E130">
        <v>100</v>
      </c>
      <c r="F130">
        <v>483</v>
      </c>
      <c r="G130" s="3" t="s">
        <v>94</v>
      </c>
      <c r="H130" s="2">
        <v>45530.515335243057</v>
      </c>
      <c r="I130" s="3" t="s">
        <v>1004</v>
      </c>
      <c r="J130" s="3" t="s">
        <v>96</v>
      </c>
      <c r="K130" s="3" t="s">
        <v>96</v>
      </c>
      <c r="L130" s="3" t="s">
        <v>96</v>
      </c>
      <c r="M130" s="3" t="s">
        <v>96</v>
      </c>
      <c r="N130">
        <v>37.750999999999998</v>
      </c>
      <c r="O130">
        <v>-97.822000000000003</v>
      </c>
      <c r="P130" s="3" t="s">
        <v>97</v>
      </c>
      <c r="Q130" s="3" t="s">
        <v>98</v>
      </c>
      <c r="R130">
        <v>1</v>
      </c>
      <c r="S130" s="3" t="s">
        <v>99</v>
      </c>
      <c r="T130" s="3" t="s">
        <v>1005</v>
      </c>
      <c r="U130">
        <v>52</v>
      </c>
      <c r="V130" s="3" t="s">
        <v>133</v>
      </c>
      <c r="W130" s="3" t="s">
        <v>96</v>
      </c>
      <c r="X130" s="3" t="s">
        <v>1006</v>
      </c>
      <c r="Y130" s="3" t="s">
        <v>144</v>
      </c>
      <c r="Z130" s="3" t="s">
        <v>106</v>
      </c>
      <c r="AA130" s="3" t="s">
        <v>117</v>
      </c>
      <c r="AB130" s="3" t="s">
        <v>104</v>
      </c>
      <c r="AC130" s="3" t="s">
        <v>105</v>
      </c>
      <c r="AD130" s="3" t="s">
        <v>105</v>
      </c>
      <c r="AE130" s="3" t="s">
        <v>106</v>
      </c>
      <c r="AF130" s="3" t="s">
        <v>105</v>
      </c>
      <c r="AG130" s="3" t="s">
        <v>105</v>
      </c>
      <c r="AH130" s="3" t="s">
        <v>104</v>
      </c>
      <c r="AI130" s="3" t="s">
        <v>117</v>
      </c>
      <c r="AJ130" s="3" t="s">
        <v>117</v>
      </c>
      <c r="AK130" s="3" t="s">
        <v>117</v>
      </c>
      <c r="AL130" s="3" t="s">
        <v>104</v>
      </c>
      <c r="AM130" s="3" t="s">
        <v>107</v>
      </c>
      <c r="AN130" s="3" t="s">
        <v>108</v>
      </c>
      <c r="AO130" s="3" t="s">
        <v>96</v>
      </c>
      <c r="AP130" s="3" t="s">
        <v>96</v>
      </c>
      <c r="AQ130" s="3" t="s">
        <v>1007</v>
      </c>
      <c r="AR130" s="3" t="s">
        <v>216</v>
      </c>
      <c r="AS130" s="3" t="s">
        <v>96</v>
      </c>
      <c r="AT130" s="3" t="s">
        <v>96</v>
      </c>
      <c r="AU130" s="3" t="s">
        <v>96</v>
      </c>
      <c r="AV130" s="3" t="s">
        <v>1008</v>
      </c>
      <c r="AW130" s="3" t="s">
        <v>1005</v>
      </c>
      <c r="AX130" s="3" t="s">
        <v>1005</v>
      </c>
    </row>
    <row r="131" spans="1:50" ht="22" customHeight="1" x14ac:dyDescent="0.35">
      <c r="A131" s="2">
        <v>45530.513113425928</v>
      </c>
      <c r="B131" s="2">
        <v>45530.515324074076</v>
      </c>
      <c r="C131" s="3" t="s">
        <v>52</v>
      </c>
      <c r="D131" s="3" t="s">
        <v>1009</v>
      </c>
      <c r="E131">
        <v>100</v>
      </c>
      <c r="F131">
        <v>191</v>
      </c>
      <c r="G131" s="3" t="s">
        <v>94</v>
      </c>
      <c r="H131" s="2">
        <v>45530.515337569443</v>
      </c>
      <c r="I131" s="3" t="s">
        <v>1010</v>
      </c>
      <c r="J131" s="3" t="s">
        <v>96</v>
      </c>
      <c r="K131" s="3" t="s">
        <v>96</v>
      </c>
      <c r="L131" s="3" t="s">
        <v>96</v>
      </c>
      <c r="M131" s="3" t="s">
        <v>96</v>
      </c>
      <c r="N131">
        <v>38.622599999999998</v>
      </c>
      <c r="O131">
        <v>-121.38849999999999</v>
      </c>
      <c r="P131" s="3" t="s">
        <v>97</v>
      </c>
      <c r="Q131" s="3" t="s">
        <v>98</v>
      </c>
      <c r="R131">
        <v>1</v>
      </c>
      <c r="S131" s="3" t="s">
        <v>99</v>
      </c>
      <c r="T131" s="3" t="s">
        <v>1011</v>
      </c>
      <c r="U131">
        <v>34</v>
      </c>
      <c r="V131" s="3" t="s">
        <v>133</v>
      </c>
      <c r="W131" s="3" t="s">
        <v>96</v>
      </c>
      <c r="X131" s="3" t="s">
        <v>1012</v>
      </c>
      <c r="Y131" s="3" t="s">
        <v>116</v>
      </c>
      <c r="Z131" s="3" t="s">
        <v>117</v>
      </c>
      <c r="AA131" s="3" t="s">
        <v>105</v>
      </c>
      <c r="AB131" s="3" t="s">
        <v>106</v>
      </c>
      <c r="AC131" s="3" t="s">
        <v>105</v>
      </c>
      <c r="AD131" s="3" t="s">
        <v>105</v>
      </c>
      <c r="AE131" s="3" t="s">
        <v>107</v>
      </c>
      <c r="AF131" s="3" t="s">
        <v>105</v>
      </c>
      <c r="AG131" s="3" t="s">
        <v>105</v>
      </c>
      <c r="AH131" s="3" t="s">
        <v>105</v>
      </c>
      <c r="AI131" s="3" t="s">
        <v>105</v>
      </c>
      <c r="AJ131" s="3" t="s">
        <v>107</v>
      </c>
      <c r="AK131" s="3" t="s">
        <v>117</v>
      </c>
      <c r="AL131" s="3" t="s">
        <v>104</v>
      </c>
      <c r="AM131" s="3" t="s">
        <v>105</v>
      </c>
      <c r="AN131" s="3" t="s">
        <v>108</v>
      </c>
      <c r="AO131" s="3" t="s">
        <v>1013</v>
      </c>
      <c r="AP131" s="3" t="s">
        <v>96</v>
      </c>
      <c r="AQ131" s="3" t="s">
        <v>1014</v>
      </c>
      <c r="AR131" s="3" t="s">
        <v>403</v>
      </c>
      <c r="AS131" s="3" t="s">
        <v>96</v>
      </c>
      <c r="AT131" s="3" t="s">
        <v>96</v>
      </c>
      <c r="AU131" s="3" t="s">
        <v>96</v>
      </c>
      <c r="AV131" s="3" t="s">
        <v>1015</v>
      </c>
      <c r="AW131" s="3" t="s">
        <v>1011</v>
      </c>
      <c r="AX131" s="3" t="s">
        <v>1011</v>
      </c>
    </row>
    <row r="132" spans="1:50" ht="22" customHeight="1" x14ac:dyDescent="0.35">
      <c r="A132" s="2">
        <v>45530.51226851852</v>
      </c>
      <c r="B132" s="2">
        <v>45530.515428240738</v>
      </c>
      <c r="C132" s="3" t="s">
        <v>52</v>
      </c>
      <c r="D132" s="3" t="s">
        <v>1016</v>
      </c>
      <c r="E132">
        <v>100</v>
      </c>
      <c r="F132">
        <v>272</v>
      </c>
      <c r="G132" s="3" t="s">
        <v>94</v>
      </c>
      <c r="H132" s="2">
        <v>45530.515439282404</v>
      </c>
      <c r="I132" s="3" t="s">
        <v>1017</v>
      </c>
      <c r="J132" s="3" t="s">
        <v>96</v>
      </c>
      <c r="K132" s="3" t="s">
        <v>96</v>
      </c>
      <c r="L132" s="3" t="s">
        <v>96</v>
      </c>
      <c r="M132" s="3" t="s">
        <v>96</v>
      </c>
      <c r="N132">
        <v>40.753799999999998</v>
      </c>
      <c r="O132">
        <v>-73.983500000000006</v>
      </c>
      <c r="P132" s="3" t="s">
        <v>97</v>
      </c>
      <c r="Q132" s="3" t="s">
        <v>98</v>
      </c>
      <c r="R132">
        <v>1</v>
      </c>
      <c r="S132" s="3" t="s">
        <v>99</v>
      </c>
      <c r="T132" s="3" t="s">
        <v>1018</v>
      </c>
      <c r="U132">
        <v>65</v>
      </c>
      <c r="V132" s="3" t="s">
        <v>101</v>
      </c>
      <c r="W132" s="3" t="s">
        <v>96</v>
      </c>
      <c r="X132" s="3" t="s">
        <v>1019</v>
      </c>
      <c r="Y132" s="3" t="s">
        <v>135</v>
      </c>
      <c r="Z132" s="3" t="s">
        <v>107</v>
      </c>
      <c r="AA132" s="3" t="s">
        <v>105</v>
      </c>
      <c r="AB132" s="3" t="s">
        <v>105</v>
      </c>
      <c r="AC132" s="3" t="s">
        <v>105</v>
      </c>
      <c r="AD132" s="3" t="s">
        <v>105</v>
      </c>
      <c r="AE132" s="3" t="s">
        <v>105</v>
      </c>
      <c r="AF132" s="3" t="s">
        <v>105</v>
      </c>
      <c r="AG132" s="3" t="s">
        <v>105</v>
      </c>
      <c r="AH132" s="3" t="s">
        <v>104</v>
      </c>
      <c r="AI132" s="3" t="s">
        <v>117</v>
      </c>
      <c r="AJ132" s="3" t="s">
        <v>117</v>
      </c>
      <c r="AK132" s="3" t="s">
        <v>117</v>
      </c>
      <c r="AL132" s="3" t="s">
        <v>104</v>
      </c>
      <c r="AM132" s="3" t="s">
        <v>117</v>
      </c>
      <c r="AN132" s="3" t="s">
        <v>108</v>
      </c>
      <c r="AO132" s="3" t="s">
        <v>244</v>
      </c>
      <c r="AP132" s="3" t="s">
        <v>96</v>
      </c>
      <c r="AQ132" s="3" t="s">
        <v>1020</v>
      </c>
      <c r="AR132" s="3" t="s">
        <v>552</v>
      </c>
      <c r="AS132" s="3" t="s">
        <v>1021</v>
      </c>
      <c r="AT132" s="3" t="s">
        <v>96</v>
      </c>
      <c r="AU132" s="3" t="s">
        <v>96</v>
      </c>
      <c r="AV132" s="3" t="s">
        <v>96</v>
      </c>
      <c r="AW132" s="3" t="s">
        <v>1018</v>
      </c>
      <c r="AX132" s="3" t="s">
        <v>1018</v>
      </c>
    </row>
    <row r="133" spans="1:50" ht="22" customHeight="1" x14ac:dyDescent="0.35">
      <c r="A133" s="2">
        <v>45530.508229166669</v>
      </c>
      <c r="B133" s="2">
        <v>45530.515428240738</v>
      </c>
      <c r="C133" s="3" t="s">
        <v>52</v>
      </c>
      <c r="D133" s="3" t="s">
        <v>1022</v>
      </c>
      <c r="E133">
        <v>100</v>
      </c>
      <c r="F133">
        <v>622</v>
      </c>
      <c r="G133" s="3" t="s">
        <v>94</v>
      </c>
      <c r="H133" s="2">
        <v>45530.51544171296</v>
      </c>
      <c r="I133" s="3" t="s">
        <v>1023</v>
      </c>
      <c r="J133" s="3" t="s">
        <v>96</v>
      </c>
      <c r="K133" s="3" t="s">
        <v>96</v>
      </c>
      <c r="L133" s="3" t="s">
        <v>96</v>
      </c>
      <c r="M133" s="3" t="s">
        <v>96</v>
      </c>
      <c r="N133">
        <v>30.395900000000001</v>
      </c>
      <c r="O133">
        <v>-86.468299999999999</v>
      </c>
      <c r="P133" s="3" t="s">
        <v>97</v>
      </c>
      <c r="Q133" s="3" t="s">
        <v>98</v>
      </c>
      <c r="R133">
        <v>1</v>
      </c>
      <c r="S133" s="3" t="s">
        <v>99</v>
      </c>
      <c r="T133" s="3" t="s">
        <v>1024</v>
      </c>
      <c r="U133">
        <v>38</v>
      </c>
      <c r="V133" s="3" t="s">
        <v>101</v>
      </c>
      <c r="W133" s="3" t="s">
        <v>96</v>
      </c>
      <c r="X133" s="3" t="s">
        <v>1025</v>
      </c>
      <c r="Y133" s="3" t="s">
        <v>116</v>
      </c>
      <c r="Z133" s="3" t="s">
        <v>106</v>
      </c>
      <c r="AA133" s="3" t="s">
        <v>106</v>
      </c>
      <c r="AB133" s="3" t="s">
        <v>107</v>
      </c>
      <c r="AC133" s="3" t="s">
        <v>105</v>
      </c>
      <c r="AD133" s="3" t="s">
        <v>105</v>
      </c>
      <c r="AE133" s="3" t="s">
        <v>117</v>
      </c>
      <c r="AF133" s="3" t="s">
        <v>104</v>
      </c>
      <c r="AG133" s="3" t="s">
        <v>104</v>
      </c>
      <c r="AH133" s="3" t="s">
        <v>106</v>
      </c>
      <c r="AI133" s="3" t="s">
        <v>106</v>
      </c>
      <c r="AJ133" s="3" t="s">
        <v>117</v>
      </c>
      <c r="AK133" s="3" t="s">
        <v>117</v>
      </c>
      <c r="AL133" s="3" t="s">
        <v>106</v>
      </c>
      <c r="AM133" s="3" t="s">
        <v>105</v>
      </c>
      <c r="AN133" s="3" t="s">
        <v>108</v>
      </c>
      <c r="AO133" s="3" t="s">
        <v>244</v>
      </c>
      <c r="AP133" s="3" t="s">
        <v>96</v>
      </c>
      <c r="AQ133" s="3" t="s">
        <v>1026</v>
      </c>
      <c r="AR133" s="3" t="s">
        <v>716</v>
      </c>
      <c r="AS133" s="3" t="s">
        <v>1027</v>
      </c>
      <c r="AT133" s="3" t="s">
        <v>96</v>
      </c>
      <c r="AU133" s="3" t="s">
        <v>96</v>
      </c>
      <c r="AV133" s="3" t="s">
        <v>96</v>
      </c>
      <c r="AW133" s="3" t="s">
        <v>1024</v>
      </c>
      <c r="AX133" s="3" t="s">
        <v>1024</v>
      </c>
    </row>
    <row r="134" spans="1:50" ht="22" customHeight="1" x14ac:dyDescent="0.35">
      <c r="A134" s="2">
        <v>45530.512476851851</v>
      </c>
      <c r="B134" s="2">
        <v>45530.515532407408</v>
      </c>
      <c r="C134" s="3" t="s">
        <v>52</v>
      </c>
      <c r="D134" s="3" t="s">
        <v>1028</v>
      </c>
      <c r="E134">
        <v>100</v>
      </c>
      <c r="F134">
        <v>263</v>
      </c>
      <c r="G134" s="3" t="s">
        <v>94</v>
      </c>
      <c r="H134" s="2">
        <v>45530.515544363428</v>
      </c>
      <c r="I134" s="3" t="s">
        <v>1029</v>
      </c>
      <c r="J134" s="3" t="s">
        <v>96</v>
      </c>
      <c r="K134" s="3" t="s">
        <v>96</v>
      </c>
      <c r="L134" s="3" t="s">
        <v>96</v>
      </c>
      <c r="M134" s="3" t="s">
        <v>96</v>
      </c>
      <c r="N134">
        <v>33.645400000000002</v>
      </c>
      <c r="O134">
        <v>-117.8419</v>
      </c>
      <c r="P134" s="3" t="s">
        <v>97</v>
      </c>
      <c r="Q134" s="3" t="s">
        <v>98</v>
      </c>
      <c r="R134">
        <v>1</v>
      </c>
      <c r="S134" s="3" t="s">
        <v>99</v>
      </c>
      <c r="T134" s="3" t="s">
        <v>1030</v>
      </c>
      <c r="U134">
        <v>21</v>
      </c>
      <c r="V134" s="3" t="s">
        <v>101</v>
      </c>
      <c r="W134" s="3" t="s">
        <v>96</v>
      </c>
      <c r="X134" s="3" t="s">
        <v>1031</v>
      </c>
      <c r="Y134" s="3" t="s">
        <v>144</v>
      </c>
      <c r="Z134" s="3" t="s">
        <v>107</v>
      </c>
      <c r="AA134" s="3" t="s">
        <v>105</v>
      </c>
      <c r="AB134" s="3" t="s">
        <v>105</v>
      </c>
      <c r="AC134" s="3" t="s">
        <v>104</v>
      </c>
      <c r="AD134" s="3" t="s">
        <v>104</v>
      </c>
      <c r="AE134" s="3" t="s">
        <v>107</v>
      </c>
      <c r="AF134" s="3" t="s">
        <v>104</v>
      </c>
      <c r="AG134" s="3" t="s">
        <v>105</v>
      </c>
      <c r="AH134" s="3" t="s">
        <v>117</v>
      </c>
      <c r="AI134" s="3" t="s">
        <v>105</v>
      </c>
      <c r="AJ134" s="3" t="s">
        <v>105</v>
      </c>
      <c r="AK134" s="3" t="s">
        <v>117</v>
      </c>
      <c r="AL134" s="3" t="s">
        <v>105</v>
      </c>
      <c r="AM134" s="3" t="s">
        <v>105</v>
      </c>
      <c r="AN134" s="3" t="s">
        <v>108</v>
      </c>
      <c r="AO134" s="3" t="s">
        <v>222</v>
      </c>
      <c r="AP134" s="3" t="s">
        <v>96</v>
      </c>
      <c r="AQ134" s="3" t="s">
        <v>1032</v>
      </c>
      <c r="AR134" s="3" t="s">
        <v>178</v>
      </c>
      <c r="AS134" s="3" t="s">
        <v>1033</v>
      </c>
      <c r="AT134" s="3" t="s">
        <v>96</v>
      </c>
      <c r="AU134" s="3" t="s">
        <v>96</v>
      </c>
      <c r="AV134" s="3" t="s">
        <v>96</v>
      </c>
      <c r="AW134" s="3" t="s">
        <v>1030</v>
      </c>
      <c r="AX134" s="3" t="s">
        <v>1030</v>
      </c>
    </row>
    <row r="135" spans="1:50" ht="22" customHeight="1" x14ac:dyDescent="0.35">
      <c r="A135" s="2">
        <v>45530.512256944443</v>
      </c>
      <c r="B135" s="2">
        <v>45530.5155787037</v>
      </c>
      <c r="C135" s="3" t="s">
        <v>52</v>
      </c>
      <c r="D135" s="3" t="s">
        <v>1034</v>
      </c>
      <c r="E135">
        <v>100</v>
      </c>
      <c r="F135">
        <v>287</v>
      </c>
      <c r="G135" s="3" t="s">
        <v>94</v>
      </c>
      <c r="H135" s="2">
        <v>45530.515594814817</v>
      </c>
      <c r="I135" s="3" t="s">
        <v>1035</v>
      </c>
      <c r="J135" s="3" t="s">
        <v>96</v>
      </c>
      <c r="K135" s="3" t="s">
        <v>96</v>
      </c>
      <c r="L135" s="3" t="s">
        <v>96</v>
      </c>
      <c r="M135" s="3" t="s">
        <v>96</v>
      </c>
      <c r="N135">
        <v>39.543500000000002</v>
      </c>
      <c r="O135">
        <v>-83.457400000000007</v>
      </c>
      <c r="P135" s="3" t="s">
        <v>97</v>
      </c>
      <c r="Q135" s="3" t="s">
        <v>98</v>
      </c>
      <c r="R135">
        <v>0.69999998807907104</v>
      </c>
      <c r="S135" s="3" t="s">
        <v>99</v>
      </c>
      <c r="T135" s="3" t="s">
        <v>1036</v>
      </c>
      <c r="U135">
        <v>44</v>
      </c>
      <c r="V135" s="3" t="s">
        <v>101</v>
      </c>
      <c r="W135" s="3" t="s">
        <v>96</v>
      </c>
      <c r="X135" s="3" t="s">
        <v>1037</v>
      </c>
      <c r="Y135" s="3" t="s">
        <v>116</v>
      </c>
      <c r="Z135" s="3" t="s">
        <v>106</v>
      </c>
      <c r="AA135" s="3" t="s">
        <v>106</v>
      </c>
      <c r="AB135" s="3" t="s">
        <v>107</v>
      </c>
      <c r="AC135" s="3" t="s">
        <v>105</v>
      </c>
      <c r="AD135" s="3" t="s">
        <v>107</v>
      </c>
      <c r="AE135" s="3" t="s">
        <v>106</v>
      </c>
      <c r="AF135" s="3" t="s">
        <v>104</v>
      </c>
      <c r="AG135" s="3" t="s">
        <v>107</v>
      </c>
      <c r="AH135" s="3" t="s">
        <v>105</v>
      </c>
      <c r="AI135" s="3" t="s">
        <v>107</v>
      </c>
      <c r="AJ135" s="3" t="s">
        <v>107</v>
      </c>
      <c r="AK135" s="3" t="s">
        <v>117</v>
      </c>
      <c r="AL135" s="3" t="s">
        <v>104</v>
      </c>
      <c r="AM135" s="3" t="s">
        <v>107</v>
      </c>
      <c r="AN135" s="3" t="s">
        <v>108</v>
      </c>
      <c r="AO135" s="3" t="s">
        <v>508</v>
      </c>
      <c r="AP135" s="3" t="s">
        <v>96</v>
      </c>
      <c r="AQ135" s="3" t="s">
        <v>1038</v>
      </c>
      <c r="AR135" s="3" t="s">
        <v>346</v>
      </c>
      <c r="AS135" s="3" t="s">
        <v>1039</v>
      </c>
      <c r="AT135" s="3" t="s">
        <v>96</v>
      </c>
      <c r="AU135" s="3" t="s">
        <v>96</v>
      </c>
      <c r="AV135" s="3" t="s">
        <v>96</v>
      </c>
      <c r="AW135" s="3" t="s">
        <v>1036</v>
      </c>
      <c r="AX135" s="3" t="s">
        <v>1036</v>
      </c>
    </row>
    <row r="136" spans="1:50" ht="22" customHeight="1" x14ac:dyDescent="0.35">
      <c r="A136" s="2">
        <v>45530.513090277775</v>
      </c>
      <c r="B136" s="2">
        <v>45530.5156712963</v>
      </c>
      <c r="C136" s="3" t="s">
        <v>52</v>
      </c>
      <c r="D136" s="3" t="s">
        <v>1040</v>
      </c>
      <c r="E136">
        <v>100</v>
      </c>
      <c r="F136">
        <v>223</v>
      </c>
      <c r="G136" s="3" t="s">
        <v>94</v>
      </c>
      <c r="H136" s="2">
        <v>45530.51568196759</v>
      </c>
      <c r="I136" s="3" t="s">
        <v>1041</v>
      </c>
      <c r="J136" s="3" t="s">
        <v>96</v>
      </c>
      <c r="K136" s="3" t="s">
        <v>96</v>
      </c>
      <c r="L136" s="3" t="s">
        <v>96</v>
      </c>
      <c r="M136" s="3" t="s">
        <v>96</v>
      </c>
      <c r="N136">
        <v>43.161200000000001</v>
      </c>
      <c r="O136">
        <v>-78.694599999999994</v>
      </c>
      <c r="P136" s="3" t="s">
        <v>97</v>
      </c>
      <c r="Q136" s="3" t="s">
        <v>98</v>
      </c>
      <c r="R136">
        <v>1</v>
      </c>
      <c r="S136" s="3" t="s">
        <v>99</v>
      </c>
      <c r="T136" s="3" t="s">
        <v>1042</v>
      </c>
      <c r="U136">
        <v>51</v>
      </c>
      <c r="V136" s="3" t="s">
        <v>101</v>
      </c>
      <c r="W136" s="3" t="s">
        <v>96</v>
      </c>
      <c r="X136" s="3" t="s">
        <v>721</v>
      </c>
      <c r="Y136" s="3" t="s">
        <v>116</v>
      </c>
      <c r="Z136" s="3" t="s">
        <v>105</v>
      </c>
      <c r="AA136" s="3" t="s">
        <v>105</v>
      </c>
      <c r="AB136" s="3" t="s">
        <v>105</v>
      </c>
      <c r="AC136" s="3" t="s">
        <v>107</v>
      </c>
      <c r="AD136" s="3" t="s">
        <v>105</v>
      </c>
      <c r="AE136" s="3" t="s">
        <v>107</v>
      </c>
      <c r="AF136" s="3" t="s">
        <v>104</v>
      </c>
      <c r="AG136" s="3" t="s">
        <v>107</v>
      </c>
      <c r="AH136" s="3" t="s">
        <v>105</v>
      </c>
      <c r="AI136" s="3" t="s">
        <v>104</v>
      </c>
      <c r="AJ136" s="3" t="s">
        <v>105</v>
      </c>
      <c r="AK136" s="3" t="s">
        <v>117</v>
      </c>
      <c r="AL136" s="3" t="s">
        <v>105</v>
      </c>
      <c r="AM136" s="3" t="s">
        <v>106</v>
      </c>
      <c r="AN136" s="3" t="s">
        <v>108</v>
      </c>
      <c r="AO136" s="3" t="s">
        <v>176</v>
      </c>
      <c r="AP136" s="3" t="s">
        <v>96</v>
      </c>
      <c r="AQ136" s="3" t="s">
        <v>1043</v>
      </c>
      <c r="AR136" s="3" t="s">
        <v>231</v>
      </c>
      <c r="AS136" s="3" t="s">
        <v>1044</v>
      </c>
      <c r="AT136" s="3" t="s">
        <v>96</v>
      </c>
      <c r="AU136" s="3" t="s">
        <v>96</v>
      </c>
      <c r="AV136" s="3" t="s">
        <v>96</v>
      </c>
      <c r="AW136" s="3" t="s">
        <v>1042</v>
      </c>
      <c r="AX136" s="3" t="s">
        <v>1042</v>
      </c>
    </row>
    <row r="137" spans="1:50" ht="22" customHeight="1" x14ac:dyDescent="0.35">
      <c r="A137" s="2">
        <v>45530.513414351852</v>
      </c>
      <c r="B137" s="2">
        <v>45530.515729166669</v>
      </c>
      <c r="C137" s="3" t="s">
        <v>52</v>
      </c>
      <c r="D137" s="3" t="s">
        <v>1045</v>
      </c>
      <c r="E137">
        <v>100</v>
      </c>
      <c r="F137">
        <v>199</v>
      </c>
      <c r="G137" s="3" t="s">
        <v>94</v>
      </c>
      <c r="H137" s="2">
        <v>45530.515734050925</v>
      </c>
      <c r="I137" s="3" t="s">
        <v>1046</v>
      </c>
      <c r="J137" s="3" t="s">
        <v>96</v>
      </c>
      <c r="K137" s="3" t="s">
        <v>96</v>
      </c>
      <c r="L137" s="3" t="s">
        <v>96</v>
      </c>
      <c r="M137" s="3" t="s">
        <v>96</v>
      </c>
      <c r="N137">
        <v>38.22</v>
      </c>
      <c r="O137">
        <v>-85.694199999999995</v>
      </c>
      <c r="P137" s="3" t="s">
        <v>97</v>
      </c>
      <c r="Q137" s="3" t="s">
        <v>98</v>
      </c>
      <c r="R137">
        <v>1</v>
      </c>
      <c r="S137" s="3" t="s">
        <v>99</v>
      </c>
      <c r="T137" s="3" t="s">
        <v>1047</v>
      </c>
      <c r="U137">
        <v>42</v>
      </c>
      <c r="V137" s="3" t="s">
        <v>101</v>
      </c>
      <c r="W137" s="3" t="s">
        <v>96</v>
      </c>
      <c r="X137" s="3" t="s">
        <v>1048</v>
      </c>
      <c r="Y137" s="3" t="s">
        <v>144</v>
      </c>
      <c r="Z137" s="3" t="s">
        <v>106</v>
      </c>
      <c r="AA137" s="3" t="s">
        <v>107</v>
      </c>
      <c r="AB137" s="3" t="s">
        <v>105</v>
      </c>
      <c r="AC137" s="3" t="s">
        <v>105</v>
      </c>
      <c r="AD137" s="3" t="s">
        <v>105</v>
      </c>
      <c r="AE137" s="3" t="s">
        <v>107</v>
      </c>
      <c r="AF137" s="3" t="s">
        <v>105</v>
      </c>
      <c r="AG137" s="3" t="s">
        <v>105</v>
      </c>
      <c r="AH137" s="3" t="s">
        <v>105</v>
      </c>
      <c r="AI137" s="3" t="s">
        <v>107</v>
      </c>
      <c r="AJ137" s="3" t="s">
        <v>107</v>
      </c>
      <c r="AK137" s="3" t="s">
        <v>107</v>
      </c>
      <c r="AL137" s="3" t="s">
        <v>104</v>
      </c>
      <c r="AM137" s="3" t="s">
        <v>117</v>
      </c>
      <c r="AN137" s="3" t="s">
        <v>108</v>
      </c>
      <c r="AO137" s="3" t="s">
        <v>740</v>
      </c>
      <c r="AP137" s="3" t="s">
        <v>96</v>
      </c>
      <c r="AQ137" s="3" t="s">
        <v>1049</v>
      </c>
      <c r="AR137" s="3" t="s">
        <v>192</v>
      </c>
      <c r="AS137" s="3" t="s">
        <v>1050</v>
      </c>
      <c r="AT137" s="3" t="s">
        <v>96</v>
      </c>
      <c r="AU137" s="3" t="s">
        <v>96</v>
      </c>
      <c r="AV137" s="3" t="s">
        <v>96</v>
      </c>
      <c r="AW137" s="3" t="s">
        <v>1047</v>
      </c>
      <c r="AX137" s="3" t="s">
        <v>1047</v>
      </c>
    </row>
    <row r="138" spans="1:50" ht="22" customHeight="1" x14ac:dyDescent="0.35">
      <c r="A138" s="2">
        <v>45530.513171296298</v>
      </c>
      <c r="B138" s="2">
        <v>45530.515752314815</v>
      </c>
      <c r="C138" s="3" t="s">
        <v>52</v>
      </c>
      <c r="D138" s="3" t="s">
        <v>1051</v>
      </c>
      <c r="E138">
        <v>100</v>
      </c>
      <c r="F138">
        <v>222</v>
      </c>
      <c r="G138" s="3" t="s">
        <v>94</v>
      </c>
      <c r="H138" s="2">
        <v>45530.515763923613</v>
      </c>
      <c r="I138" s="3" t="s">
        <v>1052</v>
      </c>
      <c r="J138" s="3" t="s">
        <v>96</v>
      </c>
      <c r="K138" s="3" t="s">
        <v>96</v>
      </c>
      <c r="L138" s="3" t="s">
        <v>96</v>
      </c>
      <c r="M138" s="3" t="s">
        <v>96</v>
      </c>
      <c r="N138">
        <v>33.783799999999999</v>
      </c>
      <c r="O138">
        <v>-84.445499999999996</v>
      </c>
      <c r="P138" s="3" t="s">
        <v>97</v>
      </c>
      <c r="Q138" s="3" t="s">
        <v>98</v>
      </c>
      <c r="R138">
        <v>1</v>
      </c>
      <c r="S138" s="3" t="s">
        <v>99</v>
      </c>
      <c r="T138" s="3" t="s">
        <v>1053</v>
      </c>
      <c r="U138">
        <v>33</v>
      </c>
      <c r="V138" s="3" t="s">
        <v>101</v>
      </c>
      <c r="W138" s="3" t="s">
        <v>96</v>
      </c>
      <c r="X138" s="3" t="s">
        <v>1054</v>
      </c>
      <c r="Y138" s="3" t="s">
        <v>144</v>
      </c>
      <c r="Z138" s="3" t="s">
        <v>105</v>
      </c>
      <c r="AA138" s="3" t="s">
        <v>105</v>
      </c>
      <c r="AB138" s="3" t="s">
        <v>104</v>
      </c>
      <c r="AC138" s="3" t="s">
        <v>106</v>
      </c>
      <c r="AD138" s="3" t="s">
        <v>105</v>
      </c>
      <c r="AE138" s="3" t="s">
        <v>105</v>
      </c>
      <c r="AF138" s="3" t="s">
        <v>104</v>
      </c>
      <c r="AG138" s="3" t="s">
        <v>104</v>
      </c>
      <c r="AH138" s="3" t="s">
        <v>105</v>
      </c>
      <c r="AI138" s="3" t="s">
        <v>117</v>
      </c>
      <c r="AJ138" s="3" t="s">
        <v>117</v>
      </c>
      <c r="AK138" s="3" t="s">
        <v>117</v>
      </c>
      <c r="AL138" s="3" t="s">
        <v>104</v>
      </c>
      <c r="AM138" s="3" t="s">
        <v>107</v>
      </c>
      <c r="AN138" s="3" t="s">
        <v>108</v>
      </c>
      <c r="AO138" s="3" t="s">
        <v>127</v>
      </c>
      <c r="AP138" s="3" t="s">
        <v>96</v>
      </c>
      <c r="AQ138" s="3" t="s">
        <v>1055</v>
      </c>
      <c r="AR138" s="3" t="s">
        <v>110</v>
      </c>
      <c r="AS138" s="3" t="s">
        <v>1056</v>
      </c>
      <c r="AT138" s="3" t="s">
        <v>96</v>
      </c>
      <c r="AU138" s="3" t="s">
        <v>96</v>
      </c>
      <c r="AV138" s="3" t="s">
        <v>96</v>
      </c>
      <c r="AW138" s="3" t="s">
        <v>1053</v>
      </c>
      <c r="AX138" s="3" t="s">
        <v>1053</v>
      </c>
    </row>
    <row r="139" spans="1:50" ht="22" customHeight="1" x14ac:dyDescent="0.35">
      <c r="A139" s="2">
        <v>45530.513368055559</v>
      </c>
      <c r="B139" s="2">
        <v>45530.515752314815</v>
      </c>
      <c r="C139" s="3" t="s">
        <v>52</v>
      </c>
      <c r="D139" s="3" t="s">
        <v>1057</v>
      </c>
      <c r="E139">
        <v>100</v>
      </c>
      <c r="F139">
        <v>206</v>
      </c>
      <c r="G139" s="3" t="s">
        <v>94</v>
      </c>
      <c r="H139" s="2">
        <v>45530.515768159719</v>
      </c>
      <c r="I139" s="3" t="s">
        <v>1058</v>
      </c>
      <c r="J139" s="3" t="s">
        <v>96</v>
      </c>
      <c r="K139" s="3" t="s">
        <v>96</v>
      </c>
      <c r="L139" s="3" t="s">
        <v>96</v>
      </c>
      <c r="M139" s="3" t="s">
        <v>96</v>
      </c>
      <c r="N139">
        <v>33.634999999999998</v>
      </c>
      <c r="O139">
        <v>-112.3321</v>
      </c>
      <c r="P139" s="3" t="s">
        <v>97</v>
      </c>
      <c r="Q139" s="3" t="s">
        <v>98</v>
      </c>
      <c r="R139">
        <v>1</v>
      </c>
      <c r="S139" s="3" t="s">
        <v>99</v>
      </c>
      <c r="T139" s="3" t="s">
        <v>1059</v>
      </c>
      <c r="U139">
        <v>48</v>
      </c>
      <c r="V139" s="3" t="s">
        <v>133</v>
      </c>
      <c r="W139" s="3" t="s">
        <v>96</v>
      </c>
      <c r="X139" s="3" t="s">
        <v>1060</v>
      </c>
      <c r="Y139" s="3" t="s">
        <v>103</v>
      </c>
      <c r="Z139" s="3" t="s">
        <v>105</v>
      </c>
      <c r="AA139" s="3" t="s">
        <v>105</v>
      </c>
      <c r="AB139" s="3" t="s">
        <v>105</v>
      </c>
      <c r="AC139" s="3" t="s">
        <v>104</v>
      </c>
      <c r="AD139" s="3" t="s">
        <v>105</v>
      </c>
      <c r="AE139" s="3" t="s">
        <v>107</v>
      </c>
      <c r="AF139" s="3" t="s">
        <v>104</v>
      </c>
      <c r="AG139" s="3" t="s">
        <v>105</v>
      </c>
      <c r="AH139" s="3" t="s">
        <v>107</v>
      </c>
      <c r="AI139" s="3" t="s">
        <v>105</v>
      </c>
      <c r="AJ139" s="3" t="s">
        <v>105</v>
      </c>
      <c r="AK139" s="3" t="s">
        <v>104</v>
      </c>
      <c r="AL139" s="3" t="s">
        <v>106</v>
      </c>
      <c r="AM139" s="3" t="s">
        <v>105</v>
      </c>
      <c r="AN139" s="3" t="s">
        <v>108</v>
      </c>
      <c r="AO139" s="3" t="s">
        <v>1061</v>
      </c>
      <c r="AP139" s="3" t="s">
        <v>96</v>
      </c>
      <c r="AQ139" s="3" t="s">
        <v>1062</v>
      </c>
      <c r="AR139" s="3" t="s">
        <v>208</v>
      </c>
      <c r="AS139" s="3" t="s">
        <v>1063</v>
      </c>
      <c r="AT139" s="3" t="s">
        <v>96</v>
      </c>
      <c r="AU139" s="3" t="s">
        <v>96</v>
      </c>
      <c r="AV139" s="3" t="s">
        <v>96</v>
      </c>
      <c r="AW139" s="3" t="s">
        <v>1059</v>
      </c>
      <c r="AX139" s="3" t="s">
        <v>1059</v>
      </c>
    </row>
    <row r="140" spans="1:50" ht="22" customHeight="1" x14ac:dyDescent="0.35">
      <c r="A140" s="2">
        <v>45530.513206018521</v>
      </c>
      <c r="B140" s="2">
        <v>45530.515763888892</v>
      </c>
      <c r="C140" s="3" t="s">
        <v>52</v>
      </c>
      <c r="D140" s="3" t="s">
        <v>1064</v>
      </c>
      <c r="E140">
        <v>100</v>
      </c>
      <c r="F140">
        <v>220</v>
      </c>
      <c r="G140" s="3" t="s">
        <v>94</v>
      </c>
      <c r="H140" s="2">
        <v>45530.515769270831</v>
      </c>
      <c r="I140" s="3" t="s">
        <v>1065</v>
      </c>
      <c r="J140" s="3" t="s">
        <v>96</v>
      </c>
      <c r="K140" s="3" t="s">
        <v>96</v>
      </c>
      <c r="L140" s="3" t="s">
        <v>96</v>
      </c>
      <c r="M140" s="3" t="s">
        <v>96</v>
      </c>
      <c r="N140">
        <v>38.666400000000003</v>
      </c>
      <c r="O140">
        <v>-90.322000000000003</v>
      </c>
      <c r="P140" s="3" t="s">
        <v>97</v>
      </c>
      <c r="Q140" s="3" t="s">
        <v>98</v>
      </c>
      <c r="R140">
        <v>1</v>
      </c>
      <c r="S140" s="3" t="s">
        <v>99</v>
      </c>
      <c r="T140" s="3" t="s">
        <v>1066</v>
      </c>
      <c r="U140">
        <v>24</v>
      </c>
      <c r="V140" s="3" t="s">
        <v>101</v>
      </c>
      <c r="W140" s="3" t="s">
        <v>96</v>
      </c>
      <c r="X140" s="3" t="s">
        <v>1067</v>
      </c>
      <c r="Y140" s="3" t="s">
        <v>144</v>
      </c>
      <c r="Z140" s="3" t="s">
        <v>117</v>
      </c>
      <c r="AA140" s="3" t="s">
        <v>104</v>
      </c>
      <c r="AB140" s="3" t="s">
        <v>105</v>
      </c>
      <c r="AC140" s="3" t="s">
        <v>105</v>
      </c>
      <c r="AD140" s="3" t="s">
        <v>105</v>
      </c>
      <c r="AE140" s="3" t="s">
        <v>104</v>
      </c>
      <c r="AF140" s="3" t="s">
        <v>105</v>
      </c>
      <c r="AG140" s="3" t="s">
        <v>107</v>
      </c>
      <c r="AH140" s="3" t="s">
        <v>105</v>
      </c>
      <c r="AI140" s="3" t="s">
        <v>117</v>
      </c>
      <c r="AJ140" s="3" t="s">
        <v>106</v>
      </c>
      <c r="AK140" s="3" t="s">
        <v>117</v>
      </c>
      <c r="AL140" s="3" t="s">
        <v>104</v>
      </c>
      <c r="AM140" s="3" t="s">
        <v>107</v>
      </c>
      <c r="AN140" s="3" t="s">
        <v>108</v>
      </c>
      <c r="AO140" s="3" t="s">
        <v>310</v>
      </c>
      <c r="AP140" s="3" t="s">
        <v>96</v>
      </c>
      <c r="AQ140" s="3" t="s">
        <v>1068</v>
      </c>
      <c r="AR140" s="3" t="s">
        <v>353</v>
      </c>
      <c r="AS140" s="3" t="s">
        <v>96</v>
      </c>
      <c r="AT140" s="3" t="s">
        <v>96</v>
      </c>
      <c r="AU140" s="3" t="s">
        <v>96</v>
      </c>
      <c r="AV140" s="3" t="s">
        <v>1069</v>
      </c>
      <c r="AW140" s="3" t="s">
        <v>1066</v>
      </c>
      <c r="AX140" s="3" t="s">
        <v>1066</v>
      </c>
    </row>
    <row r="141" spans="1:50" ht="22" customHeight="1" x14ac:dyDescent="0.35">
      <c r="A141" s="2">
        <v>45530.513067129628</v>
      </c>
      <c r="B141" s="2">
        <v>45530.515763888892</v>
      </c>
      <c r="C141" s="3" t="s">
        <v>52</v>
      </c>
      <c r="D141" s="3" t="s">
        <v>1070</v>
      </c>
      <c r="E141">
        <v>100</v>
      </c>
      <c r="F141">
        <v>232</v>
      </c>
      <c r="G141" s="3" t="s">
        <v>94</v>
      </c>
      <c r="H141" s="2">
        <v>45530.515778287037</v>
      </c>
      <c r="I141" s="3" t="s">
        <v>1071</v>
      </c>
      <c r="J141" s="3" t="s">
        <v>96</v>
      </c>
      <c r="K141" s="3" t="s">
        <v>96</v>
      </c>
      <c r="L141" s="3" t="s">
        <v>96</v>
      </c>
      <c r="M141" s="3" t="s">
        <v>96</v>
      </c>
      <c r="N141">
        <v>38.575899999999997</v>
      </c>
      <c r="O141">
        <v>-90.5167</v>
      </c>
      <c r="P141" s="3" t="s">
        <v>97</v>
      </c>
      <c r="Q141" s="3" t="s">
        <v>98</v>
      </c>
      <c r="R141">
        <v>1</v>
      </c>
      <c r="S141" s="3" t="s">
        <v>99</v>
      </c>
      <c r="T141" s="3" t="s">
        <v>1072</v>
      </c>
      <c r="U141">
        <v>44</v>
      </c>
      <c r="V141" s="3" t="s">
        <v>133</v>
      </c>
      <c r="W141" s="3" t="s">
        <v>96</v>
      </c>
      <c r="X141" s="3" t="s">
        <v>1073</v>
      </c>
      <c r="Y141" s="3" t="s">
        <v>116</v>
      </c>
      <c r="Z141" s="3" t="s">
        <v>107</v>
      </c>
      <c r="AA141" s="3" t="s">
        <v>104</v>
      </c>
      <c r="AB141" s="3" t="s">
        <v>105</v>
      </c>
      <c r="AC141" s="3" t="s">
        <v>104</v>
      </c>
      <c r="AD141" s="3" t="s">
        <v>107</v>
      </c>
      <c r="AE141" s="3" t="s">
        <v>105</v>
      </c>
      <c r="AF141" s="3" t="s">
        <v>105</v>
      </c>
      <c r="AG141" s="3" t="s">
        <v>117</v>
      </c>
      <c r="AH141" s="3" t="s">
        <v>107</v>
      </c>
      <c r="AI141" s="3" t="s">
        <v>107</v>
      </c>
      <c r="AJ141" s="3" t="s">
        <v>107</v>
      </c>
      <c r="AK141" s="3" t="s">
        <v>107</v>
      </c>
      <c r="AL141" s="3" t="s">
        <v>105</v>
      </c>
      <c r="AM141" s="3" t="s">
        <v>105</v>
      </c>
      <c r="AN141" s="3" t="s">
        <v>108</v>
      </c>
      <c r="AO141" s="3" t="s">
        <v>1074</v>
      </c>
      <c r="AP141" s="3" t="s">
        <v>96</v>
      </c>
      <c r="AQ141" s="3" t="s">
        <v>1075</v>
      </c>
      <c r="AR141" s="3" t="s">
        <v>768</v>
      </c>
      <c r="AS141" s="3" t="s">
        <v>1076</v>
      </c>
      <c r="AT141" s="3" t="s">
        <v>96</v>
      </c>
      <c r="AU141" s="3" t="s">
        <v>96</v>
      </c>
      <c r="AV141" s="3" t="s">
        <v>96</v>
      </c>
      <c r="AW141" s="3" t="s">
        <v>1072</v>
      </c>
      <c r="AX141" s="3" t="s">
        <v>1072</v>
      </c>
    </row>
    <row r="142" spans="1:50" ht="22" customHeight="1" x14ac:dyDescent="0.35">
      <c r="A142" s="2">
        <v>45530.513310185182</v>
      </c>
      <c r="B142" s="2">
        <v>45530.515798611108</v>
      </c>
      <c r="C142" s="3" t="s">
        <v>52</v>
      </c>
      <c r="D142" s="3" t="s">
        <v>1077</v>
      </c>
      <c r="E142">
        <v>100</v>
      </c>
      <c r="F142">
        <v>215</v>
      </c>
      <c r="G142" s="3" t="s">
        <v>94</v>
      </c>
      <c r="H142" s="2">
        <v>45530.515814895836</v>
      </c>
      <c r="I142" s="3" t="s">
        <v>1078</v>
      </c>
      <c r="J142" s="3" t="s">
        <v>96</v>
      </c>
      <c r="K142" s="3" t="s">
        <v>96</v>
      </c>
      <c r="L142" s="3" t="s">
        <v>96</v>
      </c>
      <c r="M142" s="3" t="s">
        <v>96</v>
      </c>
      <c r="N142">
        <v>45.6952</v>
      </c>
      <c r="O142">
        <v>-122.6541</v>
      </c>
      <c r="P142" s="3" t="s">
        <v>97</v>
      </c>
      <c r="Q142" s="3" t="s">
        <v>98</v>
      </c>
      <c r="R142">
        <v>1</v>
      </c>
      <c r="S142" s="3" t="s">
        <v>99</v>
      </c>
      <c r="T142" s="3" t="s">
        <v>1079</v>
      </c>
      <c r="U142">
        <v>36</v>
      </c>
      <c r="V142" s="3" t="s">
        <v>133</v>
      </c>
      <c r="W142" s="3" t="s">
        <v>96</v>
      </c>
      <c r="X142" s="3" t="s">
        <v>1080</v>
      </c>
      <c r="Y142" s="3" t="s">
        <v>144</v>
      </c>
      <c r="Z142" s="3" t="s">
        <v>117</v>
      </c>
      <c r="AA142" s="3" t="s">
        <v>104</v>
      </c>
      <c r="AB142" s="3" t="s">
        <v>107</v>
      </c>
      <c r="AC142" s="3" t="s">
        <v>105</v>
      </c>
      <c r="AD142" s="3" t="s">
        <v>105</v>
      </c>
      <c r="AE142" s="3" t="s">
        <v>105</v>
      </c>
      <c r="AF142" s="3" t="s">
        <v>105</v>
      </c>
      <c r="AG142" s="3" t="s">
        <v>107</v>
      </c>
      <c r="AH142" s="3" t="s">
        <v>104</v>
      </c>
      <c r="AI142" s="3" t="s">
        <v>117</v>
      </c>
      <c r="AJ142" s="3" t="s">
        <v>117</v>
      </c>
      <c r="AK142" s="3" t="s">
        <v>117</v>
      </c>
      <c r="AL142" s="3" t="s">
        <v>104</v>
      </c>
      <c r="AM142" s="3" t="s">
        <v>117</v>
      </c>
      <c r="AN142" s="3" t="s">
        <v>108</v>
      </c>
      <c r="AO142" s="3" t="s">
        <v>96</v>
      </c>
      <c r="AP142" s="3" t="s">
        <v>96</v>
      </c>
      <c r="AQ142" s="3" t="s">
        <v>1081</v>
      </c>
      <c r="AR142" s="3" t="s">
        <v>552</v>
      </c>
      <c r="AS142" s="3" t="s">
        <v>96</v>
      </c>
      <c r="AT142" s="3" t="s">
        <v>96</v>
      </c>
      <c r="AU142" s="3" t="s">
        <v>96</v>
      </c>
      <c r="AV142" s="3" t="s">
        <v>1082</v>
      </c>
      <c r="AW142" s="3" t="s">
        <v>1079</v>
      </c>
      <c r="AX142" s="3" t="s">
        <v>1079</v>
      </c>
    </row>
    <row r="143" spans="1:50" ht="22" customHeight="1" x14ac:dyDescent="0.35">
      <c r="A143" s="2">
        <v>45530.514201388891</v>
      </c>
      <c r="B143" s="2">
        <v>45530.515879629631</v>
      </c>
      <c r="C143" s="3" t="s">
        <v>52</v>
      </c>
      <c r="D143" s="3" t="s">
        <v>1083</v>
      </c>
      <c r="E143">
        <v>100</v>
      </c>
      <c r="F143">
        <v>144</v>
      </c>
      <c r="G143" s="3" t="s">
        <v>94</v>
      </c>
      <c r="H143" s="2">
        <v>45530.515887141206</v>
      </c>
      <c r="I143" s="3" t="s">
        <v>1084</v>
      </c>
      <c r="J143" s="3" t="s">
        <v>96</v>
      </c>
      <c r="K143" s="3" t="s">
        <v>96</v>
      </c>
      <c r="L143" s="3" t="s">
        <v>96</v>
      </c>
      <c r="M143" s="3" t="s">
        <v>96</v>
      </c>
      <c r="N143">
        <v>43.701900000000002</v>
      </c>
      <c r="O143">
        <v>-72.282700000000006</v>
      </c>
      <c r="P143" s="3" t="s">
        <v>97</v>
      </c>
      <c r="Q143" s="3" t="s">
        <v>98</v>
      </c>
      <c r="R143">
        <v>1</v>
      </c>
      <c r="S143" s="3" t="s">
        <v>99</v>
      </c>
      <c r="T143" s="3" t="s">
        <v>1085</v>
      </c>
      <c r="U143">
        <v>34</v>
      </c>
      <c r="V143" s="3" t="s">
        <v>101</v>
      </c>
      <c r="W143" s="3" t="s">
        <v>96</v>
      </c>
      <c r="X143" s="3" t="s">
        <v>1086</v>
      </c>
      <c r="Y143" s="3" t="s">
        <v>135</v>
      </c>
      <c r="Z143" s="3" t="s">
        <v>107</v>
      </c>
      <c r="AA143" s="3" t="s">
        <v>105</v>
      </c>
      <c r="AB143" s="3" t="s">
        <v>104</v>
      </c>
      <c r="AC143" s="3" t="s">
        <v>105</v>
      </c>
      <c r="AD143" s="3" t="s">
        <v>105</v>
      </c>
      <c r="AE143" s="3" t="s">
        <v>107</v>
      </c>
      <c r="AF143" s="3" t="s">
        <v>105</v>
      </c>
      <c r="AG143" s="3" t="s">
        <v>107</v>
      </c>
      <c r="AH143" s="3" t="s">
        <v>105</v>
      </c>
      <c r="AI143" s="3" t="s">
        <v>106</v>
      </c>
      <c r="AJ143" s="3" t="s">
        <v>107</v>
      </c>
      <c r="AK143" s="3" t="s">
        <v>117</v>
      </c>
      <c r="AL143" s="3" t="s">
        <v>104</v>
      </c>
      <c r="AM143" s="3" t="s">
        <v>107</v>
      </c>
      <c r="AN143" s="3" t="s">
        <v>108</v>
      </c>
      <c r="AO143" s="3" t="s">
        <v>176</v>
      </c>
      <c r="AP143" s="3" t="s">
        <v>96</v>
      </c>
      <c r="AQ143" s="3" t="s">
        <v>1087</v>
      </c>
      <c r="AR143" s="3" t="s">
        <v>632</v>
      </c>
      <c r="AS143" s="3" t="s">
        <v>1088</v>
      </c>
      <c r="AT143" s="3" t="s">
        <v>96</v>
      </c>
      <c r="AU143" s="3" t="s">
        <v>96</v>
      </c>
      <c r="AV143" s="3" t="s">
        <v>96</v>
      </c>
      <c r="AW143" s="3" t="s">
        <v>1085</v>
      </c>
      <c r="AX143" s="3" t="s">
        <v>1085</v>
      </c>
    </row>
    <row r="144" spans="1:50" ht="22" customHeight="1" x14ac:dyDescent="0.35">
      <c r="A144" s="2">
        <v>45530.511921296296</v>
      </c>
      <c r="B144" s="2">
        <v>45530.515879629631</v>
      </c>
      <c r="C144" s="3" t="s">
        <v>52</v>
      </c>
      <c r="D144" s="3" t="s">
        <v>1089</v>
      </c>
      <c r="E144">
        <v>100</v>
      </c>
      <c r="F144">
        <v>342</v>
      </c>
      <c r="G144" s="3" t="s">
        <v>94</v>
      </c>
      <c r="H144" s="2">
        <v>45530.515895555553</v>
      </c>
      <c r="I144" s="3" t="s">
        <v>1090</v>
      </c>
      <c r="J144" s="3" t="s">
        <v>96</v>
      </c>
      <c r="K144" s="3" t="s">
        <v>96</v>
      </c>
      <c r="L144" s="3" t="s">
        <v>96</v>
      </c>
      <c r="M144" s="3" t="s">
        <v>96</v>
      </c>
      <c r="N144">
        <v>45.643500000000003</v>
      </c>
      <c r="O144">
        <v>-122.6247</v>
      </c>
      <c r="P144" s="3" t="s">
        <v>97</v>
      </c>
      <c r="Q144" s="3" t="s">
        <v>98</v>
      </c>
      <c r="R144">
        <v>1</v>
      </c>
      <c r="S144" s="3" t="s">
        <v>99</v>
      </c>
      <c r="T144" s="3" t="s">
        <v>1091</v>
      </c>
      <c r="U144">
        <v>51</v>
      </c>
      <c r="V144" s="3" t="s">
        <v>101</v>
      </c>
      <c r="W144" s="3" t="s">
        <v>96</v>
      </c>
      <c r="X144" s="3" t="s">
        <v>1080</v>
      </c>
      <c r="Y144" s="3" t="s">
        <v>144</v>
      </c>
      <c r="Z144" s="3" t="s">
        <v>107</v>
      </c>
      <c r="AA144" s="3" t="s">
        <v>106</v>
      </c>
      <c r="AB144" s="3" t="s">
        <v>106</v>
      </c>
      <c r="AC144" s="3" t="s">
        <v>105</v>
      </c>
      <c r="AD144" s="3" t="s">
        <v>105</v>
      </c>
      <c r="AE144" s="3" t="s">
        <v>106</v>
      </c>
      <c r="AF144" s="3" t="s">
        <v>105</v>
      </c>
      <c r="AG144" s="3" t="s">
        <v>117</v>
      </c>
      <c r="AH144" s="3" t="s">
        <v>106</v>
      </c>
      <c r="AI144" s="3" t="s">
        <v>107</v>
      </c>
      <c r="AJ144" s="3" t="s">
        <v>117</v>
      </c>
      <c r="AK144" s="3" t="s">
        <v>117</v>
      </c>
      <c r="AL144" s="3" t="s">
        <v>104</v>
      </c>
      <c r="AM144" s="3" t="s">
        <v>107</v>
      </c>
      <c r="AN144" s="3" t="s">
        <v>108</v>
      </c>
      <c r="AO144" s="3" t="s">
        <v>214</v>
      </c>
      <c r="AP144" s="3" t="s">
        <v>96</v>
      </c>
      <c r="AQ144" s="3" t="s">
        <v>1092</v>
      </c>
      <c r="AR144" s="3" t="s">
        <v>261</v>
      </c>
      <c r="AS144" s="3" t="s">
        <v>96</v>
      </c>
      <c r="AT144" s="3" t="s">
        <v>96</v>
      </c>
      <c r="AU144" s="3" t="s">
        <v>96</v>
      </c>
      <c r="AV144" s="3" t="s">
        <v>1093</v>
      </c>
      <c r="AW144" s="3" t="s">
        <v>1091</v>
      </c>
      <c r="AX144" s="3" t="s">
        <v>1091</v>
      </c>
    </row>
    <row r="145" spans="1:50" ht="22" customHeight="1" x14ac:dyDescent="0.35">
      <c r="A145" s="2">
        <v>45530.511747685188</v>
      </c>
      <c r="B145" s="2">
        <v>45530.515902777777</v>
      </c>
      <c r="C145" s="3" t="s">
        <v>52</v>
      </c>
      <c r="D145" s="3" t="s">
        <v>1094</v>
      </c>
      <c r="E145">
        <v>100</v>
      </c>
      <c r="F145">
        <v>358</v>
      </c>
      <c r="G145" s="3" t="s">
        <v>94</v>
      </c>
      <c r="H145" s="2">
        <v>45530.515909791669</v>
      </c>
      <c r="I145" s="3" t="s">
        <v>1095</v>
      </c>
      <c r="J145" s="3" t="s">
        <v>96</v>
      </c>
      <c r="K145" s="3" t="s">
        <v>96</v>
      </c>
      <c r="L145" s="3" t="s">
        <v>96</v>
      </c>
      <c r="M145" s="3" t="s">
        <v>96</v>
      </c>
      <c r="N145">
        <v>42.282299999999999</v>
      </c>
      <c r="O145">
        <v>-87.860100000000003</v>
      </c>
      <c r="P145" s="3" t="s">
        <v>97</v>
      </c>
      <c r="Q145" s="3" t="s">
        <v>98</v>
      </c>
      <c r="R145">
        <v>1</v>
      </c>
      <c r="S145" s="3" t="s">
        <v>99</v>
      </c>
      <c r="T145" s="3" t="s">
        <v>1096</v>
      </c>
      <c r="U145">
        <v>27</v>
      </c>
      <c r="V145" s="3" t="s">
        <v>101</v>
      </c>
      <c r="W145" s="3" t="s">
        <v>96</v>
      </c>
      <c r="X145" s="3" t="s">
        <v>1097</v>
      </c>
      <c r="Y145" s="3" t="s">
        <v>144</v>
      </c>
      <c r="Z145" s="3" t="s">
        <v>106</v>
      </c>
      <c r="AA145" s="3" t="s">
        <v>105</v>
      </c>
      <c r="AB145" s="3" t="s">
        <v>105</v>
      </c>
      <c r="AC145" s="3" t="s">
        <v>104</v>
      </c>
      <c r="AD145" s="3" t="s">
        <v>105</v>
      </c>
      <c r="AE145" s="3" t="s">
        <v>107</v>
      </c>
      <c r="AF145" s="3" t="s">
        <v>105</v>
      </c>
      <c r="AG145" s="3" t="s">
        <v>106</v>
      </c>
      <c r="AH145" s="3" t="s">
        <v>105</v>
      </c>
      <c r="AI145" s="3" t="s">
        <v>107</v>
      </c>
      <c r="AJ145" s="3" t="s">
        <v>107</v>
      </c>
      <c r="AK145" s="3" t="s">
        <v>117</v>
      </c>
      <c r="AL145" s="3" t="s">
        <v>105</v>
      </c>
      <c r="AM145" s="3" t="s">
        <v>106</v>
      </c>
      <c r="AN145" s="3" t="s">
        <v>108</v>
      </c>
      <c r="AO145" s="3" t="s">
        <v>1098</v>
      </c>
      <c r="AP145" s="3" t="s">
        <v>96</v>
      </c>
      <c r="AQ145" s="3" t="s">
        <v>1099</v>
      </c>
      <c r="AR145" s="3" t="s">
        <v>471</v>
      </c>
      <c r="AS145" s="3" t="s">
        <v>96</v>
      </c>
      <c r="AT145" s="3" t="s">
        <v>1100</v>
      </c>
      <c r="AU145" s="3" t="s">
        <v>96</v>
      </c>
      <c r="AV145" s="3" t="s">
        <v>1101</v>
      </c>
      <c r="AW145" s="3" t="s">
        <v>1096</v>
      </c>
      <c r="AX145" s="3" t="s">
        <v>1096</v>
      </c>
    </row>
    <row r="146" spans="1:50" ht="22" customHeight="1" x14ac:dyDescent="0.35">
      <c r="A146" s="2">
        <v>45530.513773148145</v>
      </c>
      <c r="B146" s="2">
        <v>45530.515914351854</v>
      </c>
      <c r="C146" s="3" t="s">
        <v>52</v>
      </c>
      <c r="D146" s="3" t="s">
        <v>1102</v>
      </c>
      <c r="E146">
        <v>100</v>
      </c>
      <c r="F146">
        <v>184</v>
      </c>
      <c r="G146" s="3" t="s">
        <v>94</v>
      </c>
      <c r="H146" s="2">
        <v>45530.515924398147</v>
      </c>
      <c r="I146" s="3" t="s">
        <v>1103</v>
      </c>
      <c r="J146" s="3" t="s">
        <v>96</v>
      </c>
      <c r="K146" s="3" t="s">
        <v>96</v>
      </c>
      <c r="L146" s="3" t="s">
        <v>96</v>
      </c>
      <c r="M146" s="3" t="s">
        <v>96</v>
      </c>
      <c r="N146">
        <v>39.045400000000001</v>
      </c>
      <c r="O146">
        <v>-82.641800000000003</v>
      </c>
      <c r="P146" s="3" t="s">
        <v>97</v>
      </c>
      <c r="Q146" s="3" t="s">
        <v>98</v>
      </c>
      <c r="R146">
        <v>1</v>
      </c>
      <c r="S146" s="3" t="s">
        <v>99</v>
      </c>
      <c r="T146" s="3" t="s">
        <v>1104</v>
      </c>
      <c r="U146">
        <v>28</v>
      </c>
      <c r="V146" s="3" t="s">
        <v>133</v>
      </c>
      <c r="W146" s="3" t="s">
        <v>96</v>
      </c>
      <c r="X146" s="3" t="s">
        <v>1105</v>
      </c>
      <c r="Y146" s="3" t="s">
        <v>116</v>
      </c>
      <c r="Z146" s="3" t="s">
        <v>106</v>
      </c>
      <c r="AA146" s="3" t="s">
        <v>106</v>
      </c>
      <c r="AB146" s="3" t="s">
        <v>104</v>
      </c>
      <c r="AC146" s="3" t="s">
        <v>104</v>
      </c>
      <c r="AD146" s="3" t="s">
        <v>104</v>
      </c>
      <c r="AE146" s="3" t="s">
        <v>104</v>
      </c>
      <c r="AF146" s="3" t="s">
        <v>104</v>
      </c>
      <c r="AG146" s="3" t="s">
        <v>104</v>
      </c>
      <c r="AH146" s="3" t="s">
        <v>106</v>
      </c>
      <c r="AI146" s="3" t="s">
        <v>105</v>
      </c>
      <c r="AJ146" s="3" t="s">
        <v>105</v>
      </c>
      <c r="AK146" s="3" t="s">
        <v>105</v>
      </c>
      <c r="AL146" s="3" t="s">
        <v>105</v>
      </c>
      <c r="AM146" s="3" t="s">
        <v>105</v>
      </c>
      <c r="AN146" s="3" t="s">
        <v>108</v>
      </c>
      <c r="AO146" s="3" t="s">
        <v>1106</v>
      </c>
      <c r="AP146" s="3" t="s">
        <v>96</v>
      </c>
      <c r="AQ146" s="3" t="s">
        <v>1107</v>
      </c>
      <c r="AR146" s="3" t="s">
        <v>1108</v>
      </c>
      <c r="AS146" s="3" t="s">
        <v>96</v>
      </c>
      <c r="AT146" s="3" t="s">
        <v>96</v>
      </c>
      <c r="AU146" s="3" t="s">
        <v>96</v>
      </c>
      <c r="AV146" s="3" t="s">
        <v>1109</v>
      </c>
      <c r="AW146" s="3" t="s">
        <v>1104</v>
      </c>
      <c r="AX146" s="3" t="s">
        <v>1104</v>
      </c>
    </row>
    <row r="147" spans="1:50" ht="22" customHeight="1" x14ac:dyDescent="0.35">
      <c r="A147" s="2">
        <v>45530.510416666664</v>
      </c>
      <c r="B147" s="2">
        <v>45530.515925925924</v>
      </c>
      <c r="C147" s="3" t="s">
        <v>52</v>
      </c>
      <c r="D147" s="3" t="s">
        <v>1110</v>
      </c>
      <c r="E147">
        <v>100</v>
      </c>
      <c r="F147">
        <v>476</v>
      </c>
      <c r="G147" s="3" t="s">
        <v>94</v>
      </c>
      <c r="H147" s="2">
        <v>45530.515939791665</v>
      </c>
      <c r="I147" s="3" t="s">
        <v>1111</v>
      </c>
      <c r="J147" s="3" t="s">
        <v>96</v>
      </c>
      <c r="K147" s="3" t="s">
        <v>96</v>
      </c>
      <c r="L147" s="3" t="s">
        <v>96</v>
      </c>
      <c r="M147" s="3" t="s">
        <v>96</v>
      </c>
      <c r="N147">
        <v>29.863900000000001</v>
      </c>
      <c r="O147">
        <v>-90.106700000000004</v>
      </c>
      <c r="P147" s="3" t="s">
        <v>97</v>
      </c>
      <c r="Q147" s="3" t="s">
        <v>98</v>
      </c>
      <c r="R147">
        <v>1</v>
      </c>
      <c r="S147" s="3" t="s">
        <v>99</v>
      </c>
      <c r="T147" s="3" t="s">
        <v>1112</v>
      </c>
      <c r="U147">
        <v>51</v>
      </c>
      <c r="V147" s="3" t="s">
        <v>101</v>
      </c>
      <c r="W147" s="3" t="s">
        <v>96</v>
      </c>
      <c r="X147" s="3" t="s">
        <v>1113</v>
      </c>
      <c r="Y147" s="3" t="s">
        <v>116</v>
      </c>
      <c r="Z147" s="3" t="s">
        <v>117</v>
      </c>
      <c r="AA147" s="3" t="s">
        <v>104</v>
      </c>
      <c r="AB147" s="3" t="s">
        <v>117</v>
      </c>
      <c r="AC147" s="3" t="s">
        <v>104</v>
      </c>
      <c r="AD147" s="3" t="s">
        <v>105</v>
      </c>
      <c r="AE147" s="3" t="s">
        <v>117</v>
      </c>
      <c r="AF147" s="3" t="s">
        <v>104</v>
      </c>
      <c r="AG147" s="3" t="s">
        <v>105</v>
      </c>
      <c r="AH147" s="3" t="s">
        <v>117</v>
      </c>
      <c r="AI147" s="3" t="s">
        <v>107</v>
      </c>
      <c r="AJ147" s="3" t="s">
        <v>117</v>
      </c>
      <c r="AK147" s="3" t="s">
        <v>117</v>
      </c>
      <c r="AL147" s="3" t="s">
        <v>105</v>
      </c>
      <c r="AM147" s="3" t="s">
        <v>105</v>
      </c>
      <c r="AN147" s="3" t="s">
        <v>108</v>
      </c>
      <c r="AO147" s="3" t="s">
        <v>401</v>
      </c>
      <c r="AP147" s="3" t="s">
        <v>96</v>
      </c>
      <c r="AQ147" s="3" t="s">
        <v>1114</v>
      </c>
      <c r="AR147" s="3" t="s">
        <v>185</v>
      </c>
      <c r="AS147" s="3" t="s">
        <v>96</v>
      </c>
      <c r="AT147" s="3" t="s">
        <v>96</v>
      </c>
      <c r="AU147" s="3" t="s">
        <v>96</v>
      </c>
      <c r="AV147" s="3" t="s">
        <v>1115</v>
      </c>
      <c r="AW147" s="3" t="s">
        <v>1112</v>
      </c>
      <c r="AX147" s="3" t="s">
        <v>1112</v>
      </c>
    </row>
    <row r="148" spans="1:50" ht="22" customHeight="1" x14ac:dyDescent="0.35">
      <c r="A148" s="2">
        <v>45530.513229166667</v>
      </c>
      <c r="B148" s="2">
        <v>45530.515960648147</v>
      </c>
      <c r="C148" s="3" t="s">
        <v>52</v>
      </c>
      <c r="D148" s="3" t="s">
        <v>1116</v>
      </c>
      <c r="E148">
        <v>100</v>
      </c>
      <c r="F148">
        <v>236</v>
      </c>
      <c r="G148" s="3" t="s">
        <v>94</v>
      </c>
      <c r="H148" s="2">
        <v>45530.5159746875</v>
      </c>
      <c r="I148" s="3" t="s">
        <v>1117</v>
      </c>
      <c r="J148" s="3" t="s">
        <v>96</v>
      </c>
      <c r="K148" s="3" t="s">
        <v>96</v>
      </c>
      <c r="L148" s="3" t="s">
        <v>96</v>
      </c>
      <c r="M148" s="3" t="s">
        <v>96</v>
      </c>
      <c r="N148">
        <v>45.8249</v>
      </c>
      <c r="O148">
        <v>-88.066000000000003</v>
      </c>
      <c r="P148" s="3" t="s">
        <v>97</v>
      </c>
      <c r="Q148" s="3" t="s">
        <v>98</v>
      </c>
      <c r="R148">
        <v>1</v>
      </c>
      <c r="S148" s="3" t="s">
        <v>99</v>
      </c>
      <c r="T148" s="3" t="s">
        <v>1118</v>
      </c>
      <c r="U148">
        <v>32</v>
      </c>
      <c r="V148" s="3" t="s">
        <v>133</v>
      </c>
      <c r="W148" s="3" t="s">
        <v>96</v>
      </c>
      <c r="X148" s="3" t="s">
        <v>1119</v>
      </c>
      <c r="Y148" s="3" t="s">
        <v>116</v>
      </c>
      <c r="Z148" s="3" t="s">
        <v>117</v>
      </c>
      <c r="AA148" s="3" t="s">
        <v>105</v>
      </c>
      <c r="AB148" s="3" t="s">
        <v>106</v>
      </c>
      <c r="AC148" s="3" t="s">
        <v>106</v>
      </c>
      <c r="AD148" s="3" t="s">
        <v>105</v>
      </c>
      <c r="AE148" s="3" t="s">
        <v>107</v>
      </c>
      <c r="AF148" s="3" t="s">
        <v>105</v>
      </c>
      <c r="AG148" s="3" t="s">
        <v>107</v>
      </c>
      <c r="AH148" s="3" t="s">
        <v>105</v>
      </c>
      <c r="AI148" s="3" t="s">
        <v>105</v>
      </c>
      <c r="AJ148" s="3" t="s">
        <v>105</v>
      </c>
      <c r="AK148" s="3" t="s">
        <v>105</v>
      </c>
      <c r="AL148" s="3" t="s">
        <v>105</v>
      </c>
      <c r="AM148" s="3" t="s">
        <v>105</v>
      </c>
      <c r="AN148" s="3" t="s">
        <v>108</v>
      </c>
      <c r="AO148" s="3" t="s">
        <v>136</v>
      </c>
      <c r="AP148" s="3" t="s">
        <v>96</v>
      </c>
      <c r="AQ148" s="3" t="s">
        <v>1120</v>
      </c>
      <c r="AR148" s="3" t="s">
        <v>178</v>
      </c>
      <c r="AS148" s="3" t="s">
        <v>1121</v>
      </c>
      <c r="AT148" s="3" t="s">
        <v>96</v>
      </c>
      <c r="AU148" s="3" t="s">
        <v>96</v>
      </c>
      <c r="AV148" s="3" t="s">
        <v>96</v>
      </c>
      <c r="AW148" s="3" t="s">
        <v>1118</v>
      </c>
      <c r="AX148" s="3" t="s">
        <v>1118</v>
      </c>
    </row>
    <row r="149" spans="1:50" ht="22" customHeight="1" x14ac:dyDescent="0.35">
      <c r="A149" s="2">
        <v>45530.512685185182</v>
      </c>
      <c r="B149" s="2">
        <v>45530.515960648147</v>
      </c>
      <c r="C149" s="3" t="s">
        <v>52</v>
      </c>
      <c r="D149" s="3" t="s">
        <v>1122</v>
      </c>
      <c r="E149">
        <v>100</v>
      </c>
      <c r="F149">
        <v>283</v>
      </c>
      <c r="G149" s="3" t="s">
        <v>94</v>
      </c>
      <c r="H149" s="2">
        <v>45530.515975844908</v>
      </c>
      <c r="I149" s="3" t="s">
        <v>1123</v>
      </c>
      <c r="J149" s="3" t="s">
        <v>96</v>
      </c>
      <c r="K149" s="3" t="s">
        <v>96</v>
      </c>
      <c r="L149" s="3" t="s">
        <v>96</v>
      </c>
      <c r="M149" s="3" t="s">
        <v>96</v>
      </c>
      <c r="N149">
        <v>43.216799999999999</v>
      </c>
      <c r="O149">
        <v>-75.453500000000005</v>
      </c>
      <c r="P149" s="3" t="s">
        <v>97</v>
      </c>
      <c r="Q149" s="3" t="s">
        <v>98</v>
      </c>
      <c r="R149">
        <v>1</v>
      </c>
      <c r="S149" s="3" t="s">
        <v>99</v>
      </c>
      <c r="T149" s="3" t="s">
        <v>1124</v>
      </c>
      <c r="U149">
        <v>53</v>
      </c>
      <c r="V149" s="3" t="s">
        <v>101</v>
      </c>
      <c r="W149" s="3" t="s">
        <v>96</v>
      </c>
      <c r="X149" s="3" t="s">
        <v>1125</v>
      </c>
      <c r="Y149" s="3" t="s">
        <v>116</v>
      </c>
      <c r="Z149" s="3" t="s">
        <v>117</v>
      </c>
      <c r="AA149" s="3" t="s">
        <v>104</v>
      </c>
      <c r="AB149" s="3" t="s">
        <v>107</v>
      </c>
      <c r="AC149" s="3" t="s">
        <v>104</v>
      </c>
      <c r="AD149" s="3" t="s">
        <v>104</v>
      </c>
      <c r="AE149" s="3" t="s">
        <v>104</v>
      </c>
      <c r="AF149" s="3" t="s">
        <v>104</v>
      </c>
      <c r="AG149" s="3" t="s">
        <v>104</v>
      </c>
      <c r="AH149" s="3" t="s">
        <v>107</v>
      </c>
      <c r="AI149" s="3" t="s">
        <v>117</v>
      </c>
      <c r="AJ149" s="3" t="s">
        <v>117</v>
      </c>
      <c r="AK149" s="3" t="s">
        <v>117</v>
      </c>
      <c r="AL149" s="3" t="s">
        <v>105</v>
      </c>
      <c r="AM149" s="3" t="s">
        <v>105</v>
      </c>
      <c r="AN149" s="3" t="s">
        <v>108</v>
      </c>
      <c r="AO149" s="3" t="s">
        <v>896</v>
      </c>
      <c r="AP149" s="3" t="s">
        <v>96</v>
      </c>
      <c r="AQ149" s="3" t="s">
        <v>1126</v>
      </c>
      <c r="AR149" s="3" t="s">
        <v>952</v>
      </c>
      <c r="AS149" s="3" t="s">
        <v>1127</v>
      </c>
      <c r="AT149" s="3" t="s">
        <v>1128</v>
      </c>
      <c r="AU149" s="3" t="s">
        <v>96</v>
      </c>
      <c r="AV149" s="3" t="s">
        <v>96</v>
      </c>
      <c r="AW149" s="3" t="s">
        <v>1124</v>
      </c>
      <c r="AX149" s="3" t="s">
        <v>1124</v>
      </c>
    </row>
    <row r="150" spans="1:50" ht="22" customHeight="1" x14ac:dyDescent="0.35">
      <c r="A150" s="2">
        <v>45530.512662037036</v>
      </c>
      <c r="B150" s="2">
        <v>45530.515972222223</v>
      </c>
      <c r="C150" s="3" t="s">
        <v>52</v>
      </c>
      <c r="D150" s="3" t="s">
        <v>1129</v>
      </c>
      <c r="E150">
        <v>100</v>
      </c>
      <c r="F150">
        <v>285</v>
      </c>
      <c r="G150" s="3" t="s">
        <v>94</v>
      </c>
      <c r="H150" s="2">
        <v>45530.515983541663</v>
      </c>
      <c r="I150" s="3" t="s">
        <v>1130</v>
      </c>
      <c r="J150" s="3" t="s">
        <v>96</v>
      </c>
      <c r="K150" s="3" t="s">
        <v>96</v>
      </c>
      <c r="L150" s="3" t="s">
        <v>96</v>
      </c>
      <c r="M150" s="3" t="s">
        <v>96</v>
      </c>
      <c r="N150">
        <v>45.487900000000003</v>
      </c>
      <c r="O150">
        <v>-122.51090000000001</v>
      </c>
      <c r="P150" s="3" t="s">
        <v>97</v>
      </c>
      <c r="Q150" s="3" t="s">
        <v>98</v>
      </c>
      <c r="R150">
        <v>1</v>
      </c>
      <c r="S150" s="3" t="s">
        <v>99</v>
      </c>
      <c r="T150" s="3" t="s">
        <v>1131</v>
      </c>
      <c r="U150">
        <v>38</v>
      </c>
      <c r="V150" s="3" t="s">
        <v>133</v>
      </c>
      <c r="W150" s="3" t="s">
        <v>96</v>
      </c>
      <c r="X150" s="3" t="s">
        <v>1132</v>
      </c>
      <c r="Y150" s="3" t="s">
        <v>103</v>
      </c>
      <c r="Z150" s="3" t="s">
        <v>107</v>
      </c>
      <c r="AA150" s="3" t="s">
        <v>104</v>
      </c>
      <c r="AB150" s="3" t="s">
        <v>107</v>
      </c>
      <c r="AC150" s="3" t="s">
        <v>105</v>
      </c>
      <c r="AD150" s="3" t="s">
        <v>104</v>
      </c>
      <c r="AE150" s="3" t="s">
        <v>105</v>
      </c>
      <c r="AF150" s="3" t="s">
        <v>104</v>
      </c>
      <c r="AG150" s="3" t="s">
        <v>104</v>
      </c>
      <c r="AH150" s="3" t="s">
        <v>105</v>
      </c>
      <c r="AI150" s="3" t="s">
        <v>104</v>
      </c>
      <c r="AJ150" s="3" t="s">
        <v>105</v>
      </c>
      <c r="AK150" s="3" t="s">
        <v>107</v>
      </c>
      <c r="AL150" s="3" t="s">
        <v>105</v>
      </c>
      <c r="AM150" s="3" t="s">
        <v>105</v>
      </c>
      <c r="AN150" s="3" t="s">
        <v>108</v>
      </c>
      <c r="AO150" s="3" t="s">
        <v>127</v>
      </c>
      <c r="AP150" s="3" t="s">
        <v>96</v>
      </c>
      <c r="AQ150" s="3" t="s">
        <v>1133</v>
      </c>
      <c r="AR150" s="3" t="s">
        <v>138</v>
      </c>
      <c r="AS150" s="3" t="s">
        <v>1134</v>
      </c>
      <c r="AT150" s="3" t="s">
        <v>96</v>
      </c>
      <c r="AU150" s="3" t="s">
        <v>96</v>
      </c>
      <c r="AV150" s="3" t="s">
        <v>96</v>
      </c>
      <c r="AW150" s="3" t="s">
        <v>1131</v>
      </c>
      <c r="AX150" s="3" t="s">
        <v>1131</v>
      </c>
    </row>
    <row r="151" spans="1:50" ht="22" customHeight="1" x14ac:dyDescent="0.35">
      <c r="A151" s="2">
        <v>45530.513796296298</v>
      </c>
      <c r="B151" s="2">
        <v>45530.516018518516</v>
      </c>
      <c r="C151" s="3" t="s">
        <v>52</v>
      </c>
      <c r="D151" s="3" t="s">
        <v>1135</v>
      </c>
      <c r="E151">
        <v>100</v>
      </c>
      <c r="F151">
        <v>192</v>
      </c>
      <c r="G151" s="3" t="s">
        <v>94</v>
      </c>
      <c r="H151" s="2">
        <v>45530.516033599539</v>
      </c>
      <c r="I151" s="3" t="s">
        <v>1136</v>
      </c>
      <c r="J151" s="3" t="s">
        <v>96</v>
      </c>
      <c r="K151" s="3" t="s">
        <v>96</v>
      </c>
      <c r="L151" s="3" t="s">
        <v>96</v>
      </c>
      <c r="M151" s="3" t="s">
        <v>96</v>
      </c>
      <c r="N151">
        <v>37.755800000000001</v>
      </c>
      <c r="O151">
        <v>-121.95269999999999</v>
      </c>
      <c r="P151" s="3" t="s">
        <v>97</v>
      </c>
      <c r="Q151" s="3" t="s">
        <v>98</v>
      </c>
      <c r="R151">
        <v>1</v>
      </c>
      <c r="S151" s="3" t="s">
        <v>99</v>
      </c>
      <c r="T151" s="3" t="s">
        <v>1137</v>
      </c>
      <c r="U151">
        <v>46</v>
      </c>
      <c r="V151" s="3" t="s">
        <v>133</v>
      </c>
      <c r="W151" s="3" t="s">
        <v>96</v>
      </c>
      <c r="X151" s="3" t="s">
        <v>1138</v>
      </c>
      <c r="Y151" s="3" t="s">
        <v>144</v>
      </c>
      <c r="Z151" s="3" t="s">
        <v>104</v>
      </c>
      <c r="AA151" s="3" t="s">
        <v>105</v>
      </c>
      <c r="AB151" s="3" t="s">
        <v>104</v>
      </c>
      <c r="AC151" s="3" t="s">
        <v>105</v>
      </c>
      <c r="AD151" s="3" t="s">
        <v>105</v>
      </c>
      <c r="AE151" s="3" t="s">
        <v>105</v>
      </c>
      <c r="AF151" s="3" t="s">
        <v>105</v>
      </c>
      <c r="AG151" s="3" t="s">
        <v>105</v>
      </c>
      <c r="AH151" s="3" t="s">
        <v>105</v>
      </c>
      <c r="AI151" s="3" t="s">
        <v>107</v>
      </c>
      <c r="AJ151" s="3" t="s">
        <v>107</v>
      </c>
      <c r="AK151" s="3" t="s">
        <v>107</v>
      </c>
      <c r="AL151" s="3" t="s">
        <v>107</v>
      </c>
      <c r="AM151" s="3" t="s">
        <v>105</v>
      </c>
      <c r="AN151" s="3" t="s">
        <v>108</v>
      </c>
      <c r="AO151" s="3" t="s">
        <v>1139</v>
      </c>
      <c r="AP151" s="3" t="s">
        <v>96</v>
      </c>
      <c r="AQ151" s="3" t="s">
        <v>1140</v>
      </c>
      <c r="AR151" s="3" t="s">
        <v>1141</v>
      </c>
      <c r="AS151" s="3" t="s">
        <v>96</v>
      </c>
      <c r="AT151" s="3" t="s">
        <v>1142</v>
      </c>
      <c r="AU151" s="3" t="s">
        <v>96</v>
      </c>
      <c r="AV151" s="3" t="s">
        <v>1143</v>
      </c>
      <c r="AW151" s="3" t="s">
        <v>1137</v>
      </c>
      <c r="AX151" s="3" t="s">
        <v>1137</v>
      </c>
    </row>
    <row r="152" spans="1:50" ht="22" customHeight="1" x14ac:dyDescent="0.35">
      <c r="A152" s="2">
        <v>45530.513344907406</v>
      </c>
      <c r="B152" s="2">
        <v>45530.516076388885</v>
      </c>
      <c r="C152" s="3" t="s">
        <v>52</v>
      </c>
      <c r="D152" s="3" t="s">
        <v>1144</v>
      </c>
      <c r="E152">
        <v>100</v>
      </c>
      <c r="F152">
        <v>235</v>
      </c>
      <c r="G152" s="3" t="s">
        <v>94</v>
      </c>
      <c r="H152" s="2">
        <v>45530.51608184028</v>
      </c>
      <c r="I152" s="3" t="s">
        <v>1145</v>
      </c>
      <c r="J152" s="3" t="s">
        <v>96</v>
      </c>
      <c r="K152" s="3" t="s">
        <v>96</v>
      </c>
      <c r="L152" s="3" t="s">
        <v>96</v>
      </c>
      <c r="M152" s="3" t="s">
        <v>96</v>
      </c>
      <c r="N152">
        <v>33.945099999999996</v>
      </c>
      <c r="O152">
        <v>-118.0817</v>
      </c>
      <c r="P152" s="3" t="s">
        <v>97</v>
      </c>
      <c r="Q152" s="3" t="s">
        <v>98</v>
      </c>
      <c r="R152">
        <v>1</v>
      </c>
      <c r="S152" s="3" t="s">
        <v>99</v>
      </c>
      <c r="T152" s="3" t="s">
        <v>1146</v>
      </c>
      <c r="U152">
        <v>29</v>
      </c>
      <c r="V152" s="3" t="s">
        <v>133</v>
      </c>
      <c r="W152" s="3" t="s">
        <v>96</v>
      </c>
      <c r="X152" s="3" t="s">
        <v>1147</v>
      </c>
      <c r="Y152" s="3" t="s">
        <v>116</v>
      </c>
      <c r="Z152" s="3" t="s">
        <v>107</v>
      </c>
      <c r="AA152" s="3" t="s">
        <v>107</v>
      </c>
      <c r="AB152" s="3" t="s">
        <v>107</v>
      </c>
      <c r="AC152" s="3" t="s">
        <v>105</v>
      </c>
      <c r="AD152" s="3" t="s">
        <v>105</v>
      </c>
      <c r="AE152" s="3" t="s">
        <v>106</v>
      </c>
      <c r="AF152" s="3" t="s">
        <v>104</v>
      </c>
      <c r="AG152" s="3" t="s">
        <v>106</v>
      </c>
      <c r="AH152" s="3" t="s">
        <v>105</v>
      </c>
      <c r="AI152" s="3" t="s">
        <v>105</v>
      </c>
      <c r="AJ152" s="3" t="s">
        <v>117</v>
      </c>
      <c r="AK152" s="3" t="s">
        <v>117</v>
      </c>
      <c r="AL152" s="3" t="s">
        <v>105</v>
      </c>
      <c r="AM152" s="3" t="s">
        <v>104</v>
      </c>
      <c r="AN152" s="3" t="s">
        <v>108</v>
      </c>
      <c r="AO152" s="3" t="s">
        <v>1148</v>
      </c>
      <c r="AP152" s="3" t="s">
        <v>96</v>
      </c>
      <c r="AQ152" s="3" t="s">
        <v>1149</v>
      </c>
      <c r="AR152" s="3" t="s">
        <v>1150</v>
      </c>
      <c r="AS152" s="3" t="s">
        <v>96</v>
      </c>
      <c r="AT152" s="3" t="s">
        <v>96</v>
      </c>
      <c r="AU152" s="3" t="s">
        <v>96</v>
      </c>
      <c r="AV152" s="3" t="s">
        <v>1151</v>
      </c>
      <c r="AW152" s="3" t="s">
        <v>1146</v>
      </c>
      <c r="AX152" s="3" t="s">
        <v>1146</v>
      </c>
    </row>
    <row r="153" spans="1:50" ht="22" customHeight="1" x14ac:dyDescent="0.35">
      <c r="A153" s="2">
        <v>45530.514340277776</v>
      </c>
      <c r="B153" s="2">
        <v>45530.516122685185</v>
      </c>
      <c r="C153" s="3" t="s">
        <v>52</v>
      </c>
      <c r="D153" s="3" t="s">
        <v>1152</v>
      </c>
      <c r="E153">
        <v>100</v>
      </c>
      <c r="F153">
        <v>153</v>
      </c>
      <c r="G153" s="3" t="s">
        <v>94</v>
      </c>
      <c r="H153" s="2">
        <v>45530.516131354168</v>
      </c>
      <c r="I153" s="3" t="s">
        <v>1153</v>
      </c>
      <c r="J153" s="3" t="s">
        <v>96</v>
      </c>
      <c r="K153" s="3" t="s">
        <v>96</v>
      </c>
      <c r="L153" s="3" t="s">
        <v>96</v>
      </c>
      <c r="M153" s="3" t="s">
        <v>96</v>
      </c>
      <c r="N153">
        <v>39.164200000000001</v>
      </c>
      <c r="O153">
        <v>-84.235600000000005</v>
      </c>
      <c r="P153" s="3" t="s">
        <v>97</v>
      </c>
      <c r="Q153" s="3" t="s">
        <v>98</v>
      </c>
      <c r="R153">
        <v>1</v>
      </c>
      <c r="S153" s="3" t="s">
        <v>99</v>
      </c>
      <c r="T153" s="3" t="s">
        <v>1154</v>
      </c>
      <c r="U153">
        <v>37</v>
      </c>
      <c r="V153" s="3" t="s">
        <v>133</v>
      </c>
      <c r="W153" s="3" t="s">
        <v>96</v>
      </c>
      <c r="X153" s="3" t="s">
        <v>1155</v>
      </c>
      <c r="Y153" s="3" t="s">
        <v>103</v>
      </c>
      <c r="Z153" s="3" t="s">
        <v>104</v>
      </c>
      <c r="AA153" s="3" t="s">
        <v>106</v>
      </c>
      <c r="AB153" s="3" t="s">
        <v>104</v>
      </c>
      <c r="AC153" s="3" t="s">
        <v>104</v>
      </c>
      <c r="AD153" s="3" t="s">
        <v>104</v>
      </c>
      <c r="AE153" s="3" t="s">
        <v>117</v>
      </c>
      <c r="AF153" s="3" t="s">
        <v>104</v>
      </c>
      <c r="AG153" s="3" t="s">
        <v>106</v>
      </c>
      <c r="AH153" s="3" t="s">
        <v>104</v>
      </c>
      <c r="AI153" s="3" t="s">
        <v>104</v>
      </c>
      <c r="AJ153" s="3" t="s">
        <v>104</v>
      </c>
      <c r="AK153" s="3" t="s">
        <v>104</v>
      </c>
      <c r="AL153" s="3" t="s">
        <v>105</v>
      </c>
      <c r="AM153" s="3" t="s">
        <v>104</v>
      </c>
      <c r="AN153" s="3" t="s">
        <v>108</v>
      </c>
      <c r="AO153" s="3" t="s">
        <v>96</v>
      </c>
      <c r="AP153" s="3" t="s">
        <v>96</v>
      </c>
      <c r="AQ153" s="3" t="s">
        <v>1156</v>
      </c>
      <c r="AR153" s="3" t="s">
        <v>1157</v>
      </c>
      <c r="AS153" s="3" t="s">
        <v>96</v>
      </c>
      <c r="AT153" s="3" t="s">
        <v>96</v>
      </c>
      <c r="AU153" s="3" t="s">
        <v>96</v>
      </c>
      <c r="AV153" s="3" t="s">
        <v>1158</v>
      </c>
      <c r="AW153" s="3" t="s">
        <v>1154</v>
      </c>
      <c r="AX153" s="3" t="s">
        <v>1154</v>
      </c>
    </row>
    <row r="154" spans="1:50" ht="22" customHeight="1" x14ac:dyDescent="0.35">
      <c r="A154" s="2">
        <v>45530.514270833337</v>
      </c>
      <c r="B154" s="2">
        <v>45530.516145833331</v>
      </c>
      <c r="C154" s="3" t="s">
        <v>52</v>
      </c>
      <c r="D154" s="3" t="s">
        <v>1159</v>
      </c>
      <c r="E154">
        <v>100</v>
      </c>
      <c r="F154">
        <v>162</v>
      </c>
      <c r="G154" s="3" t="s">
        <v>94</v>
      </c>
      <c r="H154" s="2">
        <v>45530.516154780089</v>
      </c>
      <c r="I154" s="3" t="s">
        <v>1160</v>
      </c>
      <c r="J154" s="3" t="s">
        <v>96</v>
      </c>
      <c r="K154" s="3" t="s">
        <v>96</v>
      </c>
      <c r="L154" s="3" t="s">
        <v>96</v>
      </c>
      <c r="M154" s="3" t="s">
        <v>96</v>
      </c>
      <c r="N154">
        <v>33.641599999999997</v>
      </c>
      <c r="O154">
        <v>-117.68980000000001</v>
      </c>
      <c r="P154" s="3" t="s">
        <v>97</v>
      </c>
      <c r="Q154" s="3" t="s">
        <v>98</v>
      </c>
      <c r="R154">
        <v>1</v>
      </c>
      <c r="S154" s="3" t="s">
        <v>99</v>
      </c>
      <c r="T154" s="3" t="s">
        <v>1161</v>
      </c>
      <c r="U154">
        <v>36</v>
      </c>
      <c r="V154" s="3" t="s">
        <v>133</v>
      </c>
      <c r="W154" s="3" t="s">
        <v>96</v>
      </c>
      <c r="X154" s="3" t="s">
        <v>1031</v>
      </c>
      <c r="Y154" s="3" t="s">
        <v>144</v>
      </c>
      <c r="Z154" s="3" t="s">
        <v>105</v>
      </c>
      <c r="AA154" s="3" t="s">
        <v>107</v>
      </c>
      <c r="AB154" s="3" t="s">
        <v>105</v>
      </c>
      <c r="AC154" s="3" t="s">
        <v>105</v>
      </c>
      <c r="AD154" s="3" t="s">
        <v>105</v>
      </c>
      <c r="AE154" s="3" t="s">
        <v>106</v>
      </c>
      <c r="AF154" s="3" t="s">
        <v>105</v>
      </c>
      <c r="AG154" s="3" t="s">
        <v>105</v>
      </c>
      <c r="AH154" s="3" t="s">
        <v>107</v>
      </c>
      <c r="AI154" s="3" t="s">
        <v>107</v>
      </c>
      <c r="AJ154" s="3" t="s">
        <v>117</v>
      </c>
      <c r="AK154" s="3" t="s">
        <v>117</v>
      </c>
      <c r="AL154" s="3" t="s">
        <v>105</v>
      </c>
      <c r="AM154" s="3" t="s">
        <v>105</v>
      </c>
      <c r="AN154" s="3" t="s">
        <v>108</v>
      </c>
      <c r="AO154" s="3" t="s">
        <v>244</v>
      </c>
      <c r="AP154" s="3" t="s">
        <v>96</v>
      </c>
      <c r="AQ154" s="3" t="s">
        <v>1162</v>
      </c>
      <c r="AR154" s="3" t="s">
        <v>338</v>
      </c>
      <c r="AS154" s="3" t="s">
        <v>1163</v>
      </c>
      <c r="AT154" s="3" t="s">
        <v>96</v>
      </c>
      <c r="AU154" s="3" t="s">
        <v>96</v>
      </c>
      <c r="AV154" s="3" t="s">
        <v>96</v>
      </c>
      <c r="AW154" s="3" t="s">
        <v>1161</v>
      </c>
      <c r="AX154" s="3" t="s">
        <v>1161</v>
      </c>
    </row>
    <row r="155" spans="1:50" ht="22" customHeight="1" x14ac:dyDescent="0.35">
      <c r="A155" s="2">
        <v>45530.512928240743</v>
      </c>
      <c r="B155" s="2">
        <v>45530.516145833331</v>
      </c>
      <c r="C155" s="3" t="s">
        <v>52</v>
      </c>
      <c r="D155" s="3" t="s">
        <v>1164</v>
      </c>
      <c r="E155">
        <v>100</v>
      </c>
      <c r="F155">
        <v>278</v>
      </c>
      <c r="G155" s="3" t="s">
        <v>94</v>
      </c>
      <c r="H155" s="2">
        <v>45530.516161886575</v>
      </c>
      <c r="I155" s="3" t="s">
        <v>1165</v>
      </c>
      <c r="J155" s="3" t="s">
        <v>96</v>
      </c>
      <c r="K155" s="3" t="s">
        <v>96</v>
      </c>
      <c r="L155" s="3" t="s">
        <v>96</v>
      </c>
      <c r="M155" s="3" t="s">
        <v>96</v>
      </c>
      <c r="N155">
        <v>33.000999999999998</v>
      </c>
      <c r="O155">
        <v>-93.459699999999998</v>
      </c>
      <c r="P155" s="3" t="s">
        <v>97</v>
      </c>
      <c r="Q155" s="3" t="s">
        <v>98</v>
      </c>
      <c r="R155">
        <v>1</v>
      </c>
      <c r="S155" s="3" t="s">
        <v>99</v>
      </c>
      <c r="T155" s="3" t="s">
        <v>1166</v>
      </c>
      <c r="U155">
        <v>44</v>
      </c>
      <c r="V155" s="3" t="s">
        <v>133</v>
      </c>
      <c r="W155" s="3" t="s">
        <v>96</v>
      </c>
      <c r="X155" s="3" t="s">
        <v>1167</v>
      </c>
      <c r="Y155" s="3" t="s">
        <v>1168</v>
      </c>
      <c r="Z155" s="3" t="s">
        <v>106</v>
      </c>
      <c r="AA155" s="3" t="s">
        <v>106</v>
      </c>
      <c r="AB155" s="3" t="s">
        <v>106</v>
      </c>
      <c r="AC155" s="3" t="s">
        <v>106</v>
      </c>
      <c r="AD155" s="3" t="s">
        <v>106</v>
      </c>
      <c r="AE155" s="3" t="s">
        <v>106</v>
      </c>
      <c r="AF155" s="3" t="s">
        <v>106</v>
      </c>
      <c r="AG155" s="3" t="s">
        <v>106</v>
      </c>
      <c r="AH155" s="3" t="s">
        <v>106</v>
      </c>
      <c r="AI155" s="3" t="s">
        <v>106</v>
      </c>
      <c r="AJ155" s="3" t="s">
        <v>106</v>
      </c>
      <c r="AK155" s="3" t="s">
        <v>106</v>
      </c>
      <c r="AL155" s="3" t="s">
        <v>106</v>
      </c>
      <c r="AM155" s="3" t="s">
        <v>106</v>
      </c>
      <c r="AN155" s="3" t="s">
        <v>108</v>
      </c>
      <c r="AO155" s="3" t="s">
        <v>1169</v>
      </c>
      <c r="AP155" s="3" t="s">
        <v>1170</v>
      </c>
      <c r="AQ155" s="3" t="s">
        <v>1171</v>
      </c>
      <c r="AR155" s="3" t="s">
        <v>1150</v>
      </c>
      <c r="AS155" s="3" t="s">
        <v>1172</v>
      </c>
      <c r="AT155" s="3" t="s">
        <v>96</v>
      </c>
      <c r="AU155" s="3" t="s">
        <v>96</v>
      </c>
      <c r="AV155" s="3" t="s">
        <v>96</v>
      </c>
      <c r="AW155" s="3" t="s">
        <v>1166</v>
      </c>
      <c r="AX155" s="3" t="s">
        <v>1166</v>
      </c>
    </row>
    <row r="156" spans="1:50" ht="22" customHeight="1" x14ac:dyDescent="0.35">
      <c r="A156" s="2">
        <v>45530.512858796297</v>
      </c>
      <c r="B156" s="2">
        <v>45530.516226851854</v>
      </c>
      <c r="C156" s="3" t="s">
        <v>52</v>
      </c>
      <c r="D156" s="3" t="s">
        <v>1173</v>
      </c>
      <c r="E156">
        <v>100</v>
      </c>
      <c r="F156">
        <v>290</v>
      </c>
      <c r="G156" s="3" t="s">
        <v>94</v>
      </c>
      <c r="H156" s="2">
        <v>45530.516236643518</v>
      </c>
      <c r="I156" s="3" t="s">
        <v>1174</v>
      </c>
      <c r="J156" s="3" t="s">
        <v>96</v>
      </c>
      <c r="K156" s="3" t="s">
        <v>96</v>
      </c>
      <c r="L156" s="3" t="s">
        <v>96</v>
      </c>
      <c r="M156" s="3" t="s">
        <v>96</v>
      </c>
      <c r="N156">
        <v>35.229599999999998</v>
      </c>
      <c r="O156">
        <v>-80.843000000000004</v>
      </c>
      <c r="P156" s="3" t="s">
        <v>97</v>
      </c>
      <c r="Q156" s="3" t="s">
        <v>98</v>
      </c>
      <c r="R156">
        <v>1</v>
      </c>
      <c r="S156" s="3" t="s">
        <v>99</v>
      </c>
      <c r="T156" s="3" t="s">
        <v>1175</v>
      </c>
      <c r="U156">
        <v>35</v>
      </c>
      <c r="V156" s="3" t="s">
        <v>101</v>
      </c>
      <c r="W156" s="3" t="s">
        <v>96</v>
      </c>
      <c r="X156" s="3" t="s">
        <v>1176</v>
      </c>
      <c r="Y156" s="3" t="s">
        <v>144</v>
      </c>
      <c r="Z156" s="3" t="s">
        <v>106</v>
      </c>
      <c r="AA156" s="3" t="s">
        <v>105</v>
      </c>
      <c r="AB156" s="3" t="s">
        <v>104</v>
      </c>
      <c r="AC156" s="3" t="s">
        <v>117</v>
      </c>
      <c r="AD156" s="3" t="s">
        <v>104</v>
      </c>
      <c r="AE156" s="3" t="s">
        <v>105</v>
      </c>
      <c r="AF156" s="3" t="s">
        <v>104</v>
      </c>
      <c r="AG156" s="3" t="s">
        <v>104</v>
      </c>
      <c r="AH156" s="3" t="s">
        <v>107</v>
      </c>
      <c r="AI156" s="3" t="s">
        <v>105</v>
      </c>
      <c r="AJ156" s="3" t="s">
        <v>104</v>
      </c>
      <c r="AK156" s="3" t="s">
        <v>117</v>
      </c>
      <c r="AL156" s="3" t="s">
        <v>104</v>
      </c>
      <c r="AM156" s="3" t="s">
        <v>106</v>
      </c>
      <c r="AN156" s="3" t="s">
        <v>108</v>
      </c>
      <c r="AO156" s="3" t="s">
        <v>1177</v>
      </c>
      <c r="AP156" s="3" t="s">
        <v>96</v>
      </c>
      <c r="AQ156" s="3" t="s">
        <v>1178</v>
      </c>
      <c r="AR156" s="3" t="s">
        <v>1179</v>
      </c>
      <c r="AS156" s="3" t="s">
        <v>96</v>
      </c>
      <c r="AT156" s="3" t="s">
        <v>1180</v>
      </c>
      <c r="AU156" s="3" t="s">
        <v>96</v>
      </c>
      <c r="AV156" s="3" t="s">
        <v>1181</v>
      </c>
      <c r="AW156" s="3" t="s">
        <v>1175</v>
      </c>
      <c r="AX156" s="3" t="s">
        <v>1175</v>
      </c>
    </row>
    <row r="157" spans="1:50" ht="22" customHeight="1" x14ac:dyDescent="0.35">
      <c r="A157" s="2">
        <v>45530.513761574075</v>
      </c>
      <c r="B157" s="2">
        <v>45530.516250000001</v>
      </c>
      <c r="C157" s="3" t="s">
        <v>52</v>
      </c>
      <c r="D157" s="3" t="s">
        <v>1182</v>
      </c>
      <c r="E157">
        <v>100</v>
      </c>
      <c r="F157">
        <v>215</v>
      </c>
      <c r="G157" s="3" t="s">
        <v>94</v>
      </c>
      <c r="H157" s="2">
        <v>45530.516255451388</v>
      </c>
      <c r="I157" s="3" t="s">
        <v>1183</v>
      </c>
      <c r="J157" s="3" t="s">
        <v>96</v>
      </c>
      <c r="K157" s="3" t="s">
        <v>96</v>
      </c>
      <c r="L157" s="3" t="s">
        <v>96</v>
      </c>
      <c r="M157" s="3" t="s">
        <v>96</v>
      </c>
      <c r="N157">
        <v>44.085299999999997</v>
      </c>
      <c r="O157">
        <v>-76.124099999999999</v>
      </c>
      <c r="P157" s="3" t="s">
        <v>97</v>
      </c>
      <c r="Q157" s="3" t="s">
        <v>98</v>
      </c>
      <c r="R157">
        <v>1</v>
      </c>
      <c r="S157" s="3" t="s">
        <v>99</v>
      </c>
      <c r="T157" s="3" t="s">
        <v>1184</v>
      </c>
      <c r="U157">
        <v>25</v>
      </c>
      <c r="V157" s="3" t="s">
        <v>133</v>
      </c>
      <c r="W157" s="3" t="s">
        <v>96</v>
      </c>
      <c r="X157" s="3" t="s">
        <v>1185</v>
      </c>
      <c r="Y157" s="3" t="s">
        <v>116</v>
      </c>
      <c r="Z157" s="3" t="s">
        <v>107</v>
      </c>
      <c r="AA157" s="3" t="s">
        <v>104</v>
      </c>
      <c r="AB157" s="3" t="s">
        <v>105</v>
      </c>
      <c r="AC157" s="3" t="s">
        <v>105</v>
      </c>
      <c r="AD157" s="3" t="s">
        <v>105</v>
      </c>
      <c r="AE157" s="3" t="s">
        <v>104</v>
      </c>
      <c r="AF157" s="3" t="s">
        <v>104</v>
      </c>
      <c r="AG157" s="3" t="s">
        <v>105</v>
      </c>
      <c r="AH157" s="3" t="s">
        <v>107</v>
      </c>
      <c r="AI157" s="3" t="s">
        <v>104</v>
      </c>
      <c r="AJ157" s="3" t="s">
        <v>105</v>
      </c>
      <c r="AK157" s="3" t="s">
        <v>105</v>
      </c>
      <c r="AL157" s="3" t="s">
        <v>105</v>
      </c>
      <c r="AM157" s="3" t="s">
        <v>107</v>
      </c>
      <c r="AN157" s="3" t="s">
        <v>108</v>
      </c>
      <c r="AO157" s="3" t="s">
        <v>1186</v>
      </c>
      <c r="AP157" s="3" t="s">
        <v>96</v>
      </c>
      <c r="AQ157" s="3" t="s">
        <v>1187</v>
      </c>
      <c r="AR157" s="3" t="s">
        <v>147</v>
      </c>
      <c r="AS157" s="3" t="s">
        <v>1188</v>
      </c>
      <c r="AT157" s="3" t="s">
        <v>1189</v>
      </c>
      <c r="AU157" s="3" t="s">
        <v>96</v>
      </c>
      <c r="AV157" s="3" t="s">
        <v>96</v>
      </c>
      <c r="AW157" s="3" t="s">
        <v>1184</v>
      </c>
      <c r="AX157" s="3" t="s">
        <v>1184</v>
      </c>
    </row>
    <row r="158" spans="1:50" ht="22" customHeight="1" x14ac:dyDescent="0.35">
      <c r="A158" s="2">
        <v>45530.514490740738</v>
      </c>
      <c r="B158" s="2">
        <v>45530.516273148147</v>
      </c>
      <c r="C158" s="3" t="s">
        <v>52</v>
      </c>
      <c r="D158" s="3" t="s">
        <v>1190</v>
      </c>
      <c r="E158">
        <v>100</v>
      </c>
      <c r="F158">
        <v>153</v>
      </c>
      <c r="G158" s="3" t="s">
        <v>94</v>
      </c>
      <c r="H158" s="2">
        <v>45530.516290891203</v>
      </c>
      <c r="I158" s="3" t="s">
        <v>1191</v>
      </c>
      <c r="J158" s="3" t="s">
        <v>96</v>
      </c>
      <c r="K158" s="3" t="s">
        <v>96</v>
      </c>
      <c r="L158" s="3" t="s">
        <v>96</v>
      </c>
      <c r="M158" s="3" t="s">
        <v>96</v>
      </c>
      <c r="N158">
        <v>36.5246</v>
      </c>
      <c r="O158">
        <v>-87.346500000000006</v>
      </c>
      <c r="P158" s="3" t="s">
        <v>97</v>
      </c>
      <c r="Q158" s="3" t="s">
        <v>98</v>
      </c>
      <c r="R158">
        <v>1</v>
      </c>
      <c r="S158" s="3" t="s">
        <v>99</v>
      </c>
      <c r="T158" s="3" t="s">
        <v>1192</v>
      </c>
      <c r="U158">
        <v>29</v>
      </c>
      <c r="V158" s="3" t="s">
        <v>476</v>
      </c>
      <c r="W158" s="3" t="s">
        <v>1193</v>
      </c>
      <c r="X158" s="3" t="s">
        <v>1194</v>
      </c>
      <c r="Y158" s="3" t="s">
        <v>135</v>
      </c>
      <c r="Z158" s="3" t="s">
        <v>117</v>
      </c>
      <c r="AA158" s="3" t="s">
        <v>104</v>
      </c>
      <c r="AB158" s="3" t="s">
        <v>104</v>
      </c>
      <c r="AC158" s="3" t="s">
        <v>106</v>
      </c>
      <c r="AD158" s="3" t="s">
        <v>105</v>
      </c>
      <c r="AE158" s="3" t="s">
        <v>104</v>
      </c>
      <c r="AF158" s="3" t="s">
        <v>106</v>
      </c>
      <c r="AG158" s="3" t="s">
        <v>106</v>
      </c>
      <c r="AH158" s="3" t="s">
        <v>104</v>
      </c>
      <c r="AI158" s="3" t="s">
        <v>117</v>
      </c>
      <c r="AJ158" s="3" t="s">
        <v>117</v>
      </c>
      <c r="AK158" s="3" t="s">
        <v>117</v>
      </c>
      <c r="AL158" s="3" t="s">
        <v>104</v>
      </c>
      <c r="AM158" s="3" t="s">
        <v>117</v>
      </c>
      <c r="AN158" s="3" t="s">
        <v>108</v>
      </c>
      <c r="AO158" s="3" t="s">
        <v>401</v>
      </c>
      <c r="AP158" s="3" t="s">
        <v>96</v>
      </c>
      <c r="AQ158" s="3" t="s">
        <v>1195</v>
      </c>
      <c r="AR158" s="3" t="s">
        <v>1196</v>
      </c>
      <c r="AS158" s="3" t="s">
        <v>96</v>
      </c>
      <c r="AT158" s="3" t="s">
        <v>96</v>
      </c>
      <c r="AU158" s="3" t="s">
        <v>96</v>
      </c>
      <c r="AV158" s="3" t="s">
        <v>1197</v>
      </c>
      <c r="AW158" s="3" t="s">
        <v>1192</v>
      </c>
      <c r="AX158" s="3" t="s">
        <v>1192</v>
      </c>
    </row>
    <row r="159" spans="1:50" ht="22" customHeight="1" x14ac:dyDescent="0.35">
      <c r="A159" s="2">
        <v>45530.513275462959</v>
      </c>
      <c r="B159" s="2">
        <v>45530.51635416667</v>
      </c>
      <c r="C159" s="3" t="s">
        <v>52</v>
      </c>
      <c r="D159" s="3" t="s">
        <v>1198</v>
      </c>
      <c r="E159">
        <v>100</v>
      </c>
      <c r="F159">
        <v>265</v>
      </c>
      <c r="G159" s="3" t="s">
        <v>94</v>
      </c>
      <c r="H159" s="2">
        <v>45530.516362754628</v>
      </c>
      <c r="I159" s="3" t="s">
        <v>1199</v>
      </c>
      <c r="J159" s="3" t="s">
        <v>96</v>
      </c>
      <c r="K159" s="3" t="s">
        <v>96</v>
      </c>
      <c r="L159" s="3" t="s">
        <v>96</v>
      </c>
      <c r="M159" s="3" t="s">
        <v>96</v>
      </c>
      <c r="N159">
        <v>36.186799999999998</v>
      </c>
      <c r="O159">
        <v>-86.506699999999995</v>
      </c>
      <c r="P159" s="3" t="s">
        <v>97</v>
      </c>
      <c r="Q159" s="3" t="s">
        <v>98</v>
      </c>
      <c r="R159" s="3" t="s">
        <v>96</v>
      </c>
      <c r="S159" s="3" t="s">
        <v>99</v>
      </c>
      <c r="T159" s="3" t="s">
        <v>1200</v>
      </c>
      <c r="U159">
        <v>53</v>
      </c>
      <c r="V159" s="3" t="s">
        <v>133</v>
      </c>
      <c r="W159" s="3" t="s">
        <v>96</v>
      </c>
      <c r="X159" s="3" t="s">
        <v>1201</v>
      </c>
      <c r="Y159" s="3" t="s">
        <v>144</v>
      </c>
      <c r="Z159" s="3" t="s">
        <v>105</v>
      </c>
      <c r="AA159" s="3" t="s">
        <v>107</v>
      </c>
      <c r="AB159" s="3" t="s">
        <v>104</v>
      </c>
      <c r="AC159" s="3" t="s">
        <v>117</v>
      </c>
      <c r="AD159" s="3" t="s">
        <v>105</v>
      </c>
      <c r="AE159" s="3" t="s">
        <v>107</v>
      </c>
      <c r="AF159" s="3" t="s">
        <v>105</v>
      </c>
      <c r="AG159" s="3" t="s">
        <v>104</v>
      </c>
      <c r="AH159" s="3" t="s">
        <v>104</v>
      </c>
      <c r="AI159" s="3" t="s">
        <v>107</v>
      </c>
      <c r="AJ159" s="3" t="s">
        <v>117</v>
      </c>
      <c r="AK159" s="3" t="s">
        <v>117</v>
      </c>
      <c r="AL159" s="3" t="s">
        <v>104</v>
      </c>
      <c r="AM159" s="3" t="s">
        <v>107</v>
      </c>
      <c r="AN159" s="3" t="s">
        <v>108</v>
      </c>
      <c r="AO159" s="3" t="s">
        <v>681</v>
      </c>
      <c r="AP159" s="3" t="s">
        <v>96</v>
      </c>
      <c r="AQ159" s="3" t="s">
        <v>1202</v>
      </c>
      <c r="AR159" s="3" t="s">
        <v>403</v>
      </c>
      <c r="AS159" s="3" t="s">
        <v>96</v>
      </c>
      <c r="AT159" s="3" t="s">
        <v>96</v>
      </c>
      <c r="AU159" s="3" t="s">
        <v>96</v>
      </c>
      <c r="AV159" s="3" t="s">
        <v>1203</v>
      </c>
      <c r="AW159" s="3" t="s">
        <v>1200</v>
      </c>
      <c r="AX159" s="3" t="s">
        <v>1200</v>
      </c>
    </row>
    <row r="160" spans="1:50" ht="22" customHeight="1" x14ac:dyDescent="0.35">
      <c r="A160" s="2">
        <v>45530.513194444444</v>
      </c>
      <c r="B160" s="2">
        <v>45530.51635416667</v>
      </c>
      <c r="C160" s="3" t="s">
        <v>52</v>
      </c>
      <c r="D160" s="3" t="s">
        <v>1204</v>
      </c>
      <c r="E160">
        <v>100</v>
      </c>
      <c r="F160">
        <v>273</v>
      </c>
      <c r="G160" s="3" t="s">
        <v>94</v>
      </c>
      <c r="H160" s="2">
        <v>45530.516368969904</v>
      </c>
      <c r="I160" s="3" t="s">
        <v>1205</v>
      </c>
      <c r="J160" s="3" t="s">
        <v>96</v>
      </c>
      <c r="K160" s="3" t="s">
        <v>96</v>
      </c>
      <c r="L160" s="3" t="s">
        <v>96</v>
      </c>
      <c r="M160" s="3" t="s">
        <v>96</v>
      </c>
      <c r="N160">
        <v>39.789700000000003</v>
      </c>
      <c r="O160">
        <v>-75.035499999999999</v>
      </c>
      <c r="P160" s="3" t="s">
        <v>97</v>
      </c>
      <c r="Q160" s="3" t="s">
        <v>98</v>
      </c>
      <c r="R160">
        <v>1</v>
      </c>
      <c r="S160" s="3" t="s">
        <v>99</v>
      </c>
      <c r="T160" s="3" t="s">
        <v>1206</v>
      </c>
      <c r="U160">
        <v>32</v>
      </c>
      <c r="V160" s="3" t="s">
        <v>133</v>
      </c>
      <c r="W160" s="3" t="s">
        <v>96</v>
      </c>
      <c r="X160" s="3" t="s">
        <v>1207</v>
      </c>
      <c r="Y160" s="3" t="s">
        <v>116</v>
      </c>
      <c r="Z160" s="3" t="s">
        <v>117</v>
      </c>
      <c r="AA160" s="3" t="s">
        <v>105</v>
      </c>
      <c r="AB160" s="3" t="s">
        <v>105</v>
      </c>
      <c r="AC160" s="3" t="s">
        <v>105</v>
      </c>
      <c r="AD160" s="3" t="s">
        <v>106</v>
      </c>
      <c r="AE160" s="3" t="s">
        <v>105</v>
      </c>
      <c r="AF160" s="3" t="s">
        <v>105</v>
      </c>
      <c r="AG160" s="3" t="s">
        <v>107</v>
      </c>
      <c r="AH160" s="3" t="s">
        <v>107</v>
      </c>
      <c r="AI160" s="3" t="s">
        <v>105</v>
      </c>
      <c r="AJ160" s="3" t="s">
        <v>105</v>
      </c>
      <c r="AK160" s="3" t="s">
        <v>107</v>
      </c>
      <c r="AL160" s="3" t="s">
        <v>104</v>
      </c>
      <c r="AM160" s="3" t="s">
        <v>105</v>
      </c>
      <c r="AN160" s="3" t="s">
        <v>108</v>
      </c>
      <c r="AO160" s="3" t="s">
        <v>1208</v>
      </c>
      <c r="AP160" s="3" t="s">
        <v>96</v>
      </c>
      <c r="AQ160" s="3" t="s">
        <v>1209</v>
      </c>
      <c r="AR160" s="3" t="s">
        <v>403</v>
      </c>
      <c r="AS160" s="3" t="s">
        <v>96</v>
      </c>
      <c r="AT160" s="3" t="s">
        <v>1210</v>
      </c>
      <c r="AU160" s="3" t="s">
        <v>96</v>
      </c>
      <c r="AV160" s="3" t="s">
        <v>1211</v>
      </c>
      <c r="AW160" s="3" t="s">
        <v>1206</v>
      </c>
      <c r="AX160" s="3" t="s">
        <v>1206</v>
      </c>
    </row>
    <row r="161" spans="1:50" ht="22" customHeight="1" x14ac:dyDescent="0.35">
      <c r="A161" s="2">
        <v>45530.514560185184</v>
      </c>
      <c r="B161" s="2">
        <v>45530.516365740739</v>
      </c>
      <c r="C161" s="3" t="s">
        <v>52</v>
      </c>
      <c r="D161" s="3" t="s">
        <v>1212</v>
      </c>
      <c r="E161">
        <v>100</v>
      </c>
      <c r="F161">
        <v>155</v>
      </c>
      <c r="G161" s="3" t="s">
        <v>94</v>
      </c>
      <c r="H161" s="2">
        <v>45530.516375439816</v>
      </c>
      <c r="I161" s="3" t="s">
        <v>1213</v>
      </c>
      <c r="J161" s="3" t="s">
        <v>96</v>
      </c>
      <c r="K161" s="3" t="s">
        <v>96</v>
      </c>
      <c r="L161" s="3" t="s">
        <v>96</v>
      </c>
      <c r="M161" s="3" t="s">
        <v>96</v>
      </c>
      <c r="N161">
        <v>41.8874</v>
      </c>
      <c r="O161">
        <v>-87.631799999999998</v>
      </c>
      <c r="P161" s="3" t="s">
        <v>97</v>
      </c>
      <c r="Q161" s="3" t="s">
        <v>98</v>
      </c>
      <c r="R161">
        <v>1</v>
      </c>
      <c r="S161" s="3" t="s">
        <v>99</v>
      </c>
      <c r="T161" s="3" t="s">
        <v>1214</v>
      </c>
      <c r="U161">
        <v>28</v>
      </c>
      <c r="V161" s="3" t="s">
        <v>101</v>
      </c>
      <c r="W161" s="3" t="s">
        <v>96</v>
      </c>
      <c r="X161" s="3" t="s">
        <v>1215</v>
      </c>
      <c r="Y161" s="3" t="s">
        <v>116</v>
      </c>
      <c r="Z161" s="3" t="s">
        <v>107</v>
      </c>
      <c r="AA161" s="3" t="s">
        <v>106</v>
      </c>
      <c r="AB161" s="3" t="s">
        <v>105</v>
      </c>
      <c r="AC161" s="3" t="s">
        <v>105</v>
      </c>
      <c r="AD161" s="3" t="s">
        <v>105</v>
      </c>
      <c r="AE161" s="3" t="s">
        <v>117</v>
      </c>
      <c r="AF161" s="3" t="s">
        <v>106</v>
      </c>
      <c r="AG161" s="3" t="s">
        <v>105</v>
      </c>
      <c r="AH161" s="3" t="s">
        <v>105</v>
      </c>
      <c r="AI161" s="3" t="s">
        <v>117</v>
      </c>
      <c r="AJ161" s="3" t="s">
        <v>117</v>
      </c>
      <c r="AK161" s="3" t="s">
        <v>117</v>
      </c>
      <c r="AL161" s="3" t="s">
        <v>105</v>
      </c>
      <c r="AM161" s="3" t="s">
        <v>107</v>
      </c>
      <c r="AN161" s="3" t="s">
        <v>108</v>
      </c>
      <c r="AO161" s="3" t="s">
        <v>1216</v>
      </c>
      <c r="AP161" s="3" t="s">
        <v>96</v>
      </c>
      <c r="AQ161" s="3" t="s">
        <v>1217</v>
      </c>
      <c r="AR161" s="3" t="s">
        <v>367</v>
      </c>
      <c r="AS161" s="3" t="s">
        <v>1218</v>
      </c>
      <c r="AT161" s="3" t="s">
        <v>96</v>
      </c>
      <c r="AU161" s="3" t="s">
        <v>96</v>
      </c>
      <c r="AV161" s="3" t="s">
        <v>96</v>
      </c>
      <c r="AW161" s="3" t="s">
        <v>1214</v>
      </c>
      <c r="AX161" s="3" t="s">
        <v>1214</v>
      </c>
    </row>
    <row r="162" spans="1:50" ht="22" customHeight="1" x14ac:dyDescent="0.35">
      <c r="A162" s="2">
        <v>45530.51326388889</v>
      </c>
      <c r="B162" s="2">
        <v>45530.516365740739</v>
      </c>
      <c r="C162" s="3" t="s">
        <v>52</v>
      </c>
      <c r="D162" s="3" t="s">
        <v>1219</v>
      </c>
      <c r="E162">
        <v>100</v>
      </c>
      <c r="F162">
        <v>267</v>
      </c>
      <c r="G162" s="3" t="s">
        <v>94</v>
      </c>
      <c r="H162" s="2">
        <v>45530.516378807872</v>
      </c>
      <c r="I162" s="3" t="s">
        <v>1220</v>
      </c>
      <c r="J162" s="3" t="s">
        <v>96</v>
      </c>
      <c r="K162" s="3" t="s">
        <v>96</v>
      </c>
      <c r="L162" s="3" t="s">
        <v>96</v>
      </c>
      <c r="M162" s="3" t="s">
        <v>96</v>
      </c>
      <c r="N162">
        <v>36.624899999999997</v>
      </c>
      <c r="O162">
        <v>-79.410700000000006</v>
      </c>
      <c r="P162" s="3" t="s">
        <v>97</v>
      </c>
      <c r="Q162" s="3" t="s">
        <v>98</v>
      </c>
      <c r="R162">
        <v>1</v>
      </c>
      <c r="S162" s="3" t="s">
        <v>99</v>
      </c>
      <c r="T162" s="3" t="s">
        <v>1221</v>
      </c>
      <c r="U162">
        <v>24</v>
      </c>
      <c r="V162" s="3" t="s">
        <v>101</v>
      </c>
      <c r="W162" s="3" t="s">
        <v>96</v>
      </c>
      <c r="X162" s="3" t="s">
        <v>1222</v>
      </c>
      <c r="Y162" s="3" t="s">
        <v>144</v>
      </c>
      <c r="Z162" s="3" t="s">
        <v>117</v>
      </c>
      <c r="AA162" s="3" t="s">
        <v>105</v>
      </c>
      <c r="AB162" s="3" t="s">
        <v>106</v>
      </c>
      <c r="AC162" s="3" t="s">
        <v>105</v>
      </c>
      <c r="AD162" s="3" t="s">
        <v>105</v>
      </c>
      <c r="AE162" s="3" t="s">
        <v>107</v>
      </c>
      <c r="AF162" s="3" t="s">
        <v>104</v>
      </c>
      <c r="AG162" s="3" t="s">
        <v>104</v>
      </c>
      <c r="AH162" s="3" t="s">
        <v>105</v>
      </c>
      <c r="AI162" s="3" t="s">
        <v>105</v>
      </c>
      <c r="AJ162" s="3" t="s">
        <v>106</v>
      </c>
      <c r="AK162" s="3" t="s">
        <v>106</v>
      </c>
      <c r="AL162" s="3" t="s">
        <v>105</v>
      </c>
      <c r="AM162" s="3" t="s">
        <v>105</v>
      </c>
      <c r="AN162" s="3" t="s">
        <v>108</v>
      </c>
      <c r="AO162" s="3" t="s">
        <v>702</v>
      </c>
      <c r="AP162" s="3" t="s">
        <v>96</v>
      </c>
      <c r="AQ162" s="3" t="s">
        <v>1223</v>
      </c>
      <c r="AR162" s="3" t="s">
        <v>675</v>
      </c>
      <c r="AS162" s="3" t="s">
        <v>96</v>
      </c>
      <c r="AT162" s="3" t="s">
        <v>96</v>
      </c>
      <c r="AU162" s="3" t="s">
        <v>96</v>
      </c>
      <c r="AV162" s="3" t="s">
        <v>1224</v>
      </c>
      <c r="AW162" s="3" t="s">
        <v>1221</v>
      </c>
      <c r="AX162" s="3" t="s">
        <v>1221</v>
      </c>
    </row>
    <row r="163" spans="1:50" ht="22" customHeight="1" x14ac:dyDescent="0.35">
      <c r="A163" s="2">
        <v>45530.514745370368</v>
      </c>
      <c r="B163" s="2">
        <v>45530.516458333332</v>
      </c>
      <c r="C163" s="3" t="s">
        <v>52</v>
      </c>
      <c r="D163" s="3" t="s">
        <v>1225</v>
      </c>
      <c r="E163">
        <v>100</v>
      </c>
      <c r="F163">
        <v>148</v>
      </c>
      <c r="G163" s="3" t="s">
        <v>94</v>
      </c>
      <c r="H163" s="2">
        <v>45530.516473900461</v>
      </c>
      <c r="I163" s="3" t="s">
        <v>1226</v>
      </c>
      <c r="J163" s="3" t="s">
        <v>96</v>
      </c>
      <c r="K163" s="3" t="s">
        <v>96</v>
      </c>
      <c r="L163" s="3" t="s">
        <v>96</v>
      </c>
      <c r="M163" s="3" t="s">
        <v>96</v>
      </c>
      <c r="N163">
        <v>43.659799999999997</v>
      </c>
      <c r="O163">
        <v>-70.2547</v>
      </c>
      <c r="P163" s="3" t="s">
        <v>97</v>
      </c>
      <c r="Q163" s="3" t="s">
        <v>98</v>
      </c>
      <c r="R163">
        <v>1</v>
      </c>
      <c r="S163" s="3" t="s">
        <v>99</v>
      </c>
      <c r="T163" s="3" t="s">
        <v>1227</v>
      </c>
      <c r="U163">
        <v>42</v>
      </c>
      <c r="V163" s="3" t="s">
        <v>101</v>
      </c>
      <c r="W163" s="3" t="s">
        <v>96</v>
      </c>
      <c r="X163" s="3" t="s">
        <v>1228</v>
      </c>
      <c r="Y163" s="3" t="s">
        <v>103</v>
      </c>
      <c r="Z163" s="3" t="s">
        <v>105</v>
      </c>
      <c r="AA163" s="3" t="s">
        <v>106</v>
      </c>
      <c r="AB163" s="3" t="s">
        <v>105</v>
      </c>
      <c r="AC163" s="3" t="s">
        <v>105</v>
      </c>
      <c r="AD163" s="3" t="s">
        <v>105</v>
      </c>
      <c r="AE163" s="3" t="s">
        <v>106</v>
      </c>
      <c r="AF163" s="3" t="s">
        <v>105</v>
      </c>
      <c r="AG163" s="3" t="s">
        <v>105</v>
      </c>
      <c r="AH163" s="3" t="s">
        <v>105</v>
      </c>
      <c r="AI163" s="3" t="s">
        <v>105</v>
      </c>
      <c r="AJ163" s="3" t="s">
        <v>106</v>
      </c>
      <c r="AK163" s="3" t="s">
        <v>107</v>
      </c>
      <c r="AL163" s="3" t="s">
        <v>105</v>
      </c>
      <c r="AM163" s="3" t="s">
        <v>105</v>
      </c>
      <c r="AN163" s="3" t="s">
        <v>108</v>
      </c>
      <c r="AO163" s="3" t="s">
        <v>96</v>
      </c>
      <c r="AP163" s="3" t="s">
        <v>96</v>
      </c>
      <c r="AQ163" s="3" t="s">
        <v>1229</v>
      </c>
      <c r="AR163" s="3" t="s">
        <v>185</v>
      </c>
      <c r="AS163" s="3" t="s">
        <v>96</v>
      </c>
      <c r="AT163" s="3" t="s">
        <v>96</v>
      </c>
      <c r="AU163" s="3" t="s">
        <v>96</v>
      </c>
      <c r="AV163" s="3" t="s">
        <v>1230</v>
      </c>
      <c r="AW163" s="3" t="s">
        <v>1227</v>
      </c>
      <c r="AX163" s="3" t="s">
        <v>1227</v>
      </c>
    </row>
    <row r="164" spans="1:50" ht="22" customHeight="1" x14ac:dyDescent="0.35">
      <c r="A164" s="2">
        <v>45530.514305555553</v>
      </c>
      <c r="B164" s="2">
        <v>45530.516469907408</v>
      </c>
      <c r="C164" s="3" t="s">
        <v>52</v>
      </c>
      <c r="D164" s="3" t="s">
        <v>1231</v>
      </c>
      <c r="E164">
        <v>100</v>
      </c>
      <c r="F164">
        <v>186</v>
      </c>
      <c r="G164" s="3" t="s">
        <v>94</v>
      </c>
      <c r="H164" s="2">
        <v>45530.51647771991</v>
      </c>
      <c r="I164" s="3" t="s">
        <v>1232</v>
      </c>
      <c r="J164" s="3" t="s">
        <v>96</v>
      </c>
      <c r="K164" s="3" t="s">
        <v>96</v>
      </c>
      <c r="L164" s="3" t="s">
        <v>96</v>
      </c>
      <c r="M164" s="3" t="s">
        <v>96</v>
      </c>
      <c r="N164">
        <v>40.694000000000003</v>
      </c>
      <c r="O164">
        <v>-73.990099999999998</v>
      </c>
      <c r="P164" s="3" t="s">
        <v>97</v>
      </c>
      <c r="Q164" s="3" t="s">
        <v>98</v>
      </c>
      <c r="R164">
        <v>1</v>
      </c>
      <c r="S164" s="3" t="s">
        <v>99</v>
      </c>
      <c r="T164" s="3" t="s">
        <v>1233</v>
      </c>
      <c r="U164">
        <v>31</v>
      </c>
      <c r="V164" s="3" t="s">
        <v>133</v>
      </c>
      <c r="W164" s="3" t="s">
        <v>96</v>
      </c>
      <c r="X164" s="3" t="s">
        <v>1234</v>
      </c>
      <c r="Y164" s="3" t="s">
        <v>116</v>
      </c>
      <c r="Z164" s="3" t="s">
        <v>106</v>
      </c>
      <c r="AA164" s="3" t="s">
        <v>105</v>
      </c>
      <c r="AB164" s="3" t="s">
        <v>106</v>
      </c>
      <c r="AC164" s="3" t="s">
        <v>105</v>
      </c>
      <c r="AD164" s="3" t="s">
        <v>104</v>
      </c>
      <c r="AE164" s="3" t="s">
        <v>106</v>
      </c>
      <c r="AF164" s="3" t="s">
        <v>104</v>
      </c>
      <c r="AG164" s="3" t="s">
        <v>104</v>
      </c>
      <c r="AH164" s="3" t="s">
        <v>105</v>
      </c>
      <c r="AI164" s="3" t="s">
        <v>106</v>
      </c>
      <c r="AJ164" s="3" t="s">
        <v>106</v>
      </c>
      <c r="AK164" s="3" t="s">
        <v>107</v>
      </c>
      <c r="AL164" s="3" t="s">
        <v>105</v>
      </c>
      <c r="AM164" s="3" t="s">
        <v>105</v>
      </c>
      <c r="AN164" s="3" t="s">
        <v>108</v>
      </c>
      <c r="AO164" s="3" t="s">
        <v>1235</v>
      </c>
      <c r="AP164" s="3" t="s">
        <v>96</v>
      </c>
      <c r="AQ164" s="3" t="s">
        <v>1236</v>
      </c>
      <c r="AR164" s="3" t="s">
        <v>224</v>
      </c>
      <c r="AS164" s="3" t="s">
        <v>96</v>
      </c>
      <c r="AT164" s="3" t="s">
        <v>96</v>
      </c>
      <c r="AU164" s="3" t="s">
        <v>96</v>
      </c>
      <c r="AV164" s="3" t="s">
        <v>1237</v>
      </c>
      <c r="AW164" s="3" t="s">
        <v>1233</v>
      </c>
      <c r="AX164" s="3" t="s">
        <v>1233</v>
      </c>
    </row>
    <row r="165" spans="1:50" ht="22" customHeight="1" x14ac:dyDescent="0.35">
      <c r="A165" s="2">
        <v>45530.513958333337</v>
      </c>
      <c r="B165" s="2">
        <v>45530.516504629632</v>
      </c>
      <c r="C165" s="3" t="s">
        <v>52</v>
      </c>
      <c r="D165" s="3" t="s">
        <v>1238</v>
      </c>
      <c r="E165">
        <v>100</v>
      </c>
      <c r="F165">
        <v>220</v>
      </c>
      <c r="G165" s="3" t="s">
        <v>94</v>
      </c>
      <c r="H165" s="2">
        <v>45530.516515219904</v>
      </c>
      <c r="I165" s="3" t="s">
        <v>1239</v>
      </c>
      <c r="J165" s="3" t="s">
        <v>96</v>
      </c>
      <c r="K165" s="3" t="s">
        <v>96</v>
      </c>
      <c r="L165" s="3" t="s">
        <v>96</v>
      </c>
      <c r="M165" s="3" t="s">
        <v>96</v>
      </c>
      <c r="N165">
        <v>41.970300000000002</v>
      </c>
      <c r="O165">
        <v>-87.664000000000001</v>
      </c>
      <c r="P165" s="3" t="s">
        <v>97</v>
      </c>
      <c r="Q165" s="3" t="s">
        <v>98</v>
      </c>
      <c r="R165">
        <v>1</v>
      </c>
      <c r="S165" s="3" t="s">
        <v>99</v>
      </c>
      <c r="T165" s="3" t="s">
        <v>1240</v>
      </c>
      <c r="U165">
        <v>41</v>
      </c>
      <c r="V165" s="3" t="s">
        <v>101</v>
      </c>
      <c r="W165" s="3" t="s">
        <v>96</v>
      </c>
      <c r="X165" s="3" t="s">
        <v>1241</v>
      </c>
      <c r="Y165" s="3" t="s">
        <v>144</v>
      </c>
      <c r="Z165" s="3" t="s">
        <v>107</v>
      </c>
      <c r="AA165" s="3" t="s">
        <v>107</v>
      </c>
      <c r="AB165" s="3" t="s">
        <v>105</v>
      </c>
      <c r="AC165" s="3" t="s">
        <v>105</v>
      </c>
      <c r="AD165" s="3" t="s">
        <v>105</v>
      </c>
      <c r="AE165" s="3" t="s">
        <v>107</v>
      </c>
      <c r="AF165" s="3" t="s">
        <v>105</v>
      </c>
      <c r="AG165" s="3" t="s">
        <v>105</v>
      </c>
      <c r="AH165" s="3" t="s">
        <v>105</v>
      </c>
      <c r="AI165" s="3" t="s">
        <v>105</v>
      </c>
      <c r="AJ165" s="3" t="s">
        <v>105</v>
      </c>
      <c r="AK165" s="3" t="s">
        <v>107</v>
      </c>
      <c r="AL165" s="3" t="s">
        <v>105</v>
      </c>
      <c r="AM165" s="3" t="s">
        <v>106</v>
      </c>
      <c r="AN165" s="3" t="s">
        <v>108</v>
      </c>
      <c r="AO165" s="3" t="s">
        <v>1242</v>
      </c>
      <c r="AP165" s="3" t="s">
        <v>96</v>
      </c>
      <c r="AQ165" s="3" t="s">
        <v>1243</v>
      </c>
      <c r="AR165" s="3" t="s">
        <v>120</v>
      </c>
      <c r="AS165" s="3" t="s">
        <v>96</v>
      </c>
      <c r="AT165" s="3" t="s">
        <v>96</v>
      </c>
      <c r="AU165" s="3" t="s">
        <v>96</v>
      </c>
      <c r="AV165" s="3" t="s">
        <v>1244</v>
      </c>
      <c r="AW165" s="3" t="s">
        <v>1240</v>
      </c>
      <c r="AX165" s="3" t="s">
        <v>1240</v>
      </c>
    </row>
    <row r="166" spans="1:50" ht="22" customHeight="1" x14ac:dyDescent="0.35">
      <c r="A166" s="2">
        <v>45530.51222222222</v>
      </c>
      <c r="B166" s="2">
        <v>45530.516562500001</v>
      </c>
      <c r="C166" s="3" t="s">
        <v>52</v>
      </c>
      <c r="D166" s="3" t="s">
        <v>1245</v>
      </c>
      <c r="E166">
        <v>100</v>
      </c>
      <c r="F166">
        <v>374</v>
      </c>
      <c r="G166" s="3" t="s">
        <v>94</v>
      </c>
      <c r="H166" s="2">
        <v>45530.516572708337</v>
      </c>
      <c r="I166" s="3" t="s">
        <v>1246</v>
      </c>
      <c r="J166" s="3" t="s">
        <v>96</v>
      </c>
      <c r="K166" s="3" t="s">
        <v>96</v>
      </c>
      <c r="L166" s="3" t="s">
        <v>96</v>
      </c>
      <c r="M166" s="3" t="s">
        <v>96</v>
      </c>
      <c r="N166">
        <v>40.712299999999999</v>
      </c>
      <c r="O166">
        <v>-74.006799999999998</v>
      </c>
      <c r="P166" s="3" t="s">
        <v>97</v>
      </c>
      <c r="Q166" s="3" t="s">
        <v>98</v>
      </c>
      <c r="R166">
        <v>1</v>
      </c>
      <c r="S166" s="3" t="s">
        <v>99</v>
      </c>
      <c r="T166" s="3" t="s">
        <v>1247</v>
      </c>
      <c r="U166">
        <v>40</v>
      </c>
      <c r="V166" s="3" t="s">
        <v>101</v>
      </c>
      <c r="W166" s="3" t="s">
        <v>96</v>
      </c>
      <c r="X166" s="3" t="s">
        <v>1248</v>
      </c>
      <c r="Y166" s="3" t="s">
        <v>116</v>
      </c>
      <c r="Z166" s="3" t="s">
        <v>117</v>
      </c>
      <c r="AA166" s="3" t="s">
        <v>104</v>
      </c>
      <c r="AB166" s="3" t="s">
        <v>104</v>
      </c>
      <c r="AC166" s="3" t="s">
        <v>106</v>
      </c>
      <c r="AD166" s="3" t="s">
        <v>105</v>
      </c>
      <c r="AE166" s="3" t="s">
        <v>105</v>
      </c>
      <c r="AF166" s="3" t="s">
        <v>107</v>
      </c>
      <c r="AG166" s="3" t="s">
        <v>117</v>
      </c>
      <c r="AH166" s="3" t="s">
        <v>104</v>
      </c>
      <c r="AI166" s="3" t="s">
        <v>117</v>
      </c>
      <c r="AJ166" s="3" t="s">
        <v>117</v>
      </c>
      <c r="AK166" s="3" t="s">
        <v>117</v>
      </c>
      <c r="AL166" s="3" t="s">
        <v>104</v>
      </c>
      <c r="AM166" s="3" t="s">
        <v>107</v>
      </c>
      <c r="AN166" s="3" t="s">
        <v>108</v>
      </c>
      <c r="AO166" s="3" t="s">
        <v>252</v>
      </c>
      <c r="AP166" s="3" t="s">
        <v>96</v>
      </c>
      <c r="AQ166" s="3" t="s">
        <v>1249</v>
      </c>
      <c r="AR166" s="3" t="s">
        <v>716</v>
      </c>
      <c r="AS166" s="3" t="s">
        <v>96</v>
      </c>
      <c r="AT166" s="3" t="s">
        <v>96</v>
      </c>
      <c r="AU166" s="3" t="s">
        <v>96</v>
      </c>
      <c r="AV166" s="3" t="s">
        <v>1250</v>
      </c>
      <c r="AW166" s="3" t="s">
        <v>1247</v>
      </c>
      <c r="AX166" s="3" t="s">
        <v>1247</v>
      </c>
    </row>
    <row r="167" spans="1:50" ht="22" customHeight="1" x14ac:dyDescent="0.35">
      <c r="A167" s="2">
        <v>45530.513275462959</v>
      </c>
      <c r="B167" s="2">
        <v>45530.516574074078</v>
      </c>
      <c r="C167" s="3" t="s">
        <v>52</v>
      </c>
      <c r="D167" s="3" t="s">
        <v>1251</v>
      </c>
      <c r="E167">
        <v>100</v>
      </c>
      <c r="F167">
        <v>284</v>
      </c>
      <c r="G167" s="3" t="s">
        <v>94</v>
      </c>
      <c r="H167" s="2">
        <v>45530.516583865741</v>
      </c>
      <c r="I167" s="3" t="s">
        <v>1252</v>
      </c>
      <c r="J167" s="3" t="s">
        <v>96</v>
      </c>
      <c r="K167" s="3" t="s">
        <v>96</v>
      </c>
      <c r="L167" s="3" t="s">
        <v>96</v>
      </c>
      <c r="M167" s="3" t="s">
        <v>96</v>
      </c>
      <c r="N167">
        <v>42.673400000000001</v>
      </c>
      <c r="O167">
        <v>-82.773600000000002</v>
      </c>
      <c r="P167" s="3" t="s">
        <v>97</v>
      </c>
      <c r="Q167" s="3" t="s">
        <v>98</v>
      </c>
      <c r="R167">
        <v>1</v>
      </c>
      <c r="S167" s="3" t="s">
        <v>99</v>
      </c>
      <c r="T167" s="3" t="s">
        <v>1253</v>
      </c>
      <c r="U167">
        <v>35</v>
      </c>
      <c r="V167" s="3" t="s">
        <v>133</v>
      </c>
      <c r="W167" s="3" t="s">
        <v>96</v>
      </c>
      <c r="X167" s="3" t="s">
        <v>1254</v>
      </c>
      <c r="Y167" s="3" t="s">
        <v>144</v>
      </c>
      <c r="Z167" s="3" t="s">
        <v>105</v>
      </c>
      <c r="AA167" s="3" t="s">
        <v>106</v>
      </c>
      <c r="AB167" s="3" t="s">
        <v>105</v>
      </c>
      <c r="AC167" s="3" t="s">
        <v>106</v>
      </c>
      <c r="AD167" s="3" t="s">
        <v>105</v>
      </c>
      <c r="AE167" s="3" t="s">
        <v>106</v>
      </c>
      <c r="AF167" s="3" t="s">
        <v>105</v>
      </c>
      <c r="AG167" s="3" t="s">
        <v>105</v>
      </c>
      <c r="AH167" s="3" t="s">
        <v>105</v>
      </c>
      <c r="AI167" s="3" t="s">
        <v>107</v>
      </c>
      <c r="AJ167" s="3" t="s">
        <v>107</v>
      </c>
      <c r="AK167" s="3" t="s">
        <v>117</v>
      </c>
      <c r="AL167" s="3" t="s">
        <v>105</v>
      </c>
      <c r="AM167" s="3" t="s">
        <v>107</v>
      </c>
      <c r="AN167" s="3" t="s">
        <v>108</v>
      </c>
      <c r="AO167" s="3" t="s">
        <v>244</v>
      </c>
      <c r="AP167" s="3" t="s">
        <v>96</v>
      </c>
      <c r="AQ167" s="3" t="s">
        <v>1255</v>
      </c>
      <c r="AR167" s="3" t="s">
        <v>1256</v>
      </c>
      <c r="AS167" s="3" t="s">
        <v>1257</v>
      </c>
      <c r="AT167" s="3" t="s">
        <v>96</v>
      </c>
      <c r="AU167" s="3" t="s">
        <v>96</v>
      </c>
      <c r="AV167" s="3" t="s">
        <v>96</v>
      </c>
      <c r="AW167" s="3" t="s">
        <v>1253</v>
      </c>
      <c r="AX167" s="3" t="s">
        <v>1253</v>
      </c>
    </row>
    <row r="168" spans="1:50" ht="22" customHeight="1" x14ac:dyDescent="0.35">
      <c r="A168" s="2">
        <v>45530.513344907406</v>
      </c>
      <c r="B168" s="2">
        <v>45530.516585648147</v>
      </c>
      <c r="C168" s="3" t="s">
        <v>52</v>
      </c>
      <c r="D168" s="3" t="s">
        <v>1258</v>
      </c>
      <c r="E168">
        <v>100</v>
      </c>
      <c r="F168">
        <v>279</v>
      </c>
      <c r="G168" s="3" t="s">
        <v>94</v>
      </c>
      <c r="H168" s="2">
        <v>45530.516592083331</v>
      </c>
      <c r="I168" s="3" t="s">
        <v>1259</v>
      </c>
      <c r="J168" s="3" t="s">
        <v>96</v>
      </c>
      <c r="K168" s="3" t="s">
        <v>96</v>
      </c>
      <c r="L168" s="3" t="s">
        <v>96</v>
      </c>
      <c r="M168" s="3" t="s">
        <v>96</v>
      </c>
      <c r="N168">
        <v>45.480499999999999</v>
      </c>
      <c r="O168">
        <v>-122.63630000000001</v>
      </c>
      <c r="P168" s="3" t="s">
        <v>97</v>
      </c>
      <c r="Q168" s="3" t="s">
        <v>98</v>
      </c>
      <c r="R168">
        <v>1</v>
      </c>
      <c r="S168" s="3" t="s">
        <v>99</v>
      </c>
      <c r="T168" s="3" t="s">
        <v>1260</v>
      </c>
      <c r="U168">
        <v>32</v>
      </c>
      <c r="V168" s="3" t="s">
        <v>101</v>
      </c>
      <c r="W168" s="3" t="s">
        <v>96</v>
      </c>
      <c r="X168" s="3" t="s">
        <v>1261</v>
      </c>
      <c r="Y168" s="3" t="s">
        <v>116</v>
      </c>
      <c r="Z168" s="3" t="s">
        <v>117</v>
      </c>
      <c r="AA168" s="3" t="s">
        <v>105</v>
      </c>
      <c r="AB168" s="3" t="s">
        <v>105</v>
      </c>
      <c r="AC168" s="3" t="s">
        <v>107</v>
      </c>
      <c r="AD168" s="3" t="s">
        <v>117</v>
      </c>
      <c r="AE168" s="3" t="s">
        <v>104</v>
      </c>
      <c r="AF168" s="3" t="s">
        <v>105</v>
      </c>
      <c r="AG168" s="3" t="s">
        <v>117</v>
      </c>
      <c r="AH168" s="3" t="s">
        <v>104</v>
      </c>
      <c r="AI168" s="3" t="s">
        <v>117</v>
      </c>
      <c r="AJ168" s="3" t="s">
        <v>117</v>
      </c>
      <c r="AK168" s="3" t="s">
        <v>117</v>
      </c>
      <c r="AL168" s="3" t="s">
        <v>104</v>
      </c>
      <c r="AM168" s="3" t="s">
        <v>117</v>
      </c>
      <c r="AN168" s="3" t="s">
        <v>108</v>
      </c>
      <c r="AO168" s="3" t="s">
        <v>198</v>
      </c>
      <c r="AP168" s="3" t="s">
        <v>96</v>
      </c>
      <c r="AQ168" s="3" t="s">
        <v>1262</v>
      </c>
      <c r="AR168" s="3" t="s">
        <v>216</v>
      </c>
      <c r="AS168" s="3" t="s">
        <v>96</v>
      </c>
      <c r="AT168" s="3" t="s">
        <v>96</v>
      </c>
      <c r="AU168" s="3" t="s">
        <v>96</v>
      </c>
      <c r="AV168" s="3" t="s">
        <v>1263</v>
      </c>
      <c r="AW168" s="3" t="s">
        <v>1260</v>
      </c>
      <c r="AX168" s="3" t="s">
        <v>1260</v>
      </c>
    </row>
    <row r="169" spans="1:50" ht="22" customHeight="1" x14ac:dyDescent="0.35">
      <c r="A169" s="2">
        <v>45530.514166666668</v>
      </c>
      <c r="B169" s="2">
        <v>45530.51662037037</v>
      </c>
      <c r="C169" s="3" t="s">
        <v>52</v>
      </c>
      <c r="D169" s="3" t="s">
        <v>1264</v>
      </c>
      <c r="E169">
        <v>100</v>
      </c>
      <c r="F169">
        <v>212</v>
      </c>
      <c r="G169" s="3" t="s">
        <v>94</v>
      </c>
      <c r="H169" s="2">
        <v>45530.516632465275</v>
      </c>
      <c r="I169" s="3" t="s">
        <v>1265</v>
      </c>
      <c r="J169" s="3" t="s">
        <v>96</v>
      </c>
      <c r="K169" s="3" t="s">
        <v>96</v>
      </c>
      <c r="L169" s="3" t="s">
        <v>96</v>
      </c>
      <c r="M169" s="3" t="s">
        <v>96</v>
      </c>
      <c r="N169">
        <v>32.0989</v>
      </c>
      <c r="O169">
        <v>-110.727</v>
      </c>
      <c r="P169" s="3" t="s">
        <v>97</v>
      </c>
      <c r="Q169" s="3" t="s">
        <v>98</v>
      </c>
      <c r="R169">
        <v>1</v>
      </c>
      <c r="S169" s="3" t="s">
        <v>99</v>
      </c>
      <c r="T169" s="3" t="s">
        <v>1266</v>
      </c>
      <c r="U169">
        <v>24</v>
      </c>
      <c r="V169" s="3" t="s">
        <v>101</v>
      </c>
      <c r="W169" s="3" t="s">
        <v>96</v>
      </c>
      <c r="X169" s="3" t="s">
        <v>1267</v>
      </c>
      <c r="Y169" s="3" t="s">
        <v>116</v>
      </c>
      <c r="Z169" s="3" t="s">
        <v>117</v>
      </c>
      <c r="AA169" s="3" t="s">
        <v>104</v>
      </c>
      <c r="AB169" s="3" t="s">
        <v>105</v>
      </c>
      <c r="AC169" s="3" t="s">
        <v>105</v>
      </c>
      <c r="AD169" s="3" t="s">
        <v>107</v>
      </c>
      <c r="AE169" s="3" t="s">
        <v>107</v>
      </c>
      <c r="AF169" s="3" t="s">
        <v>104</v>
      </c>
      <c r="AG169" s="3" t="s">
        <v>117</v>
      </c>
      <c r="AH169" s="3" t="s">
        <v>104</v>
      </c>
      <c r="AI169" s="3" t="s">
        <v>105</v>
      </c>
      <c r="AJ169" s="3" t="s">
        <v>117</v>
      </c>
      <c r="AK169" s="3" t="s">
        <v>117</v>
      </c>
      <c r="AL169" s="3" t="s">
        <v>104</v>
      </c>
      <c r="AM169" s="3" t="s">
        <v>105</v>
      </c>
      <c r="AN169" s="3" t="s">
        <v>108</v>
      </c>
      <c r="AO169" s="3" t="s">
        <v>508</v>
      </c>
      <c r="AP169" s="3" t="s">
        <v>96</v>
      </c>
      <c r="AQ169" s="3" t="s">
        <v>1268</v>
      </c>
      <c r="AR169" s="3" t="s">
        <v>231</v>
      </c>
      <c r="AS169" s="3" t="s">
        <v>1269</v>
      </c>
      <c r="AT169" s="3" t="s">
        <v>96</v>
      </c>
      <c r="AU169" s="3" t="s">
        <v>96</v>
      </c>
      <c r="AV169" s="3" t="s">
        <v>96</v>
      </c>
      <c r="AW169" s="3" t="s">
        <v>1266</v>
      </c>
      <c r="AX169" s="3" t="s">
        <v>1266</v>
      </c>
    </row>
    <row r="170" spans="1:50" ht="22" customHeight="1" x14ac:dyDescent="0.35">
      <c r="A170" s="2">
        <v>45530.514467592591</v>
      </c>
      <c r="B170" s="2">
        <v>45530.516643518517</v>
      </c>
      <c r="C170" s="3" t="s">
        <v>52</v>
      </c>
      <c r="D170" s="3" t="s">
        <v>1270</v>
      </c>
      <c r="E170">
        <v>100</v>
      </c>
      <c r="F170">
        <v>188</v>
      </c>
      <c r="G170" s="3" t="s">
        <v>94</v>
      </c>
      <c r="H170" s="2">
        <v>45530.51665863426</v>
      </c>
      <c r="I170" s="3" t="s">
        <v>1271</v>
      </c>
      <c r="J170" s="3" t="s">
        <v>96</v>
      </c>
      <c r="K170" s="3" t="s">
        <v>96</v>
      </c>
      <c r="L170" s="3" t="s">
        <v>96</v>
      </c>
      <c r="M170" s="3" t="s">
        <v>96</v>
      </c>
      <c r="N170">
        <v>42.031700000000001</v>
      </c>
      <c r="O170">
        <v>-88.083299999999994</v>
      </c>
      <c r="P170" s="3" t="s">
        <v>97</v>
      </c>
      <c r="Q170" s="3" t="s">
        <v>98</v>
      </c>
      <c r="R170">
        <v>1</v>
      </c>
      <c r="S170" s="3" t="s">
        <v>99</v>
      </c>
      <c r="T170" s="3" t="s">
        <v>1272</v>
      </c>
      <c r="U170">
        <v>25</v>
      </c>
      <c r="V170" s="3" t="s">
        <v>133</v>
      </c>
      <c r="W170" s="3" t="s">
        <v>96</v>
      </c>
      <c r="X170" s="3" t="s">
        <v>1273</v>
      </c>
      <c r="Y170" s="3" t="s">
        <v>144</v>
      </c>
      <c r="Z170" s="3" t="s">
        <v>107</v>
      </c>
      <c r="AA170" s="3" t="s">
        <v>105</v>
      </c>
      <c r="AB170" s="3" t="s">
        <v>105</v>
      </c>
      <c r="AC170" s="3" t="s">
        <v>106</v>
      </c>
      <c r="AD170" s="3" t="s">
        <v>105</v>
      </c>
      <c r="AE170" s="3" t="s">
        <v>105</v>
      </c>
      <c r="AF170" s="3" t="s">
        <v>105</v>
      </c>
      <c r="AG170" s="3" t="s">
        <v>105</v>
      </c>
      <c r="AH170" s="3" t="s">
        <v>104</v>
      </c>
      <c r="AI170" s="3" t="s">
        <v>105</v>
      </c>
      <c r="AJ170" s="3" t="s">
        <v>106</v>
      </c>
      <c r="AK170" s="3" t="s">
        <v>117</v>
      </c>
      <c r="AL170" s="3" t="s">
        <v>105</v>
      </c>
      <c r="AM170" s="3" t="s">
        <v>106</v>
      </c>
      <c r="AN170" s="3" t="s">
        <v>108</v>
      </c>
      <c r="AO170" s="3" t="s">
        <v>1274</v>
      </c>
      <c r="AP170" s="3" t="s">
        <v>96</v>
      </c>
      <c r="AQ170" s="3" t="s">
        <v>1275</v>
      </c>
      <c r="AR170" s="3" t="s">
        <v>1276</v>
      </c>
      <c r="AS170" s="3" t="s">
        <v>1277</v>
      </c>
      <c r="AT170" s="3" t="s">
        <v>1278</v>
      </c>
      <c r="AU170" s="3" t="s">
        <v>96</v>
      </c>
      <c r="AV170" s="3" t="s">
        <v>96</v>
      </c>
      <c r="AW170" s="3" t="s">
        <v>1272</v>
      </c>
      <c r="AX170" s="3" t="s">
        <v>1272</v>
      </c>
    </row>
    <row r="171" spans="1:50" ht="22" customHeight="1" x14ac:dyDescent="0.35">
      <c r="A171" s="2">
        <v>45530.514513888891</v>
      </c>
      <c r="B171" s="2">
        <v>45530.51666666667</v>
      </c>
      <c r="C171" s="3" t="s">
        <v>52</v>
      </c>
      <c r="D171" s="3" t="s">
        <v>1279</v>
      </c>
      <c r="E171">
        <v>100</v>
      </c>
      <c r="F171">
        <v>185</v>
      </c>
      <c r="G171" s="3" t="s">
        <v>94</v>
      </c>
      <c r="H171" s="2">
        <v>45530.51667607639</v>
      </c>
      <c r="I171" s="3" t="s">
        <v>1280</v>
      </c>
      <c r="J171" s="3" t="s">
        <v>96</v>
      </c>
      <c r="K171" s="3" t="s">
        <v>96</v>
      </c>
      <c r="L171" s="3" t="s">
        <v>96</v>
      </c>
      <c r="M171" s="3" t="s">
        <v>96</v>
      </c>
      <c r="N171">
        <v>41.940899999999999</v>
      </c>
      <c r="O171">
        <v>-87.653199999999998</v>
      </c>
      <c r="P171" s="3" t="s">
        <v>97</v>
      </c>
      <c r="Q171" s="3" t="s">
        <v>98</v>
      </c>
      <c r="R171">
        <v>1</v>
      </c>
      <c r="S171" s="3" t="s">
        <v>99</v>
      </c>
      <c r="T171" s="3" t="s">
        <v>1281</v>
      </c>
      <c r="U171">
        <v>26</v>
      </c>
      <c r="V171" s="3" t="s">
        <v>101</v>
      </c>
      <c r="W171" s="3" t="s">
        <v>96</v>
      </c>
      <c r="X171" s="3" t="s">
        <v>1282</v>
      </c>
      <c r="Y171" s="3" t="s">
        <v>103</v>
      </c>
      <c r="Z171" s="3" t="s">
        <v>104</v>
      </c>
      <c r="AA171" s="3" t="s">
        <v>107</v>
      </c>
      <c r="AB171" s="3" t="s">
        <v>104</v>
      </c>
      <c r="AC171" s="3" t="s">
        <v>105</v>
      </c>
      <c r="AD171" s="3" t="s">
        <v>105</v>
      </c>
      <c r="AE171" s="3" t="s">
        <v>107</v>
      </c>
      <c r="AF171" s="3" t="s">
        <v>104</v>
      </c>
      <c r="AG171" s="3" t="s">
        <v>105</v>
      </c>
      <c r="AH171" s="3" t="s">
        <v>105</v>
      </c>
      <c r="AI171" s="3" t="s">
        <v>106</v>
      </c>
      <c r="AJ171" s="3" t="s">
        <v>107</v>
      </c>
      <c r="AK171" s="3" t="s">
        <v>117</v>
      </c>
      <c r="AL171" s="3" t="s">
        <v>104</v>
      </c>
      <c r="AM171" s="3" t="s">
        <v>107</v>
      </c>
      <c r="AN171" s="3" t="s">
        <v>108</v>
      </c>
      <c r="AO171" s="3" t="s">
        <v>244</v>
      </c>
      <c r="AP171" s="3" t="s">
        <v>96</v>
      </c>
      <c r="AQ171" s="3" t="s">
        <v>1283</v>
      </c>
      <c r="AR171" s="3" t="s">
        <v>192</v>
      </c>
      <c r="AS171" s="3" t="s">
        <v>1284</v>
      </c>
      <c r="AT171" s="3" t="s">
        <v>96</v>
      </c>
      <c r="AU171" s="3" t="s">
        <v>96</v>
      </c>
      <c r="AV171" s="3" t="s">
        <v>96</v>
      </c>
      <c r="AW171" s="3" t="s">
        <v>1281</v>
      </c>
      <c r="AX171" s="3" t="s">
        <v>1281</v>
      </c>
    </row>
    <row r="172" spans="1:50" ht="22" customHeight="1" x14ac:dyDescent="0.35">
      <c r="A172" s="2">
        <v>45530.513437499998</v>
      </c>
      <c r="B172" s="2">
        <v>45530.516689814816</v>
      </c>
      <c r="C172" s="3" t="s">
        <v>52</v>
      </c>
      <c r="D172" s="3" t="s">
        <v>1285</v>
      </c>
      <c r="E172">
        <v>100</v>
      </c>
      <c r="F172">
        <v>280</v>
      </c>
      <c r="G172" s="3" t="s">
        <v>94</v>
      </c>
      <c r="H172" s="2">
        <v>45530.516704652779</v>
      </c>
      <c r="I172" s="3" t="s">
        <v>1286</v>
      </c>
      <c r="J172" s="3" t="s">
        <v>96</v>
      </c>
      <c r="K172" s="3" t="s">
        <v>96</v>
      </c>
      <c r="L172" s="3" t="s">
        <v>96</v>
      </c>
      <c r="M172" s="3" t="s">
        <v>96</v>
      </c>
      <c r="N172">
        <v>33.787300000000002</v>
      </c>
      <c r="O172">
        <v>-117.92310000000001</v>
      </c>
      <c r="P172" s="3" t="s">
        <v>97</v>
      </c>
      <c r="Q172" s="3" t="s">
        <v>98</v>
      </c>
      <c r="R172">
        <v>1</v>
      </c>
      <c r="S172" s="3" t="s">
        <v>99</v>
      </c>
      <c r="T172" s="3" t="s">
        <v>1287</v>
      </c>
      <c r="U172">
        <v>28</v>
      </c>
      <c r="V172" s="3" t="s">
        <v>133</v>
      </c>
      <c r="W172" s="3" t="s">
        <v>96</v>
      </c>
      <c r="X172" s="3" t="s">
        <v>1288</v>
      </c>
      <c r="Y172" s="3" t="s">
        <v>116</v>
      </c>
      <c r="Z172" s="3" t="s">
        <v>105</v>
      </c>
      <c r="AA172" s="3" t="s">
        <v>105</v>
      </c>
      <c r="AB172" s="3" t="s">
        <v>107</v>
      </c>
      <c r="AC172" s="3" t="s">
        <v>105</v>
      </c>
      <c r="AD172" s="3" t="s">
        <v>107</v>
      </c>
      <c r="AE172" s="3" t="s">
        <v>107</v>
      </c>
      <c r="AF172" s="3" t="s">
        <v>105</v>
      </c>
      <c r="AG172" s="3" t="s">
        <v>105</v>
      </c>
      <c r="AH172" s="3" t="s">
        <v>106</v>
      </c>
      <c r="AI172" s="3" t="s">
        <v>107</v>
      </c>
      <c r="AJ172" s="3" t="s">
        <v>117</v>
      </c>
      <c r="AK172" s="3" t="s">
        <v>105</v>
      </c>
      <c r="AL172" s="3" t="s">
        <v>105</v>
      </c>
      <c r="AM172" s="3" t="s">
        <v>106</v>
      </c>
      <c r="AN172" s="3" t="s">
        <v>108</v>
      </c>
      <c r="AO172" s="3" t="s">
        <v>127</v>
      </c>
      <c r="AP172" s="3" t="s">
        <v>96</v>
      </c>
      <c r="AQ172" s="3" t="s">
        <v>1289</v>
      </c>
      <c r="AR172" s="3" t="s">
        <v>367</v>
      </c>
      <c r="AS172" s="3" t="s">
        <v>1290</v>
      </c>
      <c r="AT172" s="3" t="s">
        <v>96</v>
      </c>
      <c r="AU172" s="3" t="s">
        <v>96</v>
      </c>
      <c r="AV172" s="3" t="s">
        <v>96</v>
      </c>
      <c r="AW172" s="3" t="s">
        <v>1287</v>
      </c>
      <c r="AX172" s="3" t="s">
        <v>1287</v>
      </c>
    </row>
    <row r="173" spans="1:50" ht="22" customHeight="1" x14ac:dyDescent="0.35">
      <c r="A173" s="2">
        <v>45530.513958333337</v>
      </c>
      <c r="B173" s="2">
        <v>45530.516736111109</v>
      </c>
      <c r="C173" s="3" t="s">
        <v>52</v>
      </c>
      <c r="D173" s="3" t="s">
        <v>1291</v>
      </c>
      <c r="E173">
        <v>100</v>
      </c>
      <c r="F173">
        <v>240</v>
      </c>
      <c r="G173" s="3" t="s">
        <v>94</v>
      </c>
      <c r="H173" s="2">
        <v>45530.516745115739</v>
      </c>
      <c r="I173" s="3" t="s">
        <v>1292</v>
      </c>
      <c r="J173" s="3" t="s">
        <v>96</v>
      </c>
      <c r="K173" s="3" t="s">
        <v>96</v>
      </c>
      <c r="L173" s="3" t="s">
        <v>96</v>
      </c>
      <c r="M173" s="3" t="s">
        <v>96</v>
      </c>
      <c r="N173">
        <v>41.871000000000002</v>
      </c>
      <c r="O173">
        <v>-87.628900000000002</v>
      </c>
      <c r="P173" s="3" t="s">
        <v>97</v>
      </c>
      <c r="Q173" s="3" t="s">
        <v>98</v>
      </c>
      <c r="R173">
        <v>1</v>
      </c>
      <c r="S173" s="3" t="s">
        <v>99</v>
      </c>
      <c r="T173" s="3" t="s">
        <v>1293</v>
      </c>
      <c r="U173">
        <v>26</v>
      </c>
      <c r="V173" s="3" t="s">
        <v>133</v>
      </c>
      <c r="W173" s="3" t="s">
        <v>96</v>
      </c>
      <c r="X173" s="3" t="s">
        <v>1294</v>
      </c>
      <c r="Y173" s="3" t="s">
        <v>144</v>
      </c>
      <c r="Z173" s="3" t="s">
        <v>107</v>
      </c>
      <c r="AA173" s="3" t="s">
        <v>104</v>
      </c>
      <c r="AB173" s="3" t="s">
        <v>107</v>
      </c>
      <c r="AC173" s="3" t="s">
        <v>105</v>
      </c>
      <c r="AD173" s="3" t="s">
        <v>107</v>
      </c>
      <c r="AE173" s="3" t="s">
        <v>107</v>
      </c>
      <c r="AF173" s="3" t="s">
        <v>105</v>
      </c>
      <c r="AG173" s="3" t="s">
        <v>105</v>
      </c>
      <c r="AH173" s="3" t="s">
        <v>106</v>
      </c>
      <c r="AI173" s="3" t="s">
        <v>107</v>
      </c>
      <c r="AJ173" s="3" t="s">
        <v>117</v>
      </c>
      <c r="AK173" s="3" t="s">
        <v>117</v>
      </c>
      <c r="AL173" s="3" t="s">
        <v>105</v>
      </c>
      <c r="AM173" s="3" t="s">
        <v>105</v>
      </c>
      <c r="AN173" s="3" t="s">
        <v>108</v>
      </c>
      <c r="AO173" s="3" t="s">
        <v>198</v>
      </c>
      <c r="AP173" s="3" t="s">
        <v>96</v>
      </c>
      <c r="AQ173" s="3" t="s">
        <v>1295</v>
      </c>
      <c r="AR173" s="3" t="s">
        <v>545</v>
      </c>
      <c r="AS173" s="3" t="s">
        <v>96</v>
      </c>
      <c r="AT173" s="3" t="s">
        <v>96</v>
      </c>
      <c r="AU173" s="3" t="s">
        <v>96</v>
      </c>
      <c r="AV173" s="3" t="s">
        <v>1296</v>
      </c>
      <c r="AW173" s="3" t="s">
        <v>1293</v>
      </c>
      <c r="AX173" s="3" t="s">
        <v>1293</v>
      </c>
    </row>
    <row r="174" spans="1:50" ht="22" customHeight="1" x14ac:dyDescent="0.35">
      <c r="A174" s="2">
        <v>45530.51494212963</v>
      </c>
      <c r="B174" s="2">
        <v>45530.516851851855</v>
      </c>
      <c r="C174" s="3" t="s">
        <v>52</v>
      </c>
      <c r="D174" s="3" t="s">
        <v>1297</v>
      </c>
      <c r="E174">
        <v>100</v>
      </c>
      <c r="F174">
        <v>164</v>
      </c>
      <c r="G174" s="3" t="s">
        <v>94</v>
      </c>
      <c r="H174" s="2">
        <v>45530.516859953706</v>
      </c>
      <c r="I174" s="3" t="s">
        <v>1298</v>
      </c>
      <c r="J174" s="3" t="s">
        <v>96</v>
      </c>
      <c r="K174" s="3" t="s">
        <v>96</v>
      </c>
      <c r="L174" s="3" t="s">
        <v>96</v>
      </c>
      <c r="M174" s="3" t="s">
        <v>96</v>
      </c>
      <c r="N174">
        <v>29.487300000000001</v>
      </c>
      <c r="O174">
        <v>-98.453199999999995</v>
      </c>
      <c r="P174" s="3" t="s">
        <v>97</v>
      </c>
      <c r="Q174" s="3" t="s">
        <v>98</v>
      </c>
      <c r="R174">
        <v>1</v>
      </c>
      <c r="S174" s="3" t="s">
        <v>99</v>
      </c>
      <c r="T174" s="3" t="s">
        <v>1299</v>
      </c>
      <c r="U174">
        <v>30</v>
      </c>
      <c r="V174" s="3" t="s">
        <v>101</v>
      </c>
      <c r="W174" s="3" t="s">
        <v>96</v>
      </c>
      <c r="X174" s="3" t="s">
        <v>1300</v>
      </c>
      <c r="Y174" s="3" t="s">
        <v>116</v>
      </c>
      <c r="Z174" s="3" t="s">
        <v>117</v>
      </c>
      <c r="AA174" s="3" t="s">
        <v>104</v>
      </c>
      <c r="AB174" s="3" t="s">
        <v>107</v>
      </c>
      <c r="AC174" s="3" t="s">
        <v>105</v>
      </c>
      <c r="AD174" s="3" t="s">
        <v>104</v>
      </c>
      <c r="AE174" s="3" t="s">
        <v>117</v>
      </c>
      <c r="AF174" s="3" t="s">
        <v>104</v>
      </c>
      <c r="AG174" s="3" t="s">
        <v>104</v>
      </c>
      <c r="AH174" s="3" t="s">
        <v>105</v>
      </c>
      <c r="AI174" s="3" t="s">
        <v>107</v>
      </c>
      <c r="AJ174" s="3" t="s">
        <v>117</v>
      </c>
      <c r="AK174" s="3" t="s">
        <v>117</v>
      </c>
      <c r="AL174" s="3" t="s">
        <v>104</v>
      </c>
      <c r="AM174" s="3" t="s">
        <v>105</v>
      </c>
      <c r="AN174" s="3" t="s">
        <v>108</v>
      </c>
      <c r="AO174" s="3" t="s">
        <v>819</v>
      </c>
      <c r="AP174" s="3" t="s">
        <v>96</v>
      </c>
      <c r="AQ174" s="3" t="s">
        <v>1301</v>
      </c>
      <c r="AR174" s="3" t="s">
        <v>246</v>
      </c>
      <c r="AS174" s="3" t="s">
        <v>1302</v>
      </c>
      <c r="AT174" s="3" t="s">
        <v>96</v>
      </c>
      <c r="AU174" s="3" t="s">
        <v>96</v>
      </c>
      <c r="AV174" s="3" t="s">
        <v>96</v>
      </c>
      <c r="AW174" s="3" t="s">
        <v>1299</v>
      </c>
      <c r="AX174" s="3" t="s">
        <v>1299</v>
      </c>
    </row>
    <row r="175" spans="1:50" ht="22" customHeight="1" x14ac:dyDescent="0.35">
      <c r="A175" s="2">
        <v>45530.514768518522</v>
      </c>
      <c r="B175" s="2">
        <v>45530.516898148147</v>
      </c>
      <c r="C175" s="3" t="s">
        <v>52</v>
      </c>
      <c r="D175" s="3" t="s">
        <v>1303</v>
      </c>
      <c r="E175">
        <v>100</v>
      </c>
      <c r="F175">
        <v>184</v>
      </c>
      <c r="G175" s="3" t="s">
        <v>94</v>
      </c>
      <c r="H175" s="2">
        <v>45530.516910833336</v>
      </c>
      <c r="I175" s="3" t="s">
        <v>1304</v>
      </c>
      <c r="J175" s="3" t="s">
        <v>96</v>
      </c>
      <c r="K175" s="3" t="s">
        <v>96</v>
      </c>
      <c r="L175" s="3" t="s">
        <v>96</v>
      </c>
      <c r="M175" s="3" t="s">
        <v>96</v>
      </c>
      <c r="N175">
        <v>34.231900000000003</v>
      </c>
      <c r="O175">
        <v>-84.162700000000001</v>
      </c>
      <c r="P175" s="3" t="s">
        <v>97</v>
      </c>
      <c r="Q175" s="3" t="s">
        <v>98</v>
      </c>
      <c r="R175">
        <v>1</v>
      </c>
      <c r="S175" s="3" t="s">
        <v>99</v>
      </c>
      <c r="T175" s="3" t="s">
        <v>1305</v>
      </c>
      <c r="U175">
        <v>23</v>
      </c>
      <c r="V175" s="3" t="s">
        <v>101</v>
      </c>
      <c r="W175" s="3" t="s">
        <v>96</v>
      </c>
      <c r="X175" s="3" t="s">
        <v>1306</v>
      </c>
      <c r="Y175" s="3" t="s">
        <v>116</v>
      </c>
      <c r="Z175" s="3" t="s">
        <v>117</v>
      </c>
      <c r="AA175" s="3" t="s">
        <v>105</v>
      </c>
      <c r="AB175" s="3" t="s">
        <v>105</v>
      </c>
      <c r="AC175" s="3" t="s">
        <v>106</v>
      </c>
      <c r="AD175" s="3" t="s">
        <v>105</v>
      </c>
      <c r="AE175" s="3" t="s">
        <v>104</v>
      </c>
      <c r="AF175" s="3" t="s">
        <v>104</v>
      </c>
      <c r="AG175" s="3" t="s">
        <v>106</v>
      </c>
      <c r="AH175" s="3" t="s">
        <v>107</v>
      </c>
      <c r="AI175" s="3" t="s">
        <v>105</v>
      </c>
      <c r="AJ175" s="3" t="s">
        <v>105</v>
      </c>
      <c r="AK175" s="3" t="s">
        <v>107</v>
      </c>
      <c r="AL175" s="3" t="s">
        <v>104</v>
      </c>
      <c r="AM175" s="3" t="s">
        <v>104</v>
      </c>
      <c r="AN175" s="3" t="s">
        <v>108</v>
      </c>
      <c r="AO175" s="3" t="s">
        <v>244</v>
      </c>
      <c r="AP175" s="3" t="s">
        <v>96</v>
      </c>
      <c r="AQ175" s="3" t="s">
        <v>1307</v>
      </c>
      <c r="AR175" s="3" t="s">
        <v>261</v>
      </c>
      <c r="AS175" s="3" t="s">
        <v>1308</v>
      </c>
      <c r="AT175" s="3" t="s">
        <v>96</v>
      </c>
      <c r="AU175" s="3" t="s">
        <v>96</v>
      </c>
      <c r="AV175" s="3" t="s">
        <v>96</v>
      </c>
      <c r="AW175" s="3" t="s">
        <v>1305</v>
      </c>
      <c r="AX175" s="3" t="s">
        <v>1305</v>
      </c>
    </row>
    <row r="176" spans="1:50" ht="22" customHeight="1" x14ac:dyDescent="0.35">
      <c r="A176" s="2">
        <v>45530.514305555553</v>
      </c>
      <c r="B176" s="2">
        <v>45530.516944444447</v>
      </c>
      <c r="C176" s="3" t="s">
        <v>52</v>
      </c>
      <c r="D176" s="3" t="s">
        <v>1309</v>
      </c>
      <c r="E176">
        <v>100</v>
      </c>
      <c r="F176">
        <v>227</v>
      </c>
      <c r="G176" s="3" t="s">
        <v>94</v>
      </c>
      <c r="H176" s="2">
        <v>45530.51695070602</v>
      </c>
      <c r="I176" s="3" t="s">
        <v>1310</v>
      </c>
      <c r="J176" s="3" t="s">
        <v>96</v>
      </c>
      <c r="K176" s="3" t="s">
        <v>96</v>
      </c>
      <c r="L176" s="3" t="s">
        <v>96</v>
      </c>
      <c r="M176" s="3" t="s">
        <v>96</v>
      </c>
      <c r="N176">
        <v>30.2121</v>
      </c>
      <c r="O176">
        <v>-95.526300000000006</v>
      </c>
      <c r="P176" s="3" t="s">
        <v>97</v>
      </c>
      <c r="Q176" s="3" t="s">
        <v>98</v>
      </c>
      <c r="R176">
        <v>1</v>
      </c>
      <c r="S176" s="3" t="s">
        <v>99</v>
      </c>
      <c r="T176" s="3" t="s">
        <v>1311</v>
      </c>
      <c r="U176">
        <v>30</v>
      </c>
      <c r="V176" s="3" t="s">
        <v>133</v>
      </c>
      <c r="W176" s="3" t="s">
        <v>96</v>
      </c>
      <c r="X176" s="3" t="s">
        <v>1312</v>
      </c>
      <c r="Y176" s="3" t="s">
        <v>116</v>
      </c>
      <c r="Z176" s="3" t="s">
        <v>107</v>
      </c>
      <c r="AA176" s="3" t="s">
        <v>104</v>
      </c>
      <c r="AB176" s="3" t="s">
        <v>105</v>
      </c>
      <c r="AC176" s="3" t="s">
        <v>104</v>
      </c>
      <c r="AD176" s="3" t="s">
        <v>107</v>
      </c>
      <c r="AE176" s="3" t="s">
        <v>104</v>
      </c>
      <c r="AF176" s="3" t="s">
        <v>104</v>
      </c>
      <c r="AG176" s="3" t="s">
        <v>105</v>
      </c>
      <c r="AH176" s="3" t="s">
        <v>104</v>
      </c>
      <c r="AI176" s="3" t="s">
        <v>104</v>
      </c>
      <c r="AJ176" s="3" t="s">
        <v>107</v>
      </c>
      <c r="AK176" s="3" t="s">
        <v>117</v>
      </c>
      <c r="AL176" s="3" t="s">
        <v>104</v>
      </c>
      <c r="AM176" s="3" t="s">
        <v>105</v>
      </c>
      <c r="AN176" s="3" t="s">
        <v>108</v>
      </c>
      <c r="AO176" s="3" t="s">
        <v>1313</v>
      </c>
      <c r="AP176" s="3" t="s">
        <v>96</v>
      </c>
      <c r="AQ176" s="3" t="s">
        <v>1314</v>
      </c>
      <c r="AR176" s="3" t="s">
        <v>138</v>
      </c>
      <c r="AS176" s="3" t="s">
        <v>1315</v>
      </c>
      <c r="AT176" s="3" t="s">
        <v>96</v>
      </c>
      <c r="AU176" s="3" t="s">
        <v>96</v>
      </c>
      <c r="AV176" s="3" t="s">
        <v>96</v>
      </c>
      <c r="AW176" s="3" t="s">
        <v>1311</v>
      </c>
      <c r="AX176" s="3" t="s">
        <v>1311</v>
      </c>
    </row>
    <row r="177" spans="1:50" ht="22" customHeight="1" x14ac:dyDescent="0.35">
      <c r="A177" s="2">
        <v>45530.509884259256</v>
      </c>
      <c r="B177" s="2">
        <v>45530.516967592594</v>
      </c>
      <c r="C177" s="3" t="s">
        <v>52</v>
      </c>
      <c r="D177" s="3" t="s">
        <v>1316</v>
      </c>
      <c r="E177">
        <v>100</v>
      </c>
      <c r="F177">
        <v>612</v>
      </c>
      <c r="G177" s="3" t="s">
        <v>94</v>
      </c>
      <c r="H177" s="2">
        <v>45530.516977546293</v>
      </c>
      <c r="I177" s="3" t="s">
        <v>1317</v>
      </c>
      <c r="J177" s="3" t="s">
        <v>96</v>
      </c>
      <c r="K177" s="3" t="s">
        <v>96</v>
      </c>
      <c r="L177" s="3" t="s">
        <v>96</v>
      </c>
      <c r="M177" s="3" t="s">
        <v>96</v>
      </c>
      <c r="N177">
        <v>42.679099999999998</v>
      </c>
      <c r="O177">
        <v>-84.576700000000002</v>
      </c>
      <c r="P177" s="3" t="s">
        <v>97</v>
      </c>
      <c r="Q177" s="3" t="s">
        <v>98</v>
      </c>
      <c r="R177">
        <v>1</v>
      </c>
      <c r="S177" s="3" t="s">
        <v>99</v>
      </c>
      <c r="T177" s="3" t="s">
        <v>1318</v>
      </c>
      <c r="U177">
        <v>65</v>
      </c>
      <c r="V177" s="3" t="s">
        <v>133</v>
      </c>
      <c r="W177" s="3" t="s">
        <v>96</v>
      </c>
      <c r="X177" s="3" t="s">
        <v>1319</v>
      </c>
      <c r="Y177" s="3" t="s">
        <v>116</v>
      </c>
      <c r="Z177" s="3" t="s">
        <v>105</v>
      </c>
      <c r="AA177" s="3" t="s">
        <v>105</v>
      </c>
      <c r="AB177" s="3" t="s">
        <v>107</v>
      </c>
      <c r="AC177" s="3" t="s">
        <v>105</v>
      </c>
      <c r="AD177" s="3" t="s">
        <v>104</v>
      </c>
      <c r="AE177" s="3" t="s">
        <v>106</v>
      </c>
      <c r="AF177" s="3" t="s">
        <v>104</v>
      </c>
      <c r="AG177" s="3" t="s">
        <v>105</v>
      </c>
      <c r="AH177" s="3" t="s">
        <v>106</v>
      </c>
      <c r="AI177" s="3" t="s">
        <v>105</v>
      </c>
      <c r="AJ177" s="3" t="s">
        <v>107</v>
      </c>
      <c r="AK177" s="3" t="s">
        <v>107</v>
      </c>
      <c r="AL177" s="3" t="s">
        <v>107</v>
      </c>
      <c r="AM177" s="3" t="s">
        <v>105</v>
      </c>
      <c r="AN177" s="3" t="s">
        <v>108</v>
      </c>
      <c r="AO177" s="3" t="s">
        <v>1320</v>
      </c>
      <c r="AP177" s="3" t="s">
        <v>96</v>
      </c>
      <c r="AQ177" s="3" t="s">
        <v>1321</v>
      </c>
      <c r="AR177" s="3" t="s">
        <v>138</v>
      </c>
      <c r="AS177" s="3" t="s">
        <v>96</v>
      </c>
      <c r="AT177" s="3" t="s">
        <v>1322</v>
      </c>
      <c r="AU177" s="3" t="s">
        <v>96</v>
      </c>
      <c r="AV177" s="3" t="s">
        <v>1323</v>
      </c>
      <c r="AW177" s="3" t="s">
        <v>1318</v>
      </c>
      <c r="AX177" s="3" t="s">
        <v>1318</v>
      </c>
    </row>
    <row r="178" spans="1:50" ht="22" customHeight="1" x14ac:dyDescent="0.35">
      <c r="A178" s="2">
        <v>45530.514861111114</v>
      </c>
      <c r="B178" s="2">
        <v>45530.517071759263</v>
      </c>
      <c r="C178" s="3" t="s">
        <v>52</v>
      </c>
      <c r="D178" s="3" t="s">
        <v>1324</v>
      </c>
      <c r="E178">
        <v>100</v>
      </c>
      <c r="F178">
        <v>190</v>
      </c>
      <c r="G178" s="3" t="s">
        <v>94</v>
      </c>
      <c r="H178" s="2">
        <v>45530.517077835648</v>
      </c>
      <c r="I178" s="3" t="s">
        <v>1325</v>
      </c>
      <c r="J178" s="3" t="s">
        <v>96</v>
      </c>
      <c r="K178" s="3" t="s">
        <v>96</v>
      </c>
      <c r="L178" s="3" t="s">
        <v>96</v>
      </c>
      <c r="M178" s="3" t="s">
        <v>96</v>
      </c>
      <c r="N178">
        <v>40.716200000000001</v>
      </c>
      <c r="O178">
        <v>-73.922899999999998</v>
      </c>
      <c r="P178" s="3" t="s">
        <v>97</v>
      </c>
      <c r="Q178" s="3" t="s">
        <v>98</v>
      </c>
      <c r="R178">
        <v>1</v>
      </c>
      <c r="S178" s="3" t="s">
        <v>99</v>
      </c>
      <c r="T178" s="3" t="s">
        <v>1326</v>
      </c>
      <c r="U178">
        <v>32</v>
      </c>
      <c r="V178" s="3" t="s">
        <v>101</v>
      </c>
      <c r="W178" s="3" t="s">
        <v>96</v>
      </c>
      <c r="X178" s="3" t="s">
        <v>1327</v>
      </c>
      <c r="Y178" s="3" t="s">
        <v>116</v>
      </c>
      <c r="Z178" s="3" t="s">
        <v>105</v>
      </c>
      <c r="AA178" s="3" t="s">
        <v>106</v>
      </c>
      <c r="AB178" s="3" t="s">
        <v>105</v>
      </c>
      <c r="AC178" s="3" t="s">
        <v>107</v>
      </c>
      <c r="AD178" s="3" t="s">
        <v>104</v>
      </c>
      <c r="AE178" s="3" t="s">
        <v>106</v>
      </c>
      <c r="AF178" s="3" t="s">
        <v>105</v>
      </c>
      <c r="AG178" s="3" t="s">
        <v>104</v>
      </c>
      <c r="AH178" s="3" t="s">
        <v>107</v>
      </c>
      <c r="AI178" s="3" t="s">
        <v>105</v>
      </c>
      <c r="AJ178" s="3" t="s">
        <v>105</v>
      </c>
      <c r="AK178" s="3" t="s">
        <v>107</v>
      </c>
      <c r="AL178" s="3" t="s">
        <v>105</v>
      </c>
      <c r="AM178" s="3" t="s">
        <v>107</v>
      </c>
      <c r="AN178" s="3" t="s">
        <v>108</v>
      </c>
      <c r="AO178" s="3" t="s">
        <v>1328</v>
      </c>
      <c r="AP178" s="3" t="s">
        <v>96</v>
      </c>
      <c r="AQ178" s="3" t="s">
        <v>1329</v>
      </c>
      <c r="AR178" s="3" t="s">
        <v>1330</v>
      </c>
      <c r="AS178" s="3" t="s">
        <v>1331</v>
      </c>
      <c r="AT178" s="3" t="s">
        <v>96</v>
      </c>
      <c r="AU178" s="3" t="s">
        <v>96</v>
      </c>
      <c r="AV178" s="3" t="s">
        <v>96</v>
      </c>
      <c r="AW178" s="3" t="s">
        <v>1326</v>
      </c>
      <c r="AX178" s="3" t="s">
        <v>1326</v>
      </c>
    </row>
    <row r="179" spans="1:50" ht="22" customHeight="1" x14ac:dyDescent="0.35">
      <c r="A179" s="2">
        <v>45530.515393518515</v>
      </c>
      <c r="B179" s="2">
        <v>45530.517187500001</v>
      </c>
      <c r="C179" s="3" t="s">
        <v>52</v>
      </c>
      <c r="D179" s="3" t="s">
        <v>1332</v>
      </c>
      <c r="E179">
        <v>100</v>
      </c>
      <c r="F179">
        <v>154</v>
      </c>
      <c r="G179" s="3" t="s">
        <v>94</v>
      </c>
      <c r="H179" s="2">
        <v>45530.517193576386</v>
      </c>
      <c r="I179" s="3" t="s">
        <v>1333</v>
      </c>
      <c r="J179" s="3" t="s">
        <v>96</v>
      </c>
      <c r="K179" s="3" t="s">
        <v>96</v>
      </c>
      <c r="L179" s="3" t="s">
        <v>96</v>
      </c>
      <c r="M179" s="3" t="s">
        <v>96</v>
      </c>
      <c r="N179">
        <v>26.316500000000001</v>
      </c>
      <c r="O179">
        <v>-80.274799999999999</v>
      </c>
      <c r="P179" s="3" t="s">
        <v>97</v>
      </c>
      <c r="Q179" s="3" t="s">
        <v>98</v>
      </c>
      <c r="R179">
        <v>1</v>
      </c>
      <c r="S179" s="3" t="s">
        <v>99</v>
      </c>
      <c r="T179" s="3" t="s">
        <v>1334</v>
      </c>
      <c r="U179">
        <v>26</v>
      </c>
      <c r="V179" s="3" t="s">
        <v>133</v>
      </c>
      <c r="W179" s="3" t="s">
        <v>96</v>
      </c>
      <c r="X179" s="3" t="s">
        <v>1335</v>
      </c>
      <c r="Y179" s="3" t="s">
        <v>144</v>
      </c>
      <c r="Z179" s="3" t="s">
        <v>104</v>
      </c>
      <c r="AA179" s="3" t="s">
        <v>104</v>
      </c>
      <c r="AB179" s="3" t="s">
        <v>104</v>
      </c>
      <c r="AC179" s="3" t="s">
        <v>104</v>
      </c>
      <c r="AD179" s="3" t="s">
        <v>104</v>
      </c>
      <c r="AE179" s="3" t="s">
        <v>104</v>
      </c>
      <c r="AF179" s="3" t="s">
        <v>104</v>
      </c>
      <c r="AG179" s="3" t="s">
        <v>104</v>
      </c>
      <c r="AH179" s="3" t="s">
        <v>104</v>
      </c>
      <c r="AI179" s="3" t="s">
        <v>104</v>
      </c>
      <c r="AJ179" s="3" t="s">
        <v>104</v>
      </c>
      <c r="AK179" s="3" t="s">
        <v>104</v>
      </c>
      <c r="AL179" s="3" t="s">
        <v>104</v>
      </c>
      <c r="AM179" s="3" t="s">
        <v>104</v>
      </c>
      <c r="AN179" s="3" t="s">
        <v>108</v>
      </c>
      <c r="AO179" s="3" t="s">
        <v>1061</v>
      </c>
      <c r="AP179" s="3" t="s">
        <v>96</v>
      </c>
      <c r="AQ179" s="3" t="s">
        <v>1336</v>
      </c>
      <c r="AR179" s="3" t="s">
        <v>224</v>
      </c>
      <c r="AS179" s="3" t="s">
        <v>1337</v>
      </c>
      <c r="AT179" s="3" t="s">
        <v>96</v>
      </c>
      <c r="AU179" s="3" t="s">
        <v>96</v>
      </c>
      <c r="AV179" s="3" t="s">
        <v>96</v>
      </c>
      <c r="AW179" s="3" t="s">
        <v>1334</v>
      </c>
      <c r="AX179" s="3" t="s">
        <v>1334</v>
      </c>
    </row>
    <row r="180" spans="1:50" ht="22" customHeight="1" x14ac:dyDescent="0.35">
      <c r="A180" s="2">
        <v>45530.514270833337</v>
      </c>
      <c r="B180" s="2">
        <v>45530.517268518517</v>
      </c>
      <c r="C180" s="3" t="s">
        <v>52</v>
      </c>
      <c r="D180" s="3" t="s">
        <v>1338</v>
      </c>
      <c r="E180">
        <v>100</v>
      </c>
      <c r="F180">
        <v>258</v>
      </c>
      <c r="G180" s="3" t="s">
        <v>94</v>
      </c>
      <c r="H180" s="2">
        <v>45530.517278356485</v>
      </c>
      <c r="I180" s="3" t="s">
        <v>1339</v>
      </c>
      <c r="J180" s="3" t="s">
        <v>96</v>
      </c>
      <c r="K180" s="3" t="s">
        <v>96</v>
      </c>
      <c r="L180" s="3" t="s">
        <v>96</v>
      </c>
      <c r="M180" s="3" t="s">
        <v>96</v>
      </c>
      <c r="N180">
        <v>40.757399999999997</v>
      </c>
      <c r="O180">
        <v>-99.140799999999999</v>
      </c>
      <c r="P180" s="3" t="s">
        <v>97</v>
      </c>
      <c r="Q180" s="3" t="s">
        <v>98</v>
      </c>
      <c r="R180">
        <v>1</v>
      </c>
      <c r="S180" s="3" t="s">
        <v>99</v>
      </c>
      <c r="T180" s="3" t="s">
        <v>1340</v>
      </c>
      <c r="U180">
        <v>24</v>
      </c>
      <c r="V180" s="3" t="s">
        <v>101</v>
      </c>
      <c r="W180" s="3" t="s">
        <v>96</v>
      </c>
      <c r="X180" s="3" t="s">
        <v>1341</v>
      </c>
      <c r="Y180" s="3" t="s">
        <v>116</v>
      </c>
      <c r="Z180" s="3" t="s">
        <v>117</v>
      </c>
      <c r="AA180" s="3" t="s">
        <v>104</v>
      </c>
      <c r="AB180" s="3" t="s">
        <v>105</v>
      </c>
      <c r="AC180" s="3" t="s">
        <v>104</v>
      </c>
      <c r="AD180" s="3" t="s">
        <v>106</v>
      </c>
      <c r="AE180" s="3" t="s">
        <v>105</v>
      </c>
      <c r="AF180" s="3" t="s">
        <v>104</v>
      </c>
      <c r="AG180" s="3" t="s">
        <v>104</v>
      </c>
      <c r="AH180" s="3" t="s">
        <v>106</v>
      </c>
      <c r="AI180" s="3" t="s">
        <v>104</v>
      </c>
      <c r="AJ180" s="3" t="s">
        <v>104</v>
      </c>
      <c r="AK180" s="3" t="s">
        <v>117</v>
      </c>
      <c r="AL180" s="3" t="s">
        <v>105</v>
      </c>
      <c r="AM180" s="3" t="s">
        <v>105</v>
      </c>
      <c r="AN180" s="3" t="s">
        <v>108</v>
      </c>
      <c r="AO180" s="3" t="s">
        <v>1342</v>
      </c>
      <c r="AP180" s="3" t="s">
        <v>96</v>
      </c>
      <c r="AQ180" s="3" t="s">
        <v>1343</v>
      </c>
      <c r="AR180" s="3" t="s">
        <v>192</v>
      </c>
      <c r="AS180" s="3" t="s">
        <v>1344</v>
      </c>
      <c r="AT180" s="3" t="s">
        <v>96</v>
      </c>
      <c r="AU180" s="3" t="s">
        <v>96</v>
      </c>
      <c r="AV180" s="3" t="s">
        <v>96</v>
      </c>
      <c r="AW180" s="3" t="s">
        <v>1340</v>
      </c>
      <c r="AX180" s="3" t="s">
        <v>1340</v>
      </c>
    </row>
    <row r="181" spans="1:50" ht="22" customHeight="1" x14ac:dyDescent="0.35">
      <c r="A181" s="2">
        <v>45530.514421296299</v>
      </c>
      <c r="B181" s="2">
        <v>45530.517326388886</v>
      </c>
      <c r="C181" s="3" t="s">
        <v>52</v>
      </c>
      <c r="D181" s="3" t="s">
        <v>1345</v>
      </c>
      <c r="E181">
        <v>100</v>
      </c>
      <c r="F181">
        <v>250</v>
      </c>
      <c r="G181" s="3" t="s">
        <v>94</v>
      </c>
      <c r="H181" s="2">
        <v>45530.517333483796</v>
      </c>
      <c r="I181" s="3" t="s">
        <v>1346</v>
      </c>
      <c r="J181" s="3" t="s">
        <v>96</v>
      </c>
      <c r="K181" s="3" t="s">
        <v>96</v>
      </c>
      <c r="L181" s="3" t="s">
        <v>96</v>
      </c>
      <c r="M181" s="3" t="s">
        <v>96</v>
      </c>
      <c r="N181">
        <v>41.54</v>
      </c>
      <c r="O181">
        <v>-90.563999999999993</v>
      </c>
      <c r="P181" s="3" t="s">
        <v>97</v>
      </c>
      <c r="Q181" s="3" t="s">
        <v>98</v>
      </c>
      <c r="R181">
        <v>1</v>
      </c>
      <c r="S181" s="3" t="s">
        <v>99</v>
      </c>
      <c r="T181" s="3" t="s">
        <v>1347</v>
      </c>
      <c r="U181">
        <v>31</v>
      </c>
      <c r="V181" s="3" t="s">
        <v>133</v>
      </c>
      <c r="W181" s="3" t="s">
        <v>96</v>
      </c>
      <c r="X181" s="3" t="s">
        <v>1348</v>
      </c>
      <c r="Y181" s="3" t="s">
        <v>116</v>
      </c>
      <c r="Z181" s="3" t="s">
        <v>105</v>
      </c>
      <c r="AA181" s="3" t="s">
        <v>106</v>
      </c>
      <c r="AB181" s="3" t="s">
        <v>106</v>
      </c>
      <c r="AC181" s="3" t="s">
        <v>104</v>
      </c>
      <c r="AD181" s="3" t="s">
        <v>105</v>
      </c>
      <c r="AE181" s="3" t="s">
        <v>107</v>
      </c>
      <c r="AF181" s="3" t="s">
        <v>104</v>
      </c>
      <c r="AG181" s="3" t="s">
        <v>105</v>
      </c>
      <c r="AH181" s="3" t="s">
        <v>106</v>
      </c>
      <c r="AI181" s="3" t="s">
        <v>104</v>
      </c>
      <c r="AJ181" s="3" t="s">
        <v>106</v>
      </c>
      <c r="AK181" s="3" t="s">
        <v>107</v>
      </c>
      <c r="AL181" s="3" t="s">
        <v>105</v>
      </c>
      <c r="AM181" s="3" t="s">
        <v>106</v>
      </c>
      <c r="AN181" s="3" t="s">
        <v>108</v>
      </c>
      <c r="AO181" s="3" t="s">
        <v>401</v>
      </c>
      <c r="AP181" s="3" t="s">
        <v>96</v>
      </c>
      <c r="AQ181" s="3" t="s">
        <v>1349</v>
      </c>
      <c r="AR181" s="3" t="s">
        <v>374</v>
      </c>
      <c r="AS181" s="3" t="s">
        <v>96</v>
      </c>
      <c r="AT181" s="3" t="s">
        <v>96</v>
      </c>
      <c r="AU181" s="3" t="s">
        <v>96</v>
      </c>
      <c r="AV181" s="3" t="s">
        <v>1350</v>
      </c>
      <c r="AW181" s="3" t="s">
        <v>1347</v>
      </c>
      <c r="AX181" s="3" t="s">
        <v>1347</v>
      </c>
    </row>
    <row r="182" spans="1:50" ht="22" customHeight="1" x14ac:dyDescent="0.35">
      <c r="A182" s="2">
        <v>45530.514837962961</v>
      </c>
      <c r="B182" s="2">
        <v>45530.517372685186</v>
      </c>
      <c r="C182" s="3" t="s">
        <v>52</v>
      </c>
      <c r="D182" s="3" t="s">
        <v>1351</v>
      </c>
      <c r="E182">
        <v>100</v>
      </c>
      <c r="F182">
        <v>218</v>
      </c>
      <c r="G182" s="3" t="s">
        <v>94</v>
      </c>
      <c r="H182" s="2">
        <v>45530.517378217592</v>
      </c>
      <c r="I182" s="3" t="s">
        <v>1352</v>
      </c>
      <c r="J182" s="3" t="s">
        <v>96</v>
      </c>
      <c r="K182" s="3" t="s">
        <v>96</v>
      </c>
      <c r="L182" s="3" t="s">
        <v>96</v>
      </c>
      <c r="M182" s="3" t="s">
        <v>96</v>
      </c>
      <c r="N182">
        <v>45.4407</v>
      </c>
      <c r="O182">
        <v>-122.7792</v>
      </c>
      <c r="P182" s="3" t="s">
        <v>97</v>
      </c>
      <c r="Q182" s="3" t="s">
        <v>98</v>
      </c>
      <c r="R182">
        <v>1</v>
      </c>
      <c r="S182" s="3" t="s">
        <v>99</v>
      </c>
      <c r="T182" s="3" t="s">
        <v>1353</v>
      </c>
      <c r="U182">
        <v>54</v>
      </c>
      <c r="V182" s="3" t="s">
        <v>133</v>
      </c>
      <c r="W182" s="3" t="s">
        <v>96</v>
      </c>
      <c r="X182" s="3" t="s">
        <v>1354</v>
      </c>
      <c r="Y182" s="3" t="s">
        <v>144</v>
      </c>
      <c r="Z182" s="3" t="s">
        <v>107</v>
      </c>
      <c r="AA182" s="3" t="s">
        <v>105</v>
      </c>
      <c r="AB182" s="3" t="s">
        <v>107</v>
      </c>
      <c r="AC182" s="3" t="s">
        <v>105</v>
      </c>
      <c r="AD182" s="3" t="s">
        <v>105</v>
      </c>
      <c r="AE182" s="3" t="s">
        <v>105</v>
      </c>
      <c r="AF182" s="3" t="s">
        <v>104</v>
      </c>
      <c r="AG182" s="3" t="s">
        <v>106</v>
      </c>
      <c r="AH182" s="3" t="s">
        <v>106</v>
      </c>
      <c r="AI182" s="3" t="s">
        <v>107</v>
      </c>
      <c r="AJ182" s="3" t="s">
        <v>117</v>
      </c>
      <c r="AK182" s="3" t="s">
        <v>117</v>
      </c>
      <c r="AL182" s="3" t="s">
        <v>105</v>
      </c>
      <c r="AM182" s="3" t="s">
        <v>107</v>
      </c>
      <c r="AN182" s="3" t="s">
        <v>108</v>
      </c>
      <c r="AO182" s="3" t="s">
        <v>444</v>
      </c>
      <c r="AP182" s="3" t="s">
        <v>96</v>
      </c>
      <c r="AQ182" s="3" t="s">
        <v>1355</v>
      </c>
      <c r="AR182" s="3" t="s">
        <v>632</v>
      </c>
      <c r="AS182" s="3" t="s">
        <v>96</v>
      </c>
      <c r="AT182" s="3" t="s">
        <v>96</v>
      </c>
      <c r="AU182" s="3" t="s">
        <v>96</v>
      </c>
      <c r="AV182" s="3" t="s">
        <v>1356</v>
      </c>
      <c r="AW182" s="3" t="s">
        <v>1353</v>
      </c>
      <c r="AX182" s="3" t="s">
        <v>1353</v>
      </c>
    </row>
    <row r="183" spans="1:50" ht="22" customHeight="1" x14ac:dyDescent="0.35">
      <c r="A183" s="2">
        <v>45530.514930555553</v>
      </c>
      <c r="B183" s="2">
        <v>45530.517372685186</v>
      </c>
      <c r="C183" s="3" t="s">
        <v>52</v>
      </c>
      <c r="D183" s="3" t="s">
        <v>1357</v>
      </c>
      <c r="E183">
        <v>100</v>
      </c>
      <c r="F183">
        <v>211</v>
      </c>
      <c r="G183" s="3" t="s">
        <v>94</v>
      </c>
      <c r="H183" s="2">
        <v>45530.517383402781</v>
      </c>
      <c r="I183" s="3" t="s">
        <v>1358</v>
      </c>
      <c r="J183" s="3" t="s">
        <v>96</v>
      </c>
      <c r="K183" s="3" t="s">
        <v>96</v>
      </c>
      <c r="L183" s="3" t="s">
        <v>96</v>
      </c>
      <c r="M183" s="3" t="s">
        <v>96</v>
      </c>
      <c r="N183">
        <v>47.603400000000001</v>
      </c>
      <c r="O183">
        <v>-122.34139999999999</v>
      </c>
      <c r="P183" s="3" t="s">
        <v>97</v>
      </c>
      <c r="Q183" s="3" t="s">
        <v>98</v>
      </c>
      <c r="R183">
        <v>1</v>
      </c>
      <c r="S183" s="3" t="s">
        <v>99</v>
      </c>
      <c r="T183" s="3" t="s">
        <v>1359</v>
      </c>
      <c r="U183">
        <v>24</v>
      </c>
      <c r="V183" s="3" t="s">
        <v>101</v>
      </c>
      <c r="W183" s="3" t="s">
        <v>96</v>
      </c>
      <c r="X183" s="3" t="s">
        <v>1360</v>
      </c>
      <c r="Y183" s="3" t="s">
        <v>116</v>
      </c>
      <c r="Z183" s="3" t="s">
        <v>105</v>
      </c>
      <c r="AA183" s="3" t="s">
        <v>105</v>
      </c>
      <c r="AB183" s="3" t="s">
        <v>106</v>
      </c>
      <c r="AC183" s="3" t="s">
        <v>105</v>
      </c>
      <c r="AD183" s="3" t="s">
        <v>105</v>
      </c>
      <c r="AE183" s="3" t="s">
        <v>107</v>
      </c>
      <c r="AF183" s="3" t="s">
        <v>105</v>
      </c>
      <c r="AG183" s="3" t="s">
        <v>105</v>
      </c>
      <c r="AH183" s="3" t="s">
        <v>104</v>
      </c>
      <c r="AI183" s="3" t="s">
        <v>106</v>
      </c>
      <c r="AJ183" s="3" t="s">
        <v>107</v>
      </c>
      <c r="AK183" s="3" t="s">
        <v>107</v>
      </c>
      <c r="AL183" s="3" t="s">
        <v>104</v>
      </c>
      <c r="AM183" s="3" t="s">
        <v>105</v>
      </c>
      <c r="AN183" s="3" t="s">
        <v>108</v>
      </c>
      <c r="AO183" s="3" t="s">
        <v>206</v>
      </c>
      <c r="AP183" s="3" t="s">
        <v>96</v>
      </c>
      <c r="AQ183" s="3" t="s">
        <v>1361</v>
      </c>
      <c r="AR183" s="3" t="s">
        <v>170</v>
      </c>
      <c r="AS183" s="3" t="s">
        <v>1362</v>
      </c>
      <c r="AT183" s="3" t="s">
        <v>96</v>
      </c>
      <c r="AU183" s="3" t="s">
        <v>96</v>
      </c>
      <c r="AV183" s="3" t="s">
        <v>96</v>
      </c>
      <c r="AW183" s="3" t="s">
        <v>1359</v>
      </c>
      <c r="AX183" s="3" t="s">
        <v>1359</v>
      </c>
    </row>
    <row r="184" spans="1:50" ht="22" customHeight="1" x14ac:dyDescent="0.35">
      <c r="A184" s="2">
        <v>45530.514953703707</v>
      </c>
      <c r="B184" s="2">
        <v>45530.517418981479</v>
      </c>
      <c r="C184" s="3" t="s">
        <v>52</v>
      </c>
      <c r="D184" s="3" t="s">
        <v>1363</v>
      </c>
      <c r="E184">
        <v>100</v>
      </c>
      <c r="F184">
        <v>212</v>
      </c>
      <c r="G184" s="3" t="s">
        <v>94</v>
      </c>
      <c r="H184" s="2">
        <v>45530.517426736114</v>
      </c>
      <c r="I184" s="3" t="s">
        <v>1364</v>
      </c>
      <c r="J184" s="3" t="s">
        <v>96</v>
      </c>
      <c r="K184" s="3" t="s">
        <v>96</v>
      </c>
      <c r="L184" s="3" t="s">
        <v>96</v>
      </c>
      <c r="M184" s="3" t="s">
        <v>96</v>
      </c>
      <c r="N184">
        <v>45.496000000000002</v>
      </c>
      <c r="O184">
        <v>-122.7998</v>
      </c>
      <c r="P184" s="3" t="s">
        <v>97</v>
      </c>
      <c r="Q184" s="3" t="s">
        <v>98</v>
      </c>
      <c r="R184">
        <v>1</v>
      </c>
      <c r="S184" s="3" t="s">
        <v>99</v>
      </c>
      <c r="T184" s="3" t="s">
        <v>1365</v>
      </c>
      <c r="U184">
        <v>40</v>
      </c>
      <c r="V184" s="3" t="s">
        <v>133</v>
      </c>
      <c r="W184" s="3" t="s">
        <v>96</v>
      </c>
      <c r="X184" s="3" t="s">
        <v>1366</v>
      </c>
      <c r="Y184" s="3" t="s">
        <v>116</v>
      </c>
      <c r="Z184" s="3" t="s">
        <v>105</v>
      </c>
      <c r="AA184" s="3" t="s">
        <v>105</v>
      </c>
      <c r="AB184" s="3" t="s">
        <v>105</v>
      </c>
      <c r="AC184" s="3" t="s">
        <v>106</v>
      </c>
      <c r="AD184" s="3" t="s">
        <v>105</v>
      </c>
      <c r="AE184" s="3" t="s">
        <v>107</v>
      </c>
      <c r="AF184" s="3" t="s">
        <v>105</v>
      </c>
      <c r="AG184" s="3" t="s">
        <v>106</v>
      </c>
      <c r="AH184" s="3" t="s">
        <v>107</v>
      </c>
      <c r="AI184" s="3" t="s">
        <v>105</v>
      </c>
      <c r="AJ184" s="3" t="s">
        <v>106</v>
      </c>
      <c r="AK184" s="3" t="s">
        <v>107</v>
      </c>
      <c r="AL184" s="3" t="s">
        <v>107</v>
      </c>
      <c r="AM184" s="3" t="s">
        <v>105</v>
      </c>
      <c r="AN184" s="3" t="s">
        <v>108</v>
      </c>
      <c r="AO184" s="3" t="s">
        <v>819</v>
      </c>
      <c r="AP184" s="3" t="s">
        <v>96</v>
      </c>
      <c r="AQ184" s="3" t="s">
        <v>1367</v>
      </c>
      <c r="AR184" s="3" t="s">
        <v>1368</v>
      </c>
      <c r="AS184" s="3" t="s">
        <v>1369</v>
      </c>
      <c r="AT184" s="3" t="s">
        <v>96</v>
      </c>
      <c r="AU184" s="3" t="s">
        <v>96</v>
      </c>
      <c r="AV184" s="3" t="s">
        <v>96</v>
      </c>
      <c r="AW184" s="3" t="s">
        <v>1365</v>
      </c>
      <c r="AX184" s="3" t="s">
        <v>1365</v>
      </c>
    </row>
    <row r="185" spans="1:50" ht="22" customHeight="1" x14ac:dyDescent="0.35">
      <c r="A185" s="2">
        <v>45530.513831018521</v>
      </c>
      <c r="B185" s="2">
        <v>45530.517430555556</v>
      </c>
      <c r="C185" s="3" t="s">
        <v>52</v>
      </c>
      <c r="D185" s="3" t="s">
        <v>1370</v>
      </c>
      <c r="E185">
        <v>100</v>
      </c>
      <c r="F185">
        <v>311</v>
      </c>
      <c r="G185" s="3" t="s">
        <v>94</v>
      </c>
      <c r="H185" s="2">
        <v>45530.517441863427</v>
      </c>
      <c r="I185" s="3" t="s">
        <v>1371</v>
      </c>
      <c r="J185" s="3" t="s">
        <v>96</v>
      </c>
      <c r="K185" s="3" t="s">
        <v>96</v>
      </c>
      <c r="L185" s="3" t="s">
        <v>96</v>
      </c>
      <c r="M185" s="3" t="s">
        <v>96</v>
      </c>
      <c r="N185">
        <v>43.150300000000001</v>
      </c>
      <c r="O185">
        <v>-77.588099999999997</v>
      </c>
      <c r="P185" s="3" t="s">
        <v>97</v>
      </c>
      <c r="Q185" s="3" t="s">
        <v>98</v>
      </c>
      <c r="R185">
        <v>1</v>
      </c>
      <c r="S185" s="3" t="s">
        <v>99</v>
      </c>
      <c r="T185" s="3" t="s">
        <v>1372</v>
      </c>
      <c r="U185">
        <v>27</v>
      </c>
      <c r="V185" s="3" t="s">
        <v>101</v>
      </c>
      <c r="W185" s="3" t="s">
        <v>96</v>
      </c>
      <c r="X185" s="3" t="s">
        <v>1373</v>
      </c>
      <c r="Y185" s="3" t="s">
        <v>103</v>
      </c>
      <c r="Z185" s="3" t="s">
        <v>106</v>
      </c>
      <c r="AA185" s="3" t="s">
        <v>107</v>
      </c>
      <c r="AB185" s="3" t="s">
        <v>104</v>
      </c>
      <c r="AC185" s="3" t="s">
        <v>104</v>
      </c>
      <c r="AD185" s="3" t="s">
        <v>104</v>
      </c>
      <c r="AE185" s="3" t="s">
        <v>107</v>
      </c>
      <c r="AF185" s="3" t="s">
        <v>104</v>
      </c>
      <c r="AG185" s="3" t="s">
        <v>104</v>
      </c>
      <c r="AH185" s="3" t="s">
        <v>105</v>
      </c>
      <c r="AI185" s="3" t="s">
        <v>107</v>
      </c>
      <c r="AJ185" s="3" t="s">
        <v>117</v>
      </c>
      <c r="AK185" s="3" t="s">
        <v>117</v>
      </c>
      <c r="AL185" s="3" t="s">
        <v>104</v>
      </c>
      <c r="AM185" s="3" t="s">
        <v>107</v>
      </c>
      <c r="AN185" s="3" t="s">
        <v>108</v>
      </c>
      <c r="AO185" s="3" t="s">
        <v>244</v>
      </c>
      <c r="AP185" s="3" t="s">
        <v>96</v>
      </c>
      <c r="AQ185" s="3" t="s">
        <v>1374</v>
      </c>
      <c r="AR185" s="3" t="s">
        <v>768</v>
      </c>
      <c r="AS185" s="3" t="s">
        <v>1375</v>
      </c>
      <c r="AT185" s="3" t="s">
        <v>96</v>
      </c>
      <c r="AU185" s="3" t="s">
        <v>96</v>
      </c>
      <c r="AV185" s="3" t="s">
        <v>96</v>
      </c>
      <c r="AW185" s="3" t="s">
        <v>1372</v>
      </c>
      <c r="AX185" s="3" t="s">
        <v>1372</v>
      </c>
    </row>
    <row r="186" spans="1:50" ht="22" customHeight="1" x14ac:dyDescent="0.35">
      <c r="A186" s="2">
        <v>45530.514039351852</v>
      </c>
      <c r="B186" s="2">
        <v>45530.517442129632</v>
      </c>
      <c r="C186" s="3" t="s">
        <v>52</v>
      </c>
      <c r="D186" s="3" t="s">
        <v>1376</v>
      </c>
      <c r="E186">
        <v>100</v>
      </c>
      <c r="F186">
        <v>293</v>
      </c>
      <c r="G186" s="3" t="s">
        <v>94</v>
      </c>
      <c r="H186" s="2">
        <v>45530.517450011575</v>
      </c>
      <c r="I186" s="3" t="s">
        <v>1377</v>
      </c>
      <c r="J186" s="3" t="s">
        <v>96</v>
      </c>
      <c r="K186" s="3" t="s">
        <v>96</v>
      </c>
      <c r="L186" s="3" t="s">
        <v>96</v>
      </c>
      <c r="M186" s="3" t="s">
        <v>96</v>
      </c>
      <c r="N186">
        <v>37.750999999999998</v>
      </c>
      <c r="O186">
        <v>-97.822000000000003</v>
      </c>
      <c r="P186" s="3" t="s">
        <v>97</v>
      </c>
      <c r="Q186" s="3" t="s">
        <v>98</v>
      </c>
      <c r="R186">
        <v>1</v>
      </c>
      <c r="S186" s="3" t="s">
        <v>99</v>
      </c>
      <c r="T186" s="3" t="s">
        <v>1378</v>
      </c>
      <c r="U186">
        <v>34</v>
      </c>
      <c r="V186" s="3" t="s">
        <v>101</v>
      </c>
      <c r="W186" s="3" t="s">
        <v>96</v>
      </c>
      <c r="X186" s="3" t="s">
        <v>1379</v>
      </c>
      <c r="Y186" s="3" t="s">
        <v>1168</v>
      </c>
      <c r="Z186" s="3" t="s">
        <v>117</v>
      </c>
      <c r="AA186" s="3" t="s">
        <v>104</v>
      </c>
      <c r="AB186" s="3" t="s">
        <v>104</v>
      </c>
      <c r="AC186" s="3" t="s">
        <v>106</v>
      </c>
      <c r="AD186" s="3" t="s">
        <v>117</v>
      </c>
      <c r="AE186" s="3" t="s">
        <v>117</v>
      </c>
      <c r="AF186" s="3" t="s">
        <v>106</v>
      </c>
      <c r="AG186" s="3" t="s">
        <v>106</v>
      </c>
      <c r="AH186" s="3" t="s">
        <v>104</v>
      </c>
      <c r="AI186" s="3" t="s">
        <v>117</v>
      </c>
      <c r="AJ186" s="3" t="s">
        <v>117</v>
      </c>
      <c r="AK186" s="3" t="s">
        <v>117</v>
      </c>
      <c r="AL186" s="3" t="s">
        <v>104</v>
      </c>
      <c r="AM186" s="3" t="s">
        <v>117</v>
      </c>
      <c r="AN186" s="3" t="s">
        <v>108</v>
      </c>
      <c r="AO186" s="3" t="s">
        <v>1380</v>
      </c>
      <c r="AP186" s="3" t="s">
        <v>96</v>
      </c>
      <c r="AQ186" s="3" t="s">
        <v>1381</v>
      </c>
      <c r="AR186" s="3" t="s">
        <v>1108</v>
      </c>
      <c r="AS186" s="3" t="s">
        <v>96</v>
      </c>
      <c r="AT186" s="3" t="s">
        <v>96</v>
      </c>
      <c r="AU186" s="3" t="s">
        <v>96</v>
      </c>
      <c r="AV186" s="3" t="s">
        <v>1382</v>
      </c>
      <c r="AW186" s="3" t="s">
        <v>1378</v>
      </c>
      <c r="AX186" s="3" t="s">
        <v>1378</v>
      </c>
    </row>
    <row r="187" spans="1:50" ht="22" customHeight="1" x14ac:dyDescent="0.35">
      <c r="A187" s="2">
        <v>45530.5153125</v>
      </c>
      <c r="B187" s="2">
        <v>45530.517476851855</v>
      </c>
      <c r="C187" s="3" t="s">
        <v>52</v>
      </c>
      <c r="D187" s="3" t="s">
        <v>1383</v>
      </c>
      <c r="E187">
        <v>100</v>
      </c>
      <c r="F187">
        <v>187</v>
      </c>
      <c r="G187" s="3" t="s">
        <v>94</v>
      </c>
      <c r="H187" s="2">
        <v>45530.517490833336</v>
      </c>
      <c r="I187" s="3" t="s">
        <v>1384</v>
      </c>
      <c r="J187" s="3" t="s">
        <v>96</v>
      </c>
      <c r="K187" s="3" t="s">
        <v>96</v>
      </c>
      <c r="L187" s="3" t="s">
        <v>96</v>
      </c>
      <c r="M187" s="3" t="s">
        <v>96</v>
      </c>
      <c r="N187">
        <v>32.406300000000002</v>
      </c>
      <c r="O187">
        <v>-111.0633</v>
      </c>
      <c r="P187" s="3" t="s">
        <v>97</v>
      </c>
      <c r="Q187" s="3" t="s">
        <v>98</v>
      </c>
      <c r="R187">
        <v>1</v>
      </c>
      <c r="S187" s="3" t="s">
        <v>99</v>
      </c>
      <c r="T187" s="3" t="s">
        <v>1385</v>
      </c>
      <c r="U187">
        <v>22</v>
      </c>
      <c r="V187" s="3" t="s">
        <v>101</v>
      </c>
      <c r="W187" s="3" t="s">
        <v>96</v>
      </c>
      <c r="X187" s="3" t="s">
        <v>1386</v>
      </c>
      <c r="Y187" s="3" t="s">
        <v>116</v>
      </c>
      <c r="Z187" s="3" t="s">
        <v>117</v>
      </c>
      <c r="AA187" s="3" t="s">
        <v>105</v>
      </c>
      <c r="AB187" s="3" t="s">
        <v>106</v>
      </c>
      <c r="AC187" s="3" t="s">
        <v>107</v>
      </c>
      <c r="AD187" s="3" t="s">
        <v>105</v>
      </c>
      <c r="AE187" s="3" t="s">
        <v>104</v>
      </c>
      <c r="AF187" s="3" t="s">
        <v>117</v>
      </c>
      <c r="AG187" s="3" t="s">
        <v>107</v>
      </c>
      <c r="AH187" s="3" t="s">
        <v>104</v>
      </c>
      <c r="AI187" s="3" t="s">
        <v>117</v>
      </c>
      <c r="AJ187" s="3" t="s">
        <v>117</v>
      </c>
      <c r="AK187" s="3" t="s">
        <v>117</v>
      </c>
      <c r="AL187" s="3" t="s">
        <v>104</v>
      </c>
      <c r="AM187" s="3" t="s">
        <v>117</v>
      </c>
      <c r="AN187" s="3" t="s">
        <v>108</v>
      </c>
      <c r="AO187" s="3" t="s">
        <v>214</v>
      </c>
      <c r="AP187" s="3" t="s">
        <v>96</v>
      </c>
      <c r="AQ187" s="3" t="s">
        <v>1387</v>
      </c>
      <c r="AR187" s="3" t="s">
        <v>216</v>
      </c>
      <c r="AS187" s="3" t="s">
        <v>96</v>
      </c>
      <c r="AT187" s="3" t="s">
        <v>96</v>
      </c>
      <c r="AU187" s="3" t="s">
        <v>96</v>
      </c>
      <c r="AV187" s="3" t="s">
        <v>1388</v>
      </c>
      <c r="AW187" s="3" t="s">
        <v>1385</v>
      </c>
      <c r="AX187" s="3" t="s">
        <v>1385</v>
      </c>
    </row>
    <row r="188" spans="1:50" ht="22" customHeight="1" x14ac:dyDescent="0.35">
      <c r="A188" s="2">
        <v>45530.510821759257</v>
      </c>
      <c r="B188" s="2">
        <v>45530.517523148148</v>
      </c>
      <c r="C188" s="3" t="s">
        <v>52</v>
      </c>
      <c r="D188" s="3" t="s">
        <v>1389</v>
      </c>
      <c r="E188">
        <v>100</v>
      </c>
      <c r="F188">
        <v>578</v>
      </c>
      <c r="G188" s="3" t="s">
        <v>94</v>
      </c>
      <c r="H188" s="2">
        <v>45530.517537523148</v>
      </c>
      <c r="I188" s="3" t="s">
        <v>1390</v>
      </c>
      <c r="J188" s="3" t="s">
        <v>96</v>
      </c>
      <c r="K188" s="3" t="s">
        <v>96</v>
      </c>
      <c r="L188" s="3" t="s">
        <v>96</v>
      </c>
      <c r="M188" s="3" t="s">
        <v>96</v>
      </c>
      <c r="N188">
        <v>27.840699999999998</v>
      </c>
      <c r="O188">
        <v>-82.715500000000006</v>
      </c>
      <c r="P188" s="3" t="s">
        <v>97</v>
      </c>
      <c r="Q188" s="3" t="s">
        <v>98</v>
      </c>
      <c r="R188">
        <v>1</v>
      </c>
      <c r="S188" s="3" t="s">
        <v>99</v>
      </c>
      <c r="T188" s="3" t="s">
        <v>1391</v>
      </c>
      <c r="U188">
        <v>35</v>
      </c>
      <c r="V188" s="3" t="s">
        <v>133</v>
      </c>
      <c r="W188" s="3" t="s">
        <v>96</v>
      </c>
      <c r="X188" s="3" t="s">
        <v>1392</v>
      </c>
      <c r="Y188" s="3" t="s">
        <v>116</v>
      </c>
      <c r="Z188" s="3" t="s">
        <v>106</v>
      </c>
      <c r="AA188" s="3" t="s">
        <v>105</v>
      </c>
      <c r="AB188" s="3" t="s">
        <v>106</v>
      </c>
      <c r="AC188" s="3" t="s">
        <v>104</v>
      </c>
      <c r="AD188" s="3" t="s">
        <v>105</v>
      </c>
      <c r="AE188" s="3" t="s">
        <v>106</v>
      </c>
      <c r="AF188" s="3" t="s">
        <v>105</v>
      </c>
      <c r="AG188" s="3" t="s">
        <v>105</v>
      </c>
      <c r="AH188" s="3" t="s">
        <v>105</v>
      </c>
      <c r="AI188" s="3" t="s">
        <v>107</v>
      </c>
      <c r="AJ188" s="3" t="s">
        <v>107</v>
      </c>
      <c r="AK188" s="3" t="s">
        <v>117</v>
      </c>
      <c r="AL188" s="3" t="s">
        <v>106</v>
      </c>
      <c r="AM188" s="3" t="s">
        <v>105</v>
      </c>
      <c r="AN188" s="3" t="s">
        <v>108</v>
      </c>
      <c r="AO188" s="3" t="s">
        <v>96</v>
      </c>
      <c r="AP188" s="3" t="s">
        <v>96</v>
      </c>
      <c r="AQ188" s="3" t="s">
        <v>1393</v>
      </c>
      <c r="AR188" s="3" t="s">
        <v>403</v>
      </c>
      <c r="AS188" s="3" t="s">
        <v>96</v>
      </c>
      <c r="AT188" s="3" t="s">
        <v>96</v>
      </c>
      <c r="AU188" s="3" t="s">
        <v>96</v>
      </c>
      <c r="AV188" s="3" t="s">
        <v>1394</v>
      </c>
      <c r="AW188" s="3" t="s">
        <v>1391</v>
      </c>
      <c r="AX188" s="3" t="s">
        <v>1391</v>
      </c>
    </row>
    <row r="189" spans="1:50" ht="22" customHeight="1" x14ac:dyDescent="0.35">
      <c r="A189" s="2">
        <v>45530.515219907407</v>
      </c>
      <c r="B189" s="2">
        <v>45530.517546296294</v>
      </c>
      <c r="C189" s="3" t="s">
        <v>52</v>
      </c>
      <c r="D189" s="3" t="s">
        <v>1395</v>
      </c>
      <c r="E189">
        <v>100</v>
      </c>
      <c r="F189">
        <v>200</v>
      </c>
      <c r="G189" s="3" t="s">
        <v>94</v>
      </c>
      <c r="H189" s="2">
        <v>45530.517552337966</v>
      </c>
      <c r="I189" s="3" t="s">
        <v>1396</v>
      </c>
      <c r="J189" s="3" t="s">
        <v>96</v>
      </c>
      <c r="K189" s="3" t="s">
        <v>96</v>
      </c>
      <c r="L189" s="3" t="s">
        <v>96</v>
      </c>
      <c r="M189" s="3" t="s">
        <v>96</v>
      </c>
      <c r="N189">
        <v>33.521799999999999</v>
      </c>
      <c r="O189">
        <v>-82.084100000000007</v>
      </c>
      <c r="P189" s="3" t="s">
        <v>97</v>
      </c>
      <c r="Q189" s="3" t="s">
        <v>98</v>
      </c>
      <c r="R189">
        <v>1</v>
      </c>
      <c r="S189" s="3" t="s">
        <v>99</v>
      </c>
      <c r="T189" s="3" t="s">
        <v>1397</v>
      </c>
      <c r="U189">
        <v>26</v>
      </c>
      <c r="V189" s="3" t="s">
        <v>101</v>
      </c>
      <c r="W189" s="3" t="s">
        <v>96</v>
      </c>
      <c r="X189" s="3" t="s">
        <v>1398</v>
      </c>
      <c r="Y189" s="3" t="s">
        <v>116</v>
      </c>
      <c r="Z189" s="3" t="s">
        <v>117</v>
      </c>
      <c r="AA189" s="3" t="s">
        <v>104</v>
      </c>
      <c r="AB189" s="3" t="s">
        <v>104</v>
      </c>
      <c r="AC189" s="3" t="s">
        <v>105</v>
      </c>
      <c r="AD189" s="3" t="s">
        <v>106</v>
      </c>
      <c r="AE189" s="3" t="s">
        <v>105</v>
      </c>
      <c r="AF189" s="3" t="s">
        <v>105</v>
      </c>
      <c r="AG189" s="3" t="s">
        <v>105</v>
      </c>
      <c r="AH189" s="3" t="s">
        <v>104</v>
      </c>
      <c r="AI189" s="3" t="s">
        <v>107</v>
      </c>
      <c r="AJ189" s="3" t="s">
        <v>117</v>
      </c>
      <c r="AK189" s="3" t="s">
        <v>117</v>
      </c>
      <c r="AL189" s="3" t="s">
        <v>104</v>
      </c>
      <c r="AM189" s="3" t="s">
        <v>117</v>
      </c>
      <c r="AN189" s="3" t="s">
        <v>108</v>
      </c>
      <c r="AO189" s="3" t="s">
        <v>1399</v>
      </c>
      <c r="AP189" s="3" t="s">
        <v>96</v>
      </c>
      <c r="AQ189" s="3" t="s">
        <v>1400</v>
      </c>
      <c r="AR189" s="3" t="s">
        <v>742</v>
      </c>
      <c r="AS189" s="3" t="s">
        <v>1401</v>
      </c>
      <c r="AT189" s="3" t="s">
        <v>1402</v>
      </c>
      <c r="AU189" s="3" t="s">
        <v>96</v>
      </c>
      <c r="AV189" s="3" t="s">
        <v>96</v>
      </c>
      <c r="AW189" s="3" t="s">
        <v>1397</v>
      </c>
      <c r="AX189" s="3" t="s">
        <v>1397</v>
      </c>
    </row>
    <row r="190" spans="1:50" ht="22" customHeight="1" x14ac:dyDescent="0.35">
      <c r="A190" s="2">
        <v>45530.514861111114</v>
      </c>
      <c r="B190" s="2">
        <v>45530.517581018517</v>
      </c>
      <c r="C190" s="3" t="s">
        <v>52</v>
      </c>
      <c r="D190" s="3" t="s">
        <v>1403</v>
      </c>
      <c r="E190">
        <v>100</v>
      </c>
      <c r="F190">
        <v>235</v>
      </c>
      <c r="G190" s="3" t="s">
        <v>94</v>
      </c>
      <c r="H190" s="2">
        <v>45530.517603101849</v>
      </c>
      <c r="I190" s="3" t="s">
        <v>1404</v>
      </c>
      <c r="J190" s="3" t="s">
        <v>96</v>
      </c>
      <c r="K190" s="3" t="s">
        <v>96</v>
      </c>
      <c r="L190" s="3" t="s">
        <v>96</v>
      </c>
      <c r="M190" s="3" t="s">
        <v>96</v>
      </c>
      <c r="N190">
        <v>33.7485</v>
      </c>
      <c r="O190">
        <v>-84.387100000000004</v>
      </c>
      <c r="P190" s="3" t="s">
        <v>97</v>
      </c>
      <c r="Q190" s="3" t="s">
        <v>98</v>
      </c>
      <c r="R190">
        <v>1</v>
      </c>
      <c r="S190" s="3" t="s">
        <v>99</v>
      </c>
      <c r="T190" s="3" t="s">
        <v>1405</v>
      </c>
      <c r="U190">
        <v>43</v>
      </c>
      <c r="V190" s="3" t="s">
        <v>101</v>
      </c>
      <c r="W190" s="3" t="s">
        <v>96</v>
      </c>
      <c r="X190" s="3" t="s">
        <v>1406</v>
      </c>
      <c r="Y190" s="3" t="s">
        <v>103</v>
      </c>
      <c r="Z190" s="3" t="s">
        <v>105</v>
      </c>
      <c r="AA190" s="3" t="s">
        <v>105</v>
      </c>
      <c r="AB190" s="3" t="s">
        <v>104</v>
      </c>
      <c r="AC190" s="3" t="s">
        <v>105</v>
      </c>
      <c r="AD190" s="3" t="s">
        <v>104</v>
      </c>
      <c r="AE190" s="3" t="s">
        <v>107</v>
      </c>
      <c r="AF190" s="3" t="s">
        <v>104</v>
      </c>
      <c r="AG190" s="3" t="s">
        <v>105</v>
      </c>
      <c r="AH190" s="3" t="s">
        <v>105</v>
      </c>
      <c r="AI190" s="3" t="s">
        <v>104</v>
      </c>
      <c r="AJ190" s="3" t="s">
        <v>105</v>
      </c>
      <c r="AK190" s="3" t="s">
        <v>106</v>
      </c>
      <c r="AL190" s="3" t="s">
        <v>107</v>
      </c>
      <c r="AM190" s="3" t="s">
        <v>104</v>
      </c>
      <c r="AN190" s="3" t="s">
        <v>108</v>
      </c>
      <c r="AO190" s="3" t="s">
        <v>1407</v>
      </c>
      <c r="AP190" s="3" t="s">
        <v>96</v>
      </c>
      <c r="AQ190" s="3" t="s">
        <v>1408</v>
      </c>
      <c r="AR190" s="3" t="s">
        <v>1409</v>
      </c>
      <c r="AS190" s="3" t="s">
        <v>96</v>
      </c>
      <c r="AT190" s="3" t="s">
        <v>96</v>
      </c>
      <c r="AU190" s="3" t="s">
        <v>96</v>
      </c>
      <c r="AV190" s="3" t="s">
        <v>1410</v>
      </c>
      <c r="AW190" s="3" t="s">
        <v>1405</v>
      </c>
      <c r="AX190" s="3" t="s">
        <v>1405</v>
      </c>
    </row>
    <row r="191" spans="1:50" ht="22" customHeight="1" x14ac:dyDescent="0.35">
      <c r="A191" s="2">
        <v>45530.514490740738</v>
      </c>
      <c r="B191" s="2">
        <v>45530.51771990741</v>
      </c>
      <c r="C191" s="3" t="s">
        <v>52</v>
      </c>
      <c r="D191" s="3" t="s">
        <v>1411</v>
      </c>
      <c r="E191">
        <v>100</v>
      </c>
      <c r="F191">
        <v>278</v>
      </c>
      <c r="G191" s="3" t="s">
        <v>94</v>
      </c>
      <c r="H191" s="2">
        <v>45530.517727650462</v>
      </c>
      <c r="I191" s="3" t="s">
        <v>1412</v>
      </c>
      <c r="J191" s="3" t="s">
        <v>96</v>
      </c>
      <c r="K191" s="3" t="s">
        <v>96</v>
      </c>
      <c r="L191" s="3" t="s">
        <v>96</v>
      </c>
      <c r="M191" s="3" t="s">
        <v>96</v>
      </c>
      <c r="N191">
        <v>42.500300000000003</v>
      </c>
      <c r="O191">
        <v>-83.290700000000001</v>
      </c>
      <c r="P191" s="3" t="s">
        <v>97</v>
      </c>
      <c r="Q191" s="3" t="s">
        <v>98</v>
      </c>
      <c r="R191">
        <v>1</v>
      </c>
      <c r="S191" s="3" t="s">
        <v>99</v>
      </c>
      <c r="T191" s="3" t="s">
        <v>1413</v>
      </c>
      <c r="U191">
        <v>32</v>
      </c>
      <c r="V191" s="3" t="s">
        <v>101</v>
      </c>
      <c r="W191" s="3" t="s">
        <v>96</v>
      </c>
      <c r="X191" s="3" t="s">
        <v>1414</v>
      </c>
      <c r="Y191" s="3" t="s">
        <v>116</v>
      </c>
      <c r="Z191" s="3" t="s">
        <v>105</v>
      </c>
      <c r="AA191" s="3" t="s">
        <v>105</v>
      </c>
      <c r="AB191" s="3" t="s">
        <v>105</v>
      </c>
      <c r="AC191" s="3" t="s">
        <v>104</v>
      </c>
      <c r="AD191" s="3" t="s">
        <v>105</v>
      </c>
      <c r="AE191" s="3" t="s">
        <v>107</v>
      </c>
      <c r="AF191" s="3" t="s">
        <v>105</v>
      </c>
      <c r="AG191" s="3" t="s">
        <v>105</v>
      </c>
      <c r="AH191" s="3" t="s">
        <v>105</v>
      </c>
      <c r="AI191" s="3" t="s">
        <v>107</v>
      </c>
      <c r="AJ191" s="3" t="s">
        <v>107</v>
      </c>
      <c r="AK191" s="3" t="s">
        <v>117</v>
      </c>
      <c r="AL191" s="3" t="s">
        <v>105</v>
      </c>
      <c r="AM191" s="3" t="s">
        <v>105</v>
      </c>
      <c r="AN191" s="3" t="s">
        <v>108</v>
      </c>
      <c r="AO191" s="3" t="s">
        <v>127</v>
      </c>
      <c r="AP191" s="3" t="s">
        <v>96</v>
      </c>
      <c r="AQ191" s="3" t="s">
        <v>1415</v>
      </c>
      <c r="AR191" s="3" t="s">
        <v>639</v>
      </c>
      <c r="AS191" s="3" t="s">
        <v>1416</v>
      </c>
      <c r="AT191" s="3" t="s">
        <v>96</v>
      </c>
      <c r="AU191" s="3" t="s">
        <v>96</v>
      </c>
      <c r="AV191" s="3" t="s">
        <v>96</v>
      </c>
      <c r="AW191" s="3" t="s">
        <v>1413</v>
      </c>
      <c r="AX191" s="3" t="s">
        <v>1413</v>
      </c>
    </row>
    <row r="192" spans="1:50" ht="22" customHeight="1" x14ac:dyDescent="0.35">
      <c r="A192" s="2">
        <v>45530.515972222223</v>
      </c>
      <c r="B192" s="2">
        <v>45530.51771990741</v>
      </c>
      <c r="C192" s="3" t="s">
        <v>52</v>
      </c>
      <c r="D192" s="3" t="s">
        <v>1417</v>
      </c>
      <c r="E192">
        <v>100</v>
      </c>
      <c r="F192">
        <v>151</v>
      </c>
      <c r="G192" s="3" t="s">
        <v>94</v>
      </c>
      <c r="H192" s="2">
        <v>45530.517734236113</v>
      </c>
      <c r="I192" s="3" t="s">
        <v>1418</v>
      </c>
      <c r="J192" s="3" t="s">
        <v>96</v>
      </c>
      <c r="K192" s="3" t="s">
        <v>96</v>
      </c>
      <c r="L192" s="3" t="s">
        <v>96</v>
      </c>
      <c r="M192" s="3" t="s">
        <v>96</v>
      </c>
      <c r="N192">
        <v>32.797899999999998</v>
      </c>
      <c r="O192">
        <v>-97.358599999999996</v>
      </c>
      <c r="P192" s="3" t="s">
        <v>97</v>
      </c>
      <c r="Q192" s="3" t="s">
        <v>98</v>
      </c>
      <c r="R192">
        <v>1</v>
      </c>
      <c r="S192" s="3" t="s">
        <v>99</v>
      </c>
      <c r="T192" s="3" t="s">
        <v>1419</v>
      </c>
      <c r="U192">
        <v>24</v>
      </c>
      <c r="V192" s="3" t="s">
        <v>133</v>
      </c>
      <c r="W192" s="3" t="s">
        <v>96</v>
      </c>
      <c r="X192" s="3" t="s">
        <v>1420</v>
      </c>
      <c r="Y192" s="3" t="s">
        <v>1168</v>
      </c>
      <c r="Z192" s="3" t="s">
        <v>117</v>
      </c>
      <c r="AA192" s="3" t="s">
        <v>104</v>
      </c>
      <c r="AB192" s="3" t="s">
        <v>106</v>
      </c>
      <c r="AC192" s="3" t="s">
        <v>105</v>
      </c>
      <c r="AD192" s="3" t="s">
        <v>104</v>
      </c>
      <c r="AE192" s="3" t="s">
        <v>105</v>
      </c>
      <c r="AF192" s="3" t="s">
        <v>106</v>
      </c>
      <c r="AG192" s="3" t="s">
        <v>104</v>
      </c>
      <c r="AH192" s="3" t="s">
        <v>104</v>
      </c>
      <c r="AI192" s="3" t="s">
        <v>117</v>
      </c>
      <c r="AJ192" s="3" t="s">
        <v>117</v>
      </c>
      <c r="AK192" s="3" t="s">
        <v>117</v>
      </c>
      <c r="AL192" s="3" t="s">
        <v>104</v>
      </c>
      <c r="AM192" s="3" t="s">
        <v>117</v>
      </c>
      <c r="AN192" s="3" t="s">
        <v>108</v>
      </c>
      <c r="AO192" s="3" t="s">
        <v>740</v>
      </c>
      <c r="AP192" s="3" t="s">
        <v>96</v>
      </c>
      <c r="AQ192" s="3" t="s">
        <v>1421</v>
      </c>
      <c r="AR192" s="3" t="s">
        <v>395</v>
      </c>
      <c r="AS192" s="3" t="s">
        <v>1422</v>
      </c>
      <c r="AT192" s="3" t="s">
        <v>96</v>
      </c>
      <c r="AU192" s="3" t="s">
        <v>96</v>
      </c>
      <c r="AV192" s="3" t="s">
        <v>96</v>
      </c>
      <c r="AW192" s="3" t="s">
        <v>1419</v>
      </c>
      <c r="AX192" s="3" t="s">
        <v>1419</v>
      </c>
    </row>
    <row r="193" spans="1:50" ht="22" customHeight="1" x14ac:dyDescent="0.35">
      <c r="A193" s="2">
        <v>45530.511238425926</v>
      </c>
      <c r="B193" s="2">
        <v>45530.517743055556</v>
      </c>
      <c r="C193" s="3" t="s">
        <v>52</v>
      </c>
      <c r="D193" s="3" t="s">
        <v>1423</v>
      </c>
      <c r="E193">
        <v>100</v>
      </c>
      <c r="F193">
        <v>561</v>
      </c>
      <c r="G193" s="3" t="s">
        <v>94</v>
      </c>
      <c r="H193" s="2">
        <v>45530.517751979169</v>
      </c>
      <c r="I193" s="3" t="s">
        <v>1424</v>
      </c>
      <c r="J193" s="3" t="s">
        <v>96</v>
      </c>
      <c r="K193" s="3" t="s">
        <v>96</v>
      </c>
      <c r="L193" s="3" t="s">
        <v>96</v>
      </c>
      <c r="M193" s="3" t="s">
        <v>96</v>
      </c>
      <c r="N193">
        <v>42.117699999999999</v>
      </c>
      <c r="O193">
        <v>-72.644499999999994</v>
      </c>
      <c r="P193" s="3" t="s">
        <v>97</v>
      </c>
      <c r="Q193" s="3" t="s">
        <v>98</v>
      </c>
      <c r="R193">
        <v>1</v>
      </c>
      <c r="S193" s="3" t="s">
        <v>99</v>
      </c>
      <c r="T193" s="3" t="s">
        <v>1425</v>
      </c>
      <c r="U193">
        <v>30</v>
      </c>
      <c r="V193" s="3" t="s">
        <v>476</v>
      </c>
      <c r="W193" s="3" t="s">
        <v>1426</v>
      </c>
      <c r="X193" s="3" t="s">
        <v>1427</v>
      </c>
      <c r="Y193" s="3" t="s">
        <v>103</v>
      </c>
      <c r="Z193" s="3" t="s">
        <v>105</v>
      </c>
      <c r="AA193" s="3" t="s">
        <v>105</v>
      </c>
      <c r="AB193" s="3" t="s">
        <v>104</v>
      </c>
      <c r="AC193" s="3" t="s">
        <v>105</v>
      </c>
      <c r="AD193" s="3" t="s">
        <v>104</v>
      </c>
      <c r="AE193" s="3" t="s">
        <v>107</v>
      </c>
      <c r="AF193" s="3" t="s">
        <v>105</v>
      </c>
      <c r="AG193" s="3" t="s">
        <v>105</v>
      </c>
      <c r="AH193" s="3" t="s">
        <v>105</v>
      </c>
      <c r="AI193" s="3" t="s">
        <v>104</v>
      </c>
      <c r="AJ193" s="3" t="s">
        <v>105</v>
      </c>
      <c r="AK193" s="3" t="s">
        <v>107</v>
      </c>
      <c r="AL193" s="3" t="s">
        <v>105</v>
      </c>
      <c r="AM193" s="3" t="s">
        <v>105</v>
      </c>
      <c r="AN193" s="3" t="s">
        <v>108</v>
      </c>
      <c r="AO193" s="3" t="s">
        <v>176</v>
      </c>
      <c r="AP193" s="3" t="s">
        <v>96</v>
      </c>
      <c r="AQ193" s="3" t="s">
        <v>1428</v>
      </c>
      <c r="AR193" s="3" t="s">
        <v>1429</v>
      </c>
      <c r="AS193" s="3" t="s">
        <v>1430</v>
      </c>
      <c r="AT193" s="3" t="s">
        <v>96</v>
      </c>
      <c r="AU193" s="3" t="s">
        <v>96</v>
      </c>
      <c r="AV193" s="3" t="s">
        <v>96</v>
      </c>
      <c r="AW193" s="3" t="s">
        <v>1425</v>
      </c>
      <c r="AX193" s="3" t="s">
        <v>1425</v>
      </c>
    </row>
    <row r="194" spans="1:50" ht="22" customHeight="1" x14ac:dyDescent="0.35">
      <c r="A194" s="2">
        <v>45530.513831018521</v>
      </c>
      <c r="B194" s="2">
        <v>45530.517743055556</v>
      </c>
      <c r="C194" s="3" t="s">
        <v>52</v>
      </c>
      <c r="D194" s="3" t="s">
        <v>1431</v>
      </c>
      <c r="E194">
        <v>100</v>
      </c>
      <c r="F194">
        <v>338</v>
      </c>
      <c r="G194" s="3" t="s">
        <v>94</v>
      </c>
      <c r="H194" s="2">
        <v>45530.517753217595</v>
      </c>
      <c r="I194" s="3" t="s">
        <v>1432</v>
      </c>
      <c r="J194" s="3" t="s">
        <v>96</v>
      </c>
      <c r="K194" s="3" t="s">
        <v>96</v>
      </c>
      <c r="L194" s="3" t="s">
        <v>96</v>
      </c>
      <c r="M194" s="3" t="s">
        <v>96</v>
      </c>
      <c r="N194">
        <v>39.608899999999998</v>
      </c>
      <c r="O194">
        <v>-75.674899999999994</v>
      </c>
      <c r="P194" s="3" t="s">
        <v>97</v>
      </c>
      <c r="Q194" s="3" t="s">
        <v>98</v>
      </c>
      <c r="R194">
        <v>1</v>
      </c>
      <c r="S194" s="3" t="s">
        <v>99</v>
      </c>
      <c r="T194" s="3" t="s">
        <v>1433</v>
      </c>
      <c r="U194">
        <v>34</v>
      </c>
      <c r="V194" s="3" t="s">
        <v>133</v>
      </c>
      <c r="W194" s="3" t="s">
        <v>96</v>
      </c>
      <c r="X194" s="3" t="s">
        <v>1434</v>
      </c>
      <c r="Y194" s="3" t="s">
        <v>144</v>
      </c>
      <c r="Z194" s="3" t="s">
        <v>105</v>
      </c>
      <c r="AA194" s="3" t="s">
        <v>106</v>
      </c>
      <c r="AB194" s="3" t="s">
        <v>104</v>
      </c>
      <c r="AC194" s="3" t="s">
        <v>117</v>
      </c>
      <c r="AD194" s="3" t="s">
        <v>104</v>
      </c>
      <c r="AE194" s="3" t="s">
        <v>107</v>
      </c>
      <c r="AF194" s="3" t="s">
        <v>105</v>
      </c>
      <c r="AG194" s="3" t="s">
        <v>105</v>
      </c>
      <c r="AH194" s="3" t="s">
        <v>106</v>
      </c>
      <c r="AI194" s="3" t="s">
        <v>105</v>
      </c>
      <c r="AJ194" s="3" t="s">
        <v>117</v>
      </c>
      <c r="AK194" s="3" t="s">
        <v>117</v>
      </c>
      <c r="AL194" s="3" t="s">
        <v>105</v>
      </c>
      <c r="AM194" s="3" t="s">
        <v>105</v>
      </c>
      <c r="AN194" s="3" t="s">
        <v>108</v>
      </c>
      <c r="AO194" s="3" t="s">
        <v>630</v>
      </c>
      <c r="AP194" s="3" t="s">
        <v>96</v>
      </c>
      <c r="AQ194" s="3" t="s">
        <v>1435</v>
      </c>
      <c r="AR194" s="3" t="s">
        <v>147</v>
      </c>
      <c r="AS194" s="3" t="s">
        <v>96</v>
      </c>
      <c r="AT194" s="3" t="s">
        <v>96</v>
      </c>
      <c r="AU194" s="3" t="s">
        <v>96</v>
      </c>
      <c r="AV194" s="3" t="s">
        <v>1436</v>
      </c>
      <c r="AW194" s="3" t="s">
        <v>1433</v>
      </c>
      <c r="AX194" s="3" t="s">
        <v>1433</v>
      </c>
    </row>
    <row r="195" spans="1:50" ht="22" customHeight="1" x14ac:dyDescent="0.35">
      <c r="A195" s="2">
        <v>45530.513842592591</v>
      </c>
      <c r="B195" s="2">
        <v>45530.517777777779</v>
      </c>
      <c r="C195" s="3" t="s">
        <v>52</v>
      </c>
      <c r="D195" s="3" t="s">
        <v>1437</v>
      </c>
      <c r="E195">
        <v>100</v>
      </c>
      <c r="F195">
        <v>339</v>
      </c>
      <c r="G195" s="3" t="s">
        <v>94</v>
      </c>
      <c r="H195" s="2">
        <v>45530.517790995371</v>
      </c>
      <c r="I195" s="3" t="s">
        <v>1438</v>
      </c>
      <c r="J195" s="3" t="s">
        <v>96</v>
      </c>
      <c r="K195" s="3" t="s">
        <v>96</v>
      </c>
      <c r="L195" s="3" t="s">
        <v>96</v>
      </c>
      <c r="M195" s="3" t="s">
        <v>96</v>
      </c>
      <c r="N195">
        <v>32.956899999999997</v>
      </c>
      <c r="O195">
        <v>-96.674599999999998</v>
      </c>
      <c r="P195" s="3" t="s">
        <v>97</v>
      </c>
      <c r="Q195" s="3" t="s">
        <v>98</v>
      </c>
      <c r="R195">
        <v>1</v>
      </c>
      <c r="S195" s="3" t="s">
        <v>99</v>
      </c>
      <c r="T195" s="3" t="s">
        <v>1439</v>
      </c>
      <c r="U195">
        <v>23</v>
      </c>
      <c r="V195" s="3" t="s">
        <v>101</v>
      </c>
      <c r="W195" s="3" t="s">
        <v>96</v>
      </c>
      <c r="X195" s="3" t="s">
        <v>1440</v>
      </c>
      <c r="Y195" s="3" t="s">
        <v>116</v>
      </c>
      <c r="Z195" s="3" t="s">
        <v>107</v>
      </c>
      <c r="AA195" s="3" t="s">
        <v>104</v>
      </c>
      <c r="AB195" s="3" t="s">
        <v>117</v>
      </c>
      <c r="AC195" s="3" t="s">
        <v>104</v>
      </c>
      <c r="AD195" s="3" t="s">
        <v>105</v>
      </c>
      <c r="AE195" s="3" t="s">
        <v>105</v>
      </c>
      <c r="AF195" s="3" t="s">
        <v>104</v>
      </c>
      <c r="AG195" s="3" t="s">
        <v>104</v>
      </c>
      <c r="AH195" s="3" t="s">
        <v>105</v>
      </c>
      <c r="AI195" s="3" t="s">
        <v>107</v>
      </c>
      <c r="AJ195" s="3" t="s">
        <v>117</v>
      </c>
      <c r="AK195" s="3" t="s">
        <v>117</v>
      </c>
      <c r="AL195" s="3" t="s">
        <v>104</v>
      </c>
      <c r="AM195" s="3" t="s">
        <v>105</v>
      </c>
      <c r="AN195" s="3" t="s">
        <v>108</v>
      </c>
      <c r="AO195" s="3" t="s">
        <v>1441</v>
      </c>
      <c r="AP195" s="3" t="s">
        <v>1442</v>
      </c>
      <c r="AQ195" s="3" t="s">
        <v>1443</v>
      </c>
      <c r="AR195" s="3" t="s">
        <v>395</v>
      </c>
      <c r="AS195" s="3" t="s">
        <v>96</v>
      </c>
      <c r="AT195" s="3" t="s">
        <v>96</v>
      </c>
      <c r="AU195" s="3" t="s">
        <v>96</v>
      </c>
      <c r="AV195" s="3" t="s">
        <v>1444</v>
      </c>
      <c r="AW195" s="3" t="s">
        <v>1439</v>
      </c>
      <c r="AX195" s="3" t="s">
        <v>1439</v>
      </c>
    </row>
    <row r="196" spans="1:50" ht="22" customHeight="1" x14ac:dyDescent="0.35">
      <c r="A196" s="2">
        <v>45530.515451388892</v>
      </c>
      <c r="B196" s="2">
        <v>45530.517800925925</v>
      </c>
      <c r="C196" s="3" t="s">
        <v>52</v>
      </c>
      <c r="D196" s="3" t="s">
        <v>1445</v>
      </c>
      <c r="E196">
        <v>100</v>
      </c>
      <c r="F196">
        <v>202</v>
      </c>
      <c r="G196" s="3" t="s">
        <v>94</v>
      </c>
      <c r="H196" s="2">
        <v>45530.51781041667</v>
      </c>
      <c r="I196" s="3" t="s">
        <v>1446</v>
      </c>
      <c r="J196" s="3" t="s">
        <v>96</v>
      </c>
      <c r="K196" s="3" t="s">
        <v>96</v>
      </c>
      <c r="L196" s="3" t="s">
        <v>96</v>
      </c>
      <c r="M196" s="3" t="s">
        <v>96</v>
      </c>
      <c r="N196">
        <v>42.514400000000002</v>
      </c>
      <c r="O196">
        <v>-90.692999999999998</v>
      </c>
      <c r="P196" s="3" t="s">
        <v>97</v>
      </c>
      <c r="Q196" s="3" t="s">
        <v>98</v>
      </c>
      <c r="R196">
        <v>1</v>
      </c>
      <c r="S196" s="3" t="s">
        <v>99</v>
      </c>
      <c r="T196" s="3" t="s">
        <v>1447</v>
      </c>
      <c r="U196">
        <v>35</v>
      </c>
      <c r="V196" s="3" t="s">
        <v>101</v>
      </c>
      <c r="W196" s="3" t="s">
        <v>96</v>
      </c>
      <c r="X196" s="3" t="s">
        <v>1448</v>
      </c>
      <c r="Y196" s="3" t="s">
        <v>144</v>
      </c>
      <c r="Z196" s="3" t="s">
        <v>117</v>
      </c>
      <c r="AA196" s="3" t="s">
        <v>104</v>
      </c>
      <c r="AB196" s="3" t="s">
        <v>105</v>
      </c>
      <c r="AC196" s="3" t="s">
        <v>104</v>
      </c>
      <c r="AD196" s="3" t="s">
        <v>107</v>
      </c>
      <c r="AE196" s="3" t="s">
        <v>107</v>
      </c>
      <c r="AF196" s="3" t="s">
        <v>105</v>
      </c>
      <c r="AG196" s="3" t="s">
        <v>117</v>
      </c>
      <c r="AH196" s="3" t="s">
        <v>105</v>
      </c>
      <c r="AI196" s="3" t="s">
        <v>107</v>
      </c>
      <c r="AJ196" s="3" t="s">
        <v>117</v>
      </c>
      <c r="AK196" s="3" t="s">
        <v>117</v>
      </c>
      <c r="AL196" s="3" t="s">
        <v>104</v>
      </c>
      <c r="AM196" s="3" t="s">
        <v>117</v>
      </c>
      <c r="AN196" s="3" t="s">
        <v>108</v>
      </c>
      <c r="AO196" s="3" t="s">
        <v>214</v>
      </c>
      <c r="AP196" s="3" t="s">
        <v>96</v>
      </c>
      <c r="AQ196" s="3" t="s">
        <v>1449</v>
      </c>
      <c r="AR196" s="3" t="s">
        <v>276</v>
      </c>
      <c r="AS196" s="3" t="s">
        <v>96</v>
      </c>
      <c r="AT196" s="3" t="s">
        <v>96</v>
      </c>
      <c r="AU196" s="3" t="s">
        <v>96</v>
      </c>
      <c r="AV196" s="3" t="s">
        <v>1450</v>
      </c>
      <c r="AW196" s="3" t="s">
        <v>1447</v>
      </c>
      <c r="AX196" s="3" t="s">
        <v>1447</v>
      </c>
    </row>
    <row r="197" spans="1:50" ht="22" customHeight="1" x14ac:dyDescent="0.35">
      <c r="A197" s="2">
        <v>45530.515416666669</v>
      </c>
      <c r="B197" s="2">
        <v>45530.517812500002</v>
      </c>
      <c r="C197" s="3" t="s">
        <v>52</v>
      </c>
      <c r="D197" s="3" t="s">
        <v>1451</v>
      </c>
      <c r="E197">
        <v>100</v>
      </c>
      <c r="F197">
        <v>206</v>
      </c>
      <c r="G197" s="3" t="s">
        <v>94</v>
      </c>
      <c r="H197" s="2">
        <v>45530.517821226851</v>
      </c>
      <c r="I197" s="3" t="s">
        <v>1452</v>
      </c>
      <c r="J197" s="3" t="s">
        <v>96</v>
      </c>
      <c r="K197" s="3" t="s">
        <v>96</v>
      </c>
      <c r="L197" s="3" t="s">
        <v>96</v>
      </c>
      <c r="M197" s="3" t="s">
        <v>96</v>
      </c>
      <c r="N197">
        <v>40.838999999999999</v>
      </c>
      <c r="O197">
        <v>-73.945999999999998</v>
      </c>
      <c r="P197" s="3" t="s">
        <v>97</v>
      </c>
      <c r="Q197" s="3" t="s">
        <v>98</v>
      </c>
      <c r="R197">
        <v>1</v>
      </c>
      <c r="S197" s="3" t="s">
        <v>99</v>
      </c>
      <c r="T197" s="3" t="s">
        <v>1453</v>
      </c>
      <c r="U197">
        <v>30</v>
      </c>
      <c r="V197" s="3" t="s">
        <v>101</v>
      </c>
      <c r="W197" s="3" t="s">
        <v>96</v>
      </c>
      <c r="X197" s="3" t="s">
        <v>1454</v>
      </c>
      <c r="Y197" s="3" t="s">
        <v>116</v>
      </c>
      <c r="Z197" s="3" t="s">
        <v>117</v>
      </c>
      <c r="AA197" s="3" t="s">
        <v>104</v>
      </c>
      <c r="AB197" s="3" t="s">
        <v>106</v>
      </c>
      <c r="AC197" s="3" t="s">
        <v>105</v>
      </c>
      <c r="AD197" s="3" t="s">
        <v>107</v>
      </c>
      <c r="AE197" s="3" t="s">
        <v>107</v>
      </c>
      <c r="AF197" s="3" t="s">
        <v>104</v>
      </c>
      <c r="AG197" s="3" t="s">
        <v>117</v>
      </c>
      <c r="AH197" s="3" t="s">
        <v>106</v>
      </c>
      <c r="AI197" s="3" t="s">
        <v>105</v>
      </c>
      <c r="AJ197" s="3" t="s">
        <v>105</v>
      </c>
      <c r="AK197" s="3" t="s">
        <v>117</v>
      </c>
      <c r="AL197" s="3" t="s">
        <v>105</v>
      </c>
      <c r="AM197" s="3" t="s">
        <v>105</v>
      </c>
      <c r="AN197" s="3" t="s">
        <v>108</v>
      </c>
      <c r="AO197" s="3" t="s">
        <v>96</v>
      </c>
      <c r="AP197" s="3" t="s">
        <v>96</v>
      </c>
      <c r="AQ197" s="3" t="s">
        <v>1455</v>
      </c>
      <c r="AR197" s="3" t="s">
        <v>675</v>
      </c>
      <c r="AS197" s="3" t="s">
        <v>96</v>
      </c>
      <c r="AT197" s="3" t="s">
        <v>96</v>
      </c>
      <c r="AU197" s="3" t="s">
        <v>96</v>
      </c>
      <c r="AV197" s="3" t="s">
        <v>1456</v>
      </c>
      <c r="AW197" s="3" t="s">
        <v>1453</v>
      </c>
      <c r="AX197" s="3" t="s">
        <v>1453</v>
      </c>
    </row>
    <row r="198" spans="1:50" ht="22" customHeight="1" x14ac:dyDescent="0.35">
      <c r="A198" s="2">
        <v>45530.51525462963</v>
      </c>
      <c r="B198" s="2">
        <v>45530.517812500002</v>
      </c>
      <c r="C198" s="3" t="s">
        <v>52</v>
      </c>
      <c r="D198" s="3" t="s">
        <v>1457</v>
      </c>
      <c r="E198">
        <v>100</v>
      </c>
      <c r="F198">
        <v>221</v>
      </c>
      <c r="G198" s="3" t="s">
        <v>94</v>
      </c>
      <c r="H198" s="2">
        <v>45530.517822187503</v>
      </c>
      <c r="I198" s="3" t="s">
        <v>1458</v>
      </c>
      <c r="J198" s="3" t="s">
        <v>96</v>
      </c>
      <c r="K198" s="3" t="s">
        <v>96</v>
      </c>
      <c r="L198" s="3" t="s">
        <v>96</v>
      </c>
      <c r="M198" s="3" t="s">
        <v>96</v>
      </c>
      <c r="N198">
        <v>42.557499999999997</v>
      </c>
      <c r="O198">
        <v>-71.173599999999993</v>
      </c>
      <c r="P198" s="3" t="s">
        <v>97</v>
      </c>
      <c r="Q198" s="3" t="s">
        <v>98</v>
      </c>
      <c r="R198">
        <v>1</v>
      </c>
      <c r="S198" s="3" t="s">
        <v>99</v>
      </c>
      <c r="T198" s="3" t="s">
        <v>1459</v>
      </c>
      <c r="U198">
        <v>39</v>
      </c>
      <c r="V198" s="3" t="s">
        <v>133</v>
      </c>
      <c r="W198" s="3" t="s">
        <v>96</v>
      </c>
      <c r="X198" s="3" t="s">
        <v>1460</v>
      </c>
      <c r="Y198" s="3" t="s">
        <v>144</v>
      </c>
      <c r="Z198" s="3" t="s">
        <v>117</v>
      </c>
      <c r="AA198" s="3" t="s">
        <v>105</v>
      </c>
      <c r="AB198" s="3" t="s">
        <v>106</v>
      </c>
      <c r="AC198" s="3" t="s">
        <v>107</v>
      </c>
      <c r="AD198" s="3" t="s">
        <v>105</v>
      </c>
      <c r="AE198" s="3" t="s">
        <v>105</v>
      </c>
      <c r="AF198" s="3" t="s">
        <v>104</v>
      </c>
      <c r="AG198" s="3" t="s">
        <v>107</v>
      </c>
      <c r="AH198" s="3" t="s">
        <v>105</v>
      </c>
      <c r="AI198" s="3" t="s">
        <v>106</v>
      </c>
      <c r="AJ198" s="3" t="s">
        <v>117</v>
      </c>
      <c r="AK198" s="3" t="s">
        <v>117</v>
      </c>
      <c r="AL198" s="3" t="s">
        <v>104</v>
      </c>
      <c r="AM198" s="3" t="s">
        <v>106</v>
      </c>
      <c r="AN198" s="3" t="s">
        <v>108</v>
      </c>
      <c r="AO198" s="3" t="s">
        <v>96</v>
      </c>
      <c r="AP198" s="3" t="s">
        <v>96</v>
      </c>
      <c r="AQ198" s="3" t="s">
        <v>1461</v>
      </c>
      <c r="AR198" s="3" t="s">
        <v>192</v>
      </c>
      <c r="AS198" s="3" t="s">
        <v>96</v>
      </c>
      <c r="AT198" s="3" t="s">
        <v>96</v>
      </c>
      <c r="AU198" s="3" t="s">
        <v>96</v>
      </c>
      <c r="AV198" s="3" t="s">
        <v>1462</v>
      </c>
      <c r="AW198" s="3" t="s">
        <v>1459</v>
      </c>
      <c r="AX198" s="3" t="s">
        <v>1459</v>
      </c>
    </row>
    <row r="199" spans="1:50" ht="22" customHeight="1" x14ac:dyDescent="0.35">
      <c r="A199" s="2">
        <v>45530.515949074077</v>
      </c>
      <c r="B199" s="2">
        <v>45530.517847222225</v>
      </c>
      <c r="C199" s="3" t="s">
        <v>52</v>
      </c>
      <c r="D199" s="3" t="s">
        <v>1463</v>
      </c>
      <c r="E199">
        <v>100</v>
      </c>
      <c r="F199">
        <v>164</v>
      </c>
      <c r="G199" s="3" t="s">
        <v>94</v>
      </c>
      <c r="H199" s="2">
        <v>45530.517862129629</v>
      </c>
      <c r="I199" s="3" t="s">
        <v>1464</v>
      </c>
      <c r="J199" s="3" t="s">
        <v>96</v>
      </c>
      <c r="K199" s="3" t="s">
        <v>96</v>
      </c>
      <c r="L199" s="3" t="s">
        <v>96</v>
      </c>
      <c r="M199" s="3" t="s">
        <v>96</v>
      </c>
      <c r="N199">
        <v>41.850200000000001</v>
      </c>
      <c r="O199">
        <v>-87.673599999999993</v>
      </c>
      <c r="P199" s="3" t="s">
        <v>97</v>
      </c>
      <c r="Q199" s="3" t="s">
        <v>98</v>
      </c>
      <c r="R199">
        <v>0.89999997615814209</v>
      </c>
      <c r="S199" s="3" t="s">
        <v>99</v>
      </c>
      <c r="T199" s="3" t="s">
        <v>1465</v>
      </c>
      <c r="U199">
        <v>25</v>
      </c>
      <c r="V199" s="3" t="s">
        <v>133</v>
      </c>
      <c r="W199" s="3" t="s">
        <v>96</v>
      </c>
      <c r="X199" s="3" t="s">
        <v>1466</v>
      </c>
      <c r="Y199" s="3" t="s">
        <v>116</v>
      </c>
      <c r="Z199" s="3" t="s">
        <v>104</v>
      </c>
      <c r="AA199" s="3" t="s">
        <v>105</v>
      </c>
      <c r="AB199" s="3" t="s">
        <v>104</v>
      </c>
      <c r="AC199" s="3" t="s">
        <v>107</v>
      </c>
      <c r="AD199" s="3" t="s">
        <v>106</v>
      </c>
      <c r="AE199" s="3" t="s">
        <v>107</v>
      </c>
      <c r="AF199" s="3" t="s">
        <v>104</v>
      </c>
      <c r="AG199" s="3" t="s">
        <v>106</v>
      </c>
      <c r="AH199" s="3" t="s">
        <v>107</v>
      </c>
      <c r="AI199" s="3" t="s">
        <v>104</v>
      </c>
      <c r="AJ199" s="3" t="s">
        <v>105</v>
      </c>
      <c r="AK199" s="3" t="s">
        <v>107</v>
      </c>
      <c r="AL199" s="3" t="s">
        <v>104</v>
      </c>
      <c r="AM199" s="3" t="s">
        <v>104</v>
      </c>
      <c r="AN199" s="3" t="s">
        <v>108</v>
      </c>
      <c r="AO199" s="3" t="s">
        <v>1467</v>
      </c>
      <c r="AP199" s="3" t="s">
        <v>96</v>
      </c>
      <c r="AQ199" s="3" t="s">
        <v>1468</v>
      </c>
      <c r="AR199" s="3" t="s">
        <v>411</v>
      </c>
      <c r="AS199" s="3" t="s">
        <v>1469</v>
      </c>
      <c r="AT199" s="3" t="s">
        <v>96</v>
      </c>
      <c r="AU199" s="3" t="s">
        <v>96</v>
      </c>
      <c r="AV199" s="3" t="s">
        <v>96</v>
      </c>
      <c r="AW199" s="3" t="s">
        <v>1465</v>
      </c>
      <c r="AX199" s="3" t="s">
        <v>1465</v>
      </c>
    </row>
    <row r="200" spans="1:50" ht="22" customHeight="1" x14ac:dyDescent="0.35">
      <c r="A200" s="2">
        <v>45530.514097222222</v>
      </c>
      <c r="B200" s="2">
        <v>45530.517858796295</v>
      </c>
      <c r="C200" s="3" t="s">
        <v>52</v>
      </c>
      <c r="D200" s="3" t="s">
        <v>1470</v>
      </c>
      <c r="E200">
        <v>100</v>
      </c>
      <c r="F200">
        <v>324</v>
      </c>
      <c r="G200" s="3" t="s">
        <v>94</v>
      </c>
      <c r="H200" s="2">
        <v>45530.517869236108</v>
      </c>
      <c r="I200" s="3" t="s">
        <v>1471</v>
      </c>
      <c r="J200" s="3" t="s">
        <v>96</v>
      </c>
      <c r="K200" s="3" t="s">
        <v>96</v>
      </c>
      <c r="L200" s="3" t="s">
        <v>96</v>
      </c>
      <c r="M200" s="3" t="s">
        <v>96</v>
      </c>
      <c r="N200">
        <v>38.762999999999998</v>
      </c>
      <c r="O200">
        <v>-90.547399999999996</v>
      </c>
      <c r="P200" s="3" t="s">
        <v>97</v>
      </c>
      <c r="Q200" s="3" t="s">
        <v>98</v>
      </c>
      <c r="R200">
        <v>1</v>
      </c>
      <c r="S200" s="3" t="s">
        <v>99</v>
      </c>
      <c r="T200" s="3" t="s">
        <v>1472</v>
      </c>
      <c r="U200">
        <v>53</v>
      </c>
      <c r="V200" s="3" t="s">
        <v>101</v>
      </c>
      <c r="W200" s="3" t="s">
        <v>96</v>
      </c>
      <c r="X200" s="3" t="s">
        <v>1473</v>
      </c>
      <c r="Y200" s="3" t="s">
        <v>135</v>
      </c>
      <c r="Z200" s="3" t="s">
        <v>107</v>
      </c>
      <c r="AA200" s="3" t="s">
        <v>105</v>
      </c>
      <c r="AB200" s="3" t="s">
        <v>105</v>
      </c>
      <c r="AC200" s="3" t="s">
        <v>117</v>
      </c>
      <c r="AD200" s="3" t="s">
        <v>105</v>
      </c>
      <c r="AE200" s="3" t="s">
        <v>106</v>
      </c>
      <c r="AF200" s="3" t="s">
        <v>105</v>
      </c>
      <c r="AG200" s="3" t="s">
        <v>107</v>
      </c>
      <c r="AH200" s="3" t="s">
        <v>104</v>
      </c>
      <c r="AI200" s="3" t="s">
        <v>117</v>
      </c>
      <c r="AJ200" s="3" t="s">
        <v>117</v>
      </c>
      <c r="AK200" s="3" t="s">
        <v>117</v>
      </c>
      <c r="AL200" s="3" t="s">
        <v>104</v>
      </c>
      <c r="AM200" s="3" t="s">
        <v>117</v>
      </c>
      <c r="AN200" s="3" t="s">
        <v>108</v>
      </c>
      <c r="AO200" s="3" t="s">
        <v>206</v>
      </c>
      <c r="AP200" s="3" t="s">
        <v>96</v>
      </c>
      <c r="AQ200" s="3" t="s">
        <v>1474</v>
      </c>
      <c r="AR200" s="3" t="s">
        <v>178</v>
      </c>
      <c r="AS200" s="3" t="s">
        <v>1475</v>
      </c>
      <c r="AT200" s="3" t="s">
        <v>96</v>
      </c>
      <c r="AU200" s="3" t="s">
        <v>96</v>
      </c>
      <c r="AV200" s="3" t="s">
        <v>96</v>
      </c>
      <c r="AW200" s="3" t="s">
        <v>1472</v>
      </c>
      <c r="AX200" s="3" t="s">
        <v>1472</v>
      </c>
    </row>
    <row r="201" spans="1:50" ht="22" customHeight="1" x14ac:dyDescent="0.35">
      <c r="A201" s="2">
        <v>45530.515057870369</v>
      </c>
      <c r="B201" s="2">
        <v>45530.517870370371</v>
      </c>
      <c r="C201" s="3" t="s">
        <v>52</v>
      </c>
      <c r="D201" s="3" t="s">
        <v>1476</v>
      </c>
      <c r="E201">
        <v>100</v>
      </c>
      <c r="F201">
        <v>242</v>
      </c>
      <c r="G201" s="3" t="s">
        <v>94</v>
      </c>
      <c r="H201" s="2">
        <v>45530.517878888888</v>
      </c>
      <c r="I201" s="3" t="s">
        <v>1477</v>
      </c>
      <c r="J201" s="3" t="s">
        <v>96</v>
      </c>
      <c r="K201" s="3" t="s">
        <v>96</v>
      </c>
      <c r="L201" s="3" t="s">
        <v>96</v>
      </c>
      <c r="M201" s="3" t="s">
        <v>96</v>
      </c>
      <c r="N201">
        <v>39.966799999999999</v>
      </c>
      <c r="O201">
        <v>-75.151200000000003</v>
      </c>
      <c r="P201" s="3" t="s">
        <v>97</v>
      </c>
      <c r="Q201" s="3" t="s">
        <v>98</v>
      </c>
      <c r="R201" s="3" t="s">
        <v>96</v>
      </c>
      <c r="S201" s="3" t="s">
        <v>99</v>
      </c>
      <c r="T201" s="3" t="s">
        <v>1478</v>
      </c>
      <c r="U201">
        <v>54</v>
      </c>
      <c r="V201" s="3" t="s">
        <v>133</v>
      </c>
      <c r="W201" s="3" t="s">
        <v>96</v>
      </c>
      <c r="X201" s="3" t="s">
        <v>1479</v>
      </c>
      <c r="Y201" s="3" t="s">
        <v>144</v>
      </c>
      <c r="Z201" s="3" t="s">
        <v>105</v>
      </c>
      <c r="AA201" s="3" t="s">
        <v>107</v>
      </c>
      <c r="AB201" s="3" t="s">
        <v>104</v>
      </c>
      <c r="AC201" s="3" t="s">
        <v>105</v>
      </c>
      <c r="AD201" s="3" t="s">
        <v>104</v>
      </c>
      <c r="AE201" s="3" t="s">
        <v>107</v>
      </c>
      <c r="AF201" s="3" t="s">
        <v>105</v>
      </c>
      <c r="AG201" s="3" t="s">
        <v>105</v>
      </c>
      <c r="AH201" s="3" t="s">
        <v>104</v>
      </c>
      <c r="AI201" s="3" t="s">
        <v>107</v>
      </c>
      <c r="AJ201" s="3" t="s">
        <v>117</v>
      </c>
      <c r="AK201" s="3" t="s">
        <v>117</v>
      </c>
      <c r="AL201" s="3" t="s">
        <v>105</v>
      </c>
      <c r="AM201" s="3" t="s">
        <v>106</v>
      </c>
      <c r="AN201" s="3" t="s">
        <v>108</v>
      </c>
      <c r="AO201" s="3" t="s">
        <v>244</v>
      </c>
      <c r="AP201" s="3" t="s">
        <v>96</v>
      </c>
      <c r="AQ201" s="3" t="s">
        <v>1480</v>
      </c>
      <c r="AR201" s="3" t="s">
        <v>1481</v>
      </c>
      <c r="AS201" s="3" t="s">
        <v>1482</v>
      </c>
      <c r="AT201" s="3" t="s">
        <v>96</v>
      </c>
      <c r="AU201" s="3" t="s">
        <v>96</v>
      </c>
      <c r="AV201" s="3" t="s">
        <v>96</v>
      </c>
      <c r="AW201" s="3" t="s">
        <v>1478</v>
      </c>
      <c r="AX201" s="3" t="s">
        <v>1478</v>
      </c>
    </row>
    <row r="202" spans="1:50" ht="22" customHeight="1" x14ac:dyDescent="0.35">
      <c r="A202" s="2">
        <v>45530.507465277777</v>
      </c>
      <c r="B202" s="2">
        <v>45530.517870370371</v>
      </c>
      <c r="C202" s="3" t="s">
        <v>52</v>
      </c>
      <c r="D202" s="3" t="s">
        <v>1483</v>
      </c>
      <c r="E202">
        <v>100</v>
      </c>
      <c r="F202">
        <v>899</v>
      </c>
      <c r="G202" s="3" t="s">
        <v>94</v>
      </c>
      <c r="H202" s="2">
        <v>45530.517884317131</v>
      </c>
      <c r="I202" s="3" t="s">
        <v>1484</v>
      </c>
      <c r="J202" s="3" t="s">
        <v>96</v>
      </c>
      <c r="K202" s="3" t="s">
        <v>96</v>
      </c>
      <c r="L202" s="3" t="s">
        <v>96</v>
      </c>
      <c r="M202" s="3" t="s">
        <v>96</v>
      </c>
      <c r="N202">
        <v>38.240600000000001</v>
      </c>
      <c r="O202">
        <v>-85.815600000000003</v>
      </c>
      <c r="P202" s="3" t="s">
        <v>97</v>
      </c>
      <c r="Q202" s="3" t="s">
        <v>98</v>
      </c>
      <c r="R202">
        <v>1</v>
      </c>
      <c r="S202" s="3" t="s">
        <v>99</v>
      </c>
      <c r="T202" s="3" t="s">
        <v>1485</v>
      </c>
      <c r="U202">
        <v>29</v>
      </c>
      <c r="V202" s="3" t="s">
        <v>133</v>
      </c>
      <c r="W202" s="3" t="s">
        <v>96</v>
      </c>
      <c r="X202" s="3" t="s">
        <v>1486</v>
      </c>
      <c r="Y202" s="3" t="s">
        <v>116</v>
      </c>
      <c r="Z202" s="3" t="s">
        <v>107</v>
      </c>
      <c r="AA202" s="3" t="s">
        <v>105</v>
      </c>
      <c r="AB202" s="3" t="s">
        <v>106</v>
      </c>
      <c r="AC202" s="3" t="s">
        <v>105</v>
      </c>
      <c r="AD202" s="3" t="s">
        <v>106</v>
      </c>
      <c r="AE202" s="3" t="s">
        <v>107</v>
      </c>
      <c r="AF202" s="3" t="s">
        <v>106</v>
      </c>
      <c r="AG202" s="3" t="s">
        <v>117</v>
      </c>
      <c r="AH202" s="3" t="s">
        <v>105</v>
      </c>
      <c r="AI202" s="3" t="s">
        <v>117</v>
      </c>
      <c r="AJ202" s="3" t="s">
        <v>117</v>
      </c>
      <c r="AK202" s="3" t="s">
        <v>117</v>
      </c>
      <c r="AL202" s="3" t="s">
        <v>105</v>
      </c>
      <c r="AM202" s="3" t="s">
        <v>106</v>
      </c>
      <c r="AN202" s="3" t="s">
        <v>108</v>
      </c>
      <c r="AO202" s="3" t="s">
        <v>1487</v>
      </c>
      <c r="AP202" s="3" t="s">
        <v>1488</v>
      </c>
      <c r="AQ202" s="3" t="s">
        <v>1489</v>
      </c>
      <c r="AR202" s="3" t="s">
        <v>1490</v>
      </c>
      <c r="AS202" s="3" t="s">
        <v>96</v>
      </c>
      <c r="AT202" s="3" t="s">
        <v>96</v>
      </c>
      <c r="AU202" s="3" t="s">
        <v>96</v>
      </c>
      <c r="AV202" s="3" t="s">
        <v>1491</v>
      </c>
      <c r="AW202" s="3" t="s">
        <v>1485</v>
      </c>
      <c r="AX202" s="3" t="s">
        <v>1485</v>
      </c>
    </row>
    <row r="203" spans="1:50" ht="22" customHeight="1" x14ac:dyDescent="0.35">
      <c r="A203" s="2">
        <v>45530.514155092591</v>
      </c>
      <c r="B203" s="2">
        <v>45530.517939814818</v>
      </c>
      <c r="C203" s="3" t="s">
        <v>52</v>
      </c>
      <c r="D203" s="3" t="s">
        <v>1492</v>
      </c>
      <c r="E203">
        <v>100</v>
      </c>
      <c r="F203">
        <v>327</v>
      </c>
      <c r="G203" s="3" t="s">
        <v>94</v>
      </c>
      <c r="H203" s="2">
        <v>45530.517949780093</v>
      </c>
      <c r="I203" s="3" t="s">
        <v>1493</v>
      </c>
      <c r="J203" s="3" t="s">
        <v>96</v>
      </c>
      <c r="K203" s="3" t="s">
        <v>96</v>
      </c>
      <c r="L203" s="3" t="s">
        <v>96</v>
      </c>
      <c r="M203" s="3" t="s">
        <v>96</v>
      </c>
      <c r="N203">
        <v>33.454000000000001</v>
      </c>
      <c r="O203">
        <v>-84.153400000000005</v>
      </c>
      <c r="P203" s="3" t="s">
        <v>97</v>
      </c>
      <c r="Q203" s="3" t="s">
        <v>98</v>
      </c>
      <c r="R203">
        <v>1</v>
      </c>
      <c r="S203" s="3" t="s">
        <v>99</v>
      </c>
      <c r="T203" s="3" t="s">
        <v>1494</v>
      </c>
      <c r="U203">
        <v>45</v>
      </c>
      <c r="V203" s="3" t="s">
        <v>133</v>
      </c>
      <c r="W203" s="3" t="s">
        <v>96</v>
      </c>
      <c r="X203" s="3" t="s">
        <v>1495</v>
      </c>
      <c r="Y203" s="3" t="s">
        <v>116</v>
      </c>
      <c r="Z203" s="3" t="s">
        <v>107</v>
      </c>
      <c r="AA203" s="3" t="s">
        <v>105</v>
      </c>
      <c r="AB203" s="3" t="s">
        <v>105</v>
      </c>
      <c r="AC203" s="3" t="s">
        <v>105</v>
      </c>
      <c r="AD203" s="3" t="s">
        <v>105</v>
      </c>
      <c r="AE203" s="3" t="s">
        <v>106</v>
      </c>
      <c r="AF203" s="3" t="s">
        <v>105</v>
      </c>
      <c r="AG203" s="3" t="s">
        <v>105</v>
      </c>
      <c r="AH203" s="3" t="s">
        <v>105</v>
      </c>
      <c r="AI203" s="3" t="s">
        <v>105</v>
      </c>
      <c r="AJ203" s="3" t="s">
        <v>107</v>
      </c>
      <c r="AK203" s="3" t="s">
        <v>117</v>
      </c>
      <c r="AL203" s="3" t="s">
        <v>105</v>
      </c>
      <c r="AM203" s="3" t="s">
        <v>107</v>
      </c>
      <c r="AN203" s="3" t="s">
        <v>108</v>
      </c>
      <c r="AO203" s="3" t="s">
        <v>136</v>
      </c>
      <c r="AP203" s="3" t="s">
        <v>96</v>
      </c>
      <c r="AQ203" s="3" t="s">
        <v>1496</v>
      </c>
      <c r="AR203" s="3" t="s">
        <v>208</v>
      </c>
      <c r="AS203" s="3" t="s">
        <v>1497</v>
      </c>
      <c r="AT203" s="3" t="s">
        <v>96</v>
      </c>
      <c r="AU203" s="3" t="s">
        <v>96</v>
      </c>
      <c r="AV203" s="3" t="s">
        <v>96</v>
      </c>
      <c r="AW203" s="3" t="s">
        <v>1494</v>
      </c>
      <c r="AX203" s="3" t="s">
        <v>1494</v>
      </c>
    </row>
    <row r="204" spans="1:50" ht="22" customHeight="1" x14ac:dyDescent="0.35">
      <c r="A204" s="2">
        <v>45530.515115740738</v>
      </c>
      <c r="B204" s="2">
        <v>45530.517962962964</v>
      </c>
      <c r="C204" s="3" t="s">
        <v>52</v>
      </c>
      <c r="D204" s="3" t="s">
        <v>1498</v>
      </c>
      <c r="E204">
        <v>100</v>
      </c>
      <c r="F204">
        <v>246</v>
      </c>
      <c r="G204" s="3" t="s">
        <v>94</v>
      </c>
      <c r="H204" s="2">
        <v>45530.517979861113</v>
      </c>
      <c r="I204" s="3" t="s">
        <v>1499</v>
      </c>
      <c r="J204" s="3" t="s">
        <v>96</v>
      </c>
      <c r="K204" s="3" t="s">
        <v>96</v>
      </c>
      <c r="L204" s="3" t="s">
        <v>96</v>
      </c>
      <c r="M204" s="3" t="s">
        <v>96</v>
      </c>
      <c r="N204">
        <v>32.854500000000002</v>
      </c>
      <c r="O204">
        <v>-96.599100000000007</v>
      </c>
      <c r="P204" s="3" t="s">
        <v>97</v>
      </c>
      <c r="Q204" s="3" t="s">
        <v>98</v>
      </c>
      <c r="R204">
        <v>1</v>
      </c>
      <c r="S204" s="3" t="s">
        <v>99</v>
      </c>
      <c r="T204" s="3" t="s">
        <v>1500</v>
      </c>
      <c r="U204">
        <v>29</v>
      </c>
      <c r="V204" s="3" t="s">
        <v>133</v>
      </c>
      <c r="W204" s="3" t="s">
        <v>96</v>
      </c>
      <c r="X204" s="3" t="s">
        <v>1501</v>
      </c>
      <c r="Y204" s="3" t="s">
        <v>135</v>
      </c>
      <c r="Z204" s="3" t="s">
        <v>105</v>
      </c>
      <c r="AA204" s="3" t="s">
        <v>105</v>
      </c>
      <c r="AB204" s="3" t="s">
        <v>107</v>
      </c>
      <c r="AC204" s="3" t="s">
        <v>105</v>
      </c>
      <c r="AD204" s="3" t="s">
        <v>105</v>
      </c>
      <c r="AE204" s="3" t="s">
        <v>107</v>
      </c>
      <c r="AF204" s="3" t="s">
        <v>105</v>
      </c>
      <c r="AG204" s="3" t="s">
        <v>105</v>
      </c>
      <c r="AH204" s="3" t="s">
        <v>105</v>
      </c>
      <c r="AI204" s="3" t="s">
        <v>106</v>
      </c>
      <c r="AJ204" s="3" t="s">
        <v>117</v>
      </c>
      <c r="AK204" s="3" t="s">
        <v>117</v>
      </c>
      <c r="AL204" s="3" t="s">
        <v>105</v>
      </c>
      <c r="AM204" s="3" t="s">
        <v>107</v>
      </c>
      <c r="AN204" s="3" t="s">
        <v>108</v>
      </c>
      <c r="AO204" s="3" t="s">
        <v>206</v>
      </c>
      <c r="AP204" s="3" t="s">
        <v>96</v>
      </c>
      <c r="AQ204" s="3" t="s">
        <v>1502</v>
      </c>
      <c r="AR204" s="3" t="s">
        <v>1503</v>
      </c>
      <c r="AS204" s="3" t="s">
        <v>1504</v>
      </c>
      <c r="AT204" s="3" t="s">
        <v>96</v>
      </c>
      <c r="AU204" s="3" t="s">
        <v>96</v>
      </c>
      <c r="AV204" s="3" t="s">
        <v>96</v>
      </c>
      <c r="AW204" s="3" t="s">
        <v>1500</v>
      </c>
      <c r="AX204" s="3" t="s">
        <v>1500</v>
      </c>
    </row>
    <row r="205" spans="1:50" ht="22" customHeight="1" x14ac:dyDescent="0.35">
      <c r="A205" s="2">
        <v>45530.514861111114</v>
      </c>
      <c r="B205" s="2">
        <v>45530.51798611111</v>
      </c>
      <c r="C205" s="3" t="s">
        <v>52</v>
      </c>
      <c r="D205" s="3" t="s">
        <v>1505</v>
      </c>
      <c r="E205">
        <v>100</v>
      </c>
      <c r="F205">
        <v>269</v>
      </c>
      <c r="G205" s="3" t="s">
        <v>94</v>
      </c>
      <c r="H205" s="2">
        <v>45530.517990416665</v>
      </c>
      <c r="I205" s="3" t="s">
        <v>1506</v>
      </c>
      <c r="J205" s="3" t="s">
        <v>96</v>
      </c>
      <c r="K205" s="3" t="s">
        <v>96</v>
      </c>
      <c r="L205" s="3" t="s">
        <v>96</v>
      </c>
      <c r="M205" s="3" t="s">
        <v>96</v>
      </c>
      <c r="N205">
        <v>36.060600000000001</v>
      </c>
      <c r="O205">
        <v>-95.945599999999999</v>
      </c>
      <c r="P205" s="3" t="s">
        <v>97</v>
      </c>
      <c r="Q205" s="3" t="s">
        <v>98</v>
      </c>
      <c r="R205">
        <v>1</v>
      </c>
      <c r="S205" s="3" t="s">
        <v>99</v>
      </c>
      <c r="T205" s="3" t="s">
        <v>1507</v>
      </c>
      <c r="U205">
        <v>24</v>
      </c>
      <c r="V205" s="3" t="s">
        <v>101</v>
      </c>
      <c r="W205" s="3" t="s">
        <v>96</v>
      </c>
      <c r="X205" s="3" t="s">
        <v>1508</v>
      </c>
      <c r="Y205" s="3" t="s">
        <v>144</v>
      </c>
      <c r="Z205" s="3" t="s">
        <v>117</v>
      </c>
      <c r="AA205" s="3" t="s">
        <v>104</v>
      </c>
      <c r="AB205" s="3" t="s">
        <v>105</v>
      </c>
      <c r="AC205" s="3" t="s">
        <v>107</v>
      </c>
      <c r="AD205" s="3" t="s">
        <v>105</v>
      </c>
      <c r="AE205" s="3" t="s">
        <v>105</v>
      </c>
      <c r="AF205" s="3" t="s">
        <v>105</v>
      </c>
      <c r="AG205" s="3" t="s">
        <v>105</v>
      </c>
      <c r="AH205" s="3" t="s">
        <v>105</v>
      </c>
      <c r="AI205" s="3" t="s">
        <v>107</v>
      </c>
      <c r="AJ205" s="3" t="s">
        <v>117</v>
      </c>
      <c r="AK205" s="3" t="s">
        <v>117</v>
      </c>
      <c r="AL205" s="3" t="s">
        <v>104</v>
      </c>
      <c r="AM205" s="3" t="s">
        <v>106</v>
      </c>
      <c r="AN205" s="3" t="s">
        <v>108</v>
      </c>
      <c r="AO205" s="3" t="s">
        <v>176</v>
      </c>
      <c r="AP205" s="3" t="s">
        <v>96</v>
      </c>
      <c r="AQ205" s="3" t="s">
        <v>1509</v>
      </c>
      <c r="AR205" s="3" t="s">
        <v>367</v>
      </c>
      <c r="AS205" s="3" t="s">
        <v>1510</v>
      </c>
      <c r="AT205" s="3" t="s">
        <v>96</v>
      </c>
      <c r="AU205" s="3" t="s">
        <v>96</v>
      </c>
      <c r="AV205" s="3" t="s">
        <v>96</v>
      </c>
      <c r="AW205" s="3" t="s">
        <v>1507</v>
      </c>
      <c r="AX205" s="3" t="s">
        <v>1507</v>
      </c>
    </row>
    <row r="206" spans="1:50" ht="22" customHeight="1" x14ac:dyDescent="0.35">
      <c r="A206" s="2">
        <v>45530.504074074073</v>
      </c>
      <c r="B206" s="2">
        <v>45530.518101851849</v>
      </c>
      <c r="C206" s="3" t="s">
        <v>52</v>
      </c>
      <c r="D206" s="3" t="s">
        <v>1511</v>
      </c>
      <c r="E206">
        <v>100</v>
      </c>
      <c r="F206">
        <v>1211</v>
      </c>
      <c r="G206" s="3" t="s">
        <v>94</v>
      </c>
      <c r="H206" s="2">
        <v>45530.518106504627</v>
      </c>
      <c r="I206" s="3" t="s">
        <v>1512</v>
      </c>
      <c r="J206" s="3" t="s">
        <v>96</v>
      </c>
      <c r="K206" s="3" t="s">
        <v>96</v>
      </c>
      <c r="L206" s="3" t="s">
        <v>96</v>
      </c>
      <c r="M206" s="3" t="s">
        <v>96</v>
      </c>
      <c r="N206">
        <v>37.750999999999998</v>
      </c>
      <c r="O206">
        <v>-97.822000000000003</v>
      </c>
      <c r="P206" s="3" t="s">
        <v>97</v>
      </c>
      <c r="Q206" s="3" t="s">
        <v>98</v>
      </c>
      <c r="R206">
        <v>1</v>
      </c>
      <c r="S206" s="3" t="s">
        <v>99</v>
      </c>
      <c r="T206" s="3" t="s">
        <v>1513</v>
      </c>
      <c r="U206">
        <v>47</v>
      </c>
      <c r="V206" s="3" t="s">
        <v>133</v>
      </c>
      <c r="W206" s="3" t="s">
        <v>96</v>
      </c>
      <c r="X206" s="3" t="s">
        <v>1514</v>
      </c>
      <c r="Y206" s="3" t="s">
        <v>144</v>
      </c>
      <c r="Z206" s="3" t="s">
        <v>105</v>
      </c>
      <c r="AA206" s="3" t="s">
        <v>106</v>
      </c>
      <c r="AB206" s="3" t="s">
        <v>106</v>
      </c>
      <c r="AC206" s="3" t="s">
        <v>106</v>
      </c>
      <c r="AD206" s="3" t="s">
        <v>106</v>
      </c>
      <c r="AE206" s="3" t="s">
        <v>106</v>
      </c>
      <c r="AF206" s="3" t="s">
        <v>105</v>
      </c>
      <c r="AG206" s="3" t="s">
        <v>106</v>
      </c>
      <c r="AH206" s="3" t="s">
        <v>106</v>
      </c>
      <c r="AI206" s="3" t="s">
        <v>105</v>
      </c>
      <c r="AJ206" s="3" t="s">
        <v>105</v>
      </c>
      <c r="AK206" s="3" t="s">
        <v>106</v>
      </c>
      <c r="AL206" s="3" t="s">
        <v>106</v>
      </c>
      <c r="AM206" s="3" t="s">
        <v>106</v>
      </c>
      <c r="AN206" s="3" t="s">
        <v>108</v>
      </c>
      <c r="AO206" s="3" t="s">
        <v>222</v>
      </c>
      <c r="AP206" s="3" t="s">
        <v>96</v>
      </c>
      <c r="AQ206" s="3" t="s">
        <v>1515</v>
      </c>
      <c r="AR206" s="3" t="s">
        <v>1516</v>
      </c>
      <c r="AS206" s="3" t="s">
        <v>1517</v>
      </c>
      <c r="AT206" s="3" t="s">
        <v>96</v>
      </c>
      <c r="AU206" s="3" t="s">
        <v>96</v>
      </c>
      <c r="AV206" s="3" t="s">
        <v>96</v>
      </c>
      <c r="AW206" s="3" t="s">
        <v>1513</v>
      </c>
      <c r="AX206" s="3" t="s">
        <v>1513</v>
      </c>
    </row>
    <row r="207" spans="1:50" ht="22" customHeight="1" x14ac:dyDescent="0.35">
      <c r="A207" s="2">
        <v>45530.515659722223</v>
      </c>
      <c r="B207" s="2">
        <v>45530.518136574072</v>
      </c>
      <c r="C207" s="3" t="s">
        <v>52</v>
      </c>
      <c r="D207" s="3" t="s">
        <v>1518</v>
      </c>
      <c r="E207">
        <v>100</v>
      </c>
      <c r="F207">
        <v>213</v>
      </c>
      <c r="G207" s="3" t="s">
        <v>94</v>
      </c>
      <c r="H207" s="2">
        <v>45530.518143321759</v>
      </c>
      <c r="I207" s="3" t="s">
        <v>1519</v>
      </c>
      <c r="J207" s="3" t="s">
        <v>96</v>
      </c>
      <c r="K207" s="3" t="s">
        <v>96</v>
      </c>
      <c r="L207" s="3" t="s">
        <v>96</v>
      </c>
      <c r="M207" s="3" t="s">
        <v>96</v>
      </c>
      <c r="N207">
        <v>35.483800000000002</v>
      </c>
      <c r="O207">
        <v>-80.603099999999998</v>
      </c>
      <c r="P207" s="3" t="s">
        <v>97</v>
      </c>
      <c r="Q207" s="3" t="s">
        <v>98</v>
      </c>
      <c r="R207">
        <v>1</v>
      </c>
      <c r="S207" s="3" t="s">
        <v>99</v>
      </c>
      <c r="T207" s="3" t="s">
        <v>1520</v>
      </c>
      <c r="U207">
        <v>63</v>
      </c>
      <c r="V207" s="3" t="s">
        <v>101</v>
      </c>
      <c r="W207" s="3" t="s">
        <v>96</v>
      </c>
      <c r="X207" s="3" t="s">
        <v>1521</v>
      </c>
      <c r="Y207" s="3" t="s">
        <v>144</v>
      </c>
      <c r="Z207" s="3" t="s">
        <v>117</v>
      </c>
      <c r="AA207" s="3" t="s">
        <v>105</v>
      </c>
      <c r="AB207" s="3" t="s">
        <v>104</v>
      </c>
      <c r="AC207" s="3" t="s">
        <v>105</v>
      </c>
      <c r="AD207" s="3" t="s">
        <v>105</v>
      </c>
      <c r="AE207" s="3" t="s">
        <v>105</v>
      </c>
      <c r="AF207" s="3" t="s">
        <v>105</v>
      </c>
      <c r="AG207" s="3" t="s">
        <v>104</v>
      </c>
      <c r="AH207" s="3" t="s">
        <v>104</v>
      </c>
      <c r="AI207" s="3" t="s">
        <v>117</v>
      </c>
      <c r="AJ207" s="3" t="s">
        <v>117</v>
      </c>
      <c r="AK207" s="3" t="s">
        <v>117</v>
      </c>
      <c r="AL207" s="3" t="s">
        <v>104</v>
      </c>
      <c r="AM207" s="3" t="s">
        <v>117</v>
      </c>
      <c r="AN207" s="3" t="s">
        <v>108</v>
      </c>
      <c r="AO207" s="3" t="s">
        <v>1522</v>
      </c>
      <c r="AP207" s="3" t="s">
        <v>96</v>
      </c>
      <c r="AQ207" s="3" t="s">
        <v>1523</v>
      </c>
      <c r="AR207" s="3" t="s">
        <v>1276</v>
      </c>
      <c r="AS207" s="3" t="s">
        <v>1524</v>
      </c>
      <c r="AT207" s="3" t="s">
        <v>1525</v>
      </c>
      <c r="AU207" s="3" t="s">
        <v>96</v>
      </c>
      <c r="AV207" s="3" t="s">
        <v>96</v>
      </c>
      <c r="AW207" s="3" t="s">
        <v>1520</v>
      </c>
      <c r="AX207" s="3" t="s">
        <v>1520</v>
      </c>
    </row>
    <row r="208" spans="1:50" ht="22" customHeight="1" x14ac:dyDescent="0.35">
      <c r="A208" s="2">
        <v>45530.516087962962</v>
      </c>
      <c r="B208" s="2">
        <v>45530.518136574072</v>
      </c>
      <c r="C208" s="3" t="s">
        <v>52</v>
      </c>
      <c r="D208" s="3" t="s">
        <v>1526</v>
      </c>
      <c r="E208">
        <v>100</v>
      </c>
      <c r="F208">
        <v>176</v>
      </c>
      <c r="G208" s="3" t="s">
        <v>94</v>
      </c>
      <c r="H208" s="2">
        <v>45530.518144004629</v>
      </c>
      <c r="I208" s="3" t="s">
        <v>1527</v>
      </c>
      <c r="J208" s="3" t="s">
        <v>96</v>
      </c>
      <c r="K208" s="3" t="s">
        <v>96</v>
      </c>
      <c r="L208" s="3" t="s">
        <v>96</v>
      </c>
      <c r="M208" s="3" t="s">
        <v>96</v>
      </c>
      <c r="N208">
        <v>39.0015</v>
      </c>
      <c r="O208">
        <v>-77.096100000000007</v>
      </c>
      <c r="P208" s="3" t="s">
        <v>97</v>
      </c>
      <c r="Q208" s="3" t="s">
        <v>98</v>
      </c>
      <c r="R208">
        <v>1</v>
      </c>
      <c r="S208" s="3" t="s">
        <v>99</v>
      </c>
      <c r="T208" s="3" t="s">
        <v>1528</v>
      </c>
      <c r="U208">
        <v>29</v>
      </c>
      <c r="V208" s="3" t="s">
        <v>476</v>
      </c>
      <c r="W208" s="3" t="s">
        <v>1529</v>
      </c>
      <c r="X208" s="3" t="s">
        <v>1530</v>
      </c>
      <c r="Y208" s="3" t="s">
        <v>116</v>
      </c>
      <c r="Z208" s="3" t="s">
        <v>117</v>
      </c>
      <c r="AA208" s="3" t="s">
        <v>105</v>
      </c>
      <c r="AB208" s="3" t="s">
        <v>105</v>
      </c>
      <c r="AC208" s="3" t="s">
        <v>107</v>
      </c>
      <c r="AD208" s="3" t="s">
        <v>107</v>
      </c>
      <c r="AE208" s="3" t="s">
        <v>105</v>
      </c>
      <c r="AF208" s="3" t="s">
        <v>105</v>
      </c>
      <c r="AG208" s="3" t="s">
        <v>105</v>
      </c>
      <c r="AH208" s="3" t="s">
        <v>104</v>
      </c>
      <c r="AI208" s="3" t="s">
        <v>117</v>
      </c>
      <c r="AJ208" s="3" t="s">
        <v>117</v>
      </c>
      <c r="AK208" s="3" t="s">
        <v>117</v>
      </c>
      <c r="AL208" s="3" t="s">
        <v>104</v>
      </c>
      <c r="AM208" s="3" t="s">
        <v>107</v>
      </c>
      <c r="AN208" s="3" t="s">
        <v>108</v>
      </c>
      <c r="AO208" s="3" t="s">
        <v>244</v>
      </c>
      <c r="AP208" s="3" t="s">
        <v>96</v>
      </c>
      <c r="AQ208" s="3" t="s">
        <v>1531</v>
      </c>
      <c r="AR208" s="3" t="s">
        <v>632</v>
      </c>
      <c r="AS208" s="3" t="s">
        <v>1532</v>
      </c>
      <c r="AT208" s="3" t="s">
        <v>96</v>
      </c>
      <c r="AU208" s="3" t="s">
        <v>96</v>
      </c>
      <c r="AV208" s="3" t="s">
        <v>96</v>
      </c>
      <c r="AW208" s="3" t="s">
        <v>1528</v>
      </c>
      <c r="AX208" s="3" t="s">
        <v>1528</v>
      </c>
    </row>
    <row r="209" spans="1:50" ht="22" customHeight="1" x14ac:dyDescent="0.35">
      <c r="A209" s="2">
        <v>45530.515706018516</v>
      </c>
      <c r="B209" s="2">
        <v>45530.518159722225</v>
      </c>
      <c r="C209" s="3" t="s">
        <v>52</v>
      </c>
      <c r="D209" s="3" t="s">
        <v>1533</v>
      </c>
      <c r="E209">
        <v>100</v>
      </c>
      <c r="F209">
        <v>211</v>
      </c>
      <c r="G209" s="3" t="s">
        <v>94</v>
      </c>
      <c r="H209" s="2">
        <v>45530.518164606481</v>
      </c>
      <c r="I209" s="3" t="s">
        <v>1534</v>
      </c>
      <c r="J209" s="3" t="s">
        <v>96</v>
      </c>
      <c r="K209" s="3" t="s">
        <v>96</v>
      </c>
      <c r="L209" s="3" t="s">
        <v>96</v>
      </c>
      <c r="M209" s="3" t="s">
        <v>96</v>
      </c>
      <c r="N209">
        <v>40.820500000000003</v>
      </c>
      <c r="O209">
        <v>-73.918300000000002</v>
      </c>
      <c r="P209" s="3" t="s">
        <v>97</v>
      </c>
      <c r="Q209" s="3" t="s">
        <v>98</v>
      </c>
      <c r="R209">
        <v>1</v>
      </c>
      <c r="S209" s="3" t="s">
        <v>99</v>
      </c>
      <c r="T209" s="3" t="s">
        <v>1535</v>
      </c>
      <c r="U209">
        <v>34</v>
      </c>
      <c r="V209" s="3" t="s">
        <v>101</v>
      </c>
      <c r="W209" s="3" t="s">
        <v>96</v>
      </c>
      <c r="X209" s="3" t="s">
        <v>1536</v>
      </c>
      <c r="Y209" s="3" t="s">
        <v>144</v>
      </c>
      <c r="Z209" s="3" t="s">
        <v>107</v>
      </c>
      <c r="AA209" s="3" t="s">
        <v>105</v>
      </c>
      <c r="AB209" s="3" t="s">
        <v>105</v>
      </c>
      <c r="AC209" s="3" t="s">
        <v>105</v>
      </c>
      <c r="AD209" s="3" t="s">
        <v>106</v>
      </c>
      <c r="AE209" s="3" t="s">
        <v>104</v>
      </c>
      <c r="AF209" s="3" t="s">
        <v>105</v>
      </c>
      <c r="AG209" s="3" t="s">
        <v>105</v>
      </c>
      <c r="AH209" s="3" t="s">
        <v>106</v>
      </c>
      <c r="AI209" s="3" t="s">
        <v>105</v>
      </c>
      <c r="AJ209" s="3" t="s">
        <v>107</v>
      </c>
      <c r="AK209" s="3" t="s">
        <v>117</v>
      </c>
      <c r="AL209" s="3" t="s">
        <v>106</v>
      </c>
      <c r="AM209" s="3" t="s">
        <v>105</v>
      </c>
      <c r="AN209" s="3" t="s">
        <v>126</v>
      </c>
      <c r="AO209" s="3" t="s">
        <v>958</v>
      </c>
      <c r="AP209" s="3" t="s">
        <v>96</v>
      </c>
      <c r="AQ209" s="3" t="s">
        <v>96</v>
      </c>
      <c r="AR209" s="3" t="s">
        <v>96</v>
      </c>
      <c r="AS209" s="3" t="s">
        <v>1537</v>
      </c>
      <c r="AT209" s="3" t="s">
        <v>96</v>
      </c>
      <c r="AU209" s="3" t="s">
        <v>1538</v>
      </c>
      <c r="AV209" s="3" t="s">
        <v>96</v>
      </c>
      <c r="AW209" s="3" t="s">
        <v>1535</v>
      </c>
      <c r="AX209" s="3" t="s">
        <v>1535</v>
      </c>
    </row>
    <row r="210" spans="1:50" ht="22" customHeight="1" x14ac:dyDescent="0.35">
      <c r="A210" s="2">
        <v>45530.514664351853</v>
      </c>
      <c r="B210" s="2">
        <v>45530.51835648148</v>
      </c>
      <c r="C210" s="3" t="s">
        <v>52</v>
      </c>
      <c r="D210" s="3" t="s">
        <v>1539</v>
      </c>
      <c r="E210">
        <v>100</v>
      </c>
      <c r="F210">
        <v>318</v>
      </c>
      <c r="G210" s="3" t="s">
        <v>94</v>
      </c>
      <c r="H210" s="2">
        <v>45530.518362083334</v>
      </c>
      <c r="I210" s="3" t="s">
        <v>1540</v>
      </c>
      <c r="J210" s="3" t="s">
        <v>96</v>
      </c>
      <c r="K210" s="3" t="s">
        <v>96</v>
      </c>
      <c r="L210" s="3" t="s">
        <v>96</v>
      </c>
      <c r="M210" s="3" t="s">
        <v>96</v>
      </c>
      <c r="N210">
        <v>34.679600000000001</v>
      </c>
      <c r="O210">
        <v>-82.932500000000005</v>
      </c>
      <c r="P210" s="3" t="s">
        <v>97</v>
      </c>
      <c r="Q210" s="3" t="s">
        <v>98</v>
      </c>
      <c r="R210">
        <v>1</v>
      </c>
      <c r="S210" s="3" t="s">
        <v>99</v>
      </c>
      <c r="T210" s="3" t="s">
        <v>1541</v>
      </c>
      <c r="U210">
        <v>50</v>
      </c>
      <c r="V210" s="3" t="s">
        <v>101</v>
      </c>
      <c r="W210" s="3" t="s">
        <v>96</v>
      </c>
      <c r="X210" s="3" t="s">
        <v>1542</v>
      </c>
      <c r="Y210" s="3" t="s">
        <v>135</v>
      </c>
      <c r="Z210" s="3" t="s">
        <v>117</v>
      </c>
      <c r="AA210" s="3" t="s">
        <v>105</v>
      </c>
      <c r="AB210" s="3" t="s">
        <v>105</v>
      </c>
      <c r="AC210" s="3" t="s">
        <v>107</v>
      </c>
      <c r="AD210" s="3" t="s">
        <v>105</v>
      </c>
      <c r="AE210" s="3" t="s">
        <v>105</v>
      </c>
      <c r="AF210" s="3" t="s">
        <v>105</v>
      </c>
      <c r="AG210" s="3" t="s">
        <v>105</v>
      </c>
      <c r="AH210" s="3" t="s">
        <v>104</v>
      </c>
      <c r="AI210" s="3" t="s">
        <v>107</v>
      </c>
      <c r="AJ210" s="3" t="s">
        <v>117</v>
      </c>
      <c r="AK210" s="3" t="s">
        <v>117</v>
      </c>
      <c r="AL210" s="3" t="s">
        <v>104</v>
      </c>
      <c r="AM210" s="3" t="s">
        <v>117</v>
      </c>
      <c r="AN210" s="3" t="s">
        <v>108</v>
      </c>
      <c r="AO210" s="3" t="s">
        <v>444</v>
      </c>
      <c r="AP210" s="3" t="s">
        <v>96</v>
      </c>
      <c r="AQ210" s="3" t="s">
        <v>1543</v>
      </c>
      <c r="AR210" s="3" t="s">
        <v>331</v>
      </c>
      <c r="AS210" s="3" t="s">
        <v>96</v>
      </c>
      <c r="AT210" s="3" t="s">
        <v>96</v>
      </c>
      <c r="AU210" s="3" t="s">
        <v>96</v>
      </c>
      <c r="AV210" s="3" t="s">
        <v>1544</v>
      </c>
      <c r="AW210" s="3" t="s">
        <v>1541</v>
      </c>
      <c r="AX210" s="3" t="s">
        <v>1541</v>
      </c>
    </row>
    <row r="211" spans="1:50" ht="22" customHeight="1" x14ac:dyDescent="0.35">
      <c r="A211" s="2">
        <v>45530.513981481483</v>
      </c>
      <c r="B211" s="2">
        <v>45530.518437500003</v>
      </c>
      <c r="C211" s="3" t="s">
        <v>52</v>
      </c>
      <c r="D211" s="3" t="s">
        <v>1545</v>
      </c>
      <c r="E211">
        <v>100</v>
      </c>
      <c r="F211">
        <v>385</v>
      </c>
      <c r="G211" s="3" t="s">
        <v>94</v>
      </c>
      <c r="H211" s="2">
        <v>45530.518451608797</v>
      </c>
      <c r="I211" s="3" t="s">
        <v>1546</v>
      </c>
      <c r="J211" s="3" t="s">
        <v>96</v>
      </c>
      <c r="K211" s="3" t="s">
        <v>96</v>
      </c>
      <c r="L211" s="3" t="s">
        <v>96</v>
      </c>
      <c r="M211" s="3" t="s">
        <v>96</v>
      </c>
      <c r="N211">
        <v>37.183500000000002</v>
      </c>
      <c r="O211">
        <v>-121.7714</v>
      </c>
      <c r="P211" s="3" t="s">
        <v>97</v>
      </c>
      <c r="Q211" s="3" t="s">
        <v>98</v>
      </c>
      <c r="R211">
        <v>1</v>
      </c>
      <c r="S211" s="3" t="s">
        <v>99</v>
      </c>
      <c r="T211" s="3" t="s">
        <v>1547</v>
      </c>
      <c r="U211">
        <v>56</v>
      </c>
      <c r="V211" s="3" t="s">
        <v>101</v>
      </c>
      <c r="W211" s="3" t="s">
        <v>96</v>
      </c>
      <c r="X211" s="3" t="s">
        <v>1548</v>
      </c>
      <c r="Y211" s="3" t="s">
        <v>103</v>
      </c>
      <c r="Z211" s="3" t="s">
        <v>117</v>
      </c>
      <c r="AA211" s="3" t="s">
        <v>105</v>
      </c>
      <c r="AB211" s="3" t="s">
        <v>105</v>
      </c>
      <c r="AC211" s="3" t="s">
        <v>105</v>
      </c>
      <c r="AD211" s="3" t="s">
        <v>105</v>
      </c>
      <c r="AE211" s="3" t="s">
        <v>107</v>
      </c>
      <c r="AF211" s="3" t="s">
        <v>105</v>
      </c>
      <c r="AG211" s="3" t="s">
        <v>105</v>
      </c>
      <c r="AH211" s="3" t="s">
        <v>105</v>
      </c>
      <c r="AI211" s="3" t="s">
        <v>107</v>
      </c>
      <c r="AJ211" s="3" t="s">
        <v>107</v>
      </c>
      <c r="AK211" s="3" t="s">
        <v>117</v>
      </c>
      <c r="AL211" s="3" t="s">
        <v>105</v>
      </c>
      <c r="AM211" s="3" t="s">
        <v>107</v>
      </c>
      <c r="AN211" s="3" t="s">
        <v>108</v>
      </c>
      <c r="AO211" s="3" t="s">
        <v>1549</v>
      </c>
      <c r="AP211" s="3" t="s">
        <v>1550</v>
      </c>
      <c r="AQ211" s="3" t="s">
        <v>1551</v>
      </c>
      <c r="AR211" s="3" t="s">
        <v>458</v>
      </c>
      <c r="AS211" s="3" t="s">
        <v>96</v>
      </c>
      <c r="AT211" s="3" t="s">
        <v>96</v>
      </c>
      <c r="AU211" s="3" t="s">
        <v>96</v>
      </c>
      <c r="AV211" s="3" t="s">
        <v>1552</v>
      </c>
      <c r="AW211" s="3" t="s">
        <v>1547</v>
      </c>
      <c r="AX211" s="3" t="s">
        <v>1547</v>
      </c>
    </row>
    <row r="212" spans="1:50" ht="22" customHeight="1" x14ac:dyDescent="0.35">
      <c r="A212" s="2">
        <v>45530.509918981479</v>
      </c>
      <c r="B212" s="2">
        <v>45530.518449074072</v>
      </c>
      <c r="C212" s="3" t="s">
        <v>52</v>
      </c>
      <c r="D212" s="3" t="s">
        <v>1553</v>
      </c>
      <c r="E212">
        <v>100</v>
      </c>
      <c r="F212">
        <v>736</v>
      </c>
      <c r="G212" s="3" t="s">
        <v>94</v>
      </c>
      <c r="H212" s="2">
        <v>45530.518458449071</v>
      </c>
      <c r="I212" s="3" t="s">
        <v>1554</v>
      </c>
      <c r="J212" s="3" t="s">
        <v>96</v>
      </c>
      <c r="K212" s="3" t="s">
        <v>96</v>
      </c>
      <c r="L212" s="3" t="s">
        <v>96</v>
      </c>
      <c r="M212" s="3" t="s">
        <v>96</v>
      </c>
      <c r="N212">
        <v>47.5364</v>
      </c>
      <c r="O212">
        <v>-122.27800000000001</v>
      </c>
      <c r="P212" s="3" t="s">
        <v>97</v>
      </c>
      <c r="Q212" s="3" t="s">
        <v>98</v>
      </c>
      <c r="R212">
        <v>1</v>
      </c>
      <c r="S212" s="3" t="s">
        <v>99</v>
      </c>
      <c r="T212" s="3" t="s">
        <v>1555</v>
      </c>
      <c r="U212">
        <v>41</v>
      </c>
      <c r="V212" s="3" t="s">
        <v>133</v>
      </c>
      <c r="W212" s="3" t="s">
        <v>96</v>
      </c>
      <c r="X212" s="3" t="s">
        <v>1556</v>
      </c>
      <c r="Y212" s="3" t="s">
        <v>144</v>
      </c>
      <c r="Z212" s="3" t="s">
        <v>104</v>
      </c>
      <c r="AA212" s="3" t="s">
        <v>117</v>
      </c>
      <c r="AB212" s="3" t="s">
        <v>104</v>
      </c>
      <c r="AC212" s="3" t="s">
        <v>104</v>
      </c>
      <c r="AD212" s="3" t="s">
        <v>104</v>
      </c>
      <c r="AE212" s="3" t="s">
        <v>117</v>
      </c>
      <c r="AF212" s="3" t="s">
        <v>104</v>
      </c>
      <c r="AG212" s="3" t="s">
        <v>104</v>
      </c>
      <c r="AH212" s="3" t="s">
        <v>104</v>
      </c>
      <c r="AI212" s="3" t="s">
        <v>104</v>
      </c>
      <c r="AJ212" s="3" t="s">
        <v>104</v>
      </c>
      <c r="AK212" s="3" t="s">
        <v>104</v>
      </c>
      <c r="AL212" s="3" t="s">
        <v>104</v>
      </c>
      <c r="AM212" s="3" t="s">
        <v>117</v>
      </c>
      <c r="AN212" s="3" t="s">
        <v>108</v>
      </c>
      <c r="AO212" s="3" t="s">
        <v>1557</v>
      </c>
      <c r="AP212" s="3" t="s">
        <v>96</v>
      </c>
      <c r="AQ212" s="3" t="s">
        <v>1558</v>
      </c>
      <c r="AR212" s="3" t="s">
        <v>224</v>
      </c>
      <c r="AS212" s="3" t="s">
        <v>1559</v>
      </c>
      <c r="AT212" s="3" t="s">
        <v>1560</v>
      </c>
      <c r="AU212" s="3" t="s">
        <v>96</v>
      </c>
      <c r="AV212" s="3" t="s">
        <v>96</v>
      </c>
      <c r="AW212" s="3" t="s">
        <v>1555</v>
      </c>
      <c r="AX212" s="3" t="s">
        <v>1555</v>
      </c>
    </row>
    <row r="213" spans="1:50" ht="22" customHeight="1" x14ac:dyDescent="0.35">
      <c r="A213" s="2">
        <v>45530.515543981484</v>
      </c>
      <c r="B213" s="2">
        <v>45530.518472222226</v>
      </c>
      <c r="C213" s="3" t="s">
        <v>52</v>
      </c>
      <c r="D213" s="3" t="s">
        <v>1561</v>
      </c>
      <c r="E213">
        <v>100</v>
      </c>
      <c r="F213">
        <v>252</v>
      </c>
      <c r="G213" s="3" t="s">
        <v>94</v>
      </c>
      <c r="H213" s="2">
        <v>45530.518482928244</v>
      </c>
      <c r="I213" s="3" t="s">
        <v>1562</v>
      </c>
      <c r="J213" s="3" t="s">
        <v>96</v>
      </c>
      <c r="K213" s="3" t="s">
        <v>96</v>
      </c>
      <c r="L213" s="3" t="s">
        <v>96</v>
      </c>
      <c r="M213" s="3" t="s">
        <v>96</v>
      </c>
      <c r="N213">
        <v>45.4407</v>
      </c>
      <c r="O213">
        <v>-122.7792</v>
      </c>
      <c r="P213" s="3" t="s">
        <v>97</v>
      </c>
      <c r="Q213" s="3" t="s">
        <v>98</v>
      </c>
      <c r="R213">
        <v>1</v>
      </c>
      <c r="S213" s="3" t="s">
        <v>99</v>
      </c>
      <c r="T213" s="3" t="s">
        <v>1563</v>
      </c>
      <c r="U213">
        <v>48</v>
      </c>
      <c r="V213" s="3" t="s">
        <v>101</v>
      </c>
      <c r="W213" s="3" t="s">
        <v>96</v>
      </c>
      <c r="X213" s="3" t="s">
        <v>1564</v>
      </c>
      <c r="Y213" s="3" t="s">
        <v>116</v>
      </c>
      <c r="Z213" s="3" t="s">
        <v>107</v>
      </c>
      <c r="AA213" s="3" t="s">
        <v>107</v>
      </c>
      <c r="AB213" s="3" t="s">
        <v>105</v>
      </c>
      <c r="AC213" s="3" t="s">
        <v>107</v>
      </c>
      <c r="AD213" s="3" t="s">
        <v>105</v>
      </c>
      <c r="AE213" s="3" t="s">
        <v>107</v>
      </c>
      <c r="AF213" s="3" t="s">
        <v>105</v>
      </c>
      <c r="AG213" s="3" t="s">
        <v>105</v>
      </c>
      <c r="AH213" s="3" t="s">
        <v>105</v>
      </c>
      <c r="AI213" s="3" t="s">
        <v>105</v>
      </c>
      <c r="AJ213" s="3" t="s">
        <v>107</v>
      </c>
      <c r="AK213" s="3" t="s">
        <v>117</v>
      </c>
      <c r="AL213" s="3" t="s">
        <v>105</v>
      </c>
      <c r="AM213" s="3" t="s">
        <v>107</v>
      </c>
      <c r="AN213" s="3" t="s">
        <v>108</v>
      </c>
      <c r="AO213" s="3" t="s">
        <v>176</v>
      </c>
      <c r="AP213" s="3" t="s">
        <v>96</v>
      </c>
      <c r="AQ213" s="3" t="s">
        <v>1565</v>
      </c>
      <c r="AR213" s="3" t="s">
        <v>1566</v>
      </c>
      <c r="AS213" s="3" t="s">
        <v>1567</v>
      </c>
      <c r="AT213" s="3" t="s">
        <v>96</v>
      </c>
      <c r="AU213" s="3" t="s">
        <v>96</v>
      </c>
      <c r="AV213" s="3" t="s">
        <v>96</v>
      </c>
      <c r="AW213" s="3" t="s">
        <v>1563</v>
      </c>
      <c r="AX213" s="3" t="s">
        <v>1563</v>
      </c>
    </row>
    <row r="214" spans="1:50" ht="22" customHeight="1" x14ac:dyDescent="0.35">
      <c r="A214" s="2">
        <v>45530.514166666668</v>
      </c>
      <c r="B214" s="2">
        <v>45530.518483796295</v>
      </c>
      <c r="C214" s="3" t="s">
        <v>52</v>
      </c>
      <c r="D214" s="3" t="s">
        <v>1568</v>
      </c>
      <c r="E214">
        <v>100</v>
      </c>
      <c r="F214">
        <v>373</v>
      </c>
      <c r="G214" s="3" t="s">
        <v>94</v>
      </c>
      <c r="H214" s="2">
        <v>45530.518494895834</v>
      </c>
      <c r="I214" s="3" t="s">
        <v>1569</v>
      </c>
      <c r="J214" s="3" t="s">
        <v>96</v>
      </c>
      <c r="K214" s="3" t="s">
        <v>96</v>
      </c>
      <c r="L214" s="3" t="s">
        <v>96</v>
      </c>
      <c r="M214" s="3" t="s">
        <v>96</v>
      </c>
      <c r="N214">
        <v>32.779699999999998</v>
      </c>
      <c r="O214">
        <v>-96.802199999999999</v>
      </c>
      <c r="P214" s="3" t="s">
        <v>97</v>
      </c>
      <c r="Q214" s="3" t="s">
        <v>98</v>
      </c>
      <c r="R214">
        <v>1</v>
      </c>
      <c r="S214" s="3" t="s">
        <v>99</v>
      </c>
      <c r="T214" s="3" t="s">
        <v>1570</v>
      </c>
      <c r="U214">
        <v>27</v>
      </c>
      <c r="V214" s="3" t="s">
        <v>101</v>
      </c>
      <c r="W214" s="3" t="s">
        <v>96</v>
      </c>
      <c r="X214" s="3" t="s">
        <v>1571</v>
      </c>
      <c r="Y214" s="3" t="s">
        <v>135</v>
      </c>
      <c r="Z214" s="3" t="s">
        <v>117</v>
      </c>
      <c r="AA214" s="3" t="s">
        <v>105</v>
      </c>
      <c r="AB214" s="3" t="s">
        <v>107</v>
      </c>
      <c r="AC214" s="3" t="s">
        <v>105</v>
      </c>
      <c r="AD214" s="3" t="s">
        <v>105</v>
      </c>
      <c r="AE214" s="3" t="s">
        <v>106</v>
      </c>
      <c r="AF214" s="3" t="s">
        <v>105</v>
      </c>
      <c r="AG214" s="3" t="s">
        <v>106</v>
      </c>
      <c r="AH214" s="3" t="s">
        <v>105</v>
      </c>
      <c r="AI214" s="3" t="s">
        <v>104</v>
      </c>
      <c r="AJ214" s="3" t="s">
        <v>117</v>
      </c>
      <c r="AK214" s="3" t="s">
        <v>117</v>
      </c>
      <c r="AL214" s="3" t="s">
        <v>104</v>
      </c>
      <c r="AM214" s="3" t="s">
        <v>107</v>
      </c>
      <c r="AN214" s="3" t="s">
        <v>108</v>
      </c>
      <c r="AO214" s="3" t="s">
        <v>176</v>
      </c>
      <c r="AP214" s="3" t="s">
        <v>96</v>
      </c>
      <c r="AQ214" s="3" t="s">
        <v>1572</v>
      </c>
      <c r="AR214" s="3" t="s">
        <v>246</v>
      </c>
      <c r="AS214" s="3" t="s">
        <v>1573</v>
      </c>
      <c r="AT214" s="3" t="s">
        <v>96</v>
      </c>
      <c r="AU214" s="3" t="s">
        <v>96</v>
      </c>
      <c r="AV214" s="3" t="s">
        <v>96</v>
      </c>
      <c r="AW214" s="3" t="s">
        <v>1570</v>
      </c>
      <c r="AX214" s="3" t="s">
        <v>1570</v>
      </c>
    </row>
    <row r="215" spans="1:50" ht="22" customHeight="1" x14ac:dyDescent="0.35">
      <c r="A215" s="2">
        <v>45530.516724537039</v>
      </c>
      <c r="B215" s="2">
        <v>45530.518587962964</v>
      </c>
      <c r="C215" s="3" t="s">
        <v>52</v>
      </c>
      <c r="D215" s="3" t="s">
        <v>1574</v>
      </c>
      <c r="E215">
        <v>100</v>
      </c>
      <c r="F215">
        <v>161</v>
      </c>
      <c r="G215" s="3" t="s">
        <v>94</v>
      </c>
      <c r="H215" s="2">
        <v>45530.518603472221</v>
      </c>
      <c r="I215" s="3" t="s">
        <v>1575</v>
      </c>
      <c r="J215" s="3" t="s">
        <v>96</v>
      </c>
      <c r="K215" s="3" t="s">
        <v>96</v>
      </c>
      <c r="L215" s="3" t="s">
        <v>96</v>
      </c>
      <c r="M215" s="3" t="s">
        <v>96</v>
      </c>
      <c r="N215">
        <v>39.136099999999999</v>
      </c>
      <c r="O215">
        <v>-77.282399999999996</v>
      </c>
      <c r="P215" s="3" t="s">
        <v>97</v>
      </c>
      <c r="Q215" s="3" t="s">
        <v>98</v>
      </c>
      <c r="R215">
        <v>0.80000001192092896</v>
      </c>
      <c r="S215" s="3" t="s">
        <v>99</v>
      </c>
      <c r="T215" s="3" t="s">
        <v>1576</v>
      </c>
      <c r="U215">
        <v>31</v>
      </c>
      <c r="V215" s="3" t="s">
        <v>101</v>
      </c>
      <c r="W215" s="3" t="s">
        <v>96</v>
      </c>
      <c r="X215" s="3" t="s">
        <v>1577</v>
      </c>
      <c r="Y215" s="3" t="s">
        <v>144</v>
      </c>
      <c r="Z215" s="3" t="s">
        <v>117</v>
      </c>
      <c r="AA215" s="3" t="s">
        <v>105</v>
      </c>
      <c r="AB215" s="3" t="s">
        <v>105</v>
      </c>
      <c r="AC215" s="3" t="s">
        <v>104</v>
      </c>
      <c r="AD215" s="3" t="s">
        <v>104</v>
      </c>
      <c r="AE215" s="3" t="s">
        <v>107</v>
      </c>
      <c r="AF215" s="3" t="s">
        <v>105</v>
      </c>
      <c r="AG215" s="3" t="s">
        <v>107</v>
      </c>
      <c r="AH215" s="3" t="s">
        <v>106</v>
      </c>
      <c r="AI215" s="3" t="s">
        <v>105</v>
      </c>
      <c r="AJ215" s="3" t="s">
        <v>107</v>
      </c>
      <c r="AK215" s="3" t="s">
        <v>117</v>
      </c>
      <c r="AL215" s="3" t="s">
        <v>105</v>
      </c>
      <c r="AM215" s="3" t="s">
        <v>105</v>
      </c>
      <c r="AN215" s="3" t="s">
        <v>108</v>
      </c>
      <c r="AO215" s="3" t="s">
        <v>1013</v>
      </c>
      <c r="AP215" s="3" t="s">
        <v>96</v>
      </c>
      <c r="AQ215" s="3" t="s">
        <v>1578</v>
      </c>
      <c r="AR215" s="3" t="s">
        <v>403</v>
      </c>
      <c r="AS215" s="3" t="s">
        <v>96</v>
      </c>
      <c r="AT215" s="3" t="s">
        <v>96</v>
      </c>
      <c r="AU215" s="3" t="s">
        <v>96</v>
      </c>
      <c r="AV215" s="3" t="s">
        <v>1579</v>
      </c>
      <c r="AW215" s="3" t="s">
        <v>1576</v>
      </c>
      <c r="AX215" s="3" t="s">
        <v>1576</v>
      </c>
    </row>
    <row r="216" spans="1:50" ht="22" customHeight="1" x14ac:dyDescent="0.35">
      <c r="A216" s="2">
        <v>45530.512789351851</v>
      </c>
      <c r="B216" s="2">
        <v>45530.518611111111</v>
      </c>
      <c r="C216" s="3" t="s">
        <v>52</v>
      </c>
      <c r="D216" s="3" t="s">
        <v>1580</v>
      </c>
      <c r="E216">
        <v>100</v>
      </c>
      <c r="F216">
        <v>503</v>
      </c>
      <c r="G216" s="3" t="s">
        <v>94</v>
      </c>
      <c r="H216" s="2">
        <v>45530.518623819444</v>
      </c>
      <c r="I216" s="3" t="s">
        <v>1581</v>
      </c>
      <c r="J216" s="3" t="s">
        <v>96</v>
      </c>
      <c r="K216" s="3" t="s">
        <v>96</v>
      </c>
      <c r="L216" s="3" t="s">
        <v>96</v>
      </c>
      <c r="M216" s="3" t="s">
        <v>96</v>
      </c>
      <c r="N216">
        <v>36.945599999999999</v>
      </c>
      <c r="O216">
        <v>-76.254000000000005</v>
      </c>
      <c r="P216" s="3" t="s">
        <v>97</v>
      </c>
      <c r="Q216" s="3" t="s">
        <v>98</v>
      </c>
      <c r="R216">
        <v>1</v>
      </c>
      <c r="S216" s="3" t="s">
        <v>99</v>
      </c>
      <c r="T216" s="3" t="s">
        <v>1582</v>
      </c>
      <c r="U216">
        <v>52</v>
      </c>
      <c r="V216" s="3" t="s">
        <v>133</v>
      </c>
      <c r="W216" s="3" t="s">
        <v>96</v>
      </c>
      <c r="X216" s="3" t="s">
        <v>1583</v>
      </c>
      <c r="Y216" s="3" t="s">
        <v>135</v>
      </c>
      <c r="Z216" s="3" t="s">
        <v>117</v>
      </c>
      <c r="AA216" s="3" t="s">
        <v>104</v>
      </c>
      <c r="AB216" s="3" t="s">
        <v>105</v>
      </c>
      <c r="AC216" s="3" t="s">
        <v>105</v>
      </c>
      <c r="AD216" s="3" t="s">
        <v>104</v>
      </c>
      <c r="AE216" s="3" t="s">
        <v>105</v>
      </c>
      <c r="AF216" s="3" t="s">
        <v>105</v>
      </c>
      <c r="AG216" s="3" t="s">
        <v>105</v>
      </c>
      <c r="AH216" s="3" t="s">
        <v>106</v>
      </c>
      <c r="AI216" s="3" t="s">
        <v>117</v>
      </c>
      <c r="AJ216" s="3" t="s">
        <v>117</v>
      </c>
      <c r="AK216" s="3" t="s">
        <v>117</v>
      </c>
      <c r="AL216" s="3" t="s">
        <v>104</v>
      </c>
      <c r="AM216" s="3" t="s">
        <v>117</v>
      </c>
      <c r="AN216" s="3" t="s">
        <v>108</v>
      </c>
      <c r="AO216" s="3" t="s">
        <v>401</v>
      </c>
      <c r="AP216" s="3" t="s">
        <v>96</v>
      </c>
      <c r="AQ216" s="3" t="s">
        <v>1584</v>
      </c>
      <c r="AR216" s="3" t="s">
        <v>246</v>
      </c>
      <c r="AS216" s="3" t="s">
        <v>96</v>
      </c>
      <c r="AT216" s="3" t="s">
        <v>96</v>
      </c>
      <c r="AU216" s="3" t="s">
        <v>96</v>
      </c>
      <c r="AV216" s="3" t="s">
        <v>1585</v>
      </c>
      <c r="AW216" s="3" t="s">
        <v>1582</v>
      </c>
      <c r="AX216" s="3" t="s">
        <v>1582</v>
      </c>
    </row>
    <row r="217" spans="1:50" ht="22" customHeight="1" x14ac:dyDescent="0.35">
      <c r="A217" s="2">
        <v>45530.515833333331</v>
      </c>
      <c r="B217" s="2">
        <v>45530.518726851849</v>
      </c>
      <c r="C217" s="3" t="s">
        <v>52</v>
      </c>
      <c r="D217" s="3" t="s">
        <v>1586</v>
      </c>
      <c r="E217">
        <v>100</v>
      </c>
      <c r="F217">
        <v>250</v>
      </c>
      <c r="G217" s="3" t="s">
        <v>94</v>
      </c>
      <c r="H217" s="2">
        <v>45530.518740266205</v>
      </c>
      <c r="I217" s="3" t="s">
        <v>1587</v>
      </c>
      <c r="J217" s="3" t="s">
        <v>96</v>
      </c>
      <c r="K217" s="3" t="s">
        <v>96</v>
      </c>
      <c r="L217" s="3" t="s">
        <v>96</v>
      </c>
      <c r="M217" s="3" t="s">
        <v>96</v>
      </c>
      <c r="N217">
        <v>42.256</v>
      </c>
      <c r="O217">
        <v>-72.514499999999998</v>
      </c>
      <c r="P217" s="3" t="s">
        <v>97</v>
      </c>
      <c r="Q217" s="3" t="s">
        <v>98</v>
      </c>
      <c r="R217">
        <v>1</v>
      </c>
      <c r="S217" s="3" t="s">
        <v>99</v>
      </c>
      <c r="T217" s="3" t="s">
        <v>1588</v>
      </c>
      <c r="U217">
        <v>28</v>
      </c>
      <c r="V217" s="3" t="s">
        <v>133</v>
      </c>
      <c r="W217" s="3" t="s">
        <v>96</v>
      </c>
      <c r="X217" s="3" t="s">
        <v>1589</v>
      </c>
      <c r="Y217" s="3" t="s">
        <v>144</v>
      </c>
      <c r="Z217" s="3" t="s">
        <v>105</v>
      </c>
      <c r="AA217" s="3" t="s">
        <v>105</v>
      </c>
      <c r="AB217" s="3" t="s">
        <v>106</v>
      </c>
      <c r="AC217" s="3" t="s">
        <v>104</v>
      </c>
      <c r="AD217" s="3" t="s">
        <v>105</v>
      </c>
      <c r="AE217" s="3" t="s">
        <v>105</v>
      </c>
      <c r="AF217" s="3" t="s">
        <v>105</v>
      </c>
      <c r="AG217" s="3" t="s">
        <v>107</v>
      </c>
      <c r="AH217" s="3" t="s">
        <v>107</v>
      </c>
      <c r="AI217" s="3" t="s">
        <v>104</v>
      </c>
      <c r="AJ217" s="3" t="s">
        <v>106</v>
      </c>
      <c r="AK217" s="3" t="s">
        <v>117</v>
      </c>
      <c r="AL217" s="3" t="s">
        <v>106</v>
      </c>
      <c r="AM217" s="3" t="s">
        <v>104</v>
      </c>
      <c r="AN217" s="3" t="s">
        <v>108</v>
      </c>
      <c r="AO217" s="3" t="s">
        <v>222</v>
      </c>
      <c r="AP217" s="3" t="s">
        <v>96</v>
      </c>
      <c r="AQ217" s="3" t="s">
        <v>1590</v>
      </c>
      <c r="AR217" s="3" t="s">
        <v>1591</v>
      </c>
      <c r="AS217" s="3" t="s">
        <v>1592</v>
      </c>
      <c r="AT217" s="3" t="s">
        <v>96</v>
      </c>
      <c r="AU217" s="3" t="s">
        <v>96</v>
      </c>
      <c r="AV217" s="3" t="s">
        <v>96</v>
      </c>
      <c r="AW217" s="3" t="s">
        <v>1588</v>
      </c>
      <c r="AX217" s="3" t="s">
        <v>1588</v>
      </c>
    </row>
    <row r="218" spans="1:50" ht="22" customHeight="1" x14ac:dyDescent="0.35">
      <c r="A218" s="2">
        <v>45530.516134259262</v>
      </c>
      <c r="B218" s="2">
        <v>45530.518750000003</v>
      </c>
      <c r="C218" s="3" t="s">
        <v>52</v>
      </c>
      <c r="D218" s="3" t="s">
        <v>1593</v>
      </c>
      <c r="E218">
        <v>100</v>
      </c>
      <c r="F218">
        <v>225</v>
      </c>
      <c r="G218" s="3" t="s">
        <v>94</v>
      </c>
      <c r="H218" s="2">
        <v>45530.518756041667</v>
      </c>
      <c r="I218" s="3" t="s">
        <v>1594</v>
      </c>
      <c r="J218" s="3" t="s">
        <v>96</v>
      </c>
      <c r="K218" s="3" t="s">
        <v>96</v>
      </c>
      <c r="L218" s="3" t="s">
        <v>96</v>
      </c>
      <c r="M218" s="3" t="s">
        <v>96</v>
      </c>
      <c r="N218">
        <v>27.96</v>
      </c>
      <c r="O218">
        <v>-82.461399999999998</v>
      </c>
      <c r="P218" s="3" t="s">
        <v>97</v>
      </c>
      <c r="Q218" s="3" t="s">
        <v>98</v>
      </c>
      <c r="R218">
        <v>1</v>
      </c>
      <c r="S218" s="3" t="s">
        <v>99</v>
      </c>
      <c r="T218" s="3" t="s">
        <v>1595</v>
      </c>
      <c r="U218">
        <v>40</v>
      </c>
      <c r="V218" s="3" t="s">
        <v>133</v>
      </c>
      <c r="W218" s="3" t="s">
        <v>96</v>
      </c>
      <c r="X218" s="3" t="s">
        <v>1596</v>
      </c>
      <c r="Y218" s="3" t="s">
        <v>144</v>
      </c>
      <c r="Z218" s="3" t="s">
        <v>104</v>
      </c>
      <c r="AA218" s="3" t="s">
        <v>105</v>
      </c>
      <c r="AB218" s="3" t="s">
        <v>104</v>
      </c>
      <c r="AC218" s="3" t="s">
        <v>104</v>
      </c>
      <c r="AD218" s="3" t="s">
        <v>105</v>
      </c>
      <c r="AE218" s="3" t="s">
        <v>107</v>
      </c>
      <c r="AF218" s="3" t="s">
        <v>104</v>
      </c>
      <c r="AG218" s="3" t="s">
        <v>104</v>
      </c>
      <c r="AH218" s="3" t="s">
        <v>104</v>
      </c>
      <c r="AI218" s="3" t="s">
        <v>105</v>
      </c>
      <c r="AJ218" s="3" t="s">
        <v>107</v>
      </c>
      <c r="AK218" s="3" t="s">
        <v>107</v>
      </c>
      <c r="AL218" s="3" t="s">
        <v>104</v>
      </c>
      <c r="AM218" s="3" t="s">
        <v>105</v>
      </c>
      <c r="AN218" s="3" t="s">
        <v>108</v>
      </c>
      <c r="AO218" s="3" t="s">
        <v>1597</v>
      </c>
      <c r="AP218" s="3" t="s">
        <v>96</v>
      </c>
      <c r="AQ218" s="3" t="s">
        <v>1598</v>
      </c>
      <c r="AR218" s="3" t="s">
        <v>120</v>
      </c>
      <c r="AS218" s="3" t="s">
        <v>1599</v>
      </c>
      <c r="AT218" s="3" t="s">
        <v>96</v>
      </c>
      <c r="AU218" s="3" t="s">
        <v>96</v>
      </c>
      <c r="AV218" s="3" t="s">
        <v>96</v>
      </c>
      <c r="AW218" s="3" t="s">
        <v>1595</v>
      </c>
      <c r="AX218" s="3" t="s">
        <v>1595</v>
      </c>
    </row>
    <row r="219" spans="1:50" ht="22" customHeight="1" x14ac:dyDescent="0.35">
      <c r="A219" s="2">
        <v>45530.516423611109</v>
      </c>
      <c r="B219" s="2">
        <v>45530.518750000003</v>
      </c>
      <c r="C219" s="3" t="s">
        <v>52</v>
      </c>
      <c r="D219" s="3" t="s">
        <v>1600</v>
      </c>
      <c r="E219">
        <v>100</v>
      </c>
      <c r="F219">
        <v>200</v>
      </c>
      <c r="G219" s="3" t="s">
        <v>94</v>
      </c>
      <c r="H219" s="2">
        <v>45530.51875758102</v>
      </c>
      <c r="I219" s="3" t="s">
        <v>1601</v>
      </c>
      <c r="J219" s="3" t="s">
        <v>96</v>
      </c>
      <c r="K219" s="3" t="s">
        <v>96</v>
      </c>
      <c r="L219" s="3" t="s">
        <v>96</v>
      </c>
      <c r="M219" s="3" t="s">
        <v>96</v>
      </c>
      <c r="N219">
        <v>40.677399999999999</v>
      </c>
      <c r="O219">
        <v>-73.8553</v>
      </c>
      <c r="P219" s="3" t="s">
        <v>97</v>
      </c>
      <c r="Q219" s="3" t="s">
        <v>98</v>
      </c>
      <c r="R219">
        <v>1</v>
      </c>
      <c r="S219" s="3" t="s">
        <v>99</v>
      </c>
      <c r="T219" s="3" t="s">
        <v>1602</v>
      </c>
      <c r="U219">
        <v>43</v>
      </c>
      <c r="V219" s="3" t="s">
        <v>101</v>
      </c>
      <c r="W219" s="3" t="s">
        <v>96</v>
      </c>
      <c r="X219" s="3" t="s">
        <v>1603</v>
      </c>
      <c r="Y219" s="3" t="s">
        <v>116</v>
      </c>
      <c r="Z219" s="3" t="s">
        <v>106</v>
      </c>
      <c r="AA219" s="3" t="s">
        <v>105</v>
      </c>
      <c r="AB219" s="3" t="s">
        <v>106</v>
      </c>
      <c r="AC219" s="3" t="s">
        <v>104</v>
      </c>
      <c r="AD219" s="3" t="s">
        <v>107</v>
      </c>
      <c r="AE219" s="3" t="s">
        <v>107</v>
      </c>
      <c r="AF219" s="3" t="s">
        <v>104</v>
      </c>
      <c r="AG219" s="3" t="s">
        <v>105</v>
      </c>
      <c r="AH219" s="3" t="s">
        <v>105</v>
      </c>
      <c r="AI219" s="3" t="s">
        <v>105</v>
      </c>
      <c r="AJ219" s="3" t="s">
        <v>105</v>
      </c>
      <c r="AK219" s="3" t="s">
        <v>105</v>
      </c>
      <c r="AL219" s="3" t="s">
        <v>105</v>
      </c>
      <c r="AM219" s="3" t="s">
        <v>105</v>
      </c>
      <c r="AN219" s="3" t="s">
        <v>108</v>
      </c>
      <c r="AO219" s="3" t="s">
        <v>198</v>
      </c>
      <c r="AP219" s="3" t="s">
        <v>96</v>
      </c>
      <c r="AQ219" s="3" t="s">
        <v>1604</v>
      </c>
      <c r="AR219" s="3" t="s">
        <v>1605</v>
      </c>
      <c r="AS219" s="3" t="s">
        <v>96</v>
      </c>
      <c r="AT219" s="3" t="s">
        <v>96</v>
      </c>
      <c r="AU219" s="3" t="s">
        <v>96</v>
      </c>
      <c r="AV219" s="3" t="s">
        <v>1606</v>
      </c>
      <c r="AW219" s="3" t="s">
        <v>1602</v>
      </c>
      <c r="AX219" s="3" t="s">
        <v>1602</v>
      </c>
    </row>
    <row r="220" spans="1:50" ht="22" customHeight="1" x14ac:dyDescent="0.35">
      <c r="A220" s="2">
        <v>45530.511261574073</v>
      </c>
      <c r="B220" s="2">
        <v>45530.518773148149</v>
      </c>
      <c r="C220" s="3" t="s">
        <v>52</v>
      </c>
      <c r="D220" s="3" t="s">
        <v>1607</v>
      </c>
      <c r="E220">
        <v>100</v>
      </c>
      <c r="F220">
        <v>648</v>
      </c>
      <c r="G220" s="3" t="s">
        <v>94</v>
      </c>
      <c r="H220" s="2">
        <v>45530.518780092592</v>
      </c>
      <c r="I220" s="3" t="s">
        <v>1608</v>
      </c>
      <c r="J220" s="3" t="s">
        <v>96</v>
      </c>
      <c r="K220" s="3" t="s">
        <v>96</v>
      </c>
      <c r="L220" s="3" t="s">
        <v>96</v>
      </c>
      <c r="M220" s="3" t="s">
        <v>96</v>
      </c>
      <c r="N220">
        <v>33.559399999999997</v>
      </c>
      <c r="O220">
        <v>-112.0902</v>
      </c>
      <c r="P220" s="3" t="s">
        <v>97</v>
      </c>
      <c r="Q220" s="3" t="s">
        <v>98</v>
      </c>
      <c r="R220">
        <v>1</v>
      </c>
      <c r="S220" s="3" t="s">
        <v>99</v>
      </c>
      <c r="T220" s="3" t="s">
        <v>1609</v>
      </c>
      <c r="U220">
        <v>32</v>
      </c>
      <c r="V220" s="3" t="s">
        <v>101</v>
      </c>
      <c r="W220" s="3" t="s">
        <v>96</v>
      </c>
      <c r="X220" s="3" t="s">
        <v>1610</v>
      </c>
      <c r="Y220" s="3" t="s">
        <v>144</v>
      </c>
      <c r="Z220" s="3" t="s">
        <v>117</v>
      </c>
      <c r="AA220" s="3" t="s">
        <v>104</v>
      </c>
      <c r="AB220" s="3" t="s">
        <v>117</v>
      </c>
      <c r="AC220" s="3" t="s">
        <v>104</v>
      </c>
      <c r="AD220" s="3" t="s">
        <v>106</v>
      </c>
      <c r="AE220" s="3" t="s">
        <v>105</v>
      </c>
      <c r="AF220" s="3" t="s">
        <v>104</v>
      </c>
      <c r="AG220" s="3" t="s">
        <v>117</v>
      </c>
      <c r="AH220" s="3" t="s">
        <v>105</v>
      </c>
      <c r="AI220" s="3" t="s">
        <v>107</v>
      </c>
      <c r="AJ220" s="3" t="s">
        <v>117</v>
      </c>
      <c r="AK220" s="3" t="s">
        <v>117</v>
      </c>
      <c r="AL220" s="3" t="s">
        <v>104</v>
      </c>
      <c r="AM220" s="3" t="s">
        <v>106</v>
      </c>
      <c r="AN220" s="3" t="s">
        <v>108</v>
      </c>
      <c r="AO220" s="3" t="s">
        <v>1611</v>
      </c>
      <c r="AP220" s="3" t="s">
        <v>96</v>
      </c>
      <c r="AQ220" s="3" t="s">
        <v>1612</v>
      </c>
      <c r="AR220" s="3" t="s">
        <v>120</v>
      </c>
      <c r="AS220" s="3" t="s">
        <v>1613</v>
      </c>
      <c r="AT220" s="3" t="s">
        <v>1614</v>
      </c>
      <c r="AU220" s="3" t="s">
        <v>96</v>
      </c>
      <c r="AV220" s="3" t="s">
        <v>96</v>
      </c>
      <c r="AW220" s="3" t="s">
        <v>1609</v>
      </c>
      <c r="AX220" s="3" t="s">
        <v>1609</v>
      </c>
    </row>
    <row r="221" spans="1:50" ht="22" customHeight="1" x14ac:dyDescent="0.35">
      <c r="A221" s="2">
        <v>45530.516261574077</v>
      </c>
      <c r="B221" s="2">
        <v>45530.518773148149</v>
      </c>
      <c r="C221" s="3" t="s">
        <v>52</v>
      </c>
      <c r="D221" s="3" t="s">
        <v>1615</v>
      </c>
      <c r="E221">
        <v>100</v>
      </c>
      <c r="F221">
        <v>217</v>
      </c>
      <c r="G221" s="3" t="s">
        <v>94</v>
      </c>
      <c r="H221" s="2">
        <v>45530.518790532406</v>
      </c>
      <c r="I221" s="3" t="s">
        <v>1616</v>
      </c>
      <c r="J221" s="3" t="s">
        <v>96</v>
      </c>
      <c r="K221" s="3" t="s">
        <v>96</v>
      </c>
      <c r="L221" s="3" t="s">
        <v>96</v>
      </c>
      <c r="M221" s="3" t="s">
        <v>96</v>
      </c>
      <c r="N221">
        <v>32.212299999999999</v>
      </c>
      <c r="O221">
        <v>-110.879</v>
      </c>
      <c r="P221" s="3" t="s">
        <v>97</v>
      </c>
      <c r="Q221" s="3" t="s">
        <v>98</v>
      </c>
      <c r="R221">
        <v>1</v>
      </c>
      <c r="S221" s="3" t="s">
        <v>99</v>
      </c>
      <c r="T221" s="3" t="s">
        <v>1617</v>
      </c>
      <c r="U221">
        <v>23</v>
      </c>
      <c r="V221" s="3" t="s">
        <v>101</v>
      </c>
      <c r="W221" s="3" t="s">
        <v>96</v>
      </c>
      <c r="X221" s="3" t="s">
        <v>1618</v>
      </c>
      <c r="Y221" s="3" t="s">
        <v>144</v>
      </c>
      <c r="Z221" s="3" t="s">
        <v>105</v>
      </c>
      <c r="AA221" s="3" t="s">
        <v>105</v>
      </c>
      <c r="AB221" s="3" t="s">
        <v>104</v>
      </c>
      <c r="AC221" s="3" t="s">
        <v>105</v>
      </c>
      <c r="AD221" s="3" t="s">
        <v>104</v>
      </c>
      <c r="AE221" s="3" t="s">
        <v>107</v>
      </c>
      <c r="AF221" s="3" t="s">
        <v>105</v>
      </c>
      <c r="AG221" s="3" t="s">
        <v>105</v>
      </c>
      <c r="AH221" s="3" t="s">
        <v>105</v>
      </c>
      <c r="AI221" s="3" t="s">
        <v>117</v>
      </c>
      <c r="AJ221" s="3" t="s">
        <v>117</v>
      </c>
      <c r="AK221" s="3" t="s">
        <v>117</v>
      </c>
      <c r="AL221" s="3" t="s">
        <v>105</v>
      </c>
      <c r="AM221" s="3" t="s">
        <v>107</v>
      </c>
      <c r="AN221" s="3" t="s">
        <v>108</v>
      </c>
      <c r="AO221" s="3" t="s">
        <v>127</v>
      </c>
      <c r="AP221" s="3" t="s">
        <v>96</v>
      </c>
      <c r="AQ221" s="3" t="s">
        <v>1619</v>
      </c>
      <c r="AR221" s="3" t="s">
        <v>1409</v>
      </c>
      <c r="AS221" s="3" t="s">
        <v>1620</v>
      </c>
      <c r="AT221" s="3" t="s">
        <v>96</v>
      </c>
      <c r="AU221" s="3" t="s">
        <v>96</v>
      </c>
      <c r="AV221" s="3" t="s">
        <v>96</v>
      </c>
      <c r="AW221" s="3" t="s">
        <v>1617</v>
      </c>
      <c r="AX221" s="3" t="s">
        <v>1617</v>
      </c>
    </row>
    <row r="222" spans="1:50" ht="22" customHeight="1" x14ac:dyDescent="0.35">
      <c r="A222" s="2">
        <v>45530.516932870371</v>
      </c>
      <c r="B222" s="2">
        <v>45530.518784722219</v>
      </c>
      <c r="C222" s="3" t="s">
        <v>52</v>
      </c>
      <c r="D222" s="3" t="s">
        <v>1621</v>
      </c>
      <c r="E222">
        <v>100</v>
      </c>
      <c r="F222">
        <v>159</v>
      </c>
      <c r="G222" s="3" t="s">
        <v>94</v>
      </c>
      <c r="H222" s="2">
        <v>45530.518791956019</v>
      </c>
      <c r="I222" s="3" t="s">
        <v>1622</v>
      </c>
      <c r="J222" s="3" t="s">
        <v>96</v>
      </c>
      <c r="K222" s="3" t="s">
        <v>96</v>
      </c>
      <c r="L222" s="3" t="s">
        <v>96</v>
      </c>
      <c r="M222" s="3" t="s">
        <v>96</v>
      </c>
      <c r="N222">
        <v>43.250399999999999</v>
      </c>
      <c r="O222">
        <v>-88.004800000000003</v>
      </c>
      <c r="P222" s="3" t="s">
        <v>97</v>
      </c>
      <c r="Q222" s="3" t="s">
        <v>98</v>
      </c>
      <c r="R222">
        <v>1</v>
      </c>
      <c r="S222" s="3" t="s">
        <v>99</v>
      </c>
      <c r="T222" s="3" t="s">
        <v>1623</v>
      </c>
      <c r="U222">
        <v>29</v>
      </c>
      <c r="V222" s="3" t="s">
        <v>101</v>
      </c>
      <c r="W222" s="3" t="s">
        <v>96</v>
      </c>
      <c r="X222" s="3" t="s">
        <v>1624</v>
      </c>
      <c r="Y222" s="3" t="s">
        <v>116</v>
      </c>
      <c r="Z222" s="3" t="s">
        <v>106</v>
      </c>
      <c r="AA222" s="3" t="s">
        <v>105</v>
      </c>
      <c r="AB222" s="3" t="s">
        <v>105</v>
      </c>
      <c r="AC222" s="3" t="s">
        <v>104</v>
      </c>
      <c r="AD222" s="3" t="s">
        <v>105</v>
      </c>
      <c r="AE222" s="3" t="s">
        <v>104</v>
      </c>
      <c r="AF222" s="3" t="s">
        <v>104</v>
      </c>
      <c r="AG222" s="3" t="s">
        <v>105</v>
      </c>
      <c r="AH222" s="3" t="s">
        <v>107</v>
      </c>
      <c r="AI222" s="3" t="s">
        <v>104</v>
      </c>
      <c r="AJ222" s="3" t="s">
        <v>104</v>
      </c>
      <c r="AK222" s="3" t="s">
        <v>107</v>
      </c>
      <c r="AL222" s="3" t="s">
        <v>106</v>
      </c>
      <c r="AM222" s="3" t="s">
        <v>104</v>
      </c>
      <c r="AN222" s="3" t="s">
        <v>108</v>
      </c>
      <c r="AO222" s="3" t="s">
        <v>500</v>
      </c>
      <c r="AP222" s="3" t="s">
        <v>96</v>
      </c>
      <c r="AQ222" s="3" t="s">
        <v>1625</v>
      </c>
      <c r="AR222" s="3" t="s">
        <v>216</v>
      </c>
      <c r="AS222" s="3" t="s">
        <v>1626</v>
      </c>
      <c r="AT222" s="3" t="s">
        <v>96</v>
      </c>
      <c r="AU222" s="3" t="s">
        <v>96</v>
      </c>
      <c r="AV222" s="3" t="s">
        <v>96</v>
      </c>
      <c r="AW222" s="3" t="s">
        <v>1623</v>
      </c>
      <c r="AX222" s="3" t="s">
        <v>1623</v>
      </c>
    </row>
    <row r="223" spans="1:50" ht="22" customHeight="1" x14ac:dyDescent="0.35">
      <c r="A223" s="2">
        <v>45530.515173611115</v>
      </c>
      <c r="B223" s="2">
        <v>45530.518819444442</v>
      </c>
      <c r="C223" s="3" t="s">
        <v>52</v>
      </c>
      <c r="D223" s="3" t="s">
        <v>1627</v>
      </c>
      <c r="E223">
        <v>100</v>
      </c>
      <c r="F223">
        <v>314</v>
      </c>
      <c r="G223" s="3" t="s">
        <v>94</v>
      </c>
      <c r="H223" s="2">
        <v>45530.518833472219</v>
      </c>
      <c r="I223" s="3" t="s">
        <v>1628</v>
      </c>
      <c r="J223" s="3" t="s">
        <v>96</v>
      </c>
      <c r="K223" s="3" t="s">
        <v>96</v>
      </c>
      <c r="L223" s="3" t="s">
        <v>96</v>
      </c>
      <c r="M223" s="3" t="s">
        <v>96</v>
      </c>
      <c r="N223">
        <v>37.754800000000003</v>
      </c>
      <c r="O223">
        <v>-84.298500000000004</v>
      </c>
      <c r="P223" s="3" t="s">
        <v>97</v>
      </c>
      <c r="Q223" s="3" t="s">
        <v>98</v>
      </c>
      <c r="R223">
        <v>1</v>
      </c>
      <c r="S223" s="3" t="s">
        <v>99</v>
      </c>
      <c r="T223" s="3" t="s">
        <v>1629</v>
      </c>
      <c r="U223">
        <v>21</v>
      </c>
      <c r="V223" s="3" t="s">
        <v>133</v>
      </c>
      <c r="W223" s="3" t="s">
        <v>96</v>
      </c>
      <c r="X223" s="3" t="s">
        <v>1630</v>
      </c>
      <c r="Y223" s="3" t="s">
        <v>135</v>
      </c>
      <c r="Z223" s="3" t="s">
        <v>107</v>
      </c>
      <c r="AA223" s="3" t="s">
        <v>105</v>
      </c>
      <c r="AB223" s="3" t="s">
        <v>104</v>
      </c>
      <c r="AC223" s="3" t="s">
        <v>107</v>
      </c>
      <c r="AD223" s="3" t="s">
        <v>106</v>
      </c>
      <c r="AE223" s="3" t="s">
        <v>106</v>
      </c>
      <c r="AF223" s="3" t="s">
        <v>105</v>
      </c>
      <c r="AG223" s="3" t="s">
        <v>105</v>
      </c>
      <c r="AH223" s="3" t="s">
        <v>105</v>
      </c>
      <c r="AI223" s="3" t="s">
        <v>104</v>
      </c>
      <c r="AJ223" s="3" t="s">
        <v>107</v>
      </c>
      <c r="AK223" s="3" t="s">
        <v>106</v>
      </c>
      <c r="AL223" s="3" t="s">
        <v>105</v>
      </c>
      <c r="AM223" s="3" t="s">
        <v>104</v>
      </c>
      <c r="AN223" s="3" t="s">
        <v>126</v>
      </c>
      <c r="AO223" s="3" t="s">
        <v>610</v>
      </c>
      <c r="AP223" s="3" t="s">
        <v>96</v>
      </c>
      <c r="AQ223" s="3" t="s">
        <v>96</v>
      </c>
      <c r="AR223" s="3" t="s">
        <v>96</v>
      </c>
      <c r="AS223" s="3" t="s">
        <v>1631</v>
      </c>
      <c r="AT223" s="3" t="s">
        <v>96</v>
      </c>
      <c r="AU223" s="3" t="s">
        <v>1632</v>
      </c>
      <c r="AV223" s="3" t="s">
        <v>96</v>
      </c>
      <c r="AW223" s="3" t="s">
        <v>1629</v>
      </c>
      <c r="AX223" s="3" t="s">
        <v>1629</v>
      </c>
    </row>
    <row r="224" spans="1:50" ht="22" customHeight="1" x14ac:dyDescent="0.35">
      <c r="A224" s="2">
        <v>45530.516192129631</v>
      </c>
      <c r="B224" s="2">
        <v>45530.518819444442</v>
      </c>
      <c r="C224" s="3" t="s">
        <v>52</v>
      </c>
      <c r="D224" s="3" t="s">
        <v>1633</v>
      </c>
      <c r="E224">
        <v>100</v>
      </c>
      <c r="F224">
        <v>227</v>
      </c>
      <c r="G224" s="3" t="s">
        <v>94</v>
      </c>
      <c r="H224" s="2">
        <v>45530.518834270835</v>
      </c>
      <c r="I224" s="3" t="s">
        <v>1634</v>
      </c>
      <c r="J224" s="3" t="s">
        <v>96</v>
      </c>
      <c r="K224" s="3" t="s">
        <v>96</v>
      </c>
      <c r="L224" s="3" t="s">
        <v>96</v>
      </c>
      <c r="M224" s="3" t="s">
        <v>96</v>
      </c>
      <c r="N224">
        <v>41.888199999999998</v>
      </c>
      <c r="O224">
        <v>-87.616399999999999</v>
      </c>
      <c r="P224" s="3" t="s">
        <v>97</v>
      </c>
      <c r="Q224" s="3" t="s">
        <v>98</v>
      </c>
      <c r="R224">
        <v>1</v>
      </c>
      <c r="S224" s="3" t="s">
        <v>99</v>
      </c>
      <c r="T224" s="3" t="s">
        <v>1635</v>
      </c>
      <c r="U224">
        <v>21</v>
      </c>
      <c r="V224" s="3" t="s">
        <v>101</v>
      </c>
      <c r="W224" s="3" t="s">
        <v>96</v>
      </c>
      <c r="X224" s="3" t="s">
        <v>1636</v>
      </c>
      <c r="Y224" s="3" t="s">
        <v>116</v>
      </c>
      <c r="Z224" s="3" t="s">
        <v>117</v>
      </c>
      <c r="AA224" s="3" t="s">
        <v>104</v>
      </c>
      <c r="AB224" s="3" t="s">
        <v>106</v>
      </c>
      <c r="AC224" s="3" t="s">
        <v>104</v>
      </c>
      <c r="AD224" s="3" t="s">
        <v>105</v>
      </c>
      <c r="AE224" s="3" t="s">
        <v>105</v>
      </c>
      <c r="AF224" s="3" t="s">
        <v>104</v>
      </c>
      <c r="AG224" s="3" t="s">
        <v>106</v>
      </c>
      <c r="AH224" s="3" t="s">
        <v>104</v>
      </c>
      <c r="AI224" s="3" t="s">
        <v>117</v>
      </c>
      <c r="AJ224" s="3" t="s">
        <v>117</v>
      </c>
      <c r="AK224" s="3" t="s">
        <v>117</v>
      </c>
      <c r="AL224" s="3" t="s">
        <v>104</v>
      </c>
      <c r="AM224" s="3" t="s">
        <v>117</v>
      </c>
      <c r="AN224" s="3" t="s">
        <v>108</v>
      </c>
      <c r="AO224" s="3" t="s">
        <v>1637</v>
      </c>
      <c r="AP224" s="3" t="s">
        <v>96</v>
      </c>
      <c r="AQ224" s="3" t="s">
        <v>1638</v>
      </c>
      <c r="AR224" s="3" t="s">
        <v>1639</v>
      </c>
      <c r="AS224" s="3" t="s">
        <v>1640</v>
      </c>
      <c r="AT224" s="3" t="s">
        <v>96</v>
      </c>
      <c r="AU224" s="3" t="s">
        <v>96</v>
      </c>
      <c r="AV224" s="3" t="s">
        <v>96</v>
      </c>
      <c r="AW224" s="3" t="s">
        <v>1635</v>
      </c>
      <c r="AX224" s="3" t="s">
        <v>1635</v>
      </c>
    </row>
    <row r="225" spans="1:50" ht="22" customHeight="1" x14ac:dyDescent="0.35">
      <c r="A225" s="2">
        <v>45530.515717592592</v>
      </c>
      <c r="B225" s="2">
        <v>45530.518831018519</v>
      </c>
      <c r="C225" s="3" t="s">
        <v>52</v>
      </c>
      <c r="D225" s="3" t="s">
        <v>1641</v>
      </c>
      <c r="E225">
        <v>100</v>
      </c>
      <c r="F225">
        <v>269</v>
      </c>
      <c r="G225" s="3" t="s">
        <v>94</v>
      </c>
      <c r="H225" s="2">
        <v>45530.518843854166</v>
      </c>
      <c r="I225" s="3" t="s">
        <v>1642</v>
      </c>
      <c r="J225" s="3" t="s">
        <v>96</v>
      </c>
      <c r="K225" s="3" t="s">
        <v>96</v>
      </c>
      <c r="L225" s="3" t="s">
        <v>96</v>
      </c>
      <c r="M225" s="3" t="s">
        <v>96</v>
      </c>
      <c r="N225">
        <v>40.750300000000003</v>
      </c>
      <c r="O225">
        <v>-74.001400000000004</v>
      </c>
      <c r="P225" s="3" t="s">
        <v>97</v>
      </c>
      <c r="Q225" s="3" t="s">
        <v>98</v>
      </c>
      <c r="R225">
        <v>1</v>
      </c>
      <c r="S225" s="3" t="s">
        <v>99</v>
      </c>
      <c r="T225" s="3" t="s">
        <v>1643</v>
      </c>
      <c r="U225">
        <v>32</v>
      </c>
      <c r="V225" s="3" t="s">
        <v>101</v>
      </c>
      <c r="W225" s="3" t="s">
        <v>96</v>
      </c>
      <c r="X225" s="3" t="s">
        <v>1603</v>
      </c>
      <c r="Y225" s="3" t="s">
        <v>116</v>
      </c>
      <c r="Z225" s="3" t="s">
        <v>117</v>
      </c>
      <c r="AA225" s="3" t="s">
        <v>105</v>
      </c>
      <c r="AB225" s="3" t="s">
        <v>106</v>
      </c>
      <c r="AC225" s="3" t="s">
        <v>105</v>
      </c>
      <c r="AD225" s="3" t="s">
        <v>106</v>
      </c>
      <c r="AE225" s="3" t="s">
        <v>105</v>
      </c>
      <c r="AF225" s="3" t="s">
        <v>105</v>
      </c>
      <c r="AG225" s="3" t="s">
        <v>105</v>
      </c>
      <c r="AH225" s="3" t="s">
        <v>117</v>
      </c>
      <c r="AI225" s="3" t="s">
        <v>117</v>
      </c>
      <c r="AJ225" s="3" t="s">
        <v>117</v>
      </c>
      <c r="AK225" s="3" t="s">
        <v>117</v>
      </c>
      <c r="AL225" s="3" t="s">
        <v>104</v>
      </c>
      <c r="AM225" s="3" t="s">
        <v>117</v>
      </c>
      <c r="AN225" s="3" t="s">
        <v>108</v>
      </c>
      <c r="AO225" s="3" t="s">
        <v>508</v>
      </c>
      <c r="AP225" s="3" t="s">
        <v>96</v>
      </c>
      <c r="AQ225" s="3" t="s">
        <v>1644</v>
      </c>
      <c r="AR225" s="3" t="s">
        <v>216</v>
      </c>
      <c r="AS225" s="3" t="s">
        <v>1645</v>
      </c>
      <c r="AT225" s="3" t="s">
        <v>96</v>
      </c>
      <c r="AU225" s="3" t="s">
        <v>96</v>
      </c>
      <c r="AV225" s="3" t="s">
        <v>96</v>
      </c>
      <c r="AW225" s="3" t="s">
        <v>1643</v>
      </c>
      <c r="AX225" s="3" t="s">
        <v>1643</v>
      </c>
    </row>
    <row r="226" spans="1:50" ht="22" customHeight="1" x14ac:dyDescent="0.35">
      <c r="A226" s="2">
        <v>45530.516643518517</v>
      </c>
      <c r="B226" s="2">
        <v>45530.518865740742</v>
      </c>
      <c r="C226" s="3" t="s">
        <v>52</v>
      </c>
      <c r="D226" s="3" t="s">
        <v>1646</v>
      </c>
      <c r="E226">
        <v>100</v>
      </c>
      <c r="F226">
        <v>191</v>
      </c>
      <c r="G226" s="3" t="s">
        <v>94</v>
      </c>
      <c r="H226" s="2">
        <v>45530.518876655093</v>
      </c>
      <c r="I226" s="3" t="s">
        <v>1647</v>
      </c>
      <c r="J226" s="3" t="s">
        <v>96</v>
      </c>
      <c r="K226" s="3" t="s">
        <v>96</v>
      </c>
      <c r="L226" s="3" t="s">
        <v>96</v>
      </c>
      <c r="M226" s="3" t="s">
        <v>96</v>
      </c>
      <c r="N226">
        <v>42.129300000000001</v>
      </c>
      <c r="O226">
        <v>-72.752200000000002</v>
      </c>
      <c r="P226" s="3" t="s">
        <v>97</v>
      </c>
      <c r="Q226" s="3" t="s">
        <v>98</v>
      </c>
      <c r="R226">
        <v>1</v>
      </c>
      <c r="S226" s="3" t="s">
        <v>99</v>
      </c>
      <c r="T226" s="3" t="s">
        <v>1648</v>
      </c>
      <c r="U226">
        <v>45</v>
      </c>
      <c r="V226" s="3" t="s">
        <v>101</v>
      </c>
      <c r="W226" s="3" t="s">
        <v>96</v>
      </c>
      <c r="X226" s="3" t="s">
        <v>1649</v>
      </c>
      <c r="Y226" s="3" t="s">
        <v>144</v>
      </c>
      <c r="Z226" s="3" t="s">
        <v>104</v>
      </c>
      <c r="AA226" s="3" t="s">
        <v>107</v>
      </c>
      <c r="AB226" s="3" t="s">
        <v>106</v>
      </c>
      <c r="AC226" s="3" t="s">
        <v>104</v>
      </c>
      <c r="AD226" s="3" t="s">
        <v>104</v>
      </c>
      <c r="AE226" s="3" t="s">
        <v>107</v>
      </c>
      <c r="AF226" s="3" t="s">
        <v>104</v>
      </c>
      <c r="AG226" s="3" t="s">
        <v>105</v>
      </c>
      <c r="AH226" s="3" t="s">
        <v>106</v>
      </c>
      <c r="AI226" s="3" t="s">
        <v>104</v>
      </c>
      <c r="AJ226" s="3" t="s">
        <v>105</v>
      </c>
      <c r="AK226" s="3" t="s">
        <v>107</v>
      </c>
      <c r="AL226" s="3" t="s">
        <v>105</v>
      </c>
      <c r="AM226" s="3" t="s">
        <v>105</v>
      </c>
      <c r="AN226" s="3" t="s">
        <v>108</v>
      </c>
      <c r="AO226" s="3" t="s">
        <v>252</v>
      </c>
      <c r="AP226" s="3" t="s">
        <v>96</v>
      </c>
      <c r="AQ226" s="3" t="s">
        <v>1650</v>
      </c>
      <c r="AR226" s="3" t="s">
        <v>216</v>
      </c>
      <c r="AS226" s="3" t="s">
        <v>96</v>
      </c>
      <c r="AT226" s="3" t="s">
        <v>96</v>
      </c>
      <c r="AU226" s="3" t="s">
        <v>96</v>
      </c>
      <c r="AV226" s="3" t="s">
        <v>1651</v>
      </c>
      <c r="AW226" s="3" t="s">
        <v>1648</v>
      </c>
      <c r="AX226" s="3" t="s">
        <v>1648</v>
      </c>
    </row>
    <row r="227" spans="1:50" ht="22" customHeight="1" x14ac:dyDescent="0.35">
      <c r="A227" s="2">
        <v>45530.515787037039</v>
      </c>
      <c r="B227" s="2">
        <v>45530.518912037034</v>
      </c>
      <c r="C227" s="3" t="s">
        <v>52</v>
      </c>
      <c r="D227" s="3" t="s">
        <v>1652</v>
      </c>
      <c r="E227">
        <v>100</v>
      </c>
      <c r="F227">
        <v>269</v>
      </c>
      <c r="G227" s="3" t="s">
        <v>94</v>
      </c>
      <c r="H227" s="2">
        <v>45530.518923483796</v>
      </c>
      <c r="I227" s="3" t="s">
        <v>1653</v>
      </c>
      <c r="J227" s="3" t="s">
        <v>96</v>
      </c>
      <c r="K227" s="3" t="s">
        <v>96</v>
      </c>
      <c r="L227" s="3" t="s">
        <v>96</v>
      </c>
      <c r="M227" s="3" t="s">
        <v>96</v>
      </c>
      <c r="N227">
        <v>38.508299999999998</v>
      </c>
      <c r="O227">
        <v>-77.994299999999996</v>
      </c>
      <c r="P227" s="3" t="s">
        <v>97</v>
      </c>
      <c r="Q227" s="3" t="s">
        <v>98</v>
      </c>
      <c r="R227">
        <v>1</v>
      </c>
      <c r="S227" s="3" t="s">
        <v>99</v>
      </c>
      <c r="T227" s="3" t="s">
        <v>1654</v>
      </c>
      <c r="U227">
        <v>41</v>
      </c>
      <c r="V227" s="3" t="s">
        <v>101</v>
      </c>
      <c r="W227" s="3" t="s">
        <v>96</v>
      </c>
      <c r="X227" s="3" t="s">
        <v>1655</v>
      </c>
      <c r="Y227" s="3" t="s">
        <v>144</v>
      </c>
      <c r="Z227" s="3" t="s">
        <v>107</v>
      </c>
      <c r="AA227" s="3" t="s">
        <v>105</v>
      </c>
      <c r="AB227" s="3" t="s">
        <v>105</v>
      </c>
      <c r="AC227" s="3" t="s">
        <v>104</v>
      </c>
      <c r="AD227" s="3" t="s">
        <v>105</v>
      </c>
      <c r="AE227" s="3" t="s">
        <v>107</v>
      </c>
      <c r="AF227" s="3" t="s">
        <v>105</v>
      </c>
      <c r="AG227" s="3" t="s">
        <v>105</v>
      </c>
      <c r="AH227" s="3" t="s">
        <v>107</v>
      </c>
      <c r="AI227" s="3" t="s">
        <v>104</v>
      </c>
      <c r="AJ227" s="3" t="s">
        <v>106</v>
      </c>
      <c r="AK227" s="3" t="s">
        <v>107</v>
      </c>
      <c r="AL227" s="3" t="s">
        <v>105</v>
      </c>
      <c r="AM227" s="3" t="s">
        <v>105</v>
      </c>
      <c r="AN227" s="3" t="s">
        <v>108</v>
      </c>
      <c r="AO227" s="3" t="s">
        <v>222</v>
      </c>
      <c r="AP227" s="3" t="s">
        <v>96</v>
      </c>
      <c r="AQ227" s="3" t="s">
        <v>1656</v>
      </c>
      <c r="AR227" s="3" t="s">
        <v>331</v>
      </c>
      <c r="AS227" s="3" t="s">
        <v>1657</v>
      </c>
      <c r="AT227" s="3" t="s">
        <v>96</v>
      </c>
      <c r="AU227" s="3" t="s">
        <v>96</v>
      </c>
      <c r="AV227" s="3" t="s">
        <v>96</v>
      </c>
      <c r="AW227" s="3" t="s">
        <v>1654</v>
      </c>
      <c r="AX227" s="3" t="s">
        <v>1654</v>
      </c>
    </row>
    <row r="228" spans="1:50" ht="22" customHeight="1" x14ac:dyDescent="0.35">
      <c r="A228" s="2">
        <v>45530.508750000001</v>
      </c>
      <c r="B228" s="2">
        <v>45530.518946759257</v>
      </c>
      <c r="C228" s="3" t="s">
        <v>52</v>
      </c>
      <c r="D228" s="3" t="s">
        <v>1658</v>
      </c>
      <c r="E228">
        <v>100</v>
      </c>
      <c r="F228">
        <v>881</v>
      </c>
      <c r="G228" s="3" t="s">
        <v>94</v>
      </c>
      <c r="H228" s="2">
        <v>45530.51896144676</v>
      </c>
      <c r="I228" s="3" t="s">
        <v>1659</v>
      </c>
      <c r="J228" s="3" t="s">
        <v>96</v>
      </c>
      <c r="K228" s="3" t="s">
        <v>96</v>
      </c>
      <c r="L228" s="3" t="s">
        <v>96</v>
      </c>
      <c r="M228" s="3" t="s">
        <v>96</v>
      </c>
      <c r="N228">
        <v>40.699399999999997</v>
      </c>
      <c r="O228">
        <v>-73.888300000000001</v>
      </c>
      <c r="P228" s="3" t="s">
        <v>97</v>
      </c>
      <c r="Q228" s="3" t="s">
        <v>98</v>
      </c>
      <c r="R228">
        <v>1</v>
      </c>
      <c r="S228" s="3" t="s">
        <v>99</v>
      </c>
      <c r="T228" s="3" t="s">
        <v>1660</v>
      </c>
      <c r="U228">
        <v>34</v>
      </c>
      <c r="V228" s="3" t="s">
        <v>101</v>
      </c>
      <c r="W228" s="3" t="s">
        <v>96</v>
      </c>
      <c r="X228" s="3" t="s">
        <v>1661</v>
      </c>
      <c r="Y228" s="3" t="s">
        <v>135</v>
      </c>
      <c r="Z228" s="3" t="s">
        <v>117</v>
      </c>
      <c r="AA228" s="3" t="s">
        <v>105</v>
      </c>
      <c r="AB228" s="3" t="s">
        <v>107</v>
      </c>
      <c r="AC228" s="3" t="s">
        <v>117</v>
      </c>
      <c r="AD228" s="3" t="s">
        <v>105</v>
      </c>
      <c r="AE228" s="3" t="s">
        <v>117</v>
      </c>
      <c r="AF228" s="3" t="s">
        <v>105</v>
      </c>
      <c r="AG228" s="3" t="s">
        <v>107</v>
      </c>
      <c r="AH228" s="3" t="s">
        <v>105</v>
      </c>
      <c r="AI228" s="3" t="s">
        <v>107</v>
      </c>
      <c r="AJ228" s="3" t="s">
        <v>117</v>
      </c>
      <c r="AK228" s="3" t="s">
        <v>117</v>
      </c>
      <c r="AL228" s="3" t="s">
        <v>104</v>
      </c>
      <c r="AM228" s="3" t="s">
        <v>117</v>
      </c>
      <c r="AN228" s="3" t="s">
        <v>108</v>
      </c>
      <c r="AO228" s="3" t="s">
        <v>96</v>
      </c>
      <c r="AP228" s="3" t="s">
        <v>96</v>
      </c>
      <c r="AQ228" s="3" t="s">
        <v>1662</v>
      </c>
      <c r="AR228" s="3" t="s">
        <v>216</v>
      </c>
      <c r="AS228" s="3" t="s">
        <v>96</v>
      </c>
      <c r="AT228" s="3" t="s">
        <v>96</v>
      </c>
      <c r="AU228" s="3" t="s">
        <v>96</v>
      </c>
      <c r="AV228" s="3" t="s">
        <v>1663</v>
      </c>
      <c r="AW228" s="3" t="s">
        <v>1660</v>
      </c>
      <c r="AX228" s="3" t="s">
        <v>1660</v>
      </c>
    </row>
    <row r="229" spans="1:50" ht="22" customHeight="1" x14ac:dyDescent="0.35">
      <c r="A229" s="2">
        <v>45530.513078703705</v>
      </c>
      <c r="B229" s="2">
        <v>45530.519016203703</v>
      </c>
      <c r="C229" s="3" t="s">
        <v>52</v>
      </c>
      <c r="D229" s="3" t="s">
        <v>1664</v>
      </c>
      <c r="E229">
        <v>100</v>
      </c>
      <c r="F229">
        <v>512</v>
      </c>
      <c r="G229" s="3" t="s">
        <v>94</v>
      </c>
      <c r="H229" s="2">
        <v>45530.519027071758</v>
      </c>
      <c r="I229" s="3" t="s">
        <v>1665</v>
      </c>
      <c r="J229" s="3" t="s">
        <v>96</v>
      </c>
      <c r="K229" s="3" t="s">
        <v>96</v>
      </c>
      <c r="L229" s="3" t="s">
        <v>96</v>
      </c>
      <c r="M229" s="3" t="s">
        <v>96</v>
      </c>
      <c r="N229">
        <v>30.024899999999999</v>
      </c>
      <c r="O229">
        <v>-90.252600000000001</v>
      </c>
      <c r="P229" s="3" t="s">
        <v>97</v>
      </c>
      <c r="Q229" s="3" t="s">
        <v>98</v>
      </c>
      <c r="R229">
        <v>1</v>
      </c>
      <c r="S229" s="3" t="s">
        <v>99</v>
      </c>
      <c r="T229" s="3" t="s">
        <v>1666</v>
      </c>
      <c r="U229">
        <v>63</v>
      </c>
      <c r="V229" s="3" t="s">
        <v>101</v>
      </c>
      <c r="W229" s="3" t="s">
        <v>96</v>
      </c>
      <c r="X229" s="3" t="s">
        <v>1667</v>
      </c>
      <c r="Y229" s="3" t="s">
        <v>135</v>
      </c>
      <c r="Z229" s="3" t="s">
        <v>117</v>
      </c>
      <c r="AA229" s="3" t="s">
        <v>105</v>
      </c>
      <c r="AB229" s="3" t="s">
        <v>107</v>
      </c>
      <c r="AC229" s="3" t="s">
        <v>105</v>
      </c>
      <c r="AD229" s="3" t="s">
        <v>105</v>
      </c>
      <c r="AE229" s="3" t="s">
        <v>105</v>
      </c>
      <c r="AF229" s="3" t="s">
        <v>105</v>
      </c>
      <c r="AG229" s="3" t="s">
        <v>105</v>
      </c>
      <c r="AH229" s="3" t="s">
        <v>105</v>
      </c>
      <c r="AI229" s="3" t="s">
        <v>104</v>
      </c>
      <c r="AJ229" s="3" t="s">
        <v>106</v>
      </c>
      <c r="AK229" s="3" t="s">
        <v>117</v>
      </c>
      <c r="AL229" s="3" t="s">
        <v>105</v>
      </c>
      <c r="AM229" s="3" t="s">
        <v>106</v>
      </c>
      <c r="AN229" s="3" t="s">
        <v>108</v>
      </c>
      <c r="AO229" s="3" t="s">
        <v>176</v>
      </c>
      <c r="AP229" s="3" t="s">
        <v>96</v>
      </c>
      <c r="AQ229" s="3" t="s">
        <v>1668</v>
      </c>
      <c r="AR229" s="3" t="s">
        <v>1669</v>
      </c>
      <c r="AS229" s="3" t="s">
        <v>1670</v>
      </c>
      <c r="AT229" s="3" t="s">
        <v>96</v>
      </c>
      <c r="AU229" s="3" t="s">
        <v>96</v>
      </c>
      <c r="AV229" s="3" t="s">
        <v>96</v>
      </c>
      <c r="AW229" s="3" t="s">
        <v>1666</v>
      </c>
      <c r="AX229" s="3" t="s">
        <v>1666</v>
      </c>
    </row>
    <row r="230" spans="1:50" ht="22" customHeight="1" x14ac:dyDescent="0.35">
      <c r="A230" s="2">
        <v>45530.515752314815</v>
      </c>
      <c r="B230" s="2">
        <v>45530.51903935185</v>
      </c>
      <c r="C230" s="3" t="s">
        <v>52</v>
      </c>
      <c r="D230" s="3" t="s">
        <v>1671</v>
      </c>
      <c r="E230">
        <v>100</v>
      </c>
      <c r="F230">
        <v>284</v>
      </c>
      <c r="G230" s="3" t="s">
        <v>94</v>
      </c>
      <c r="H230" s="2">
        <v>45530.519054687502</v>
      </c>
      <c r="I230" s="3" t="s">
        <v>1672</v>
      </c>
      <c r="J230" s="3" t="s">
        <v>96</v>
      </c>
      <c r="K230" s="3" t="s">
        <v>96</v>
      </c>
      <c r="L230" s="3" t="s">
        <v>96</v>
      </c>
      <c r="M230" s="3" t="s">
        <v>96</v>
      </c>
      <c r="N230">
        <v>36.3003</v>
      </c>
      <c r="O230">
        <v>-82.375500000000002</v>
      </c>
      <c r="P230" s="3" t="s">
        <v>97</v>
      </c>
      <c r="Q230" s="3" t="s">
        <v>98</v>
      </c>
      <c r="R230">
        <v>1</v>
      </c>
      <c r="S230" s="3" t="s">
        <v>99</v>
      </c>
      <c r="T230" s="3" t="s">
        <v>1673</v>
      </c>
      <c r="U230">
        <v>21</v>
      </c>
      <c r="V230" s="3" t="s">
        <v>133</v>
      </c>
      <c r="W230" s="3" t="s">
        <v>96</v>
      </c>
      <c r="X230" s="3" t="s">
        <v>1674</v>
      </c>
      <c r="Y230" s="3" t="s">
        <v>103</v>
      </c>
      <c r="Z230" s="3" t="s">
        <v>105</v>
      </c>
      <c r="AA230" s="3" t="s">
        <v>106</v>
      </c>
      <c r="AB230" s="3" t="s">
        <v>104</v>
      </c>
      <c r="AC230" s="3" t="s">
        <v>107</v>
      </c>
      <c r="AD230" s="3" t="s">
        <v>105</v>
      </c>
      <c r="AE230" s="3" t="s">
        <v>117</v>
      </c>
      <c r="AF230" s="3" t="s">
        <v>105</v>
      </c>
      <c r="AG230" s="3" t="s">
        <v>104</v>
      </c>
      <c r="AH230" s="3" t="s">
        <v>105</v>
      </c>
      <c r="AI230" s="3" t="s">
        <v>104</v>
      </c>
      <c r="AJ230" s="3" t="s">
        <v>107</v>
      </c>
      <c r="AK230" s="3" t="s">
        <v>117</v>
      </c>
      <c r="AL230" s="3" t="s">
        <v>105</v>
      </c>
      <c r="AM230" s="3" t="s">
        <v>106</v>
      </c>
      <c r="AN230" s="3" t="s">
        <v>108</v>
      </c>
      <c r="AO230" s="3" t="s">
        <v>198</v>
      </c>
      <c r="AP230" s="3" t="s">
        <v>96</v>
      </c>
      <c r="AQ230" s="3" t="s">
        <v>1675</v>
      </c>
      <c r="AR230" s="3" t="s">
        <v>1676</v>
      </c>
      <c r="AS230" s="3" t="s">
        <v>96</v>
      </c>
      <c r="AT230" s="3" t="s">
        <v>96</v>
      </c>
      <c r="AU230" s="3" t="s">
        <v>96</v>
      </c>
      <c r="AV230" s="3" t="s">
        <v>1677</v>
      </c>
      <c r="AW230" s="3" t="s">
        <v>1673</v>
      </c>
      <c r="AX230" s="3" t="s">
        <v>1673</v>
      </c>
    </row>
    <row r="231" spans="1:50" ht="22" customHeight="1" x14ac:dyDescent="0.35">
      <c r="A231" s="2">
        <v>45530.516331018516</v>
      </c>
      <c r="B231" s="2">
        <v>45530.519050925926</v>
      </c>
      <c r="C231" s="3" t="s">
        <v>52</v>
      </c>
      <c r="D231" s="3" t="s">
        <v>1678</v>
      </c>
      <c r="E231">
        <v>100</v>
      </c>
      <c r="F231">
        <v>235</v>
      </c>
      <c r="G231" s="3" t="s">
        <v>94</v>
      </c>
      <c r="H231" s="2">
        <v>45530.519066273147</v>
      </c>
      <c r="I231" s="3" t="s">
        <v>1679</v>
      </c>
      <c r="J231" s="3" t="s">
        <v>96</v>
      </c>
      <c r="K231" s="3" t="s">
        <v>96</v>
      </c>
      <c r="L231" s="3" t="s">
        <v>96</v>
      </c>
      <c r="M231" s="3" t="s">
        <v>96</v>
      </c>
      <c r="N231">
        <v>35.21</v>
      </c>
      <c r="O231">
        <v>-80.851200000000006</v>
      </c>
      <c r="P231" s="3" t="s">
        <v>97</v>
      </c>
      <c r="Q231" s="3" t="s">
        <v>98</v>
      </c>
      <c r="R231">
        <v>1</v>
      </c>
      <c r="S231" s="3" t="s">
        <v>99</v>
      </c>
      <c r="T231" s="3" t="s">
        <v>1680</v>
      </c>
      <c r="U231">
        <v>23</v>
      </c>
      <c r="V231" s="3" t="s">
        <v>133</v>
      </c>
      <c r="W231" s="3" t="s">
        <v>96</v>
      </c>
      <c r="X231" s="3" t="s">
        <v>1681</v>
      </c>
      <c r="Y231" s="3" t="s">
        <v>135</v>
      </c>
      <c r="Z231" s="3" t="s">
        <v>105</v>
      </c>
      <c r="AA231" s="3" t="s">
        <v>106</v>
      </c>
      <c r="AB231" s="3" t="s">
        <v>105</v>
      </c>
      <c r="AC231" s="3" t="s">
        <v>107</v>
      </c>
      <c r="AD231" s="3" t="s">
        <v>107</v>
      </c>
      <c r="AE231" s="3" t="s">
        <v>107</v>
      </c>
      <c r="AF231" s="3" t="s">
        <v>107</v>
      </c>
      <c r="AG231" s="3" t="s">
        <v>107</v>
      </c>
      <c r="AH231" s="3" t="s">
        <v>104</v>
      </c>
      <c r="AI231" s="3" t="s">
        <v>117</v>
      </c>
      <c r="AJ231" s="3" t="s">
        <v>117</v>
      </c>
      <c r="AK231" s="3" t="s">
        <v>117</v>
      </c>
      <c r="AL231" s="3" t="s">
        <v>104</v>
      </c>
      <c r="AM231" s="3" t="s">
        <v>117</v>
      </c>
      <c r="AN231" s="3" t="s">
        <v>108</v>
      </c>
      <c r="AO231" s="3" t="s">
        <v>136</v>
      </c>
      <c r="AP231" s="3" t="s">
        <v>96</v>
      </c>
      <c r="AQ231" s="3" t="s">
        <v>1682</v>
      </c>
      <c r="AR231" s="3" t="s">
        <v>768</v>
      </c>
      <c r="AS231" s="3" t="s">
        <v>1683</v>
      </c>
      <c r="AT231" s="3" t="s">
        <v>96</v>
      </c>
      <c r="AU231" s="3" t="s">
        <v>96</v>
      </c>
      <c r="AV231" s="3" t="s">
        <v>96</v>
      </c>
      <c r="AW231" s="3" t="s">
        <v>1680</v>
      </c>
      <c r="AX231" s="3" t="s">
        <v>1680</v>
      </c>
    </row>
    <row r="232" spans="1:50" ht="22" customHeight="1" x14ac:dyDescent="0.35">
      <c r="A232" s="2">
        <v>45530.515729166669</v>
      </c>
      <c r="B232" s="2">
        <v>45530.519085648149</v>
      </c>
      <c r="C232" s="3" t="s">
        <v>52</v>
      </c>
      <c r="D232" s="3" t="s">
        <v>1684</v>
      </c>
      <c r="E232">
        <v>100</v>
      </c>
      <c r="F232">
        <v>290</v>
      </c>
      <c r="G232" s="3" t="s">
        <v>94</v>
      </c>
      <c r="H232" s="2">
        <v>45530.519096469907</v>
      </c>
      <c r="I232" s="3" t="s">
        <v>1685</v>
      </c>
      <c r="J232" s="3" t="s">
        <v>96</v>
      </c>
      <c r="K232" s="3" t="s">
        <v>96</v>
      </c>
      <c r="L232" s="3" t="s">
        <v>96</v>
      </c>
      <c r="M232" s="3" t="s">
        <v>96</v>
      </c>
      <c r="N232">
        <v>40.429499999999997</v>
      </c>
      <c r="O232">
        <v>-80.015199999999993</v>
      </c>
      <c r="P232" s="3" t="s">
        <v>97</v>
      </c>
      <c r="Q232" s="3" t="s">
        <v>98</v>
      </c>
      <c r="R232">
        <v>1</v>
      </c>
      <c r="S232" s="3" t="s">
        <v>99</v>
      </c>
      <c r="T232" s="3" t="s">
        <v>1686</v>
      </c>
      <c r="U232">
        <v>22</v>
      </c>
      <c r="V232" s="3" t="s">
        <v>101</v>
      </c>
      <c r="W232" s="3" t="s">
        <v>96</v>
      </c>
      <c r="X232" s="3" t="s">
        <v>1687</v>
      </c>
      <c r="Y232" s="3" t="s">
        <v>103</v>
      </c>
      <c r="Z232" s="3" t="s">
        <v>104</v>
      </c>
      <c r="AA232" s="3" t="s">
        <v>104</v>
      </c>
      <c r="AB232" s="3" t="s">
        <v>105</v>
      </c>
      <c r="AC232" s="3" t="s">
        <v>104</v>
      </c>
      <c r="AD232" s="3" t="s">
        <v>104</v>
      </c>
      <c r="AE232" s="3" t="s">
        <v>106</v>
      </c>
      <c r="AF232" s="3" t="s">
        <v>104</v>
      </c>
      <c r="AG232" s="3" t="s">
        <v>105</v>
      </c>
      <c r="AH232" s="3" t="s">
        <v>106</v>
      </c>
      <c r="AI232" s="3" t="s">
        <v>106</v>
      </c>
      <c r="AJ232" s="3" t="s">
        <v>107</v>
      </c>
      <c r="AK232" s="3" t="s">
        <v>117</v>
      </c>
      <c r="AL232" s="3" t="s">
        <v>105</v>
      </c>
      <c r="AM232" s="3" t="s">
        <v>104</v>
      </c>
      <c r="AN232" s="3" t="s">
        <v>108</v>
      </c>
      <c r="AO232" s="3" t="s">
        <v>176</v>
      </c>
      <c r="AP232" s="3" t="s">
        <v>96</v>
      </c>
      <c r="AQ232" s="3" t="s">
        <v>1688</v>
      </c>
      <c r="AR232" s="3" t="s">
        <v>1503</v>
      </c>
      <c r="AS232" s="3" t="s">
        <v>1689</v>
      </c>
      <c r="AT232" s="3" t="s">
        <v>96</v>
      </c>
      <c r="AU232" s="3" t="s">
        <v>96</v>
      </c>
      <c r="AV232" s="3" t="s">
        <v>96</v>
      </c>
      <c r="AW232" s="3" t="s">
        <v>1686</v>
      </c>
      <c r="AX232" s="3" t="s">
        <v>1686</v>
      </c>
    </row>
    <row r="233" spans="1:50" ht="22" customHeight="1" x14ac:dyDescent="0.35">
      <c r="A233" s="2">
        <v>45530.516840277778</v>
      </c>
      <c r="B233" s="2">
        <v>45530.519120370373</v>
      </c>
      <c r="C233" s="3" t="s">
        <v>52</v>
      </c>
      <c r="D233" s="3" t="s">
        <v>1690</v>
      </c>
      <c r="E233">
        <v>100</v>
      </c>
      <c r="F233">
        <v>196</v>
      </c>
      <c r="G233" s="3" t="s">
        <v>94</v>
      </c>
      <c r="H233" s="2">
        <v>45530.519126770836</v>
      </c>
      <c r="I233" s="3" t="s">
        <v>1691</v>
      </c>
      <c r="J233" s="3" t="s">
        <v>96</v>
      </c>
      <c r="K233" s="3" t="s">
        <v>96</v>
      </c>
      <c r="L233" s="3" t="s">
        <v>96</v>
      </c>
      <c r="M233" s="3" t="s">
        <v>96</v>
      </c>
      <c r="N233">
        <v>35.319299999999998</v>
      </c>
      <c r="O233">
        <v>-80.745599999999996</v>
      </c>
      <c r="P233" s="3" t="s">
        <v>97</v>
      </c>
      <c r="Q233" s="3" t="s">
        <v>98</v>
      </c>
      <c r="R233">
        <v>1</v>
      </c>
      <c r="S233" s="3" t="s">
        <v>99</v>
      </c>
      <c r="T233" s="3" t="s">
        <v>1692</v>
      </c>
      <c r="U233">
        <v>30</v>
      </c>
      <c r="V233" s="3" t="s">
        <v>101</v>
      </c>
      <c r="W233" s="3" t="s">
        <v>96</v>
      </c>
      <c r="X233" s="3" t="s">
        <v>1693</v>
      </c>
      <c r="Y233" s="3" t="s">
        <v>116</v>
      </c>
      <c r="Z233" s="3" t="s">
        <v>107</v>
      </c>
      <c r="AA233" s="3" t="s">
        <v>107</v>
      </c>
      <c r="AB233" s="3" t="s">
        <v>107</v>
      </c>
      <c r="AC233" s="3" t="s">
        <v>104</v>
      </c>
      <c r="AD233" s="3" t="s">
        <v>106</v>
      </c>
      <c r="AE233" s="3" t="s">
        <v>107</v>
      </c>
      <c r="AF233" s="3" t="s">
        <v>105</v>
      </c>
      <c r="AG233" s="3" t="s">
        <v>117</v>
      </c>
      <c r="AH233" s="3" t="s">
        <v>105</v>
      </c>
      <c r="AI233" s="3" t="s">
        <v>117</v>
      </c>
      <c r="AJ233" s="3" t="s">
        <v>117</v>
      </c>
      <c r="AK233" s="3" t="s">
        <v>117</v>
      </c>
      <c r="AL233" s="3" t="s">
        <v>104</v>
      </c>
      <c r="AM233" s="3" t="s">
        <v>117</v>
      </c>
      <c r="AN233" s="3" t="s">
        <v>108</v>
      </c>
      <c r="AO233" s="3" t="s">
        <v>444</v>
      </c>
      <c r="AP233" s="3" t="s">
        <v>96</v>
      </c>
      <c r="AQ233" s="3" t="s">
        <v>1694</v>
      </c>
      <c r="AR233" s="3" t="s">
        <v>632</v>
      </c>
      <c r="AS233" s="3" t="s">
        <v>96</v>
      </c>
      <c r="AT233" s="3" t="s">
        <v>96</v>
      </c>
      <c r="AU233" s="3" t="s">
        <v>96</v>
      </c>
      <c r="AV233" s="3" t="s">
        <v>1695</v>
      </c>
      <c r="AW233" s="3" t="s">
        <v>1692</v>
      </c>
      <c r="AX233" s="3" t="s">
        <v>1692</v>
      </c>
    </row>
    <row r="234" spans="1:50" ht="22" customHeight="1" x14ac:dyDescent="0.35">
      <c r="A234" s="2">
        <v>45530.516724537039</v>
      </c>
      <c r="B234" s="2">
        <v>45530.519131944442</v>
      </c>
      <c r="C234" s="3" t="s">
        <v>52</v>
      </c>
      <c r="D234" s="3" t="s">
        <v>1696</v>
      </c>
      <c r="E234">
        <v>100</v>
      </c>
      <c r="F234">
        <v>207</v>
      </c>
      <c r="G234" s="3" t="s">
        <v>94</v>
      </c>
      <c r="H234" s="2">
        <v>45530.519148703701</v>
      </c>
      <c r="I234" s="3" t="s">
        <v>1697</v>
      </c>
      <c r="J234" s="3" t="s">
        <v>96</v>
      </c>
      <c r="K234" s="3" t="s">
        <v>96</v>
      </c>
      <c r="L234" s="3" t="s">
        <v>96</v>
      </c>
      <c r="M234" s="3" t="s">
        <v>96</v>
      </c>
      <c r="N234">
        <v>40.742800000000003</v>
      </c>
      <c r="O234">
        <v>-73.971199999999996</v>
      </c>
      <c r="P234" s="3" t="s">
        <v>97</v>
      </c>
      <c r="Q234" s="3" t="s">
        <v>98</v>
      </c>
      <c r="R234">
        <v>1</v>
      </c>
      <c r="S234" s="3" t="s">
        <v>99</v>
      </c>
      <c r="T234" s="3" t="s">
        <v>1698</v>
      </c>
      <c r="U234">
        <v>25</v>
      </c>
      <c r="V234" s="3" t="s">
        <v>101</v>
      </c>
      <c r="W234" s="3" t="s">
        <v>96</v>
      </c>
      <c r="X234" s="3" t="s">
        <v>1327</v>
      </c>
      <c r="Y234" s="3" t="s">
        <v>116</v>
      </c>
      <c r="Z234" s="3" t="s">
        <v>117</v>
      </c>
      <c r="AA234" s="3" t="s">
        <v>107</v>
      </c>
      <c r="AB234" s="3" t="s">
        <v>106</v>
      </c>
      <c r="AC234" s="3" t="s">
        <v>104</v>
      </c>
      <c r="AD234" s="3" t="s">
        <v>105</v>
      </c>
      <c r="AE234" s="3" t="s">
        <v>107</v>
      </c>
      <c r="AF234" s="3" t="s">
        <v>105</v>
      </c>
      <c r="AG234" s="3" t="s">
        <v>107</v>
      </c>
      <c r="AH234" s="3" t="s">
        <v>117</v>
      </c>
      <c r="AI234" s="3" t="s">
        <v>104</v>
      </c>
      <c r="AJ234" s="3" t="s">
        <v>107</v>
      </c>
      <c r="AK234" s="3" t="s">
        <v>117</v>
      </c>
      <c r="AL234" s="3" t="s">
        <v>107</v>
      </c>
      <c r="AM234" s="3" t="s">
        <v>105</v>
      </c>
      <c r="AN234" s="3" t="s">
        <v>108</v>
      </c>
      <c r="AO234" s="3" t="s">
        <v>214</v>
      </c>
      <c r="AP234" s="3" t="s">
        <v>96</v>
      </c>
      <c r="AQ234" s="3" t="s">
        <v>1699</v>
      </c>
      <c r="AR234" s="3" t="s">
        <v>675</v>
      </c>
      <c r="AS234" s="3" t="s">
        <v>96</v>
      </c>
      <c r="AT234" s="3" t="s">
        <v>96</v>
      </c>
      <c r="AU234" s="3" t="s">
        <v>96</v>
      </c>
      <c r="AV234" s="3" t="s">
        <v>1700</v>
      </c>
      <c r="AW234" s="3" t="s">
        <v>1698</v>
      </c>
      <c r="AX234" s="3" t="s">
        <v>1698</v>
      </c>
    </row>
    <row r="235" spans="1:50" ht="22" customHeight="1" x14ac:dyDescent="0.35">
      <c r="A235" s="2">
        <v>45530.509074074071</v>
      </c>
      <c r="B235" s="2">
        <v>45530.51935185185</v>
      </c>
      <c r="C235" s="3" t="s">
        <v>52</v>
      </c>
      <c r="D235" s="3" t="s">
        <v>1701</v>
      </c>
      <c r="E235">
        <v>100</v>
      </c>
      <c r="F235">
        <v>887</v>
      </c>
      <c r="G235" s="3" t="s">
        <v>94</v>
      </c>
      <c r="H235" s="2">
        <v>45530.519362210645</v>
      </c>
      <c r="I235" s="3" t="s">
        <v>1702</v>
      </c>
      <c r="J235" s="3" t="s">
        <v>96</v>
      </c>
      <c r="K235" s="3" t="s">
        <v>96</v>
      </c>
      <c r="L235" s="3" t="s">
        <v>96</v>
      </c>
      <c r="M235" s="3" t="s">
        <v>96</v>
      </c>
      <c r="N235">
        <v>37.750999999999998</v>
      </c>
      <c r="O235">
        <v>-97.822000000000003</v>
      </c>
      <c r="P235" s="3" t="s">
        <v>97</v>
      </c>
      <c r="Q235" s="3" t="s">
        <v>98</v>
      </c>
      <c r="R235">
        <v>0.40000000596046448</v>
      </c>
      <c r="S235" s="3" t="s">
        <v>99</v>
      </c>
      <c r="T235" s="3" t="s">
        <v>1703</v>
      </c>
      <c r="U235">
        <v>26</v>
      </c>
      <c r="V235" s="3" t="s">
        <v>101</v>
      </c>
      <c r="W235" s="3" t="s">
        <v>96</v>
      </c>
      <c r="X235" s="3" t="s">
        <v>1704</v>
      </c>
      <c r="Y235" s="3" t="s">
        <v>135</v>
      </c>
      <c r="Z235" s="3" t="s">
        <v>117</v>
      </c>
      <c r="AA235" s="3" t="s">
        <v>104</v>
      </c>
      <c r="AB235" s="3" t="s">
        <v>107</v>
      </c>
      <c r="AC235" s="3" t="s">
        <v>106</v>
      </c>
      <c r="AD235" s="3" t="s">
        <v>107</v>
      </c>
      <c r="AE235" s="3" t="s">
        <v>105</v>
      </c>
      <c r="AF235" s="3" t="s">
        <v>105</v>
      </c>
      <c r="AG235" s="3" t="s">
        <v>107</v>
      </c>
      <c r="AH235" s="3" t="s">
        <v>107</v>
      </c>
      <c r="AI235" s="3" t="s">
        <v>105</v>
      </c>
      <c r="AJ235" s="3" t="s">
        <v>107</v>
      </c>
      <c r="AK235" s="3" t="s">
        <v>107</v>
      </c>
      <c r="AL235" s="3" t="s">
        <v>105</v>
      </c>
      <c r="AM235" s="3" t="s">
        <v>107</v>
      </c>
      <c r="AN235" s="3" t="s">
        <v>108</v>
      </c>
      <c r="AO235" s="3" t="s">
        <v>409</v>
      </c>
      <c r="AP235" s="3" t="s">
        <v>96</v>
      </c>
      <c r="AQ235" s="3" t="s">
        <v>1705</v>
      </c>
      <c r="AR235" s="3" t="s">
        <v>246</v>
      </c>
      <c r="AS235" s="3" t="s">
        <v>1706</v>
      </c>
      <c r="AT235" s="3" t="s">
        <v>1707</v>
      </c>
      <c r="AU235" s="3" t="s">
        <v>96</v>
      </c>
      <c r="AV235" s="3" t="s">
        <v>96</v>
      </c>
      <c r="AW235" s="3" t="s">
        <v>1703</v>
      </c>
      <c r="AX235" s="3" t="s">
        <v>1703</v>
      </c>
    </row>
    <row r="236" spans="1:50" ht="22" customHeight="1" x14ac:dyDescent="0.35">
      <c r="A236" s="2">
        <v>45530.51630787037</v>
      </c>
      <c r="B236" s="2">
        <v>45530.51935185185</v>
      </c>
      <c r="C236" s="3" t="s">
        <v>52</v>
      </c>
      <c r="D236" s="3" t="s">
        <v>1708</v>
      </c>
      <c r="E236">
        <v>100</v>
      </c>
      <c r="F236">
        <v>263</v>
      </c>
      <c r="G236" s="3" t="s">
        <v>94</v>
      </c>
      <c r="H236" s="2">
        <v>45530.519367673609</v>
      </c>
      <c r="I236" s="3" t="s">
        <v>1709</v>
      </c>
      <c r="J236" s="3" t="s">
        <v>96</v>
      </c>
      <c r="K236" s="3" t="s">
        <v>96</v>
      </c>
      <c r="L236" s="3" t="s">
        <v>96</v>
      </c>
      <c r="M236" s="3" t="s">
        <v>96</v>
      </c>
      <c r="N236">
        <v>36.399900000000002</v>
      </c>
      <c r="O236">
        <v>-82.454899999999995</v>
      </c>
      <c r="P236" s="3" t="s">
        <v>97</v>
      </c>
      <c r="Q236" s="3" t="s">
        <v>98</v>
      </c>
      <c r="R236">
        <v>1</v>
      </c>
      <c r="S236" s="3" t="s">
        <v>99</v>
      </c>
      <c r="T236" s="3" t="s">
        <v>1710</v>
      </c>
      <c r="U236">
        <v>53</v>
      </c>
      <c r="V236" s="3" t="s">
        <v>133</v>
      </c>
      <c r="W236" s="3" t="s">
        <v>96</v>
      </c>
      <c r="X236" s="3" t="s">
        <v>1711</v>
      </c>
      <c r="Y236" s="3" t="s">
        <v>103</v>
      </c>
      <c r="Z236" s="3" t="s">
        <v>107</v>
      </c>
      <c r="AA236" s="3" t="s">
        <v>105</v>
      </c>
      <c r="AB236" s="3" t="s">
        <v>105</v>
      </c>
      <c r="AC236" s="3" t="s">
        <v>105</v>
      </c>
      <c r="AD236" s="3" t="s">
        <v>104</v>
      </c>
      <c r="AE236" s="3" t="s">
        <v>106</v>
      </c>
      <c r="AF236" s="3" t="s">
        <v>105</v>
      </c>
      <c r="AG236" s="3" t="s">
        <v>106</v>
      </c>
      <c r="AH236" s="3" t="s">
        <v>106</v>
      </c>
      <c r="AI236" s="3" t="s">
        <v>107</v>
      </c>
      <c r="AJ236" s="3" t="s">
        <v>117</v>
      </c>
      <c r="AK236" s="3" t="s">
        <v>106</v>
      </c>
      <c r="AL236" s="3" t="s">
        <v>106</v>
      </c>
      <c r="AM236" s="3" t="s">
        <v>106</v>
      </c>
      <c r="AN236" s="3" t="s">
        <v>108</v>
      </c>
      <c r="AO236" s="3" t="s">
        <v>252</v>
      </c>
      <c r="AP236" s="3" t="s">
        <v>96</v>
      </c>
      <c r="AQ236" s="3" t="s">
        <v>1712</v>
      </c>
      <c r="AR236" s="3" t="s">
        <v>231</v>
      </c>
      <c r="AS236" s="3" t="s">
        <v>96</v>
      </c>
      <c r="AT236" s="3" t="s">
        <v>96</v>
      </c>
      <c r="AU236" s="3" t="s">
        <v>96</v>
      </c>
      <c r="AV236" s="3" t="s">
        <v>1713</v>
      </c>
      <c r="AW236" s="3" t="s">
        <v>1710</v>
      </c>
      <c r="AX236" s="3" t="s">
        <v>1710</v>
      </c>
    </row>
    <row r="237" spans="1:50" ht="22" customHeight="1" x14ac:dyDescent="0.35">
      <c r="A237" s="2">
        <v>45530.515324074076</v>
      </c>
      <c r="B237" s="2">
        <v>45530.519409722219</v>
      </c>
      <c r="C237" s="3" t="s">
        <v>52</v>
      </c>
      <c r="D237" s="3" t="s">
        <v>1714</v>
      </c>
      <c r="E237">
        <v>100</v>
      </c>
      <c r="F237">
        <v>352</v>
      </c>
      <c r="G237" s="3" t="s">
        <v>94</v>
      </c>
      <c r="H237" s="2">
        <v>45530.519418321761</v>
      </c>
      <c r="I237" s="3" t="s">
        <v>1715</v>
      </c>
      <c r="J237" s="3" t="s">
        <v>96</v>
      </c>
      <c r="K237" s="3" t="s">
        <v>96</v>
      </c>
      <c r="L237" s="3" t="s">
        <v>96</v>
      </c>
      <c r="M237" s="3" t="s">
        <v>96</v>
      </c>
      <c r="N237">
        <v>28.0763</v>
      </c>
      <c r="O237">
        <v>-82.485200000000006</v>
      </c>
      <c r="P237" s="3" t="s">
        <v>97</v>
      </c>
      <c r="Q237" s="3" t="s">
        <v>98</v>
      </c>
      <c r="R237">
        <v>1</v>
      </c>
      <c r="S237" s="3" t="s">
        <v>99</v>
      </c>
      <c r="T237" s="3" t="s">
        <v>1716</v>
      </c>
      <c r="U237">
        <v>36</v>
      </c>
      <c r="V237" s="3" t="s">
        <v>101</v>
      </c>
      <c r="W237" s="3" t="s">
        <v>96</v>
      </c>
      <c r="X237" s="3" t="s">
        <v>1717</v>
      </c>
      <c r="Y237" s="3" t="s">
        <v>103</v>
      </c>
      <c r="Z237" s="3" t="s">
        <v>105</v>
      </c>
      <c r="AA237" s="3" t="s">
        <v>106</v>
      </c>
      <c r="AB237" s="3" t="s">
        <v>105</v>
      </c>
      <c r="AC237" s="3" t="s">
        <v>105</v>
      </c>
      <c r="AD237" s="3" t="s">
        <v>104</v>
      </c>
      <c r="AE237" s="3" t="s">
        <v>106</v>
      </c>
      <c r="AF237" s="3" t="s">
        <v>105</v>
      </c>
      <c r="AG237" s="3" t="s">
        <v>105</v>
      </c>
      <c r="AH237" s="3" t="s">
        <v>106</v>
      </c>
      <c r="AI237" s="3" t="s">
        <v>105</v>
      </c>
      <c r="AJ237" s="3" t="s">
        <v>106</v>
      </c>
      <c r="AK237" s="3" t="s">
        <v>107</v>
      </c>
      <c r="AL237" s="3" t="s">
        <v>105</v>
      </c>
      <c r="AM237" s="3" t="s">
        <v>105</v>
      </c>
      <c r="AN237" s="3" t="s">
        <v>108</v>
      </c>
      <c r="AO237" s="3" t="s">
        <v>176</v>
      </c>
      <c r="AP237" s="3" t="s">
        <v>96</v>
      </c>
      <c r="AQ237" s="3" t="s">
        <v>1718</v>
      </c>
      <c r="AR237" s="3" t="s">
        <v>246</v>
      </c>
      <c r="AS237" s="3" t="s">
        <v>1719</v>
      </c>
      <c r="AT237" s="3" t="s">
        <v>96</v>
      </c>
      <c r="AU237" s="3" t="s">
        <v>96</v>
      </c>
      <c r="AV237" s="3" t="s">
        <v>96</v>
      </c>
      <c r="AW237" s="3" t="s">
        <v>1716</v>
      </c>
      <c r="AX237" s="3" t="s">
        <v>1716</v>
      </c>
    </row>
    <row r="238" spans="1:50" ht="22" customHeight="1" x14ac:dyDescent="0.35">
      <c r="A238" s="2">
        <v>45530.516053240739</v>
      </c>
      <c r="B238" s="2">
        <v>45530.519502314812</v>
      </c>
      <c r="C238" s="3" t="s">
        <v>52</v>
      </c>
      <c r="D238" s="3" t="s">
        <v>1720</v>
      </c>
      <c r="E238">
        <v>100</v>
      </c>
      <c r="F238">
        <v>297</v>
      </c>
      <c r="G238" s="3" t="s">
        <v>94</v>
      </c>
      <c r="H238" s="2">
        <v>45530.519513159721</v>
      </c>
      <c r="I238" s="3" t="s">
        <v>1721</v>
      </c>
      <c r="J238" s="3" t="s">
        <v>96</v>
      </c>
      <c r="K238" s="3" t="s">
        <v>96</v>
      </c>
      <c r="L238" s="3" t="s">
        <v>96</v>
      </c>
      <c r="M238" s="3" t="s">
        <v>96</v>
      </c>
      <c r="N238">
        <v>33.200000000000003</v>
      </c>
      <c r="O238">
        <v>-87.56</v>
      </c>
      <c r="P238" s="3" t="s">
        <v>97</v>
      </c>
      <c r="Q238" s="3" t="s">
        <v>98</v>
      </c>
      <c r="R238">
        <v>1</v>
      </c>
      <c r="S238" s="3" t="s">
        <v>99</v>
      </c>
      <c r="T238" s="3" t="s">
        <v>1722</v>
      </c>
      <c r="U238">
        <v>19</v>
      </c>
      <c r="V238" s="3" t="s">
        <v>101</v>
      </c>
      <c r="W238" s="3" t="s">
        <v>96</v>
      </c>
      <c r="X238" s="3" t="s">
        <v>1723</v>
      </c>
      <c r="Y238" s="3" t="s">
        <v>135</v>
      </c>
      <c r="Z238" s="3" t="s">
        <v>117</v>
      </c>
      <c r="AA238" s="3" t="s">
        <v>104</v>
      </c>
      <c r="AB238" s="3" t="s">
        <v>106</v>
      </c>
      <c r="AC238" s="3" t="s">
        <v>105</v>
      </c>
      <c r="AD238" s="3" t="s">
        <v>105</v>
      </c>
      <c r="AE238" s="3" t="s">
        <v>104</v>
      </c>
      <c r="AF238" s="3" t="s">
        <v>104</v>
      </c>
      <c r="AG238" s="3" t="s">
        <v>105</v>
      </c>
      <c r="AH238" s="3" t="s">
        <v>107</v>
      </c>
      <c r="AI238" s="3" t="s">
        <v>105</v>
      </c>
      <c r="AJ238" s="3" t="s">
        <v>105</v>
      </c>
      <c r="AK238" s="3" t="s">
        <v>107</v>
      </c>
      <c r="AL238" s="3" t="s">
        <v>105</v>
      </c>
      <c r="AM238" s="3" t="s">
        <v>105</v>
      </c>
      <c r="AN238" s="3" t="s">
        <v>108</v>
      </c>
      <c r="AO238" s="3" t="s">
        <v>96</v>
      </c>
      <c r="AP238" s="3" t="s">
        <v>96</v>
      </c>
      <c r="AQ238" s="3" t="s">
        <v>1724</v>
      </c>
      <c r="AR238" s="3" t="s">
        <v>200</v>
      </c>
      <c r="AS238" s="3" t="s">
        <v>96</v>
      </c>
      <c r="AT238" s="3" t="s">
        <v>96</v>
      </c>
      <c r="AU238" s="3" t="s">
        <v>96</v>
      </c>
      <c r="AV238" s="3" t="s">
        <v>1725</v>
      </c>
      <c r="AW238" s="3" t="s">
        <v>1722</v>
      </c>
      <c r="AX238" s="3" t="s">
        <v>1722</v>
      </c>
    </row>
    <row r="239" spans="1:50" ht="22" customHeight="1" x14ac:dyDescent="0.35">
      <c r="A239" s="2">
        <v>45530.515231481484</v>
      </c>
      <c r="B239" s="2">
        <v>45530.519513888888</v>
      </c>
      <c r="C239" s="3" t="s">
        <v>52</v>
      </c>
      <c r="D239" s="3" t="s">
        <v>1726</v>
      </c>
      <c r="E239">
        <v>100</v>
      </c>
      <c r="F239">
        <v>369</v>
      </c>
      <c r="G239" s="3" t="s">
        <v>94</v>
      </c>
      <c r="H239" s="2">
        <v>45530.519521643517</v>
      </c>
      <c r="I239" s="3" t="s">
        <v>1727</v>
      </c>
      <c r="J239" s="3" t="s">
        <v>96</v>
      </c>
      <c r="K239" s="3" t="s">
        <v>96</v>
      </c>
      <c r="L239" s="3" t="s">
        <v>96</v>
      </c>
      <c r="M239" s="3" t="s">
        <v>96</v>
      </c>
      <c r="N239">
        <v>37.645099999999999</v>
      </c>
      <c r="O239">
        <v>-84.770300000000006</v>
      </c>
      <c r="P239" s="3" t="s">
        <v>97</v>
      </c>
      <c r="Q239" s="3" t="s">
        <v>98</v>
      </c>
      <c r="R239">
        <v>1</v>
      </c>
      <c r="S239" s="3" t="s">
        <v>99</v>
      </c>
      <c r="T239" s="3" t="s">
        <v>1728</v>
      </c>
      <c r="U239">
        <v>53</v>
      </c>
      <c r="V239" s="3" t="s">
        <v>101</v>
      </c>
      <c r="W239" s="3" t="s">
        <v>96</v>
      </c>
      <c r="X239" s="3" t="s">
        <v>1729</v>
      </c>
      <c r="Y239" s="3" t="s">
        <v>144</v>
      </c>
      <c r="Z239" s="3" t="s">
        <v>117</v>
      </c>
      <c r="AA239" s="3" t="s">
        <v>105</v>
      </c>
      <c r="AB239" s="3" t="s">
        <v>105</v>
      </c>
      <c r="AC239" s="3" t="s">
        <v>105</v>
      </c>
      <c r="AD239" s="3" t="s">
        <v>104</v>
      </c>
      <c r="AE239" s="3" t="s">
        <v>104</v>
      </c>
      <c r="AF239" s="3" t="s">
        <v>104</v>
      </c>
      <c r="AG239" s="3" t="s">
        <v>105</v>
      </c>
      <c r="AH239" s="3" t="s">
        <v>104</v>
      </c>
      <c r="AI239" s="3" t="s">
        <v>105</v>
      </c>
      <c r="AJ239" s="3" t="s">
        <v>106</v>
      </c>
      <c r="AK239" s="3" t="s">
        <v>107</v>
      </c>
      <c r="AL239" s="3" t="s">
        <v>107</v>
      </c>
      <c r="AM239" s="3" t="s">
        <v>105</v>
      </c>
      <c r="AN239" s="3" t="s">
        <v>108</v>
      </c>
      <c r="AO239" s="3" t="s">
        <v>1139</v>
      </c>
      <c r="AP239" s="3" t="s">
        <v>96</v>
      </c>
      <c r="AQ239" s="3" t="s">
        <v>1730</v>
      </c>
      <c r="AR239" s="3" t="s">
        <v>403</v>
      </c>
      <c r="AS239" s="3" t="s">
        <v>96</v>
      </c>
      <c r="AT239" s="3" t="s">
        <v>1731</v>
      </c>
      <c r="AU239" s="3" t="s">
        <v>96</v>
      </c>
      <c r="AV239" s="3" t="s">
        <v>1732</v>
      </c>
      <c r="AW239" s="3" t="s">
        <v>1728</v>
      </c>
      <c r="AX239" s="3" t="s">
        <v>1728</v>
      </c>
    </row>
    <row r="240" spans="1:50" ht="22" customHeight="1" x14ac:dyDescent="0.35">
      <c r="A240" s="2">
        <v>45530.515960648147</v>
      </c>
      <c r="B240" s="2">
        <v>45530.519652777781</v>
      </c>
      <c r="C240" s="3" t="s">
        <v>52</v>
      </c>
      <c r="D240" s="3" t="s">
        <v>1733</v>
      </c>
      <c r="E240">
        <v>100</v>
      </c>
      <c r="F240">
        <v>319</v>
      </c>
      <c r="G240" s="3" t="s">
        <v>94</v>
      </c>
      <c r="H240" s="2">
        <v>45530.519664814812</v>
      </c>
      <c r="I240" s="3" t="s">
        <v>1734</v>
      </c>
      <c r="J240" s="3" t="s">
        <v>96</v>
      </c>
      <c r="K240" s="3" t="s">
        <v>96</v>
      </c>
      <c r="L240" s="3" t="s">
        <v>96</v>
      </c>
      <c r="M240" s="3" t="s">
        <v>96</v>
      </c>
      <c r="N240">
        <v>44.0794</v>
      </c>
      <c r="O240">
        <v>-93.218800000000002</v>
      </c>
      <c r="P240" s="3" t="s">
        <v>97</v>
      </c>
      <c r="Q240" s="3" t="s">
        <v>98</v>
      </c>
      <c r="R240">
        <v>1</v>
      </c>
      <c r="S240" s="3" t="s">
        <v>99</v>
      </c>
      <c r="T240" s="3" t="s">
        <v>1735</v>
      </c>
      <c r="U240">
        <v>34</v>
      </c>
      <c r="V240" s="3" t="s">
        <v>133</v>
      </c>
      <c r="W240" s="3" t="s">
        <v>96</v>
      </c>
      <c r="X240" s="3" t="s">
        <v>1736</v>
      </c>
      <c r="Y240" s="3" t="s">
        <v>144</v>
      </c>
      <c r="Z240" s="3" t="s">
        <v>106</v>
      </c>
      <c r="AA240" s="3" t="s">
        <v>106</v>
      </c>
      <c r="AB240" s="3" t="s">
        <v>106</v>
      </c>
      <c r="AC240" s="3" t="s">
        <v>104</v>
      </c>
      <c r="AD240" s="3" t="s">
        <v>104</v>
      </c>
      <c r="AE240" s="3" t="s">
        <v>117</v>
      </c>
      <c r="AF240" s="3" t="s">
        <v>104</v>
      </c>
      <c r="AG240" s="3" t="s">
        <v>105</v>
      </c>
      <c r="AH240" s="3" t="s">
        <v>106</v>
      </c>
      <c r="AI240" s="3" t="s">
        <v>104</v>
      </c>
      <c r="AJ240" s="3" t="s">
        <v>104</v>
      </c>
      <c r="AK240" s="3" t="s">
        <v>104</v>
      </c>
      <c r="AL240" s="3" t="s">
        <v>106</v>
      </c>
      <c r="AM240" s="3" t="s">
        <v>105</v>
      </c>
      <c r="AN240" s="3" t="s">
        <v>108</v>
      </c>
      <c r="AO240" s="3" t="s">
        <v>1522</v>
      </c>
      <c r="AP240" s="3" t="s">
        <v>96</v>
      </c>
      <c r="AQ240" s="3" t="s">
        <v>1737</v>
      </c>
      <c r="AR240" s="3" t="s">
        <v>192</v>
      </c>
      <c r="AS240" s="3" t="s">
        <v>1738</v>
      </c>
      <c r="AT240" s="3" t="s">
        <v>1739</v>
      </c>
      <c r="AU240" s="3" t="s">
        <v>96</v>
      </c>
      <c r="AV240" s="3" t="s">
        <v>96</v>
      </c>
      <c r="AW240" s="3" t="s">
        <v>1735</v>
      </c>
      <c r="AX240" s="3" t="s">
        <v>1735</v>
      </c>
    </row>
    <row r="241" spans="1:50" ht="22" customHeight="1" x14ac:dyDescent="0.35">
      <c r="A241" s="2">
        <v>45530.514432870368</v>
      </c>
      <c r="B241" s="2">
        <v>45530.51972222222</v>
      </c>
      <c r="C241" s="3" t="s">
        <v>52</v>
      </c>
      <c r="D241" s="3" t="s">
        <v>1740</v>
      </c>
      <c r="E241">
        <v>100</v>
      </c>
      <c r="F241">
        <v>456</v>
      </c>
      <c r="G241" s="3" t="s">
        <v>94</v>
      </c>
      <c r="H241" s="2">
        <v>45530.519742141201</v>
      </c>
      <c r="I241" s="3" t="s">
        <v>1741</v>
      </c>
      <c r="J241" s="3" t="s">
        <v>96</v>
      </c>
      <c r="K241" s="3" t="s">
        <v>96</v>
      </c>
      <c r="L241" s="3" t="s">
        <v>96</v>
      </c>
      <c r="M241" s="3" t="s">
        <v>96</v>
      </c>
      <c r="N241">
        <v>33.633800000000001</v>
      </c>
      <c r="O241">
        <v>-112.20659999999999</v>
      </c>
      <c r="P241" s="3" t="s">
        <v>97</v>
      </c>
      <c r="Q241" s="3" t="s">
        <v>98</v>
      </c>
      <c r="R241">
        <v>1</v>
      </c>
      <c r="S241" s="3" t="s">
        <v>99</v>
      </c>
      <c r="T241" s="3" t="s">
        <v>1742</v>
      </c>
      <c r="U241">
        <v>40</v>
      </c>
      <c r="V241" s="3" t="s">
        <v>133</v>
      </c>
      <c r="W241" s="3" t="s">
        <v>96</v>
      </c>
      <c r="X241" s="3" t="s">
        <v>1743</v>
      </c>
      <c r="Y241" s="3" t="s">
        <v>116</v>
      </c>
      <c r="Z241" s="3" t="s">
        <v>107</v>
      </c>
      <c r="AA241" s="3" t="s">
        <v>106</v>
      </c>
      <c r="AB241" s="3" t="s">
        <v>106</v>
      </c>
      <c r="AC241" s="3" t="s">
        <v>105</v>
      </c>
      <c r="AD241" s="3" t="s">
        <v>105</v>
      </c>
      <c r="AE241" s="3" t="s">
        <v>107</v>
      </c>
      <c r="AF241" s="3" t="s">
        <v>105</v>
      </c>
      <c r="AG241" s="3" t="s">
        <v>117</v>
      </c>
      <c r="AH241" s="3" t="s">
        <v>105</v>
      </c>
      <c r="AI241" s="3" t="s">
        <v>107</v>
      </c>
      <c r="AJ241" s="3" t="s">
        <v>117</v>
      </c>
      <c r="AK241" s="3" t="s">
        <v>117</v>
      </c>
      <c r="AL241" s="3" t="s">
        <v>105</v>
      </c>
      <c r="AM241" s="3" t="s">
        <v>106</v>
      </c>
      <c r="AN241" s="3" t="s">
        <v>108</v>
      </c>
      <c r="AO241" s="3" t="s">
        <v>96</v>
      </c>
      <c r="AP241" s="3" t="s">
        <v>96</v>
      </c>
      <c r="AQ241" s="3" t="s">
        <v>1744</v>
      </c>
      <c r="AR241" s="3" t="s">
        <v>471</v>
      </c>
      <c r="AS241" s="3" t="s">
        <v>96</v>
      </c>
      <c r="AT241" s="3" t="s">
        <v>96</v>
      </c>
      <c r="AU241" s="3" t="s">
        <v>96</v>
      </c>
      <c r="AV241" s="3" t="s">
        <v>1745</v>
      </c>
      <c r="AW241" s="3" t="s">
        <v>1742</v>
      </c>
      <c r="AX241" s="3" t="s">
        <v>1742</v>
      </c>
    </row>
    <row r="242" spans="1:50" ht="22" customHeight="1" x14ac:dyDescent="0.35">
      <c r="A242" s="2">
        <v>45530.516226851854</v>
      </c>
      <c r="B242" s="2">
        <v>45530.519895833335</v>
      </c>
      <c r="C242" s="3" t="s">
        <v>52</v>
      </c>
      <c r="D242" s="3" t="s">
        <v>1746</v>
      </c>
      <c r="E242">
        <v>100</v>
      </c>
      <c r="F242">
        <v>317</v>
      </c>
      <c r="G242" s="3" t="s">
        <v>94</v>
      </c>
      <c r="H242" s="2">
        <v>45530.519910462965</v>
      </c>
      <c r="I242" s="3" t="s">
        <v>1747</v>
      </c>
      <c r="J242" s="3" t="s">
        <v>96</v>
      </c>
      <c r="K242" s="3" t="s">
        <v>96</v>
      </c>
      <c r="L242" s="3" t="s">
        <v>96</v>
      </c>
      <c r="M242" s="3" t="s">
        <v>96</v>
      </c>
      <c r="N242">
        <v>36.071100000000001</v>
      </c>
      <c r="O242">
        <v>-86.7196</v>
      </c>
      <c r="P242" s="3" t="s">
        <v>97</v>
      </c>
      <c r="Q242" s="3" t="s">
        <v>98</v>
      </c>
      <c r="R242">
        <v>1</v>
      </c>
      <c r="S242" s="3" t="s">
        <v>99</v>
      </c>
      <c r="T242" s="3" t="s">
        <v>1748</v>
      </c>
      <c r="U242">
        <v>30</v>
      </c>
      <c r="V242" s="3" t="s">
        <v>101</v>
      </c>
      <c r="W242" s="3" t="s">
        <v>96</v>
      </c>
      <c r="X242" s="3" t="s">
        <v>1749</v>
      </c>
      <c r="Y242" s="3" t="s">
        <v>135</v>
      </c>
      <c r="Z242" s="3" t="s">
        <v>104</v>
      </c>
      <c r="AA242" s="3" t="s">
        <v>106</v>
      </c>
      <c r="AB242" s="3" t="s">
        <v>104</v>
      </c>
      <c r="AC242" s="3" t="s">
        <v>105</v>
      </c>
      <c r="AD242" s="3" t="s">
        <v>104</v>
      </c>
      <c r="AE242" s="3" t="s">
        <v>106</v>
      </c>
      <c r="AF242" s="3" t="s">
        <v>104</v>
      </c>
      <c r="AG242" s="3" t="s">
        <v>104</v>
      </c>
      <c r="AH242" s="3" t="s">
        <v>104</v>
      </c>
      <c r="AI242" s="3" t="s">
        <v>117</v>
      </c>
      <c r="AJ242" s="3" t="s">
        <v>117</v>
      </c>
      <c r="AK242" s="3" t="s">
        <v>117</v>
      </c>
      <c r="AL242" s="3" t="s">
        <v>104</v>
      </c>
      <c r="AM242" s="3" t="s">
        <v>117</v>
      </c>
      <c r="AN242" s="3" t="s">
        <v>108</v>
      </c>
      <c r="AO242" s="3" t="s">
        <v>1750</v>
      </c>
      <c r="AP242" s="3" t="s">
        <v>96</v>
      </c>
      <c r="AQ242" s="3" t="s">
        <v>1751</v>
      </c>
      <c r="AR242" s="3" t="s">
        <v>395</v>
      </c>
      <c r="AS242" s="3" t="s">
        <v>1752</v>
      </c>
      <c r="AT242" s="3" t="s">
        <v>96</v>
      </c>
      <c r="AU242" s="3" t="s">
        <v>96</v>
      </c>
      <c r="AV242" s="3" t="s">
        <v>96</v>
      </c>
      <c r="AW242" s="3" t="s">
        <v>1748</v>
      </c>
      <c r="AX242" s="3" t="s">
        <v>1748</v>
      </c>
    </row>
    <row r="243" spans="1:50" ht="22" customHeight="1" x14ac:dyDescent="0.35">
      <c r="A243" s="2">
        <v>45530.51630787037</v>
      </c>
      <c r="B243" s="2">
        <v>45530.519965277781</v>
      </c>
      <c r="C243" s="3" t="s">
        <v>52</v>
      </c>
      <c r="D243" s="3" t="s">
        <v>1753</v>
      </c>
      <c r="E243">
        <v>100</v>
      </c>
      <c r="F243">
        <v>316</v>
      </c>
      <c r="G243" s="3" t="s">
        <v>94</v>
      </c>
      <c r="H243" s="2">
        <v>45530.519975127318</v>
      </c>
      <c r="I243" s="3" t="s">
        <v>1754</v>
      </c>
      <c r="J243" s="3" t="s">
        <v>96</v>
      </c>
      <c r="K243" s="3" t="s">
        <v>96</v>
      </c>
      <c r="L243" s="3" t="s">
        <v>96</v>
      </c>
      <c r="M243" s="3" t="s">
        <v>96</v>
      </c>
      <c r="N243">
        <v>43.3018</v>
      </c>
      <c r="O243">
        <v>-73.643199999999993</v>
      </c>
      <c r="P243" s="3" t="s">
        <v>97</v>
      </c>
      <c r="Q243" s="3" t="s">
        <v>98</v>
      </c>
      <c r="R243">
        <v>1</v>
      </c>
      <c r="S243" s="3" t="s">
        <v>99</v>
      </c>
      <c r="T243" s="3" t="s">
        <v>1755</v>
      </c>
      <c r="U243">
        <v>33</v>
      </c>
      <c r="V243" s="3" t="s">
        <v>101</v>
      </c>
      <c r="W243" s="3" t="s">
        <v>96</v>
      </c>
      <c r="X243" s="3" t="s">
        <v>1756</v>
      </c>
      <c r="Y243" s="3" t="s">
        <v>103</v>
      </c>
      <c r="Z243" s="3" t="s">
        <v>106</v>
      </c>
      <c r="AA243" s="3" t="s">
        <v>104</v>
      </c>
      <c r="AB243" s="3" t="s">
        <v>105</v>
      </c>
      <c r="AC243" s="3" t="s">
        <v>104</v>
      </c>
      <c r="AD243" s="3" t="s">
        <v>104</v>
      </c>
      <c r="AE243" s="3" t="s">
        <v>104</v>
      </c>
      <c r="AF243" s="3" t="s">
        <v>104</v>
      </c>
      <c r="AG243" s="3" t="s">
        <v>104</v>
      </c>
      <c r="AH243" s="3" t="s">
        <v>104</v>
      </c>
      <c r="AI243" s="3" t="s">
        <v>104</v>
      </c>
      <c r="AJ243" s="3" t="s">
        <v>105</v>
      </c>
      <c r="AK243" s="3" t="s">
        <v>106</v>
      </c>
      <c r="AL243" s="3" t="s">
        <v>104</v>
      </c>
      <c r="AM243" s="3" t="s">
        <v>104</v>
      </c>
      <c r="AN243" s="3" t="s">
        <v>108</v>
      </c>
      <c r="AO243" s="3" t="s">
        <v>1757</v>
      </c>
      <c r="AP243" s="3" t="s">
        <v>96</v>
      </c>
      <c r="AQ243" s="3" t="s">
        <v>1758</v>
      </c>
      <c r="AR243" s="3" t="s">
        <v>403</v>
      </c>
      <c r="AS243" s="3" t="s">
        <v>96</v>
      </c>
      <c r="AT243" s="3" t="s">
        <v>96</v>
      </c>
      <c r="AU243" s="3" t="s">
        <v>96</v>
      </c>
      <c r="AV243" s="3" t="s">
        <v>1759</v>
      </c>
      <c r="AW243" s="3" t="s">
        <v>1755</v>
      </c>
      <c r="AX243" s="3" t="s">
        <v>1755</v>
      </c>
    </row>
    <row r="244" spans="1:50" ht="22" customHeight="1" x14ac:dyDescent="0.35">
      <c r="A244" s="2">
        <v>45530.510763888888</v>
      </c>
      <c r="B244" s="2">
        <v>45530.519965277781</v>
      </c>
      <c r="C244" s="3" t="s">
        <v>52</v>
      </c>
      <c r="D244" s="3" t="s">
        <v>1760</v>
      </c>
      <c r="E244">
        <v>100</v>
      </c>
      <c r="F244">
        <v>795</v>
      </c>
      <c r="G244" s="3" t="s">
        <v>94</v>
      </c>
      <c r="H244" s="2">
        <v>45530.519979375</v>
      </c>
      <c r="I244" s="3" t="s">
        <v>1761</v>
      </c>
      <c r="J244" s="3" t="s">
        <v>96</v>
      </c>
      <c r="K244" s="3" t="s">
        <v>96</v>
      </c>
      <c r="L244" s="3" t="s">
        <v>96</v>
      </c>
      <c r="M244" s="3" t="s">
        <v>96</v>
      </c>
      <c r="N244">
        <v>36.150199999999998</v>
      </c>
      <c r="O244">
        <v>-115.03360000000001</v>
      </c>
      <c r="P244" s="3" t="s">
        <v>97</v>
      </c>
      <c r="Q244" s="3" t="s">
        <v>98</v>
      </c>
      <c r="R244">
        <v>1</v>
      </c>
      <c r="S244" s="3" t="s">
        <v>99</v>
      </c>
      <c r="T244" s="3" t="s">
        <v>1762</v>
      </c>
      <c r="U244">
        <v>31</v>
      </c>
      <c r="V244" s="3" t="s">
        <v>101</v>
      </c>
      <c r="W244" s="3" t="s">
        <v>96</v>
      </c>
      <c r="X244" s="3" t="s">
        <v>1763</v>
      </c>
      <c r="Y244" s="3" t="s">
        <v>144</v>
      </c>
      <c r="Z244" s="3" t="s">
        <v>107</v>
      </c>
      <c r="AA244" s="3" t="s">
        <v>105</v>
      </c>
      <c r="AB244" s="3" t="s">
        <v>105</v>
      </c>
      <c r="AC244" s="3" t="s">
        <v>104</v>
      </c>
      <c r="AD244" s="3" t="s">
        <v>105</v>
      </c>
      <c r="AE244" s="3" t="s">
        <v>117</v>
      </c>
      <c r="AF244" s="3" t="s">
        <v>104</v>
      </c>
      <c r="AG244" s="3" t="s">
        <v>104</v>
      </c>
      <c r="AH244" s="3" t="s">
        <v>107</v>
      </c>
      <c r="AI244" s="3" t="s">
        <v>104</v>
      </c>
      <c r="AJ244" s="3" t="s">
        <v>105</v>
      </c>
      <c r="AK244" s="3" t="s">
        <v>107</v>
      </c>
      <c r="AL244" s="3" t="s">
        <v>105</v>
      </c>
      <c r="AM244" s="3" t="s">
        <v>105</v>
      </c>
      <c r="AN244" s="3" t="s">
        <v>108</v>
      </c>
      <c r="AO244" s="3" t="s">
        <v>1764</v>
      </c>
      <c r="AP244" s="3" t="s">
        <v>96</v>
      </c>
      <c r="AQ244" s="3" t="s">
        <v>1765</v>
      </c>
      <c r="AR244" s="3" t="s">
        <v>403</v>
      </c>
      <c r="AS244" s="3" t="s">
        <v>96</v>
      </c>
      <c r="AT244" s="3" t="s">
        <v>96</v>
      </c>
      <c r="AU244" s="3" t="s">
        <v>96</v>
      </c>
      <c r="AV244" s="3" t="s">
        <v>1766</v>
      </c>
      <c r="AW244" s="3" t="s">
        <v>1762</v>
      </c>
      <c r="AX244" s="3" t="s">
        <v>1762</v>
      </c>
    </row>
    <row r="245" spans="1:50" ht="22" customHeight="1" x14ac:dyDescent="0.35">
      <c r="A245" s="2">
        <v>45530.516562500001</v>
      </c>
      <c r="B245" s="2">
        <v>45530.520011574074</v>
      </c>
      <c r="C245" s="3" t="s">
        <v>52</v>
      </c>
      <c r="D245" s="3" t="s">
        <v>1767</v>
      </c>
      <c r="E245">
        <v>100</v>
      </c>
      <c r="F245">
        <v>297</v>
      </c>
      <c r="G245" s="3" t="s">
        <v>94</v>
      </c>
      <c r="H245" s="2">
        <v>45530.520024988429</v>
      </c>
      <c r="I245" s="3" t="s">
        <v>1768</v>
      </c>
      <c r="J245" s="3" t="s">
        <v>96</v>
      </c>
      <c r="K245" s="3" t="s">
        <v>96</v>
      </c>
      <c r="L245" s="3" t="s">
        <v>96</v>
      </c>
      <c r="M245" s="3" t="s">
        <v>96</v>
      </c>
      <c r="N245">
        <v>29.970099999999999</v>
      </c>
      <c r="O245">
        <v>-90.025400000000005</v>
      </c>
      <c r="P245" s="3" t="s">
        <v>97</v>
      </c>
      <c r="Q245" s="3" t="s">
        <v>98</v>
      </c>
      <c r="R245">
        <v>0.80000001192092896</v>
      </c>
      <c r="S245" s="3" t="s">
        <v>99</v>
      </c>
      <c r="T245" s="3" t="s">
        <v>1769</v>
      </c>
      <c r="U245">
        <v>37</v>
      </c>
      <c r="V245" s="3" t="s">
        <v>101</v>
      </c>
      <c r="W245" s="3" t="s">
        <v>96</v>
      </c>
      <c r="X245" s="3" t="s">
        <v>1770</v>
      </c>
      <c r="Y245" s="3" t="s">
        <v>116</v>
      </c>
      <c r="Z245" s="3" t="s">
        <v>105</v>
      </c>
      <c r="AA245" s="3" t="s">
        <v>107</v>
      </c>
      <c r="AB245" s="3" t="s">
        <v>107</v>
      </c>
      <c r="AC245" s="3" t="s">
        <v>104</v>
      </c>
      <c r="AD245" s="3" t="s">
        <v>106</v>
      </c>
      <c r="AE245" s="3" t="s">
        <v>106</v>
      </c>
      <c r="AF245" s="3" t="s">
        <v>105</v>
      </c>
      <c r="AG245" s="3" t="s">
        <v>104</v>
      </c>
      <c r="AH245" s="3" t="s">
        <v>106</v>
      </c>
      <c r="AI245" s="3" t="s">
        <v>105</v>
      </c>
      <c r="AJ245" s="3" t="s">
        <v>105</v>
      </c>
      <c r="AK245" s="3" t="s">
        <v>106</v>
      </c>
      <c r="AL245" s="3" t="s">
        <v>107</v>
      </c>
      <c r="AM245" s="3" t="s">
        <v>105</v>
      </c>
      <c r="AN245" s="3" t="s">
        <v>108</v>
      </c>
      <c r="AO245" s="3" t="s">
        <v>1771</v>
      </c>
      <c r="AP245" s="3" t="s">
        <v>96</v>
      </c>
      <c r="AQ245" s="3" t="s">
        <v>1772</v>
      </c>
      <c r="AR245" s="3" t="s">
        <v>346</v>
      </c>
      <c r="AS245" s="3" t="s">
        <v>1773</v>
      </c>
      <c r="AT245" s="3" t="s">
        <v>1774</v>
      </c>
      <c r="AU245" s="3" t="s">
        <v>96</v>
      </c>
      <c r="AV245" s="3" t="s">
        <v>96</v>
      </c>
      <c r="AW245" s="3" t="s">
        <v>1769</v>
      </c>
      <c r="AX245" s="3" t="s">
        <v>1769</v>
      </c>
    </row>
    <row r="246" spans="1:50" ht="22" customHeight="1" x14ac:dyDescent="0.35">
      <c r="A246" s="2">
        <v>45530.508460648147</v>
      </c>
      <c r="B246" s="2">
        <v>45530.520046296297</v>
      </c>
      <c r="C246" s="3" t="s">
        <v>52</v>
      </c>
      <c r="D246" s="3" t="s">
        <v>1775</v>
      </c>
      <c r="E246">
        <v>100</v>
      </c>
      <c r="F246">
        <v>1001</v>
      </c>
      <c r="G246" s="3" t="s">
        <v>94</v>
      </c>
      <c r="H246" s="2">
        <v>45530.520061516203</v>
      </c>
      <c r="I246" s="3" t="s">
        <v>1776</v>
      </c>
      <c r="J246" s="3" t="s">
        <v>96</v>
      </c>
      <c r="K246" s="3" t="s">
        <v>96</v>
      </c>
      <c r="L246" s="3" t="s">
        <v>96</v>
      </c>
      <c r="M246" s="3" t="s">
        <v>96</v>
      </c>
      <c r="N246">
        <v>42.041400000000003</v>
      </c>
      <c r="O246">
        <v>-70.708299999999994</v>
      </c>
      <c r="P246" s="3" t="s">
        <v>97</v>
      </c>
      <c r="Q246" s="3" t="s">
        <v>98</v>
      </c>
      <c r="R246">
        <v>1</v>
      </c>
      <c r="S246" s="3" t="s">
        <v>99</v>
      </c>
      <c r="T246" s="3" t="s">
        <v>1777</v>
      </c>
      <c r="U246">
        <v>35</v>
      </c>
      <c r="V246" s="3" t="s">
        <v>133</v>
      </c>
      <c r="W246" s="3" t="s">
        <v>96</v>
      </c>
      <c r="X246" s="3" t="s">
        <v>1778</v>
      </c>
      <c r="Y246" s="3" t="s">
        <v>1168</v>
      </c>
      <c r="Z246" s="3" t="s">
        <v>117</v>
      </c>
      <c r="AA246" s="3" t="s">
        <v>117</v>
      </c>
      <c r="AB246" s="3" t="s">
        <v>105</v>
      </c>
      <c r="AC246" s="3" t="s">
        <v>117</v>
      </c>
      <c r="AD246" s="3" t="s">
        <v>117</v>
      </c>
      <c r="AE246" s="3" t="s">
        <v>105</v>
      </c>
      <c r="AF246" s="3" t="s">
        <v>117</v>
      </c>
      <c r="AG246" s="3" t="s">
        <v>117</v>
      </c>
      <c r="AH246" s="3" t="s">
        <v>104</v>
      </c>
      <c r="AI246" s="3" t="s">
        <v>117</v>
      </c>
      <c r="AJ246" s="3" t="s">
        <v>117</v>
      </c>
      <c r="AK246" s="3" t="s">
        <v>117</v>
      </c>
      <c r="AL246" s="3" t="s">
        <v>104</v>
      </c>
      <c r="AM246" s="3" t="s">
        <v>117</v>
      </c>
      <c r="AN246" s="3" t="s">
        <v>108</v>
      </c>
      <c r="AO246" s="3" t="s">
        <v>938</v>
      </c>
      <c r="AP246" s="3" t="s">
        <v>96</v>
      </c>
      <c r="AQ246" s="3" t="s">
        <v>1779</v>
      </c>
      <c r="AR246" s="3" t="s">
        <v>1108</v>
      </c>
      <c r="AS246" s="3" t="s">
        <v>96</v>
      </c>
      <c r="AT246" s="3" t="s">
        <v>96</v>
      </c>
      <c r="AU246" s="3" t="s">
        <v>96</v>
      </c>
      <c r="AV246" s="3" t="s">
        <v>1780</v>
      </c>
      <c r="AW246" s="3" t="s">
        <v>1777</v>
      </c>
      <c r="AX246" s="3" t="s">
        <v>1777</v>
      </c>
    </row>
    <row r="247" spans="1:50" ht="22" customHeight="1" x14ac:dyDescent="0.35">
      <c r="A247" s="2">
        <v>45530.514618055553</v>
      </c>
      <c r="B247" s="2">
        <v>45530.520057870373</v>
      </c>
      <c r="C247" s="3" t="s">
        <v>52</v>
      </c>
      <c r="D247" s="3" t="s">
        <v>1781</v>
      </c>
      <c r="E247">
        <v>100</v>
      </c>
      <c r="F247">
        <v>469</v>
      </c>
      <c r="G247" s="3" t="s">
        <v>94</v>
      </c>
      <c r="H247" s="2">
        <v>45530.520065567129</v>
      </c>
      <c r="I247" s="3" t="s">
        <v>1782</v>
      </c>
      <c r="J247" s="3" t="s">
        <v>96</v>
      </c>
      <c r="K247" s="3" t="s">
        <v>96</v>
      </c>
      <c r="L247" s="3" t="s">
        <v>96</v>
      </c>
      <c r="M247" s="3" t="s">
        <v>96</v>
      </c>
      <c r="N247">
        <v>40.658200000000001</v>
      </c>
      <c r="O247">
        <v>-74.221000000000004</v>
      </c>
      <c r="P247" s="3" t="s">
        <v>97</v>
      </c>
      <c r="Q247" s="3" t="s">
        <v>98</v>
      </c>
      <c r="R247">
        <v>1</v>
      </c>
      <c r="S247" s="3" t="s">
        <v>99</v>
      </c>
      <c r="T247" s="3" t="s">
        <v>1783</v>
      </c>
      <c r="U247">
        <v>22</v>
      </c>
      <c r="V247" s="3" t="s">
        <v>133</v>
      </c>
      <c r="W247" s="3" t="s">
        <v>96</v>
      </c>
      <c r="X247" s="3" t="s">
        <v>1784</v>
      </c>
      <c r="Y247" s="3" t="s">
        <v>135</v>
      </c>
      <c r="Z247" s="3" t="s">
        <v>107</v>
      </c>
      <c r="AA247" s="3" t="s">
        <v>105</v>
      </c>
      <c r="AB247" s="3" t="s">
        <v>117</v>
      </c>
      <c r="AC247" s="3" t="s">
        <v>104</v>
      </c>
      <c r="AD247" s="3" t="s">
        <v>107</v>
      </c>
      <c r="AE247" s="3" t="s">
        <v>105</v>
      </c>
      <c r="AF247" s="3" t="s">
        <v>105</v>
      </c>
      <c r="AG247" s="3" t="s">
        <v>105</v>
      </c>
      <c r="AH247" s="3" t="s">
        <v>107</v>
      </c>
      <c r="AI247" s="3" t="s">
        <v>106</v>
      </c>
      <c r="AJ247" s="3" t="s">
        <v>117</v>
      </c>
      <c r="AK247" s="3" t="s">
        <v>117</v>
      </c>
      <c r="AL247" s="3" t="s">
        <v>105</v>
      </c>
      <c r="AM247" s="3" t="s">
        <v>106</v>
      </c>
      <c r="AN247" s="3" t="s">
        <v>108</v>
      </c>
      <c r="AO247" s="3" t="s">
        <v>1785</v>
      </c>
      <c r="AP247" s="3" t="s">
        <v>96</v>
      </c>
      <c r="AQ247" s="3" t="s">
        <v>1786</v>
      </c>
      <c r="AR247" s="3" t="s">
        <v>862</v>
      </c>
      <c r="AS247" s="3" t="s">
        <v>1787</v>
      </c>
      <c r="AT247" s="3" t="s">
        <v>1788</v>
      </c>
      <c r="AU247" s="3" t="s">
        <v>96</v>
      </c>
      <c r="AV247" s="3" t="s">
        <v>96</v>
      </c>
      <c r="AW247" s="3" t="s">
        <v>1783</v>
      </c>
      <c r="AX247" s="3" t="s">
        <v>1783</v>
      </c>
    </row>
    <row r="248" spans="1:50" ht="22" customHeight="1" x14ac:dyDescent="0.35">
      <c r="A248" s="2">
        <v>45530.515416666669</v>
      </c>
      <c r="B248" s="2">
        <v>45530.52008101852</v>
      </c>
      <c r="C248" s="3" t="s">
        <v>52</v>
      </c>
      <c r="D248" s="3" t="s">
        <v>1789</v>
      </c>
      <c r="E248">
        <v>100</v>
      </c>
      <c r="F248">
        <v>403</v>
      </c>
      <c r="G248" s="3" t="s">
        <v>94</v>
      </c>
      <c r="H248" s="2">
        <v>45530.52009726852</v>
      </c>
      <c r="I248" s="3" t="s">
        <v>1790</v>
      </c>
      <c r="J248" s="3" t="s">
        <v>96</v>
      </c>
      <c r="K248" s="3" t="s">
        <v>96</v>
      </c>
      <c r="L248" s="3" t="s">
        <v>96</v>
      </c>
      <c r="M248" s="3" t="s">
        <v>96</v>
      </c>
      <c r="N248">
        <v>41.890700000000002</v>
      </c>
      <c r="O248">
        <v>-87.790800000000004</v>
      </c>
      <c r="P248" s="3" t="s">
        <v>97</v>
      </c>
      <c r="Q248" s="3" t="s">
        <v>98</v>
      </c>
      <c r="R248">
        <v>1</v>
      </c>
      <c r="S248" s="3" t="s">
        <v>99</v>
      </c>
      <c r="T248" s="3" t="s">
        <v>1791</v>
      </c>
      <c r="U248">
        <v>32</v>
      </c>
      <c r="V248" s="3" t="s">
        <v>101</v>
      </c>
      <c r="W248" s="3" t="s">
        <v>96</v>
      </c>
      <c r="X248" s="3" t="s">
        <v>1792</v>
      </c>
      <c r="Y248" s="3" t="s">
        <v>135</v>
      </c>
      <c r="Z248" s="3" t="s">
        <v>117</v>
      </c>
      <c r="AA248" s="3" t="s">
        <v>104</v>
      </c>
      <c r="AB248" s="3" t="s">
        <v>106</v>
      </c>
      <c r="AC248" s="3" t="s">
        <v>105</v>
      </c>
      <c r="AD248" s="3" t="s">
        <v>105</v>
      </c>
      <c r="AE248" s="3" t="s">
        <v>105</v>
      </c>
      <c r="AF248" s="3" t="s">
        <v>104</v>
      </c>
      <c r="AG248" s="3" t="s">
        <v>106</v>
      </c>
      <c r="AH248" s="3" t="s">
        <v>107</v>
      </c>
      <c r="AI248" s="3" t="s">
        <v>107</v>
      </c>
      <c r="AJ248" s="3" t="s">
        <v>117</v>
      </c>
      <c r="AK248" s="3" t="s">
        <v>117</v>
      </c>
      <c r="AL248" s="3" t="s">
        <v>104</v>
      </c>
      <c r="AM248" s="3" t="s">
        <v>107</v>
      </c>
      <c r="AN248" s="3" t="s">
        <v>108</v>
      </c>
      <c r="AO248" s="3" t="s">
        <v>819</v>
      </c>
      <c r="AP248" s="3" t="s">
        <v>96</v>
      </c>
      <c r="AQ248" s="3" t="s">
        <v>1793</v>
      </c>
      <c r="AR248" s="3" t="s">
        <v>261</v>
      </c>
      <c r="AS248" s="3" t="s">
        <v>1794</v>
      </c>
      <c r="AT248" s="3" t="s">
        <v>96</v>
      </c>
      <c r="AU248" s="3" t="s">
        <v>96</v>
      </c>
      <c r="AV248" s="3" t="s">
        <v>96</v>
      </c>
      <c r="AW248" s="3" t="s">
        <v>1791</v>
      </c>
      <c r="AX248" s="3" t="s">
        <v>1791</v>
      </c>
    </row>
    <row r="249" spans="1:50" ht="22" customHeight="1" x14ac:dyDescent="0.35">
      <c r="A249" s="2">
        <v>45530.51290509259</v>
      </c>
      <c r="B249" s="2">
        <v>45530.520162037035</v>
      </c>
      <c r="C249" s="3" t="s">
        <v>52</v>
      </c>
      <c r="D249" s="3" t="s">
        <v>1795</v>
      </c>
      <c r="E249">
        <v>100</v>
      </c>
      <c r="F249">
        <v>626</v>
      </c>
      <c r="G249" s="3" t="s">
        <v>94</v>
      </c>
      <c r="H249" s="2">
        <v>45530.520170115742</v>
      </c>
      <c r="I249" s="3" t="s">
        <v>1796</v>
      </c>
      <c r="J249" s="3" t="s">
        <v>96</v>
      </c>
      <c r="K249" s="3" t="s">
        <v>96</v>
      </c>
      <c r="L249" s="3" t="s">
        <v>96</v>
      </c>
      <c r="M249" s="3" t="s">
        <v>96</v>
      </c>
      <c r="N249">
        <v>41.818300000000001</v>
      </c>
      <c r="O249">
        <v>-87.609499999999997</v>
      </c>
      <c r="P249" s="3" t="s">
        <v>97</v>
      </c>
      <c r="Q249" s="3" t="s">
        <v>98</v>
      </c>
      <c r="R249">
        <v>1</v>
      </c>
      <c r="S249" s="3" t="s">
        <v>99</v>
      </c>
      <c r="T249" s="3" t="s">
        <v>1797</v>
      </c>
      <c r="U249">
        <v>37</v>
      </c>
      <c r="V249" s="3" t="s">
        <v>101</v>
      </c>
      <c r="W249" s="3" t="s">
        <v>96</v>
      </c>
      <c r="X249" s="3" t="s">
        <v>1798</v>
      </c>
      <c r="Y249" s="3" t="s">
        <v>103</v>
      </c>
      <c r="Z249" s="3" t="s">
        <v>106</v>
      </c>
      <c r="AA249" s="3" t="s">
        <v>106</v>
      </c>
      <c r="AB249" s="3" t="s">
        <v>106</v>
      </c>
      <c r="AC249" s="3" t="s">
        <v>104</v>
      </c>
      <c r="AD249" s="3" t="s">
        <v>105</v>
      </c>
      <c r="AE249" s="3" t="s">
        <v>106</v>
      </c>
      <c r="AF249" s="3" t="s">
        <v>104</v>
      </c>
      <c r="AG249" s="3" t="s">
        <v>104</v>
      </c>
      <c r="AH249" s="3" t="s">
        <v>104</v>
      </c>
      <c r="AI249" s="3" t="s">
        <v>105</v>
      </c>
      <c r="AJ249" s="3" t="s">
        <v>105</v>
      </c>
      <c r="AK249" s="3" t="s">
        <v>105</v>
      </c>
      <c r="AL249" s="3" t="s">
        <v>105</v>
      </c>
      <c r="AM249" s="3" t="s">
        <v>105</v>
      </c>
      <c r="AN249" s="3" t="s">
        <v>108</v>
      </c>
      <c r="AO249" s="3" t="s">
        <v>1785</v>
      </c>
      <c r="AP249" s="3" t="s">
        <v>96</v>
      </c>
      <c r="AQ249" s="3" t="s">
        <v>1799</v>
      </c>
      <c r="AR249" s="3" t="s">
        <v>1800</v>
      </c>
      <c r="AS249" s="3" t="s">
        <v>1801</v>
      </c>
      <c r="AT249" s="3" t="s">
        <v>1802</v>
      </c>
      <c r="AU249" s="3" t="s">
        <v>96</v>
      </c>
      <c r="AV249" s="3" t="s">
        <v>96</v>
      </c>
      <c r="AW249" s="3" t="s">
        <v>1797</v>
      </c>
      <c r="AX249" s="3" t="s">
        <v>1797</v>
      </c>
    </row>
    <row r="250" spans="1:50" ht="22" customHeight="1" x14ac:dyDescent="0.35">
      <c r="A250" s="2">
        <v>45530.516226851854</v>
      </c>
      <c r="B250" s="2">
        <v>45530.520231481481</v>
      </c>
      <c r="C250" s="3" t="s">
        <v>52</v>
      </c>
      <c r="D250" s="3" t="s">
        <v>1803</v>
      </c>
      <c r="E250">
        <v>100</v>
      </c>
      <c r="F250">
        <v>345</v>
      </c>
      <c r="G250" s="3" t="s">
        <v>94</v>
      </c>
      <c r="H250" s="2">
        <v>45530.520242789353</v>
      </c>
      <c r="I250" s="3" t="s">
        <v>1804</v>
      </c>
      <c r="J250" s="3" t="s">
        <v>96</v>
      </c>
      <c r="K250" s="3" t="s">
        <v>96</v>
      </c>
      <c r="L250" s="3" t="s">
        <v>96</v>
      </c>
      <c r="M250" s="3" t="s">
        <v>96</v>
      </c>
      <c r="N250">
        <v>41.902500000000003</v>
      </c>
      <c r="O250">
        <v>-87.672600000000003</v>
      </c>
      <c r="P250" s="3" t="s">
        <v>97</v>
      </c>
      <c r="Q250" s="3" t="s">
        <v>98</v>
      </c>
      <c r="R250">
        <v>1</v>
      </c>
      <c r="S250" s="3" t="s">
        <v>99</v>
      </c>
      <c r="T250" s="3" t="s">
        <v>1805</v>
      </c>
      <c r="U250">
        <v>42</v>
      </c>
      <c r="V250" s="3" t="s">
        <v>101</v>
      </c>
      <c r="W250" s="3" t="s">
        <v>96</v>
      </c>
      <c r="X250" s="3" t="s">
        <v>1806</v>
      </c>
      <c r="Y250" s="3" t="s">
        <v>144</v>
      </c>
      <c r="Z250" s="3" t="s">
        <v>105</v>
      </c>
      <c r="AA250" s="3" t="s">
        <v>107</v>
      </c>
      <c r="AB250" s="3" t="s">
        <v>106</v>
      </c>
      <c r="AC250" s="3" t="s">
        <v>106</v>
      </c>
      <c r="AD250" s="3" t="s">
        <v>106</v>
      </c>
      <c r="AE250" s="3" t="s">
        <v>117</v>
      </c>
      <c r="AF250" s="3" t="s">
        <v>104</v>
      </c>
      <c r="AG250" s="3" t="s">
        <v>106</v>
      </c>
      <c r="AH250" s="3" t="s">
        <v>104</v>
      </c>
      <c r="AI250" s="3" t="s">
        <v>107</v>
      </c>
      <c r="AJ250" s="3" t="s">
        <v>107</v>
      </c>
      <c r="AK250" s="3" t="s">
        <v>107</v>
      </c>
      <c r="AL250" s="3" t="s">
        <v>104</v>
      </c>
      <c r="AM250" s="3" t="s">
        <v>107</v>
      </c>
      <c r="AN250" s="3" t="s">
        <v>126</v>
      </c>
      <c r="AO250" s="3" t="s">
        <v>1807</v>
      </c>
      <c r="AP250" s="3" t="s">
        <v>96</v>
      </c>
      <c r="AQ250" s="3" t="s">
        <v>96</v>
      </c>
      <c r="AR250" s="3" t="s">
        <v>96</v>
      </c>
      <c r="AS250" s="3" t="s">
        <v>1808</v>
      </c>
      <c r="AT250" s="3" t="s">
        <v>1809</v>
      </c>
      <c r="AU250" s="3" t="s">
        <v>1810</v>
      </c>
      <c r="AV250" s="3" t="s">
        <v>96</v>
      </c>
      <c r="AW250" s="3" t="s">
        <v>1805</v>
      </c>
      <c r="AX250" s="3" t="s">
        <v>1805</v>
      </c>
    </row>
    <row r="251" spans="1:50" ht="22" customHeight="1" x14ac:dyDescent="0.35">
      <c r="A251" s="2">
        <v>45530.51525462963</v>
      </c>
      <c r="B251" s="2">
        <v>45530.520324074074</v>
      </c>
      <c r="C251" s="3" t="s">
        <v>52</v>
      </c>
      <c r="D251" s="3" t="s">
        <v>1811</v>
      </c>
      <c r="E251">
        <v>100</v>
      </c>
      <c r="F251">
        <v>437</v>
      </c>
      <c r="G251" s="3" t="s">
        <v>94</v>
      </c>
      <c r="H251" s="2">
        <v>45530.520338032409</v>
      </c>
      <c r="I251" s="3" t="s">
        <v>1812</v>
      </c>
      <c r="J251" s="3" t="s">
        <v>96</v>
      </c>
      <c r="K251" s="3" t="s">
        <v>96</v>
      </c>
      <c r="L251" s="3" t="s">
        <v>96</v>
      </c>
      <c r="M251" s="3" t="s">
        <v>96</v>
      </c>
      <c r="N251">
        <v>42.325299999999999</v>
      </c>
      <c r="O251">
        <v>-71.095100000000002</v>
      </c>
      <c r="P251" s="3" t="s">
        <v>97</v>
      </c>
      <c r="Q251" s="3" t="s">
        <v>98</v>
      </c>
      <c r="R251">
        <v>1</v>
      </c>
      <c r="S251" s="3" t="s">
        <v>99</v>
      </c>
      <c r="T251" s="3" t="s">
        <v>1813</v>
      </c>
      <c r="U251">
        <v>24</v>
      </c>
      <c r="V251" s="3" t="s">
        <v>133</v>
      </c>
      <c r="W251" s="3" t="s">
        <v>96</v>
      </c>
      <c r="X251" s="3" t="s">
        <v>1814</v>
      </c>
      <c r="Y251" s="3" t="s">
        <v>116</v>
      </c>
      <c r="Z251" s="3" t="s">
        <v>105</v>
      </c>
      <c r="AA251" s="3" t="s">
        <v>117</v>
      </c>
      <c r="AB251" s="3" t="s">
        <v>104</v>
      </c>
      <c r="AC251" s="3" t="s">
        <v>105</v>
      </c>
      <c r="AD251" s="3" t="s">
        <v>105</v>
      </c>
      <c r="AE251" s="3" t="s">
        <v>117</v>
      </c>
      <c r="AF251" s="3" t="s">
        <v>104</v>
      </c>
      <c r="AG251" s="3" t="s">
        <v>104</v>
      </c>
      <c r="AH251" s="3" t="s">
        <v>107</v>
      </c>
      <c r="AI251" s="3" t="s">
        <v>104</v>
      </c>
      <c r="AJ251" s="3" t="s">
        <v>107</v>
      </c>
      <c r="AK251" s="3" t="s">
        <v>117</v>
      </c>
      <c r="AL251" s="3" t="s">
        <v>104</v>
      </c>
      <c r="AM251" s="3" t="s">
        <v>105</v>
      </c>
      <c r="AN251" s="3" t="s">
        <v>108</v>
      </c>
      <c r="AO251" s="3" t="s">
        <v>127</v>
      </c>
      <c r="AP251" s="3" t="s">
        <v>96</v>
      </c>
      <c r="AQ251" s="3" t="s">
        <v>1815</v>
      </c>
      <c r="AR251" s="3" t="s">
        <v>346</v>
      </c>
      <c r="AS251" s="3" t="s">
        <v>1816</v>
      </c>
      <c r="AT251" s="3" t="s">
        <v>96</v>
      </c>
      <c r="AU251" s="3" t="s">
        <v>96</v>
      </c>
      <c r="AV251" s="3" t="s">
        <v>96</v>
      </c>
      <c r="AW251" s="3" t="s">
        <v>1813</v>
      </c>
      <c r="AX251" s="3" t="s">
        <v>1813</v>
      </c>
    </row>
    <row r="252" spans="1:50" ht="22" customHeight="1" x14ac:dyDescent="0.35">
      <c r="A252" s="2">
        <v>45530.516250000001</v>
      </c>
      <c r="B252" s="2">
        <v>45530.520335648151</v>
      </c>
      <c r="C252" s="3" t="s">
        <v>52</v>
      </c>
      <c r="D252" s="3" t="s">
        <v>1817</v>
      </c>
      <c r="E252">
        <v>100</v>
      </c>
      <c r="F252">
        <v>353</v>
      </c>
      <c r="G252" s="3" t="s">
        <v>94</v>
      </c>
      <c r="H252" s="2">
        <v>45530.520344131946</v>
      </c>
      <c r="I252" s="3" t="s">
        <v>1818</v>
      </c>
      <c r="J252" s="3" t="s">
        <v>96</v>
      </c>
      <c r="K252" s="3" t="s">
        <v>96</v>
      </c>
      <c r="L252" s="3" t="s">
        <v>96</v>
      </c>
      <c r="M252" s="3" t="s">
        <v>96</v>
      </c>
      <c r="N252">
        <v>28.149000000000001</v>
      </c>
      <c r="O252">
        <v>-82.0411</v>
      </c>
      <c r="P252" s="3" t="s">
        <v>97</v>
      </c>
      <c r="Q252" s="3" t="s">
        <v>98</v>
      </c>
      <c r="R252">
        <v>0.80000001192092896</v>
      </c>
      <c r="S252" s="3" t="s">
        <v>99</v>
      </c>
      <c r="T252" s="3" t="s">
        <v>1819</v>
      </c>
      <c r="U252">
        <v>66</v>
      </c>
      <c r="V252" s="3" t="s">
        <v>133</v>
      </c>
      <c r="W252" s="3" t="s">
        <v>96</v>
      </c>
      <c r="X252" s="3" t="s">
        <v>1820</v>
      </c>
      <c r="Y252" s="3" t="s">
        <v>103</v>
      </c>
      <c r="Z252" s="3" t="s">
        <v>105</v>
      </c>
      <c r="AA252" s="3" t="s">
        <v>117</v>
      </c>
      <c r="AB252" s="3" t="s">
        <v>104</v>
      </c>
      <c r="AC252" s="3" t="s">
        <v>105</v>
      </c>
      <c r="AD252" s="3" t="s">
        <v>104</v>
      </c>
      <c r="AE252" s="3" t="s">
        <v>106</v>
      </c>
      <c r="AF252" s="3" t="s">
        <v>104</v>
      </c>
      <c r="AG252" s="3" t="s">
        <v>105</v>
      </c>
      <c r="AH252" s="3" t="s">
        <v>104</v>
      </c>
      <c r="AI252" s="3" t="s">
        <v>107</v>
      </c>
      <c r="AJ252" s="3" t="s">
        <v>117</v>
      </c>
      <c r="AK252" s="3" t="s">
        <v>117</v>
      </c>
      <c r="AL252" s="3" t="s">
        <v>105</v>
      </c>
      <c r="AM252" s="3" t="s">
        <v>107</v>
      </c>
      <c r="AN252" s="3" t="s">
        <v>108</v>
      </c>
      <c r="AO252" s="3" t="s">
        <v>244</v>
      </c>
      <c r="AP252" s="3" t="s">
        <v>96</v>
      </c>
      <c r="AQ252" s="3" t="s">
        <v>1821</v>
      </c>
      <c r="AR252" s="3" t="s">
        <v>1276</v>
      </c>
      <c r="AS252" s="3" t="s">
        <v>1822</v>
      </c>
      <c r="AT252" s="3" t="s">
        <v>96</v>
      </c>
      <c r="AU252" s="3" t="s">
        <v>96</v>
      </c>
      <c r="AV252" s="3" t="s">
        <v>96</v>
      </c>
      <c r="AW252" s="3" t="s">
        <v>1819</v>
      </c>
      <c r="AX252" s="3" t="s">
        <v>1819</v>
      </c>
    </row>
    <row r="253" spans="1:50" ht="22" customHeight="1" x14ac:dyDescent="0.35">
      <c r="A253" s="2">
        <v>45530.51458333333</v>
      </c>
      <c r="B253" s="2">
        <v>45530.520358796297</v>
      </c>
      <c r="C253" s="3" t="s">
        <v>52</v>
      </c>
      <c r="D253" s="3" t="s">
        <v>1823</v>
      </c>
      <c r="E253">
        <v>100</v>
      </c>
      <c r="F253">
        <v>498</v>
      </c>
      <c r="G253" s="3" t="s">
        <v>94</v>
      </c>
      <c r="H253" s="2">
        <v>45530.520365474535</v>
      </c>
      <c r="I253" s="3" t="s">
        <v>1824</v>
      </c>
      <c r="J253" s="3" t="s">
        <v>96</v>
      </c>
      <c r="K253" s="3" t="s">
        <v>96</v>
      </c>
      <c r="L253" s="3" t="s">
        <v>96</v>
      </c>
      <c r="M253" s="3" t="s">
        <v>96</v>
      </c>
      <c r="N253">
        <v>28.308900000000001</v>
      </c>
      <c r="O253">
        <v>-81.370800000000003</v>
      </c>
      <c r="P253" s="3" t="s">
        <v>97</v>
      </c>
      <c r="Q253" s="3" t="s">
        <v>98</v>
      </c>
      <c r="R253" s="3" t="s">
        <v>96</v>
      </c>
      <c r="S253" s="3" t="s">
        <v>99</v>
      </c>
      <c r="T253" s="3" t="s">
        <v>1825</v>
      </c>
      <c r="U253">
        <v>41</v>
      </c>
      <c r="V253" s="3" t="s">
        <v>133</v>
      </c>
      <c r="W253" s="3" t="s">
        <v>96</v>
      </c>
      <c r="X253" s="3" t="s">
        <v>1826</v>
      </c>
      <c r="Y253" s="3" t="s">
        <v>144</v>
      </c>
      <c r="Z253" s="3" t="s">
        <v>107</v>
      </c>
      <c r="AA253" s="3" t="s">
        <v>105</v>
      </c>
      <c r="AB253" s="3" t="s">
        <v>105</v>
      </c>
      <c r="AC253" s="3" t="s">
        <v>105</v>
      </c>
      <c r="AD253" s="3" t="s">
        <v>104</v>
      </c>
      <c r="AE253" s="3" t="s">
        <v>107</v>
      </c>
      <c r="AF253" s="3" t="s">
        <v>107</v>
      </c>
      <c r="AG253" s="3" t="s">
        <v>105</v>
      </c>
      <c r="AH253" s="3" t="s">
        <v>105</v>
      </c>
      <c r="AI253" s="3" t="s">
        <v>117</v>
      </c>
      <c r="AJ253" s="3" t="s">
        <v>117</v>
      </c>
      <c r="AK253" s="3" t="s">
        <v>117</v>
      </c>
      <c r="AL253" s="3" t="s">
        <v>105</v>
      </c>
      <c r="AM253" s="3" t="s">
        <v>107</v>
      </c>
      <c r="AN253" s="3" t="s">
        <v>108</v>
      </c>
      <c r="AO253" s="3" t="s">
        <v>214</v>
      </c>
      <c r="AP253" s="3" t="s">
        <v>96</v>
      </c>
      <c r="AQ253" s="3" t="s">
        <v>1827</v>
      </c>
      <c r="AR253" s="3" t="s">
        <v>138</v>
      </c>
      <c r="AS253" s="3" t="s">
        <v>96</v>
      </c>
      <c r="AT253" s="3" t="s">
        <v>96</v>
      </c>
      <c r="AU253" s="3" t="s">
        <v>96</v>
      </c>
      <c r="AV253" s="3" t="s">
        <v>1828</v>
      </c>
      <c r="AW253" s="3" t="s">
        <v>1825</v>
      </c>
      <c r="AX253" s="3" t="s">
        <v>1825</v>
      </c>
    </row>
    <row r="254" spans="1:50" ht="22" customHeight="1" x14ac:dyDescent="0.35">
      <c r="A254" s="2">
        <v>45530.517314814817</v>
      </c>
      <c r="B254" s="2">
        <v>45530.520451388889</v>
      </c>
      <c r="C254" s="3" t="s">
        <v>52</v>
      </c>
      <c r="D254" s="3" t="s">
        <v>1829</v>
      </c>
      <c r="E254">
        <v>100</v>
      </c>
      <c r="F254">
        <v>270</v>
      </c>
      <c r="G254" s="3" t="s">
        <v>94</v>
      </c>
      <c r="H254" s="2">
        <v>45530.52045895833</v>
      </c>
      <c r="I254" s="3" t="s">
        <v>1830</v>
      </c>
      <c r="J254" s="3" t="s">
        <v>96</v>
      </c>
      <c r="K254" s="3" t="s">
        <v>96</v>
      </c>
      <c r="L254" s="3" t="s">
        <v>96</v>
      </c>
      <c r="M254" s="3" t="s">
        <v>96</v>
      </c>
      <c r="N254">
        <v>30.1784</v>
      </c>
      <c r="O254">
        <v>-83.030900000000003</v>
      </c>
      <c r="P254" s="3" t="s">
        <v>97</v>
      </c>
      <c r="Q254" s="3" t="s">
        <v>98</v>
      </c>
      <c r="R254">
        <v>1</v>
      </c>
      <c r="S254" s="3" t="s">
        <v>99</v>
      </c>
      <c r="T254" s="3" t="s">
        <v>1831</v>
      </c>
      <c r="U254">
        <v>44</v>
      </c>
      <c r="V254" s="3" t="s">
        <v>101</v>
      </c>
      <c r="W254" s="3" t="s">
        <v>96</v>
      </c>
      <c r="X254" s="3" t="s">
        <v>1832</v>
      </c>
      <c r="Y254" s="3" t="s">
        <v>103</v>
      </c>
      <c r="Z254" s="3" t="s">
        <v>104</v>
      </c>
      <c r="AA254" s="3" t="s">
        <v>117</v>
      </c>
      <c r="AB254" s="3" t="s">
        <v>105</v>
      </c>
      <c r="AC254" s="3" t="s">
        <v>104</v>
      </c>
      <c r="AD254" s="3" t="s">
        <v>105</v>
      </c>
      <c r="AE254" s="3" t="s">
        <v>117</v>
      </c>
      <c r="AF254" s="3" t="s">
        <v>104</v>
      </c>
      <c r="AG254" s="3" t="s">
        <v>105</v>
      </c>
      <c r="AH254" s="3" t="s">
        <v>107</v>
      </c>
      <c r="AI254" s="3" t="s">
        <v>117</v>
      </c>
      <c r="AJ254" s="3" t="s">
        <v>117</v>
      </c>
      <c r="AK254" s="3" t="s">
        <v>117</v>
      </c>
      <c r="AL254" s="3" t="s">
        <v>105</v>
      </c>
      <c r="AM254" s="3" t="s">
        <v>107</v>
      </c>
      <c r="AN254" s="3" t="s">
        <v>108</v>
      </c>
      <c r="AO254" s="3" t="s">
        <v>176</v>
      </c>
      <c r="AP254" s="3" t="s">
        <v>96</v>
      </c>
      <c r="AQ254" s="3" t="s">
        <v>1833</v>
      </c>
      <c r="AR254" s="3" t="s">
        <v>192</v>
      </c>
      <c r="AS254" s="3" t="s">
        <v>1834</v>
      </c>
      <c r="AT254" s="3" t="s">
        <v>96</v>
      </c>
      <c r="AU254" s="3" t="s">
        <v>96</v>
      </c>
      <c r="AV254" s="3" t="s">
        <v>96</v>
      </c>
      <c r="AW254" s="3" t="s">
        <v>1831</v>
      </c>
      <c r="AX254" s="3" t="s">
        <v>1831</v>
      </c>
    </row>
    <row r="255" spans="1:50" ht="22" customHeight="1" x14ac:dyDescent="0.35">
      <c r="A255" s="2">
        <v>45530.515405092592</v>
      </c>
      <c r="B255" s="2">
        <v>45530.520462962966</v>
      </c>
      <c r="C255" s="3" t="s">
        <v>52</v>
      </c>
      <c r="D255" s="3" t="s">
        <v>1835</v>
      </c>
      <c r="E255">
        <v>100</v>
      </c>
      <c r="F255">
        <v>437</v>
      </c>
      <c r="G255" s="3" t="s">
        <v>94</v>
      </c>
      <c r="H255" s="2">
        <v>45530.520477928243</v>
      </c>
      <c r="I255" s="3" t="s">
        <v>1836</v>
      </c>
      <c r="J255" s="3" t="s">
        <v>96</v>
      </c>
      <c r="K255" s="3" t="s">
        <v>96</v>
      </c>
      <c r="L255" s="3" t="s">
        <v>96</v>
      </c>
      <c r="M255" s="3" t="s">
        <v>96</v>
      </c>
      <c r="N255">
        <v>37.750999999999998</v>
      </c>
      <c r="O255">
        <v>-97.822000000000003</v>
      </c>
      <c r="P255" s="3" t="s">
        <v>97</v>
      </c>
      <c r="Q255" s="3" t="s">
        <v>98</v>
      </c>
      <c r="R255">
        <v>1</v>
      </c>
      <c r="S255" s="3" t="s">
        <v>99</v>
      </c>
      <c r="T255" s="3" t="s">
        <v>1837</v>
      </c>
      <c r="U255">
        <v>49</v>
      </c>
      <c r="V255" s="3" t="s">
        <v>133</v>
      </c>
      <c r="W255" s="3" t="s">
        <v>96</v>
      </c>
      <c r="X255" s="3" t="s">
        <v>1838</v>
      </c>
      <c r="Y255" s="3" t="s">
        <v>103</v>
      </c>
      <c r="Z255" s="3" t="s">
        <v>107</v>
      </c>
      <c r="AA255" s="3" t="s">
        <v>105</v>
      </c>
      <c r="AB255" s="3" t="s">
        <v>107</v>
      </c>
      <c r="AC255" s="3" t="s">
        <v>105</v>
      </c>
      <c r="AD255" s="3" t="s">
        <v>105</v>
      </c>
      <c r="AE255" s="3" t="s">
        <v>106</v>
      </c>
      <c r="AF255" s="3" t="s">
        <v>105</v>
      </c>
      <c r="AG255" s="3" t="s">
        <v>106</v>
      </c>
      <c r="AH255" s="3" t="s">
        <v>107</v>
      </c>
      <c r="AI255" s="3" t="s">
        <v>105</v>
      </c>
      <c r="AJ255" s="3" t="s">
        <v>105</v>
      </c>
      <c r="AK255" s="3" t="s">
        <v>107</v>
      </c>
      <c r="AL255" s="3" t="s">
        <v>106</v>
      </c>
      <c r="AM255" s="3" t="s">
        <v>106</v>
      </c>
      <c r="AN255" s="3" t="s">
        <v>108</v>
      </c>
      <c r="AO255" s="3" t="s">
        <v>1839</v>
      </c>
      <c r="AP255" s="3" t="s">
        <v>96</v>
      </c>
      <c r="AQ255" s="3" t="s">
        <v>1840</v>
      </c>
      <c r="AR255" s="3" t="s">
        <v>1841</v>
      </c>
      <c r="AS255" s="3" t="s">
        <v>1842</v>
      </c>
      <c r="AT255" s="3" t="s">
        <v>1843</v>
      </c>
      <c r="AU255" s="3" t="s">
        <v>96</v>
      </c>
      <c r="AV255" s="3" t="s">
        <v>96</v>
      </c>
      <c r="AW255" s="3" t="s">
        <v>1837</v>
      </c>
      <c r="AX255" s="3" t="s">
        <v>1837</v>
      </c>
    </row>
    <row r="256" spans="1:50" ht="22" customHeight="1" x14ac:dyDescent="0.35">
      <c r="A256" s="2">
        <v>45530.516840277778</v>
      </c>
      <c r="B256" s="2">
        <v>45530.520474537036</v>
      </c>
      <c r="C256" s="3" t="s">
        <v>52</v>
      </c>
      <c r="D256" s="3" t="s">
        <v>1844</v>
      </c>
      <c r="E256">
        <v>100</v>
      </c>
      <c r="F256">
        <v>313</v>
      </c>
      <c r="G256" s="3" t="s">
        <v>94</v>
      </c>
      <c r="H256" s="2">
        <v>45530.520485717592</v>
      </c>
      <c r="I256" s="3" t="s">
        <v>1845</v>
      </c>
      <c r="J256" s="3" t="s">
        <v>96</v>
      </c>
      <c r="K256" s="3" t="s">
        <v>96</v>
      </c>
      <c r="L256" s="3" t="s">
        <v>96</v>
      </c>
      <c r="M256" s="3" t="s">
        <v>96</v>
      </c>
      <c r="N256">
        <v>28.305599999999998</v>
      </c>
      <c r="O256">
        <v>-81.419700000000006</v>
      </c>
      <c r="P256" s="3" t="s">
        <v>97</v>
      </c>
      <c r="Q256" s="3" t="s">
        <v>98</v>
      </c>
      <c r="R256">
        <v>1</v>
      </c>
      <c r="S256" s="3" t="s">
        <v>99</v>
      </c>
      <c r="T256" s="3" t="s">
        <v>1846</v>
      </c>
      <c r="U256">
        <v>27</v>
      </c>
      <c r="V256" s="3" t="s">
        <v>133</v>
      </c>
      <c r="W256" s="3" t="s">
        <v>96</v>
      </c>
      <c r="X256" s="3" t="s">
        <v>1847</v>
      </c>
      <c r="Y256" s="3" t="s">
        <v>116</v>
      </c>
      <c r="Z256" s="3" t="s">
        <v>104</v>
      </c>
      <c r="AA256" s="3" t="s">
        <v>105</v>
      </c>
      <c r="AB256" s="3" t="s">
        <v>106</v>
      </c>
      <c r="AC256" s="3" t="s">
        <v>105</v>
      </c>
      <c r="AD256" s="3" t="s">
        <v>105</v>
      </c>
      <c r="AE256" s="3" t="s">
        <v>107</v>
      </c>
      <c r="AF256" s="3" t="s">
        <v>105</v>
      </c>
      <c r="AG256" s="3" t="s">
        <v>104</v>
      </c>
      <c r="AH256" s="3" t="s">
        <v>106</v>
      </c>
      <c r="AI256" s="3" t="s">
        <v>106</v>
      </c>
      <c r="AJ256" s="3" t="s">
        <v>107</v>
      </c>
      <c r="AK256" s="3" t="s">
        <v>117</v>
      </c>
      <c r="AL256" s="3" t="s">
        <v>106</v>
      </c>
      <c r="AM256" s="3" t="s">
        <v>106</v>
      </c>
      <c r="AN256" s="3" t="s">
        <v>108</v>
      </c>
      <c r="AO256" s="3" t="s">
        <v>1848</v>
      </c>
      <c r="AP256" s="3" t="s">
        <v>96</v>
      </c>
      <c r="AQ256" s="3" t="s">
        <v>1849</v>
      </c>
      <c r="AR256" s="3" t="s">
        <v>110</v>
      </c>
      <c r="AS256" s="3" t="s">
        <v>1850</v>
      </c>
      <c r="AT256" s="3" t="s">
        <v>1851</v>
      </c>
      <c r="AU256" s="3" t="s">
        <v>96</v>
      </c>
      <c r="AV256" s="3" t="s">
        <v>96</v>
      </c>
      <c r="AW256" s="3" t="s">
        <v>1846</v>
      </c>
      <c r="AX256" s="3" t="s">
        <v>1846</v>
      </c>
    </row>
    <row r="257" spans="1:50" ht="22" customHeight="1" x14ac:dyDescent="0.35">
      <c r="A257" s="2">
        <v>45530.514155092591</v>
      </c>
      <c r="B257" s="2">
        <v>45530.520520833335</v>
      </c>
      <c r="C257" s="3" t="s">
        <v>52</v>
      </c>
      <c r="D257" s="3" t="s">
        <v>1852</v>
      </c>
      <c r="E257">
        <v>100</v>
      </c>
      <c r="F257">
        <v>549</v>
      </c>
      <c r="G257" s="3" t="s">
        <v>94</v>
      </c>
      <c r="H257" s="2">
        <v>45530.520536516204</v>
      </c>
      <c r="I257" s="3" t="s">
        <v>1853</v>
      </c>
      <c r="J257" s="3" t="s">
        <v>96</v>
      </c>
      <c r="K257" s="3" t="s">
        <v>96</v>
      </c>
      <c r="L257" s="3" t="s">
        <v>96</v>
      </c>
      <c r="M257" s="3" t="s">
        <v>96</v>
      </c>
      <c r="N257">
        <v>39.789700000000003</v>
      </c>
      <c r="O257">
        <v>-75.035499999999999</v>
      </c>
      <c r="P257" s="3" t="s">
        <v>97</v>
      </c>
      <c r="Q257" s="3" t="s">
        <v>98</v>
      </c>
      <c r="R257">
        <v>1</v>
      </c>
      <c r="S257" s="3" t="s">
        <v>99</v>
      </c>
      <c r="T257" s="3" t="s">
        <v>1854</v>
      </c>
      <c r="U257">
        <v>59</v>
      </c>
      <c r="V257" s="3" t="s">
        <v>133</v>
      </c>
      <c r="W257" s="3" t="s">
        <v>96</v>
      </c>
      <c r="X257" s="3" t="s">
        <v>1855</v>
      </c>
      <c r="Y257" s="3" t="s">
        <v>103</v>
      </c>
      <c r="Z257" s="3" t="s">
        <v>105</v>
      </c>
      <c r="AA257" s="3" t="s">
        <v>117</v>
      </c>
      <c r="AB257" s="3" t="s">
        <v>104</v>
      </c>
      <c r="AC257" s="3" t="s">
        <v>105</v>
      </c>
      <c r="AD257" s="3" t="s">
        <v>105</v>
      </c>
      <c r="AE257" s="3" t="s">
        <v>117</v>
      </c>
      <c r="AF257" s="3" t="s">
        <v>104</v>
      </c>
      <c r="AG257" s="3" t="s">
        <v>106</v>
      </c>
      <c r="AH257" s="3" t="s">
        <v>107</v>
      </c>
      <c r="AI257" s="3" t="s">
        <v>117</v>
      </c>
      <c r="AJ257" s="3" t="s">
        <v>117</v>
      </c>
      <c r="AK257" s="3" t="s">
        <v>107</v>
      </c>
      <c r="AL257" s="3" t="s">
        <v>105</v>
      </c>
      <c r="AM257" s="3" t="s">
        <v>104</v>
      </c>
      <c r="AN257" s="3" t="s">
        <v>108</v>
      </c>
      <c r="AO257" s="3" t="s">
        <v>444</v>
      </c>
      <c r="AP257" s="3" t="s">
        <v>96</v>
      </c>
      <c r="AQ257" s="3" t="s">
        <v>1856</v>
      </c>
      <c r="AR257" s="3" t="s">
        <v>138</v>
      </c>
      <c r="AS257" s="3" t="s">
        <v>96</v>
      </c>
      <c r="AT257" s="3" t="s">
        <v>96</v>
      </c>
      <c r="AU257" s="3" t="s">
        <v>96</v>
      </c>
      <c r="AV257" s="3" t="s">
        <v>1857</v>
      </c>
      <c r="AW257" s="3" t="s">
        <v>1854</v>
      </c>
      <c r="AX257" s="3" t="s">
        <v>1854</v>
      </c>
    </row>
    <row r="258" spans="1:50" ht="22" customHeight="1" x14ac:dyDescent="0.35">
      <c r="A258" s="2">
        <v>45530.516030092593</v>
      </c>
      <c r="B258" s="2">
        <v>45530.52076388889</v>
      </c>
      <c r="C258" s="3" t="s">
        <v>52</v>
      </c>
      <c r="D258" s="3" t="s">
        <v>1858</v>
      </c>
      <c r="E258">
        <v>100</v>
      </c>
      <c r="F258">
        <v>409</v>
      </c>
      <c r="G258" s="3" t="s">
        <v>94</v>
      </c>
      <c r="H258" s="2">
        <v>45530.520777696758</v>
      </c>
      <c r="I258" s="3" t="s">
        <v>1859</v>
      </c>
      <c r="J258" s="3" t="s">
        <v>96</v>
      </c>
      <c r="K258" s="3" t="s">
        <v>96</v>
      </c>
      <c r="L258" s="3" t="s">
        <v>96</v>
      </c>
      <c r="M258" s="3" t="s">
        <v>96</v>
      </c>
      <c r="N258">
        <v>34.097299999999997</v>
      </c>
      <c r="O258">
        <v>-117.907</v>
      </c>
      <c r="P258" s="3" t="s">
        <v>97</v>
      </c>
      <c r="Q258" s="3" t="s">
        <v>98</v>
      </c>
      <c r="R258">
        <v>1</v>
      </c>
      <c r="S258" s="3" t="s">
        <v>99</v>
      </c>
      <c r="T258" s="3" t="s">
        <v>1860</v>
      </c>
      <c r="U258">
        <v>50</v>
      </c>
      <c r="V258" s="3" t="s">
        <v>101</v>
      </c>
      <c r="W258" s="3" t="s">
        <v>96</v>
      </c>
      <c r="X258" s="3" t="s">
        <v>1861</v>
      </c>
      <c r="Y258" s="3" t="s">
        <v>116</v>
      </c>
      <c r="Z258" s="3" t="s">
        <v>117</v>
      </c>
      <c r="AA258" s="3" t="s">
        <v>105</v>
      </c>
      <c r="AB258" s="3" t="s">
        <v>104</v>
      </c>
      <c r="AC258" s="3" t="s">
        <v>107</v>
      </c>
      <c r="AD258" s="3" t="s">
        <v>105</v>
      </c>
      <c r="AE258" s="3" t="s">
        <v>105</v>
      </c>
      <c r="AF258" s="3" t="s">
        <v>104</v>
      </c>
      <c r="AG258" s="3" t="s">
        <v>105</v>
      </c>
      <c r="AH258" s="3" t="s">
        <v>105</v>
      </c>
      <c r="AI258" s="3" t="s">
        <v>117</v>
      </c>
      <c r="AJ258" s="3" t="s">
        <v>117</v>
      </c>
      <c r="AK258" s="3" t="s">
        <v>117</v>
      </c>
      <c r="AL258" s="3" t="s">
        <v>104</v>
      </c>
      <c r="AM258" s="3" t="s">
        <v>117</v>
      </c>
      <c r="AN258" s="3" t="s">
        <v>108</v>
      </c>
      <c r="AO258" s="3" t="s">
        <v>774</v>
      </c>
      <c r="AP258" s="3" t="s">
        <v>96</v>
      </c>
      <c r="AQ258" s="3" t="s">
        <v>1862</v>
      </c>
      <c r="AR258" s="3" t="s">
        <v>1863</v>
      </c>
      <c r="AS258" s="3" t="s">
        <v>1864</v>
      </c>
      <c r="AT258" s="3" t="s">
        <v>96</v>
      </c>
      <c r="AU258" s="3" t="s">
        <v>96</v>
      </c>
      <c r="AV258" s="3" t="s">
        <v>96</v>
      </c>
      <c r="AW258" s="3" t="s">
        <v>1860</v>
      </c>
      <c r="AX258" s="3" t="s">
        <v>1860</v>
      </c>
    </row>
    <row r="259" spans="1:50" ht="22" customHeight="1" x14ac:dyDescent="0.35">
      <c r="A259" s="2">
        <v>45530.515092592592</v>
      </c>
      <c r="B259" s="2">
        <v>45530.520868055559</v>
      </c>
      <c r="C259" s="3" t="s">
        <v>52</v>
      </c>
      <c r="D259" s="3" t="s">
        <v>1865</v>
      </c>
      <c r="E259">
        <v>100</v>
      </c>
      <c r="F259">
        <v>499</v>
      </c>
      <c r="G259" s="3" t="s">
        <v>94</v>
      </c>
      <c r="H259" s="2">
        <v>45530.520877916664</v>
      </c>
      <c r="I259" s="3" t="s">
        <v>1866</v>
      </c>
      <c r="J259" s="3" t="s">
        <v>96</v>
      </c>
      <c r="K259" s="3" t="s">
        <v>96</v>
      </c>
      <c r="L259" s="3" t="s">
        <v>96</v>
      </c>
      <c r="M259" s="3" t="s">
        <v>96</v>
      </c>
      <c r="N259">
        <v>38.859699999999997</v>
      </c>
      <c r="O259">
        <v>-77.197999999999993</v>
      </c>
      <c r="P259" s="3" t="s">
        <v>97</v>
      </c>
      <c r="Q259" s="3" t="s">
        <v>98</v>
      </c>
      <c r="R259">
        <v>1</v>
      </c>
      <c r="S259" s="3" t="s">
        <v>99</v>
      </c>
      <c r="T259" s="3" t="s">
        <v>1867</v>
      </c>
      <c r="U259">
        <v>37</v>
      </c>
      <c r="V259" s="3" t="s">
        <v>101</v>
      </c>
      <c r="W259" s="3" t="s">
        <v>96</v>
      </c>
      <c r="X259" s="3" t="s">
        <v>1868</v>
      </c>
      <c r="Y259" s="3" t="s">
        <v>116</v>
      </c>
      <c r="Z259" s="3" t="s">
        <v>117</v>
      </c>
      <c r="AA259" s="3" t="s">
        <v>104</v>
      </c>
      <c r="AB259" s="3" t="s">
        <v>106</v>
      </c>
      <c r="AC259" s="3" t="s">
        <v>105</v>
      </c>
      <c r="AD259" s="3" t="s">
        <v>105</v>
      </c>
      <c r="AE259" s="3" t="s">
        <v>105</v>
      </c>
      <c r="AF259" s="3" t="s">
        <v>105</v>
      </c>
      <c r="AG259" s="3" t="s">
        <v>105</v>
      </c>
      <c r="AH259" s="3" t="s">
        <v>104</v>
      </c>
      <c r="AI259" s="3" t="s">
        <v>107</v>
      </c>
      <c r="AJ259" s="3" t="s">
        <v>117</v>
      </c>
      <c r="AK259" s="3" t="s">
        <v>117</v>
      </c>
      <c r="AL259" s="3" t="s">
        <v>104</v>
      </c>
      <c r="AM259" s="3" t="s">
        <v>107</v>
      </c>
      <c r="AN259" s="3" t="s">
        <v>108</v>
      </c>
      <c r="AO259" s="3" t="s">
        <v>136</v>
      </c>
      <c r="AP259" s="3" t="s">
        <v>96</v>
      </c>
      <c r="AQ259" s="3" t="s">
        <v>1869</v>
      </c>
      <c r="AR259" s="3" t="s">
        <v>411</v>
      </c>
      <c r="AS259" s="3" t="s">
        <v>1870</v>
      </c>
      <c r="AT259" s="3" t="s">
        <v>96</v>
      </c>
      <c r="AU259" s="3" t="s">
        <v>96</v>
      </c>
      <c r="AV259" s="3" t="s">
        <v>96</v>
      </c>
      <c r="AW259" s="3" t="s">
        <v>1867</v>
      </c>
      <c r="AX259" s="3" t="s">
        <v>1867</v>
      </c>
    </row>
    <row r="260" spans="1:50" ht="22" customHeight="1" x14ac:dyDescent="0.35">
      <c r="A260" s="2">
        <v>45530.516134259262</v>
      </c>
      <c r="B260" s="2">
        <v>45530.520937499998</v>
      </c>
      <c r="C260" s="3" t="s">
        <v>52</v>
      </c>
      <c r="D260" s="3" t="s">
        <v>1871</v>
      </c>
      <c r="E260">
        <v>100</v>
      </c>
      <c r="F260">
        <v>414</v>
      </c>
      <c r="G260" s="3" t="s">
        <v>94</v>
      </c>
      <c r="H260" s="2">
        <v>45530.520944664349</v>
      </c>
      <c r="I260" s="3" t="s">
        <v>1872</v>
      </c>
      <c r="J260" s="3" t="s">
        <v>96</v>
      </c>
      <c r="K260" s="3" t="s">
        <v>96</v>
      </c>
      <c r="L260" s="3" t="s">
        <v>96</v>
      </c>
      <c r="M260" s="3" t="s">
        <v>96</v>
      </c>
      <c r="N260">
        <v>37.750999999999998</v>
      </c>
      <c r="O260">
        <v>-97.822000000000003</v>
      </c>
      <c r="P260" s="3" t="s">
        <v>97</v>
      </c>
      <c r="Q260" s="3" t="s">
        <v>98</v>
      </c>
      <c r="R260">
        <v>1</v>
      </c>
      <c r="S260" s="3" t="s">
        <v>99</v>
      </c>
      <c r="T260" s="3" t="s">
        <v>1873</v>
      </c>
      <c r="U260">
        <v>42</v>
      </c>
      <c r="V260" s="3" t="s">
        <v>101</v>
      </c>
      <c r="W260" s="3" t="s">
        <v>96</v>
      </c>
      <c r="X260" s="3" t="s">
        <v>1874</v>
      </c>
      <c r="Y260" s="3" t="s">
        <v>135</v>
      </c>
      <c r="Z260" s="3" t="s">
        <v>107</v>
      </c>
      <c r="AA260" s="3" t="s">
        <v>107</v>
      </c>
      <c r="AB260" s="3" t="s">
        <v>107</v>
      </c>
      <c r="AC260" s="3" t="s">
        <v>106</v>
      </c>
      <c r="AD260" s="3" t="s">
        <v>107</v>
      </c>
      <c r="AE260" s="3" t="s">
        <v>107</v>
      </c>
      <c r="AF260" s="3" t="s">
        <v>107</v>
      </c>
      <c r="AG260" s="3" t="s">
        <v>106</v>
      </c>
      <c r="AH260" s="3" t="s">
        <v>105</v>
      </c>
      <c r="AI260" s="3" t="s">
        <v>107</v>
      </c>
      <c r="AJ260" s="3" t="s">
        <v>107</v>
      </c>
      <c r="AK260" s="3" t="s">
        <v>107</v>
      </c>
      <c r="AL260" s="3" t="s">
        <v>106</v>
      </c>
      <c r="AM260" s="3" t="s">
        <v>107</v>
      </c>
      <c r="AN260" s="3" t="s">
        <v>108</v>
      </c>
      <c r="AO260" s="3" t="s">
        <v>1875</v>
      </c>
      <c r="AP260" s="3" t="s">
        <v>96</v>
      </c>
      <c r="AQ260" s="3" t="s">
        <v>1876</v>
      </c>
      <c r="AR260" s="3" t="s">
        <v>1276</v>
      </c>
      <c r="AS260" s="3" t="s">
        <v>1877</v>
      </c>
      <c r="AT260" s="3" t="s">
        <v>1878</v>
      </c>
      <c r="AU260" s="3" t="s">
        <v>96</v>
      </c>
      <c r="AV260" s="3" t="s">
        <v>96</v>
      </c>
      <c r="AW260" s="3" t="s">
        <v>1873</v>
      </c>
      <c r="AX260" s="3" t="s">
        <v>1873</v>
      </c>
    </row>
    <row r="261" spans="1:50" ht="22" customHeight="1" x14ac:dyDescent="0.35">
      <c r="A261" s="2">
        <v>45530.515208333331</v>
      </c>
      <c r="B261" s="2">
        <v>45530.521006944444</v>
      </c>
      <c r="C261" s="3" t="s">
        <v>52</v>
      </c>
      <c r="D261" s="3" t="s">
        <v>1879</v>
      </c>
      <c r="E261">
        <v>100</v>
      </c>
      <c r="F261">
        <v>500</v>
      </c>
      <c r="G261" s="3" t="s">
        <v>94</v>
      </c>
      <c r="H261" s="2">
        <v>45530.521011805555</v>
      </c>
      <c r="I261" s="3" t="s">
        <v>1880</v>
      </c>
      <c r="J261" s="3" t="s">
        <v>96</v>
      </c>
      <c r="K261" s="3" t="s">
        <v>96</v>
      </c>
      <c r="L261" s="3" t="s">
        <v>96</v>
      </c>
      <c r="M261" s="3" t="s">
        <v>96</v>
      </c>
      <c r="N261">
        <v>41.606200000000001</v>
      </c>
      <c r="O261">
        <v>-71.979500000000002</v>
      </c>
      <c r="P261" s="3" t="s">
        <v>97</v>
      </c>
      <c r="Q261" s="3" t="s">
        <v>98</v>
      </c>
      <c r="R261">
        <v>1</v>
      </c>
      <c r="S261" s="3" t="s">
        <v>99</v>
      </c>
      <c r="T261" s="3" t="s">
        <v>1881</v>
      </c>
      <c r="U261">
        <v>38</v>
      </c>
      <c r="V261" s="3" t="s">
        <v>133</v>
      </c>
      <c r="W261" s="3" t="s">
        <v>96</v>
      </c>
      <c r="X261" s="3" t="s">
        <v>1882</v>
      </c>
      <c r="Y261" s="3" t="s">
        <v>116</v>
      </c>
      <c r="Z261" s="3" t="s">
        <v>107</v>
      </c>
      <c r="AA261" s="3" t="s">
        <v>104</v>
      </c>
      <c r="AB261" s="3" t="s">
        <v>106</v>
      </c>
      <c r="AC261" s="3" t="s">
        <v>104</v>
      </c>
      <c r="AD261" s="3" t="s">
        <v>106</v>
      </c>
      <c r="AE261" s="3" t="s">
        <v>105</v>
      </c>
      <c r="AF261" s="3" t="s">
        <v>104</v>
      </c>
      <c r="AG261" s="3" t="s">
        <v>105</v>
      </c>
      <c r="AH261" s="3" t="s">
        <v>107</v>
      </c>
      <c r="AI261" s="3" t="s">
        <v>105</v>
      </c>
      <c r="AJ261" s="3" t="s">
        <v>107</v>
      </c>
      <c r="AK261" s="3" t="s">
        <v>106</v>
      </c>
      <c r="AL261" s="3" t="s">
        <v>105</v>
      </c>
      <c r="AM261" s="3" t="s">
        <v>105</v>
      </c>
      <c r="AN261" s="3" t="s">
        <v>108</v>
      </c>
      <c r="AO261" s="3" t="s">
        <v>854</v>
      </c>
      <c r="AP261" s="3" t="s">
        <v>96</v>
      </c>
      <c r="AQ261" s="3" t="s">
        <v>1883</v>
      </c>
      <c r="AR261" s="3" t="s">
        <v>178</v>
      </c>
      <c r="AS261" s="3" t="s">
        <v>96</v>
      </c>
      <c r="AT261" s="3" t="s">
        <v>96</v>
      </c>
      <c r="AU261" s="3" t="s">
        <v>96</v>
      </c>
      <c r="AV261" s="3" t="s">
        <v>1884</v>
      </c>
      <c r="AW261" s="3" t="s">
        <v>1881</v>
      </c>
      <c r="AX261" s="3" t="s">
        <v>1881</v>
      </c>
    </row>
    <row r="262" spans="1:50" ht="22" customHeight="1" x14ac:dyDescent="0.35">
      <c r="A262" s="2">
        <v>45530.51630787037</v>
      </c>
      <c r="B262" s="2">
        <v>45530.52103009259</v>
      </c>
      <c r="C262" s="3" t="s">
        <v>52</v>
      </c>
      <c r="D262" s="3" t="s">
        <v>1885</v>
      </c>
      <c r="E262">
        <v>100</v>
      </c>
      <c r="F262">
        <v>408</v>
      </c>
      <c r="G262" s="3" t="s">
        <v>94</v>
      </c>
      <c r="H262" s="2">
        <v>45530.521042731481</v>
      </c>
      <c r="I262" s="3" t="s">
        <v>1886</v>
      </c>
      <c r="J262" s="3" t="s">
        <v>96</v>
      </c>
      <c r="K262" s="3" t="s">
        <v>96</v>
      </c>
      <c r="L262" s="3" t="s">
        <v>96</v>
      </c>
      <c r="M262" s="3" t="s">
        <v>96</v>
      </c>
      <c r="N262">
        <v>29.496300000000002</v>
      </c>
      <c r="O262">
        <v>-98.400400000000005</v>
      </c>
      <c r="P262" s="3" t="s">
        <v>97</v>
      </c>
      <c r="Q262" s="3" t="s">
        <v>98</v>
      </c>
      <c r="R262">
        <v>1</v>
      </c>
      <c r="S262" s="3" t="s">
        <v>99</v>
      </c>
      <c r="T262" s="3" t="s">
        <v>1887</v>
      </c>
      <c r="U262">
        <v>41</v>
      </c>
      <c r="V262" s="3" t="s">
        <v>133</v>
      </c>
      <c r="W262" s="3" t="s">
        <v>96</v>
      </c>
      <c r="X262" s="3" t="s">
        <v>1888</v>
      </c>
      <c r="Y262" s="3" t="s">
        <v>116</v>
      </c>
      <c r="Z262" s="3" t="s">
        <v>106</v>
      </c>
      <c r="AA262" s="3" t="s">
        <v>106</v>
      </c>
      <c r="AB262" s="3" t="s">
        <v>107</v>
      </c>
      <c r="AC262" s="3" t="s">
        <v>104</v>
      </c>
      <c r="AD262" s="3" t="s">
        <v>105</v>
      </c>
      <c r="AE262" s="3" t="s">
        <v>105</v>
      </c>
      <c r="AF262" s="3" t="s">
        <v>104</v>
      </c>
      <c r="AG262" s="3" t="s">
        <v>104</v>
      </c>
      <c r="AH262" s="3" t="s">
        <v>104</v>
      </c>
      <c r="AI262" s="3" t="s">
        <v>105</v>
      </c>
      <c r="AJ262" s="3" t="s">
        <v>107</v>
      </c>
      <c r="AK262" s="3" t="s">
        <v>117</v>
      </c>
      <c r="AL262" s="3" t="s">
        <v>105</v>
      </c>
      <c r="AM262" s="3" t="s">
        <v>105</v>
      </c>
      <c r="AN262" s="3" t="s">
        <v>108</v>
      </c>
      <c r="AO262" s="3" t="s">
        <v>1186</v>
      </c>
      <c r="AP262" s="3" t="s">
        <v>96</v>
      </c>
      <c r="AQ262" s="3" t="s">
        <v>1889</v>
      </c>
      <c r="AR262" s="3" t="s">
        <v>120</v>
      </c>
      <c r="AS262" s="3" t="s">
        <v>1890</v>
      </c>
      <c r="AT262" s="3" t="s">
        <v>1891</v>
      </c>
      <c r="AU262" s="3" t="s">
        <v>96</v>
      </c>
      <c r="AV262" s="3" t="s">
        <v>96</v>
      </c>
      <c r="AW262" s="3" t="s">
        <v>1887</v>
      </c>
      <c r="AX262" s="3" t="s">
        <v>1887</v>
      </c>
    </row>
    <row r="263" spans="1:50" ht="22" customHeight="1" x14ac:dyDescent="0.35">
      <c r="A263" s="2">
        <v>45530.515196759261</v>
      </c>
      <c r="B263" s="2">
        <v>45530.521157407406</v>
      </c>
      <c r="C263" s="3" t="s">
        <v>52</v>
      </c>
      <c r="D263" s="3" t="s">
        <v>1892</v>
      </c>
      <c r="E263">
        <v>100</v>
      </c>
      <c r="F263">
        <v>514</v>
      </c>
      <c r="G263" s="3" t="s">
        <v>94</v>
      </c>
      <c r="H263" s="2">
        <v>45530.521164699072</v>
      </c>
      <c r="I263" s="3" t="s">
        <v>1893</v>
      </c>
      <c r="J263" s="3" t="s">
        <v>96</v>
      </c>
      <c r="K263" s="3" t="s">
        <v>96</v>
      </c>
      <c r="L263" s="3" t="s">
        <v>96</v>
      </c>
      <c r="M263" s="3" t="s">
        <v>96</v>
      </c>
      <c r="N263">
        <v>41.871899999999997</v>
      </c>
      <c r="O263">
        <v>-87.658900000000003</v>
      </c>
      <c r="P263" s="3" t="s">
        <v>97</v>
      </c>
      <c r="Q263" s="3" t="s">
        <v>98</v>
      </c>
      <c r="R263">
        <v>1</v>
      </c>
      <c r="S263" s="3" t="s">
        <v>99</v>
      </c>
      <c r="T263" s="3" t="s">
        <v>1894</v>
      </c>
      <c r="U263">
        <v>21</v>
      </c>
      <c r="V263" s="3" t="s">
        <v>133</v>
      </c>
      <c r="W263" s="3" t="s">
        <v>96</v>
      </c>
      <c r="X263" s="3" t="s">
        <v>1895</v>
      </c>
      <c r="Y263" s="3" t="s">
        <v>144</v>
      </c>
      <c r="Z263" s="3" t="s">
        <v>107</v>
      </c>
      <c r="AA263" s="3" t="s">
        <v>106</v>
      </c>
      <c r="AB263" s="3" t="s">
        <v>107</v>
      </c>
      <c r="AC263" s="3" t="s">
        <v>105</v>
      </c>
      <c r="AD263" s="3" t="s">
        <v>105</v>
      </c>
      <c r="AE263" s="3" t="s">
        <v>117</v>
      </c>
      <c r="AF263" s="3" t="s">
        <v>105</v>
      </c>
      <c r="AG263" s="3" t="s">
        <v>106</v>
      </c>
      <c r="AH263" s="3" t="s">
        <v>106</v>
      </c>
      <c r="AI263" s="3" t="s">
        <v>105</v>
      </c>
      <c r="AJ263" s="3" t="s">
        <v>107</v>
      </c>
      <c r="AK263" s="3" t="s">
        <v>117</v>
      </c>
      <c r="AL263" s="3" t="s">
        <v>105</v>
      </c>
      <c r="AM263" s="3" t="s">
        <v>107</v>
      </c>
      <c r="AN263" s="3" t="s">
        <v>108</v>
      </c>
      <c r="AO263" s="3" t="s">
        <v>244</v>
      </c>
      <c r="AP263" s="3" t="s">
        <v>96</v>
      </c>
      <c r="AQ263" s="3" t="s">
        <v>1896</v>
      </c>
      <c r="AR263" s="3" t="s">
        <v>246</v>
      </c>
      <c r="AS263" s="3" t="s">
        <v>1897</v>
      </c>
      <c r="AT263" s="3" t="s">
        <v>96</v>
      </c>
      <c r="AU263" s="3" t="s">
        <v>96</v>
      </c>
      <c r="AV263" s="3" t="s">
        <v>96</v>
      </c>
      <c r="AW263" s="3" t="s">
        <v>1894</v>
      </c>
      <c r="AX263" s="3" t="s">
        <v>1894</v>
      </c>
    </row>
    <row r="264" spans="1:50" ht="22" customHeight="1" x14ac:dyDescent="0.35">
      <c r="A264" s="2">
        <v>45530.515879629631</v>
      </c>
      <c r="B264" s="2">
        <v>45530.521319444444</v>
      </c>
      <c r="C264" s="3" t="s">
        <v>52</v>
      </c>
      <c r="D264" s="3" t="s">
        <v>1898</v>
      </c>
      <c r="E264">
        <v>100</v>
      </c>
      <c r="F264">
        <v>470</v>
      </c>
      <c r="G264" s="3" t="s">
        <v>94</v>
      </c>
      <c r="H264" s="2">
        <v>45530.521332731485</v>
      </c>
      <c r="I264" s="3" t="s">
        <v>1899</v>
      </c>
      <c r="J264" s="3" t="s">
        <v>96</v>
      </c>
      <c r="K264" s="3" t="s">
        <v>96</v>
      </c>
      <c r="L264" s="3" t="s">
        <v>96</v>
      </c>
      <c r="M264" s="3" t="s">
        <v>96</v>
      </c>
      <c r="N264">
        <v>40.468800000000002</v>
      </c>
      <c r="O264">
        <v>-80.087199999999996</v>
      </c>
      <c r="P264" s="3" t="s">
        <v>97</v>
      </c>
      <c r="Q264" s="3" t="s">
        <v>98</v>
      </c>
      <c r="R264">
        <v>1</v>
      </c>
      <c r="S264" s="3" t="s">
        <v>99</v>
      </c>
      <c r="T264" s="3" t="s">
        <v>1900</v>
      </c>
      <c r="U264">
        <v>58</v>
      </c>
      <c r="V264" s="3" t="s">
        <v>101</v>
      </c>
      <c r="W264" s="3" t="s">
        <v>96</v>
      </c>
      <c r="X264" s="3" t="s">
        <v>1901</v>
      </c>
      <c r="Y264" s="3" t="s">
        <v>116</v>
      </c>
      <c r="Z264" s="3" t="s">
        <v>105</v>
      </c>
      <c r="AA264" s="3" t="s">
        <v>105</v>
      </c>
      <c r="AB264" s="3" t="s">
        <v>105</v>
      </c>
      <c r="AC264" s="3" t="s">
        <v>105</v>
      </c>
      <c r="AD264" s="3" t="s">
        <v>105</v>
      </c>
      <c r="AE264" s="3" t="s">
        <v>105</v>
      </c>
      <c r="AF264" s="3" t="s">
        <v>104</v>
      </c>
      <c r="AG264" s="3" t="s">
        <v>104</v>
      </c>
      <c r="AH264" s="3" t="s">
        <v>104</v>
      </c>
      <c r="AI264" s="3" t="s">
        <v>117</v>
      </c>
      <c r="AJ264" s="3" t="s">
        <v>117</v>
      </c>
      <c r="AK264" s="3" t="s">
        <v>117</v>
      </c>
      <c r="AL264" s="3" t="s">
        <v>105</v>
      </c>
      <c r="AM264" s="3" t="s">
        <v>107</v>
      </c>
      <c r="AN264" s="3" t="s">
        <v>108</v>
      </c>
      <c r="AO264" s="3" t="s">
        <v>198</v>
      </c>
      <c r="AP264" s="3" t="s">
        <v>96</v>
      </c>
      <c r="AQ264" s="3" t="s">
        <v>1902</v>
      </c>
      <c r="AR264" s="3" t="s">
        <v>224</v>
      </c>
      <c r="AS264" s="3" t="s">
        <v>96</v>
      </c>
      <c r="AT264" s="3" t="s">
        <v>96</v>
      </c>
      <c r="AU264" s="3" t="s">
        <v>96</v>
      </c>
      <c r="AV264" s="3" t="s">
        <v>1903</v>
      </c>
      <c r="AW264" s="3" t="s">
        <v>1900</v>
      </c>
      <c r="AX264" s="3" t="s">
        <v>1900</v>
      </c>
    </row>
    <row r="265" spans="1:50" ht="22" customHeight="1" x14ac:dyDescent="0.35">
      <c r="A265" s="2">
        <v>45530.516817129632</v>
      </c>
      <c r="B265" s="2">
        <v>45530.521377314813</v>
      </c>
      <c r="C265" s="3" t="s">
        <v>52</v>
      </c>
      <c r="D265" s="3" t="s">
        <v>1904</v>
      </c>
      <c r="E265">
        <v>100</v>
      </c>
      <c r="F265">
        <v>393</v>
      </c>
      <c r="G265" s="3" t="s">
        <v>94</v>
      </c>
      <c r="H265" s="2">
        <v>45530.521388460649</v>
      </c>
      <c r="I265" s="3" t="s">
        <v>1905</v>
      </c>
      <c r="J265" s="3" t="s">
        <v>96</v>
      </c>
      <c r="K265" s="3" t="s">
        <v>96</v>
      </c>
      <c r="L265" s="3" t="s">
        <v>96</v>
      </c>
      <c r="M265" s="3" t="s">
        <v>96</v>
      </c>
      <c r="N265">
        <v>39.786000000000001</v>
      </c>
      <c r="O265">
        <v>-86.158900000000003</v>
      </c>
      <c r="P265" s="3" t="s">
        <v>97</v>
      </c>
      <c r="Q265" s="3" t="s">
        <v>98</v>
      </c>
      <c r="R265" s="3" t="s">
        <v>96</v>
      </c>
      <c r="S265" s="3" t="s">
        <v>99</v>
      </c>
      <c r="T265" s="3" t="s">
        <v>1906</v>
      </c>
      <c r="U265">
        <v>37</v>
      </c>
      <c r="V265" s="3" t="s">
        <v>101</v>
      </c>
      <c r="W265" s="3" t="s">
        <v>96</v>
      </c>
      <c r="X265" s="3" t="s">
        <v>1907</v>
      </c>
      <c r="Y265" s="3" t="s">
        <v>103</v>
      </c>
      <c r="Z265" s="3" t="s">
        <v>104</v>
      </c>
      <c r="AA265" s="3" t="s">
        <v>117</v>
      </c>
      <c r="AB265" s="3" t="s">
        <v>106</v>
      </c>
      <c r="AC265" s="3" t="s">
        <v>117</v>
      </c>
      <c r="AD265" s="3" t="s">
        <v>104</v>
      </c>
      <c r="AE265" s="3" t="s">
        <v>117</v>
      </c>
      <c r="AF265" s="3" t="s">
        <v>105</v>
      </c>
      <c r="AG265" s="3" t="s">
        <v>104</v>
      </c>
      <c r="AH265" s="3" t="s">
        <v>104</v>
      </c>
      <c r="AI265" s="3" t="s">
        <v>117</v>
      </c>
      <c r="AJ265" s="3" t="s">
        <v>117</v>
      </c>
      <c r="AK265" s="3" t="s">
        <v>117</v>
      </c>
      <c r="AL265" s="3" t="s">
        <v>117</v>
      </c>
      <c r="AM265" s="3" t="s">
        <v>117</v>
      </c>
      <c r="AN265" s="3" t="s">
        <v>108</v>
      </c>
      <c r="AO265" s="3" t="s">
        <v>206</v>
      </c>
      <c r="AP265" s="3" t="s">
        <v>96</v>
      </c>
      <c r="AQ265" s="3" t="s">
        <v>1908</v>
      </c>
      <c r="AR265" s="3" t="s">
        <v>178</v>
      </c>
      <c r="AS265" s="3" t="s">
        <v>1909</v>
      </c>
      <c r="AT265" s="3" t="s">
        <v>96</v>
      </c>
      <c r="AU265" s="3" t="s">
        <v>96</v>
      </c>
      <c r="AV265" s="3" t="s">
        <v>96</v>
      </c>
      <c r="AW265" s="3" t="s">
        <v>1906</v>
      </c>
      <c r="AX265" s="3" t="s">
        <v>1906</v>
      </c>
    </row>
    <row r="266" spans="1:50" ht="22" customHeight="1" x14ac:dyDescent="0.35">
      <c r="A266" s="2">
        <v>45530.514722222222</v>
      </c>
      <c r="B266" s="2">
        <v>45530.521539351852</v>
      </c>
      <c r="C266" s="3" t="s">
        <v>52</v>
      </c>
      <c r="D266" s="3" t="s">
        <v>1910</v>
      </c>
      <c r="E266">
        <v>100</v>
      </c>
      <c r="F266">
        <v>589</v>
      </c>
      <c r="G266" s="3" t="s">
        <v>94</v>
      </c>
      <c r="H266" s="2">
        <v>45530.521552395832</v>
      </c>
      <c r="I266" s="3" t="s">
        <v>1911</v>
      </c>
      <c r="J266" s="3" t="s">
        <v>96</v>
      </c>
      <c r="K266" s="3" t="s">
        <v>96</v>
      </c>
      <c r="L266" s="3" t="s">
        <v>96</v>
      </c>
      <c r="M266" s="3" t="s">
        <v>96</v>
      </c>
      <c r="N266">
        <v>35.1004</v>
      </c>
      <c r="O266">
        <v>-90.028000000000006</v>
      </c>
      <c r="P266" s="3" t="s">
        <v>97</v>
      </c>
      <c r="Q266" s="3" t="s">
        <v>98</v>
      </c>
      <c r="R266">
        <v>1</v>
      </c>
      <c r="S266" s="3" t="s">
        <v>99</v>
      </c>
      <c r="T266" s="3" t="s">
        <v>1912</v>
      </c>
      <c r="U266">
        <v>42</v>
      </c>
      <c r="V266" s="3" t="s">
        <v>101</v>
      </c>
      <c r="W266" s="3" t="s">
        <v>96</v>
      </c>
      <c r="X266" s="3" t="s">
        <v>1913</v>
      </c>
      <c r="Y266" s="3" t="s">
        <v>116</v>
      </c>
      <c r="Z266" s="3" t="s">
        <v>106</v>
      </c>
      <c r="AA266" s="3" t="s">
        <v>105</v>
      </c>
      <c r="AB266" s="3" t="s">
        <v>105</v>
      </c>
      <c r="AC266" s="3" t="s">
        <v>105</v>
      </c>
      <c r="AD266" s="3" t="s">
        <v>105</v>
      </c>
      <c r="AE266" s="3" t="s">
        <v>105</v>
      </c>
      <c r="AF266" s="3" t="s">
        <v>105</v>
      </c>
      <c r="AG266" s="3" t="s">
        <v>105</v>
      </c>
      <c r="AH266" s="3" t="s">
        <v>106</v>
      </c>
      <c r="AI266" s="3" t="s">
        <v>105</v>
      </c>
      <c r="AJ266" s="3" t="s">
        <v>106</v>
      </c>
      <c r="AK266" s="3" t="s">
        <v>107</v>
      </c>
      <c r="AL266" s="3" t="s">
        <v>105</v>
      </c>
      <c r="AM266" s="3" t="s">
        <v>106</v>
      </c>
      <c r="AN266" s="3" t="s">
        <v>108</v>
      </c>
      <c r="AO266" s="3" t="s">
        <v>1914</v>
      </c>
      <c r="AP266" s="3" t="s">
        <v>96</v>
      </c>
      <c r="AQ266" s="3" t="s">
        <v>1915</v>
      </c>
      <c r="AR266" s="3" t="s">
        <v>1916</v>
      </c>
      <c r="AS266" s="3" t="s">
        <v>96</v>
      </c>
      <c r="AT266" s="3" t="s">
        <v>1917</v>
      </c>
      <c r="AU266" s="3" t="s">
        <v>96</v>
      </c>
      <c r="AV266" s="3" t="s">
        <v>1918</v>
      </c>
      <c r="AW266" s="3" t="s">
        <v>1912</v>
      </c>
      <c r="AX266" s="3" t="s">
        <v>1912</v>
      </c>
    </row>
    <row r="267" spans="1:50" ht="22" customHeight="1" x14ac:dyDescent="0.35">
      <c r="A267" s="2">
        <v>45530.512627314813</v>
      </c>
      <c r="B267" s="2">
        <v>45530.521574074075</v>
      </c>
      <c r="C267" s="3" t="s">
        <v>52</v>
      </c>
      <c r="D267" s="3" t="s">
        <v>1919</v>
      </c>
      <c r="E267">
        <v>100</v>
      </c>
      <c r="F267">
        <v>772</v>
      </c>
      <c r="G267" s="3" t="s">
        <v>94</v>
      </c>
      <c r="H267" s="2">
        <v>45530.521584351853</v>
      </c>
      <c r="I267" s="3" t="s">
        <v>1920</v>
      </c>
      <c r="J267" s="3" t="s">
        <v>96</v>
      </c>
      <c r="K267" s="3" t="s">
        <v>96</v>
      </c>
      <c r="L267" s="3" t="s">
        <v>96</v>
      </c>
      <c r="M267" s="3" t="s">
        <v>96</v>
      </c>
      <c r="N267">
        <v>37.588999999999999</v>
      </c>
      <c r="O267">
        <v>-122.0461</v>
      </c>
      <c r="P267" s="3" t="s">
        <v>97</v>
      </c>
      <c r="Q267" s="3" t="s">
        <v>98</v>
      </c>
      <c r="R267">
        <v>1</v>
      </c>
      <c r="S267" s="3" t="s">
        <v>99</v>
      </c>
      <c r="T267" s="3" t="s">
        <v>1921</v>
      </c>
      <c r="U267">
        <v>44</v>
      </c>
      <c r="V267" s="3" t="s">
        <v>133</v>
      </c>
      <c r="W267" s="3" t="s">
        <v>96</v>
      </c>
      <c r="X267" s="3" t="s">
        <v>1922</v>
      </c>
      <c r="Y267" s="3" t="s">
        <v>116</v>
      </c>
      <c r="Z267" s="3" t="s">
        <v>107</v>
      </c>
      <c r="AA267" s="3" t="s">
        <v>105</v>
      </c>
      <c r="AB267" s="3" t="s">
        <v>105</v>
      </c>
      <c r="AC267" s="3" t="s">
        <v>104</v>
      </c>
      <c r="AD267" s="3" t="s">
        <v>105</v>
      </c>
      <c r="AE267" s="3" t="s">
        <v>105</v>
      </c>
      <c r="AF267" s="3" t="s">
        <v>104</v>
      </c>
      <c r="AG267" s="3" t="s">
        <v>104</v>
      </c>
      <c r="AH267" s="3" t="s">
        <v>104</v>
      </c>
      <c r="AI267" s="3" t="s">
        <v>104</v>
      </c>
      <c r="AJ267" s="3" t="s">
        <v>104</v>
      </c>
      <c r="AK267" s="3" t="s">
        <v>104</v>
      </c>
      <c r="AL267" s="3" t="s">
        <v>104</v>
      </c>
      <c r="AM267" s="3" t="s">
        <v>107</v>
      </c>
      <c r="AN267" s="3" t="s">
        <v>108</v>
      </c>
      <c r="AO267" s="3" t="s">
        <v>1923</v>
      </c>
      <c r="AP267" s="3" t="s">
        <v>96</v>
      </c>
      <c r="AQ267" s="3" t="s">
        <v>1924</v>
      </c>
      <c r="AR267" s="3" t="s">
        <v>162</v>
      </c>
      <c r="AS267" s="3" t="s">
        <v>1925</v>
      </c>
      <c r="AT267" s="3" t="s">
        <v>96</v>
      </c>
      <c r="AU267" s="3" t="s">
        <v>96</v>
      </c>
      <c r="AV267" s="3" t="s">
        <v>96</v>
      </c>
      <c r="AW267" s="3" t="s">
        <v>1921</v>
      </c>
      <c r="AX267" s="3" t="s">
        <v>1921</v>
      </c>
    </row>
    <row r="268" spans="1:50" ht="22" customHeight="1" x14ac:dyDescent="0.35">
      <c r="A268" s="2">
        <v>45530.515902777777</v>
      </c>
      <c r="B268" s="2">
        <v>45530.521747685183</v>
      </c>
      <c r="C268" s="3" t="s">
        <v>52</v>
      </c>
      <c r="D268" s="3" t="s">
        <v>1926</v>
      </c>
      <c r="E268">
        <v>100</v>
      </c>
      <c r="F268">
        <v>504</v>
      </c>
      <c r="G268" s="3" t="s">
        <v>94</v>
      </c>
      <c r="H268" s="2">
        <v>45530.521762557873</v>
      </c>
      <c r="I268" s="3" t="s">
        <v>1927</v>
      </c>
      <c r="J268" s="3" t="s">
        <v>96</v>
      </c>
      <c r="K268" s="3" t="s">
        <v>96</v>
      </c>
      <c r="L268" s="3" t="s">
        <v>96</v>
      </c>
      <c r="M268" s="3" t="s">
        <v>96</v>
      </c>
      <c r="N268">
        <v>40.623600000000003</v>
      </c>
      <c r="O268">
        <v>-111.9679</v>
      </c>
      <c r="P268" s="3" t="s">
        <v>97</v>
      </c>
      <c r="Q268" s="3" t="s">
        <v>98</v>
      </c>
      <c r="R268">
        <v>1</v>
      </c>
      <c r="S268" s="3" t="s">
        <v>99</v>
      </c>
      <c r="T268" s="3" t="s">
        <v>1928</v>
      </c>
      <c r="U268">
        <v>39</v>
      </c>
      <c r="V268" s="3" t="s">
        <v>101</v>
      </c>
      <c r="W268" s="3" t="s">
        <v>96</v>
      </c>
      <c r="X268" s="3" t="s">
        <v>1929</v>
      </c>
      <c r="Y268" s="3" t="s">
        <v>103</v>
      </c>
      <c r="Z268" s="3" t="s">
        <v>117</v>
      </c>
      <c r="AA268" s="3" t="s">
        <v>104</v>
      </c>
      <c r="AB268" s="3" t="s">
        <v>105</v>
      </c>
      <c r="AC268" s="3" t="s">
        <v>104</v>
      </c>
      <c r="AD268" s="3" t="s">
        <v>104</v>
      </c>
      <c r="AE268" s="3" t="s">
        <v>104</v>
      </c>
      <c r="AF268" s="3" t="s">
        <v>104</v>
      </c>
      <c r="AG268" s="3" t="s">
        <v>104</v>
      </c>
      <c r="AH268" s="3" t="s">
        <v>107</v>
      </c>
      <c r="AI268" s="3" t="s">
        <v>107</v>
      </c>
      <c r="AJ268" s="3" t="s">
        <v>117</v>
      </c>
      <c r="AK268" s="3" t="s">
        <v>117</v>
      </c>
      <c r="AL268" s="3" t="s">
        <v>105</v>
      </c>
      <c r="AM268" s="3" t="s">
        <v>104</v>
      </c>
      <c r="AN268" s="3" t="s">
        <v>108</v>
      </c>
      <c r="AO268" s="3" t="s">
        <v>1930</v>
      </c>
      <c r="AP268" s="3" t="s">
        <v>96</v>
      </c>
      <c r="AQ268" s="3" t="s">
        <v>1931</v>
      </c>
      <c r="AR268" s="3" t="s">
        <v>147</v>
      </c>
      <c r="AS268" s="3" t="s">
        <v>1932</v>
      </c>
      <c r="AT268" s="3" t="s">
        <v>1933</v>
      </c>
      <c r="AU268" s="3" t="s">
        <v>96</v>
      </c>
      <c r="AV268" s="3" t="s">
        <v>96</v>
      </c>
      <c r="AW268" s="3" t="s">
        <v>1928</v>
      </c>
      <c r="AX268" s="3" t="s">
        <v>1928</v>
      </c>
    </row>
    <row r="269" spans="1:50" ht="22" customHeight="1" x14ac:dyDescent="0.35">
      <c r="A269" s="2">
        <v>45530.516261574077</v>
      </c>
      <c r="B269" s="2">
        <v>45530.521840277775</v>
      </c>
      <c r="C269" s="3" t="s">
        <v>52</v>
      </c>
      <c r="D269" s="3" t="s">
        <v>1934</v>
      </c>
      <c r="E269">
        <v>100</v>
      </c>
      <c r="F269">
        <v>481</v>
      </c>
      <c r="G269" s="3" t="s">
        <v>94</v>
      </c>
      <c r="H269" s="2">
        <v>45530.52184760417</v>
      </c>
      <c r="I269" s="3" t="s">
        <v>1935</v>
      </c>
      <c r="J269" s="3" t="s">
        <v>96</v>
      </c>
      <c r="K269" s="3" t="s">
        <v>96</v>
      </c>
      <c r="L269" s="3" t="s">
        <v>96</v>
      </c>
      <c r="M269" s="3" t="s">
        <v>96</v>
      </c>
      <c r="N269">
        <v>43.059199999999997</v>
      </c>
      <c r="O269">
        <v>-73.735600000000005</v>
      </c>
      <c r="P269" s="3" t="s">
        <v>97</v>
      </c>
      <c r="Q269" s="3" t="s">
        <v>98</v>
      </c>
      <c r="R269">
        <v>1</v>
      </c>
      <c r="S269" s="3" t="s">
        <v>99</v>
      </c>
      <c r="T269" s="3" t="s">
        <v>1936</v>
      </c>
      <c r="U269">
        <v>30</v>
      </c>
      <c r="V269" s="3" t="s">
        <v>101</v>
      </c>
      <c r="W269" s="3" t="s">
        <v>96</v>
      </c>
      <c r="X269" s="3" t="s">
        <v>1937</v>
      </c>
      <c r="Y269" s="3" t="s">
        <v>144</v>
      </c>
      <c r="Z269" s="3" t="s">
        <v>104</v>
      </c>
      <c r="AA269" s="3" t="s">
        <v>107</v>
      </c>
      <c r="AB269" s="3" t="s">
        <v>105</v>
      </c>
      <c r="AC269" s="3" t="s">
        <v>105</v>
      </c>
      <c r="AD269" s="3" t="s">
        <v>104</v>
      </c>
      <c r="AE269" s="3" t="s">
        <v>117</v>
      </c>
      <c r="AF269" s="3" t="s">
        <v>104</v>
      </c>
      <c r="AG269" s="3" t="s">
        <v>106</v>
      </c>
      <c r="AH269" s="3" t="s">
        <v>107</v>
      </c>
      <c r="AI269" s="3" t="s">
        <v>105</v>
      </c>
      <c r="AJ269" s="3" t="s">
        <v>117</v>
      </c>
      <c r="AK269" s="3" t="s">
        <v>117</v>
      </c>
      <c r="AL269" s="3" t="s">
        <v>105</v>
      </c>
      <c r="AM269" s="3" t="s">
        <v>105</v>
      </c>
      <c r="AN269" s="3" t="s">
        <v>108</v>
      </c>
      <c r="AO269" s="3" t="s">
        <v>176</v>
      </c>
      <c r="AP269" s="3" t="s">
        <v>96</v>
      </c>
      <c r="AQ269" s="3" t="s">
        <v>1938</v>
      </c>
      <c r="AR269" s="3" t="s">
        <v>276</v>
      </c>
      <c r="AS269" s="3" t="s">
        <v>1939</v>
      </c>
      <c r="AT269" s="3" t="s">
        <v>96</v>
      </c>
      <c r="AU269" s="3" t="s">
        <v>96</v>
      </c>
      <c r="AV269" s="3" t="s">
        <v>96</v>
      </c>
      <c r="AW269" s="3" t="s">
        <v>1936</v>
      </c>
      <c r="AX269" s="3" t="s">
        <v>1936</v>
      </c>
    </row>
    <row r="270" spans="1:50" ht="22" customHeight="1" x14ac:dyDescent="0.35">
      <c r="A270" s="2">
        <v>45530.516319444447</v>
      </c>
      <c r="B270" s="2">
        <v>45530.521898148145</v>
      </c>
      <c r="C270" s="3" t="s">
        <v>52</v>
      </c>
      <c r="D270" s="3" t="s">
        <v>1940</v>
      </c>
      <c r="E270">
        <v>100</v>
      </c>
      <c r="F270">
        <v>481</v>
      </c>
      <c r="G270" s="3" t="s">
        <v>94</v>
      </c>
      <c r="H270" s="2">
        <v>45530.52190482639</v>
      </c>
      <c r="I270" s="3" t="s">
        <v>1941</v>
      </c>
      <c r="J270" s="3" t="s">
        <v>96</v>
      </c>
      <c r="K270" s="3" t="s">
        <v>96</v>
      </c>
      <c r="L270" s="3" t="s">
        <v>96</v>
      </c>
      <c r="M270" s="3" t="s">
        <v>96</v>
      </c>
      <c r="N270">
        <v>35.070599999999999</v>
      </c>
      <c r="O270">
        <v>-106.50660000000001</v>
      </c>
      <c r="P270" s="3" t="s">
        <v>97</v>
      </c>
      <c r="Q270" s="3" t="s">
        <v>98</v>
      </c>
      <c r="R270">
        <v>1</v>
      </c>
      <c r="S270" s="3" t="s">
        <v>99</v>
      </c>
      <c r="T270" s="3" t="s">
        <v>1942</v>
      </c>
      <c r="U270">
        <v>44</v>
      </c>
      <c r="V270" s="3" t="s">
        <v>101</v>
      </c>
      <c r="W270" s="3" t="s">
        <v>96</v>
      </c>
      <c r="X270" s="3" t="s">
        <v>1943</v>
      </c>
      <c r="Y270" s="3" t="s">
        <v>116</v>
      </c>
      <c r="Z270" s="3" t="s">
        <v>117</v>
      </c>
      <c r="AA270" s="3" t="s">
        <v>104</v>
      </c>
      <c r="AB270" s="3" t="s">
        <v>104</v>
      </c>
      <c r="AC270" s="3" t="s">
        <v>104</v>
      </c>
      <c r="AD270" s="3" t="s">
        <v>105</v>
      </c>
      <c r="AE270" s="3" t="s">
        <v>105</v>
      </c>
      <c r="AF270" s="3" t="s">
        <v>105</v>
      </c>
      <c r="AG270" s="3" t="s">
        <v>105</v>
      </c>
      <c r="AH270" s="3" t="s">
        <v>104</v>
      </c>
      <c r="AI270" s="3" t="s">
        <v>107</v>
      </c>
      <c r="AJ270" s="3" t="s">
        <v>117</v>
      </c>
      <c r="AK270" s="3" t="s">
        <v>117</v>
      </c>
      <c r="AL270" s="3" t="s">
        <v>105</v>
      </c>
      <c r="AM270" s="3" t="s">
        <v>107</v>
      </c>
      <c r="AN270" s="3" t="s">
        <v>108</v>
      </c>
      <c r="AO270" s="3" t="s">
        <v>1177</v>
      </c>
      <c r="AP270" s="3" t="s">
        <v>96</v>
      </c>
      <c r="AQ270" s="3" t="s">
        <v>1944</v>
      </c>
      <c r="AR270" s="3" t="s">
        <v>138</v>
      </c>
      <c r="AS270" s="3" t="s">
        <v>96</v>
      </c>
      <c r="AT270" s="3" t="s">
        <v>1945</v>
      </c>
      <c r="AU270" s="3" t="s">
        <v>96</v>
      </c>
      <c r="AV270" s="3" t="s">
        <v>1946</v>
      </c>
      <c r="AW270" s="3" t="s">
        <v>1942</v>
      </c>
      <c r="AX270" s="3" t="s">
        <v>1942</v>
      </c>
    </row>
    <row r="271" spans="1:50" ht="22" customHeight="1" x14ac:dyDescent="0.35">
      <c r="A271" s="2">
        <v>45530.516446759262</v>
      </c>
      <c r="B271" s="2">
        <v>45530.522060185183</v>
      </c>
      <c r="C271" s="3" t="s">
        <v>52</v>
      </c>
      <c r="D271" s="3" t="s">
        <v>1947</v>
      </c>
      <c r="E271">
        <v>100</v>
      </c>
      <c r="F271">
        <v>485</v>
      </c>
      <c r="G271" s="3" t="s">
        <v>94</v>
      </c>
      <c r="H271" s="2">
        <v>45530.522073761575</v>
      </c>
      <c r="I271" s="3" t="s">
        <v>1948</v>
      </c>
      <c r="J271" s="3" t="s">
        <v>96</v>
      </c>
      <c r="K271" s="3" t="s">
        <v>96</v>
      </c>
      <c r="L271" s="3" t="s">
        <v>96</v>
      </c>
      <c r="M271" s="3" t="s">
        <v>96</v>
      </c>
      <c r="N271">
        <v>43.5441</v>
      </c>
      <c r="O271">
        <v>-116.56619999999999</v>
      </c>
      <c r="P271" s="3" t="s">
        <v>97</v>
      </c>
      <c r="Q271" s="3" t="s">
        <v>98</v>
      </c>
      <c r="R271">
        <v>0.80000001192092896</v>
      </c>
      <c r="S271" s="3" t="s">
        <v>99</v>
      </c>
      <c r="T271" s="3" t="s">
        <v>1949</v>
      </c>
      <c r="U271">
        <v>31</v>
      </c>
      <c r="V271" s="3" t="s">
        <v>101</v>
      </c>
      <c r="W271" s="3" t="s">
        <v>96</v>
      </c>
      <c r="X271" s="3" t="s">
        <v>1950</v>
      </c>
      <c r="Y271" s="3" t="s">
        <v>103</v>
      </c>
      <c r="Z271" s="3" t="s">
        <v>117</v>
      </c>
      <c r="AA271" s="3" t="s">
        <v>107</v>
      </c>
      <c r="AB271" s="3" t="s">
        <v>106</v>
      </c>
      <c r="AC271" s="3" t="s">
        <v>104</v>
      </c>
      <c r="AD271" s="3" t="s">
        <v>106</v>
      </c>
      <c r="AE271" s="3" t="s">
        <v>106</v>
      </c>
      <c r="AF271" s="3" t="s">
        <v>104</v>
      </c>
      <c r="AG271" s="3" t="s">
        <v>104</v>
      </c>
      <c r="AH271" s="3" t="s">
        <v>107</v>
      </c>
      <c r="AI271" s="3" t="s">
        <v>105</v>
      </c>
      <c r="AJ271" s="3" t="s">
        <v>105</v>
      </c>
      <c r="AK271" s="3" t="s">
        <v>105</v>
      </c>
      <c r="AL271" s="3" t="s">
        <v>105</v>
      </c>
      <c r="AM271" s="3" t="s">
        <v>106</v>
      </c>
      <c r="AN271" s="3" t="s">
        <v>108</v>
      </c>
      <c r="AO271" s="3" t="s">
        <v>214</v>
      </c>
      <c r="AP271" s="3" t="s">
        <v>96</v>
      </c>
      <c r="AQ271" s="3" t="s">
        <v>1951</v>
      </c>
      <c r="AR271" s="3" t="s">
        <v>276</v>
      </c>
      <c r="AS271" s="3" t="s">
        <v>96</v>
      </c>
      <c r="AT271" s="3" t="s">
        <v>96</v>
      </c>
      <c r="AU271" s="3" t="s">
        <v>96</v>
      </c>
      <c r="AV271" s="3" t="s">
        <v>1952</v>
      </c>
      <c r="AW271" s="3" t="s">
        <v>1949</v>
      </c>
      <c r="AX271" s="3" t="s">
        <v>1949</v>
      </c>
    </row>
    <row r="272" spans="1:50" ht="22" customHeight="1" x14ac:dyDescent="0.35">
      <c r="A272" s="2">
        <v>45530.516851851855</v>
      </c>
      <c r="B272" s="2">
        <v>45530.522418981483</v>
      </c>
      <c r="C272" s="3" t="s">
        <v>52</v>
      </c>
      <c r="D272" s="3" t="s">
        <v>1953</v>
      </c>
      <c r="E272">
        <v>100</v>
      </c>
      <c r="F272">
        <v>480</v>
      </c>
      <c r="G272" s="3" t="s">
        <v>94</v>
      </c>
      <c r="H272" s="2">
        <v>45530.522426863427</v>
      </c>
      <c r="I272" s="3" t="s">
        <v>1954</v>
      </c>
      <c r="J272" s="3" t="s">
        <v>96</v>
      </c>
      <c r="K272" s="3" t="s">
        <v>96</v>
      </c>
      <c r="L272" s="3" t="s">
        <v>96</v>
      </c>
      <c r="M272" s="3" t="s">
        <v>96</v>
      </c>
      <c r="N272">
        <v>43.116599999999998</v>
      </c>
      <c r="O272">
        <v>-87.990399999999994</v>
      </c>
      <c r="P272" s="3" t="s">
        <v>97</v>
      </c>
      <c r="Q272" s="3" t="s">
        <v>98</v>
      </c>
      <c r="R272">
        <v>1</v>
      </c>
      <c r="S272" s="3" t="s">
        <v>99</v>
      </c>
      <c r="T272" s="3" t="s">
        <v>1955</v>
      </c>
      <c r="U272">
        <v>58</v>
      </c>
      <c r="V272" s="3" t="s">
        <v>101</v>
      </c>
      <c r="W272" s="3" t="s">
        <v>96</v>
      </c>
      <c r="X272" s="3" t="s">
        <v>1956</v>
      </c>
      <c r="Y272" s="3" t="s">
        <v>144</v>
      </c>
      <c r="Z272" s="3" t="s">
        <v>117</v>
      </c>
      <c r="AA272" s="3" t="s">
        <v>105</v>
      </c>
      <c r="AB272" s="3" t="s">
        <v>107</v>
      </c>
      <c r="AC272" s="3" t="s">
        <v>107</v>
      </c>
      <c r="AD272" s="3" t="s">
        <v>106</v>
      </c>
      <c r="AE272" s="3" t="s">
        <v>107</v>
      </c>
      <c r="AF272" s="3" t="s">
        <v>104</v>
      </c>
      <c r="AG272" s="3" t="s">
        <v>107</v>
      </c>
      <c r="AH272" s="3" t="s">
        <v>105</v>
      </c>
      <c r="AI272" s="3" t="s">
        <v>117</v>
      </c>
      <c r="AJ272" s="3" t="s">
        <v>117</v>
      </c>
      <c r="AK272" s="3" t="s">
        <v>117</v>
      </c>
      <c r="AL272" s="3" t="s">
        <v>105</v>
      </c>
      <c r="AM272" s="3" t="s">
        <v>105</v>
      </c>
      <c r="AN272" s="3" t="s">
        <v>108</v>
      </c>
      <c r="AO272" s="3" t="s">
        <v>1957</v>
      </c>
      <c r="AP272" s="3" t="s">
        <v>96</v>
      </c>
      <c r="AQ272" s="3" t="s">
        <v>1958</v>
      </c>
      <c r="AR272" s="3" t="s">
        <v>471</v>
      </c>
      <c r="AS272" s="3" t="s">
        <v>96</v>
      </c>
      <c r="AT272" s="3" t="s">
        <v>96</v>
      </c>
      <c r="AU272" s="3" t="s">
        <v>96</v>
      </c>
      <c r="AV272" s="3" t="s">
        <v>1959</v>
      </c>
      <c r="AW272" s="3" t="s">
        <v>1955</v>
      </c>
      <c r="AX272" s="3" t="s">
        <v>1955</v>
      </c>
    </row>
    <row r="273" spans="1:50" ht="22" customHeight="1" x14ac:dyDescent="0.35">
      <c r="A273" s="2">
        <v>45530.515949074077</v>
      </c>
      <c r="B273" s="2">
        <v>45530.522511574076</v>
      </c>
      <c r="C273" s="3" t="s">
        <v>52</v>
      </c>
      <c r="D273" s="3" t="s">
        <v>1960</v>
      </c>
      <c r="E273">
        <v>100</v>
      </c>
      <c r="F273">
        <v>566</v>
      </c>
      <c r="G273" s="3" t="s">
        <v>94</v>
      </c>
      <c r="H273" s="2">
        <v>45530.52252215278</v>
      </c>
      <c r="I273" s="3" t="s">
        <v>1961</v>
      </c>
      <c r="J273" s="3" t="s">
        <v>96</v>
      </c>
      <c r="K273" s="3" t="s">
        <v>96</v>
      </c>
      <c r="L273" s="3" t="s">
        <v>96</v>
      </c>
      <c r="M273" s="3" t="s">
        <v>96</v>
      </c>
      <c r="N273">
        <v>41.467300000000002</v>
      </c>
      <c r="O273">
        <v>-72.190600000000003</v>
      </c>
      <c r="P273" s="3" t="s">
        <v>97</v>
      </c>
      <c r="Q273" s="3" t="s">
        <v>98</v>
      </c>
      <c r="R273">
        <v>1</v>
      </c>
      <c r="S273" s="3" t="s">
        <v>99</v>
      </c>
      <c r="T273" s="3" t="s">
        <v>1962</v>
      </c>
      <c r="U273">
        <v>30</v>
      </c>
      <c r="V273" s="3" t="s">
        <v>101</v>
      </c>
      <c r="W273" s="3" t="s">
        <v>96</v>
      </c>
      <c r="X273" s="3" t="s">
        <v>1963</v>
      </c>
      <c r="Y273" s="3" t="s">
        <v>116</v>
      </c>
      <c r="Z273" s="3" t="s">
        <v>105</v>
      </c>
      <c r="AA273" s="3" t="s">
        <v>106</v>
      </c>
      <c r="AB273" s="3" t="s">
        <v>105</v>
      </c>
      <c r="AC273" s="3" t="s">
        <v>104</v>
      </c>
      <c r="AD273" s="3" t="s">
        <v>105</v>
      </c>
      <c r="AE273" s="3" t="s">
        <v>106</v>
      </c>
      <c r="AF273" s="3" t="s">
        <v>106</v>
      </c>
      <c r="AG273" s="3" t="s">
        <v>105</v>
      </c>
      <c r="AH273" s="3" t="s">
        <v>104</v>
      </c>
      <c r="AI273" s="3" t="s">
        <v>106</v>
      </c>
      <c r="AJ273" s="3" t="s">
        <v>107</v>
      </c>
      <c r="AK273" s="3" t="s">
        <v>117</v>
      </c>
      <c r="AL273" s="3" t="s">
        <v>104</v>
      </c>
      <c r="AM273" s="3" t="s">
        <v>106</v>
      </c>
      <c r="AN273" s="3" t="s">
        <v>108</v>
      </c>
      <c r="AO273" s="3" t="s">
        <v>176</v>
      </c>
      <c r="AP273" s="3" t="s">
        <v>96</v>
      </c>
      <c r="AQ273" s="3" t="s">
        <v>1964</v>
      </c>
      <c r="AR273" s="3" t="s">
        <v>246</v>
      </c>
      <c r="AS273" s="3" t="s">
        <v>1965</v>
      </c>
      <c r="AT273" s="3" t="s">
        <v>96</v>
      </c>
      <c r="AU273" s="3" t="s">
        <v>96</v>
      </c>
      <c r="AV273" s="3" t="s">
        <v>96</v>
      </c>
      <c r="AW273" s="3" t="s">
        <v>1962</v>
      </c>
      <c r="AX273" s="3" t="s">
        <v>1962</v>
      </c>
    </row>
    <row r="274" spans="1:50" ht="22" customHeight="1" x14ac:dyDescent="0.35">
      <c r="A274" s="2">
        <v>45530.514386574076</v>
      </c>
      <c r="B274" s="2">
        <v>45530.522592592592</v>
      </c>
      <c r="C274" s="3" t="s">
        <v>52</v>
      </c>
      <c r="D274" s="3" t="s">
        <v>1966</v>
      </c>
      <c r="E274">
        <v>100</v>
      </c>
      <c r="F274">
        <v>709</v>
      </c>
      <c r="G274" s="3" t="s">
        <v>94</v>
      </c>
      <c r="H274" s="2">
        <v>45530.522609537038</v>
      </c>
      <c r="I274" s="3" t="s">
        <v>1967</v>
      </c>
      <c r="J274" s="3" t="s">
        <v>96</v>
      </c>
      <c r="K274" s="3" t="s">
        <v>96</v>
      </c>
      <c r="L274" s="3" t="s">
        <v>96</v>
      </c>
      <c r="M274" s="3" t="s">
        <v>96</v>
      </c>
      <c r="N274">
        <v>35.229599999999998</v>
      </c>
      <c r="O274">
        <v>-80.843000000000004</v>
      </c>
      <c r="P274" s="3" t="s">
        <v>97</v>
      </c>
      <c r="Q274" s="3" t="s">
        <v>98</v>
      </c>
      <c r="R274">
        <v>1</v>
      </c>
      <c r="S274" s="3" t="s">
        <v>99</v>
      </c>
      <c r="T274" s="3" t="s">
        <v>1968</v>
      </c>
      <c r="U274">
        <v>19</v>
      </c>
      <c r="V274" s="3" t="s">
        <v>101</v>
      </c>
      <c r="W274" s="3" t="s">
        <v>96</v>
      </c>
      <c r="X274" s="3" t="s">
        <v>1969</v>
      </c>
      <c r="Y274" s="3" t="s">
        <v>144</v>
      </c>
      <c r="Z274" s="3" t="s">
        <v>117</v>
      </c>
      <c r="AA274" s="3" t="s">
        <v>107</v>
      </c>
      <c r="AB274" s="3" t="s">
        <v>107</v>
      </c>
      <c r="AC274" s="3" t="s">
        <v>104</v>
      </c>
      <c r="AD274" s="3" t="s">
        <v>104</v>
      </c>
      <c r="AE274" s="3" t="s">
        <v>107</v>
      </c>
      <c r="AF274" s="3" t="s">
        <v>104</v>
      </c>
      <c r="AG274" s="3" t="s">
        <v>104</v>
      </c>
      <c r="AH274" s="3" t="s">
        <v>107</v>
      </c>
      <c r="AI274" s="3" t="s">
        <v>106</v>
      </c>
      <c r="AJ274" s="3" t="s">
        <v>105</v>
      </c>
      <c r="AK274" s="3" t="s">
        <v>117</v>
      </c>
      <c r="AL274" s="3" t="s">
        <v>104</v>
      </c>
      <c r="AM274" s="3" t="s">
        <v>105</v>
      </c>
      <c r="AN274" s="3" t="s">
        <v>108</v>
      </c>
      <c r="AO274" s="3" t="s">
        <v>1970</v>
      </c>
      <c r="AP274" s="3" t="s">
        <v>96</v>
      </c>
      <c r="AQ274" s="3" t="s">
        <v>1971</v>
      </c>
      <c r="AR274" s="3" t="s">
        <v>110</v>
      </c>
      <c r="AS274" s="3" t="s">
        <v>1972</v>
      </c>
      <c r="AT274" s="3" t="s">
        <v>1973</v>
      </c>
      <c r="AU274" s="3" t="s">
        <v>96</v>
      </c>
      <c r="AV274" s="3" t="s">
        <v>96</v>
      </c>
      <c r="AW274" s="3" t="s">
        <v>1968</v>
      </c>
      <c r="AX274" s="3" t="s">
        <v>1968</v>
      </c>
    </row>
    <row r="275" spans="1:50" ht="22" customHeight="1" x14ac:dyDescent="0.35">
      <c r="A275" s="2">
        <v>45530.516851851855</v>
      </c>
      <c r="B275" s="2">
        <v>45530.522824074076</v>
      </c>
      <c r="C275" s="3" t="s">
        <v>52</v>
      </c>
      <c r="D275" s="3" t="s">
        <v>1974</v>
      </c>
      <c r="E275">
        <v>100</v>
      </c>
      <c r="F275">
        <v>515</v>
      </c>
      <c r="G275" s="3" t="s">
        <v>94</v>
      </c>
      <c r="H275" s="2">
        <v>45530.522838159719</v>
      </c>
      <c r="I275" s="3" t="s">
        <v>1975</v>
      </c>
      <c r="J275" s="3" t="s">
        <v>96</v>
      </c>
      <c r="K275" s="3" t="s">
        <v>96</v>
      </c>
      <c r="L275" s="3" t="s">
        <v>96</v>
      </c>
      <c r="M275" s="3" t="s">
        <v>96</v>
      </c>
      <c r="N275">
        <v>36.807099999999998</v>
      </c>
      <c r="O275">
        <v>-76.365799999999993</v>
      </c>
      <c r="P275" s="3" t="s">
        <v>97</v>
      </c>
      <c r="Q275" s="3" t="s">
        <v>98</v>
      </c>
      <c r="R275">
        <v>1</v>
      </c>
      <c r="S275" s="3" t="s">
        <v>99</v>
      </c>
      <c r="T275" s="3" t="s">
        <v>1976</v>
      </c>
      <c r="U275">
        <v>40</v>
      </c>
      <c r="V275" s="3" t="s">
        <v>101</v>
      </c>
      <c r="W275" s="3" t="s">
        <v>96</v>
      </c>
      <c r="X275" s="3" t="s">
        <v>1977</v>
      </c>
      <c r="Y275" s="3" t="s">
        <v>144</v>
      </c>
      <c r="Z275" s="3" t="s">
        <v>105</v>
      </c>
      <c r="AA275" s="3" t="s">
        <v>105</v>
      </c>
      <c r="AB275" s="3" t="s">
        <v>106</v>
      </c>
      <c r="AC275" s="3" t="s">
        <v>105</v>
      </c>
      <c r="AD275" s="3" t="s">
        <v>104</v>
      </c>
      <c r="AE275" s="3" t="s">
        <v>106</v>
      </c>
      <c r="AF275" s="3" t="s">
        <v>104</v>
      </c>
      <c r="AG275" s="3" t="s">
        <v>105</v>
      </c>
      <c r="AH275" s="3" t="s">
        <v>107</v>
      </c>
      <c r="AI275" s="3" t="s">
        <v>107</v>
      </c>
      <c r="AJ275" s="3" t="s">
        <v>117</v>
      </c>
      <c r="AK275" s="3" t="s">
        <v>117</v>
      </c>
      <c r="AL275" s="3" t="s">
        <v>104</v>
      </c>
      <c r="AM275" s="3" t="s">
        <v>107</v>
      </c>
      <c r="AN275" s="3" t="s">
        <v>108</v>
      </c>
      <c r="AO275" s="3" t="s">
        <v>688</v>
      </c>
      <c r="AP275" s="3" t="s">
        <v>96</v>
      </c>
      <c r="AQ275" s="3" t="s">
        <v>1978</v>
      </c>
      <c r="AR275" s="3" t="s">
        <v>246</v>
      </c>
      <c r="AS275" s="3" t="s">
        <v>1979</v>
      </c>
      <c r="AT275" s="3" t="s">
        <v>96</v>
      </c>
      <c r="AU275" s="3" t="s">
        <v>96</v>
      </c>
      <c r="AV275" s="3" t="s">
        <v>96</v>
      </c>
      <c r="AW275" s="3" t="s">
        <v>1976</v>
      </c>
      <c r="AX275" s="3" t="s">
        <v>1976</v>
      </c>
    </row>
    <row r="276" spans="1:50" ht="22" customHeight="1" x14ac:dyDescent="0.35">
      <c r="A276" s="2">
        <v>45530.515335648146</v>
      </c>
      <c r="B276" s="2">
        <v>45530.52306712963</v>
      </c>
      <c r="C276" s="3" t="s">
        <v>52</v>
      </c>
      <c r="D276" s="3" t="s">
        <v>1980</v>
      </c>
      <c r="E276">
        <v>100</v>
      </c>
      <c r="F276">
        <v>667</v>
      </c>
      <c r="G276" s="3" t="s">
        <v>94</v>
      </c>
      <c r="H276" s="2">
        <v>45530.523076898149</v>
      </c>
      <c r="I276" s="3" t="s">
        <v>1981</v>
      </c>
      <c r="J276" s="3" t="s">
        <v>96</v>
      </c>
      <c r="K276" s="3" t="s">
        <v>96</v>
      </c>
      <c r="L276" s="3" t="s">
        <v>96</v>
      </c>
      <c r="M276" s="3" t="s">
        <v>96</v>
      </c>
      <c r="N276">
        <v>37.725200000000001</v>
      </c>
      <c r="O276">
        <v>-77.554599999999994</v>
      </c>
      <c r="P276" s="3" t="s">
        <v>97</v>
      </c>
      <c r="Q276" s="3" t="s">
        <v>98</v>
      </c>
      <c r="R276">
        <v>1</v>
      </c>
      <c r="S276" s="3" t="s">
        <v>99</v>
      </c>
      <c r="T276" s="3" t="s">
        <v>1982</v>
      </c>
      <c r="U276">
        <v>31</v>
      </c>
      <c r="V276" s="3" t="s">
        <v>133</v>
      </c>
      <c r="W276" s="3" t="s">
        <v>96</v>
      </c>
      <c r="X276" s="3" t="s">
        <v>1983</v>
      </c>
      <c r="Y276" s="3" t="s">
        <v>144</v>
      </c>
      <c r="Z276" s="3" t="s">
        <v>105</v>
      </c>
      <c r="AA276" s="3" t="s">
        <v>104</v>
      </c>
      <c r="AB276" s="3" t="s">
        <v>105</v>
      </c>
      <c r="AC276" s="3" t="s">
        <v>104</v>
      </c>
      <c r="AD276" s="3" t="s">
        <v>104</v>
      </c>
      <c r="AE276" s="3" t="s">
        <v>105</v>
      </c>
      <c r="AF276" s="3" t="s">
        <v>104</v>
      </c>
      <c r="AG276" s="3" t="s">
        <v>105</v>
      </c>
      <c r="AH276" s="3" t="s">
        <v>105</v>
      </c>
      <c r="AI276" s="3" t="s">
        <v>104</v>
      </c>
      <c r="AJ276" s="3" t="s">
        <v>105</v>
      </c>
      <c r="AK276" s="3" t="s">
        <v>107</v>
      </c>
      <c r="AL276" s="3" t="s">
        <v>104</v>
      </c>
      <c r="AM276" s="3" t="s">
        <v>105</v>
      </c>
      <c r="AN276" s="3" t="s">
        <v>108</v>
      </c>
      <c r="AO276" s="3" t="s">
        <v>206</v>
      </c>
      <c r="AP276" s="3" t="s">
        <v>96</v>
      </c>
      <c r="AQ276" s="3" t="s">
        <v>1984</v>
      </c>
      <c r="AR276" s="3" t="s">
        <v>246</v>
      </c>
      <c r="AS276" s="3" t="s">
        <v>1985</v>
      </c>
      <c r="AT276" s="3" t="s">
        <v>96</v>
      </c>
      <c r="AU276" s="3" t="s">
        <v>96</v>
      </c>
      <c r="AV276" s="3" t="s">
        <v>96</v>
      </c>
      <c r="AW276" s="3" t="s">
        <v>1982</v>
      </c>
      <c r="AX276" s="3" t="s">
        <v>1982</v>
      </c>
    </row>
    <row r="277" spans="1:50" ht="22" customHeight="1" x14ac:dyDescent="0.35">
      <c r="A277" s="2">
        <v>45530.516087962962</v>
      </c>
      <c r="B277" s="2">
        <v>45530.523240740738</v>
      </c>
      <c r="C277" s="3" t="s">
        <v>52</v>
      </c>
      <c r="D277" s="3" t="s">
        <v>1986</v>
      </c>
      <c r="E277">
        <v>100</v>
      </c>
      <c r="F277">
        <v>618</v>
      </c>
      <c r="G277" s="3" t="s">
        <v>94</v>
      </c>
      <c r="H277" s="2">
        <v>45530.523253807871</v>
      </c>
      <c r="I277" s="3" t="s">
        <v>1987</v>
      </c>
      <c r="J277" s="3" t="s">
        <v>96</v>
      </c>
      <c r="K277" s="3" t="s">
        <v>96</v>
      </c>
      <c r="L277" s="3" t="s">
        <v>96</v>
      </c>
      <c r="M277" s="3" t="s">
        <v>96</v>
      </c>
      <c r="N277">
        <v>32.893599999999999</v>
      </c>
      <c r="O277">
        <v>-83.742999999999995</v>
      </c>
      <c r="P277" s="3" t="s">
        <v>97</v>
      </c>
      <c r="Q277" s="3" t="s">
        <v>98</v>
      </c>
      <c r="R277">
        <v>1</v>
      </c>
      <c r="S277" s="3" t="s">
        <v>99</v>
      </c>
      <c r="T277" s="3" t="s">
        <v>1988</v>
      </c>
      <c r="U277">
        <v>50</v>
      </c>
      <c r="V277" s="3" t="s">
        <v>101</v>
      </c>
      <c r="W277" s="3" t="s">
        <v>96</v>
      </c>
      <c r="X277" s="3" t="s">
        <v>1989</v>
      </c>
      <c r="Y277" s="3" t="s">
        <v>135</v>
      </c>
      <c r="Z277" s="3" t="s">
        <v>117</v>
      </c>
      <c r="AA277" s="3" t="s">
        <v>105</v>
      </c>
      <c r="AB277" s="3" t="s">
        <v>105</v>
      </c>
      <c r="AC277" s="3" t="s">
        <v>106</v>
      </c>
      <c r="AD277" s="3" t="s">
        <v>106</v>
      </c>
      <c r="AE277" s="3" t="s">
        <v>105</v>
      </c>
      <c r="AF277" s="3" t="s">
        <v>105</v>
      </c>
      <c r="AG277" s="3" t="s">
        <v>106</v>
      </c>
      <c r="AH277" s="3" t="s">
        <v>105</v>
      </c>
      <c r="AI277" s="3" t="s">
        <v>117</v>
      </c>
      <c r="AJ277" s="3" t="s">
        <v>117</v>
      </c>
      <c r="AK277" s="3" t="s">
        <v>117</v>
      </c>
      <c r="AL277" s="3" t="s">
        <v>104</v>
      </c>
      <c r="AM277" s="3" t="s">
        <v>117</v>
      </c>
      <c r="AN277" s="3" t="s">
        <v>108</v>
      </c>
      <c r="AO277" s="3" t="s">
        <v>1990</v>
      </c>
      <c r="AP277" s="3" t="s">
        <v>96</v>
      </c>
      <c r="AQ277" s="3" t="s">
        <v>1991</v>
      </c>
      <c r="AR277" s="3" t="s">
        <v>1992</v>
      </c>
      <c r="AS277" s="3" t="s">
        <v>96</v>
      </c>
      <c r="AT277" s="3" t="s">
        <v>1993</v>
      </c>
      <c r="AU277" s="3" t="s">
        <v>96</v>
      </c>
      <c r="AV277" s="3" t="s">
        <v>1994</v>
      </c>
      <c r="AW277" s="3" t="s">
        <v>1988</v>
      </c>
      <c r="AX277" s="3" t="s">
        <v>1988</v>
      </c>
    </row>
    <row r="278" spans="1:50" ht="22" customHeight="1" x14ac:dyDescent="0.35">
      <c r="A278" s="2">
        <v>45530.516956018517</v>
      </c>
      <c r="B278" s="2">
        <v>45530.523310185185</v>
      </c>
      <c r="C278" s="3" t="s">
        <v>52</v>
      </c>
      <c r="D278" s="3" t="s">
        <v>1995</v>
      </c>
      <c r="E278">
        <v>100</v>
      </c>
      <c r="F278">
        <v>548</v>
      </c>
      <c r="G278" s="3" t="s">
        <v>94</v>
      </c>
      <c r="H278" s="2">
        <v>45530.523319050924</v>
      </c>
      <c r="I278" s="3" t="s">
        <v>1996</v>
      </c>
      <c r="J278" s="3" t="s">
        <v>96</v>
      </c>
      <c r="K278" s="3" t="s">
        <v>96</v>
      </c>
      <c r="L278" s="3" t="s">
        <v>96</v>
      </c>
      <c r="M278" s="3" t="s">
        <v>96</v>
      </c>
      <c r="N278">
        <v>40.424199999999999</v>
      </c>
      <c r="O278">
        <v>-79.765799999999999</v>
      </c>
      <c r="P278" s="3" t="s">
        <v>97</v>
      </c>
      <c r="Q278" s="3" t="s">
        <v>98</v>
      </c>
      <c r="R278">
        <v>1</v>
      </c>
      <c r="S278" s="3" t="s">
        <v>99</v>
      </c>
      <c r="T278" s="3" t="s">
        <v>1997</v>
      </c>
      <c r="U278">
        <v>33</v>
      </c>
      <c r="V278" s="3" t="s">
        <v>101</v>
      </c>
      <c r="W278" s="3" t="s">
        <v>96</v>
      </c>
      <c r="X278" s="3" t="s">
        <v>1998</v>
      </c>
      <c r="Y278" s="3" t="s">
        <v>103</v>
      </c>
      <c r="Z278" s="3" t="s">
        <v>105</v>
      </c>
      <c r="AA278" s="3" t="s">
        <v>106</v>
      </c>
      <c r="AB278" s="3" t="s">
        <v>105</v>
      </c>
      <c r="AC278" s="3" t="s">
        <v>106</v>
      </c>
      <c r="AD278" s="3" t="s">
        <v>105</v>
      </c>
      <c r="AE278" s="3" t="s">
        <v>107</v>
      </c>
      <c r="AF278" s="3" t="s">
        <v>105</v>
      </c>
      <c r="AG278" s="3" t="s">
        <v>105</v>
      </c>
      <c r="AH278" s="3" t="s">
        <v>105</v>
      </c>
      <c r="AI278" s="3" t="s">
        <v>105</v>
      </c>
      <c r="AJ278" s="3" t="s">
        <v>105</v>
      </c>
      <c r="AK278" s="3" t="s">
        <v>106</v>
      </c>
      <c r="AL278" s="3" t="s">
        <v>105</v>
      </c>
      <c r="AM278" s="3" t="s">
        <v>106</v>
      </c>
      <c r="AN278" s="3" t="s">
        <v>108</v>
      </c>
      <c r="AO278" s="3" t="s">
        <v>1999</v>
      </c>
      <c r="AP278" s="3" t="s">
        <v>96</v>
      </c>
      <c r="AQ278" s="3" t="s">
        <v>2000</v>
      </c>
      <c r="AR278" s="3" t="s">
        <v>147</v>
      </c>
      <c r="AS278" s="3" t="s">
        <v>2001</v>
      </c>
      <c r="AT278" s="3" t="s">
        <v>2002</v>
      </c>
      <c r="AU278" s="3" t="s">
        <v>96</v>
      </c>
      <c r="AV278" s="3" t="s">
        <v>96</v>
      </c>
      <c r="AW278" s="3" t="s">
        <v>1997</v>
      </c>
      <c r="AX278" s="3" t="s">
        <v>1997</v>
      </c>
    </row>
    <row r="279" spans="1:50" ht="22" customHeight="1" x14ac:dyDescent="0.35">
      <c r="A279" s="2">
        <v>45530.513912037037</v>
      </c>
      <c r="B279" s="2">
        <v>45530.523553240739</v>
      </c>
      <c r="C279" s="3" t="s">
        <v>52</v>
      </c>
      <c r="D279" s="3" t="s">
        <v>2003</v>
      </c>
      <c r="E279">
        <v>100</v>
      </c>
      <c r="F279">
        <v>833</v>
      </c>
      <c r="G279" s="3" t="s">
        <v>94</v>
      </c>
      <c r="H279" s="2">
        <v>45530.523567870368</v>
      </c>
      <c r="I279" s="3" t="s">
        <v>2004</v>
      </c>
      <c r="J279" s="3" t="s">
        <v>96</v>
      </c>
      <c r="K279" s="3" t="s">
        <v>96</v>
      </c>
      <c r="L279" s="3" t="s">
        <v>96</v>
      </c>
      <c r="M279" s="3" t="s">
        <v>96</v>
      </c>
      <c r="N279">
        <v>33.563099999999999</v>
      </c>
      <c r="O279">
        <v>-84.583200000000005</v>
      </c>
      <c r="P279" s="3" t="s">
        <v>97</v>
      </c>
      <c r="Q279" s="3" t="s">
        <v>98</v>
      </c>
      <c r="R279">
        <v>1</v>
      </c>
      <c r="S279" s="3" t="s">
        <v>99</v>
      </c>
      <c r="T279" s="3" t="s">
        <v>2005</v>
      </c>
      <c r="U279">
        <v>47</v>
      </c>
      <c r="V279" s="3" t="s">
        <v>101</v>
      </c>
      <c r="W279" s="3" t="s">
        <v>96</v>
      </c>
      <c r="X279" s="3" t="s">
        <v>2006</v>
      </c>
      <c r="Y279" s="3" t="s">
        <v>1168</v>
      </c>
      <c r="Z279" s="3" t="s">
        <v>117</v>
      </c>
      <c r="AA279" s="3" t="s">
        <v>104</v>
      </c>
      <c r="AB279" s="3" t="s">
        <v>104</v>
      </c>
      <c r="AC279" s="3" t="s">
        <v>106</v>
      </c>
      <c r="AD279" s="3" t="s">
        <v>104</v>
      </c>
      <c r="AE279" s="3" t="s">
        <v>106</v>
      </c>
      <c r="AF279" s="3" t="s">
        <v>106</v>
      </c>
      <c r="AG279" s="3" t="s">
        <v>106</v>
      </c>
      <c r="AH279" s="3" t="s">
        <v>106</v>
      </c>
      <c r="AI279" s="3" t="s">
        <v>117</v>
      </c>
      <c r="AJ279" s="3" t="s">
        <v>117</v>
      </c>
      <c r="AK279" s="3" t="s">
        <v>117</v>
      </c>
      <c r="AL279" s="3" t="s">
        <v>104</v>
      </c>
      <c r="AM279" s="3" t="s">
        <v>117</v>
      </c>
      <c r="AN279" s="3" t="s">
        <v>108</v>
      </c>
      <c r="AO279" s="3" t="s">
        <v>444</v>
      </c>
      <c r="AP279" s="3" t="s">
        <v>96</v>
      </c>
      <c r="AQ279" s="3" t="s">
        <v>2007</v>
      </c>
      <c r="AR279" s="3" t="s">
        <v>346</v>
      </c>
      <c r="AS279" s="3" t="s">
        <v>96</v>
      </c>
      <c r="AT279" s="3" t="s">
        <v>96</v>
      </c>
      <c r="AU279" s="3" t="s">
        <v>96</v>
      </c>
      <c r="AV279" s="3" t="s">
        <v>2008</v>
      </c>
      <c r="AW279" s="3" t="s">
        <v>2005</v>
      </c>
      <c r="AX279" s="3" t="s">
        <v>2005</v>
      </c>
    </row>
    <row r="280" spans="1:50" ht="22" customHeight="1" x14ac:dyDescent="0.35">
      <c r="A280" s="2">
        <v>45530.516342592593</v>
      </c>
      <c r="B280" s="2">
        <v>45530.523784722223</v>
      </c>
      <c r="C280" s="3" t="s">
        <v>52</v>
      </c>
      <c r="D280" s="3" t="s">
        <v>2009</v>
      </c>
      <c r="E280">
        <v>100</v>
      </c>
      <c r="F280">
        <v>643</v>
      </c>
      <c r="G280" s="3" t="s">
        <v>94</v>
      </c>
      <c r="H280" s="2">
        <v>45530.52380023148</v>
      </c>
      <c r="I280" s="3" t="s">
        <v>2010</v>
      </c>
      <c r="J280" s="3" t="s">
        <v>96</v>
      </c>
      <c r="K280" s="3" t="s">
        <v>96</v>
      </c>
      <c r="L280" s="3" t="s">
        <v>96</v>
      </c>
      <c r="M280" s="3" t="s">
        <v>96</v>
      </c>
      <c r="N280">
        <v>40.032600000000002</v>
      </c>
      <c r="O280">
        <v>-82.879900000000006</v>
      </c>
      <c r="P280" s="3" t="s">
        <v>97</v>
      </c>
      <c r="Q280" s="3" t="s">
        <v>98</v>
      </c>
      <c r="R280">
        <v>1</v>
      </c>
      <c r="S280" s="3" t="s">
        <v>99</v>
      </c>
      <c r="T280" s="3" t="s">
        <v>2011</v>
      </c>
      <c r="U280">
        <v>23</v>
      </c>
      <c r="V280" s="3" t="s">
        <v>101</v>
      </c>
      <c r="W280" s="3" t="s">
        <v>96</v>
      </c>
      <c r="X280" s="3" t="s">
        <v>2012</v>
      </c>
      <c r="Y280" s="3" t="s">
        <v>144</v>
      </c>
      <c r="Z280" s="3" t="s">
        <v>105</v>
      </c>
      <c r="AA280" s="3" t="s">
        <v>105</v>
      </c>
      <c r="AB280" s="3" t="s">
        <v>104</v>
      </c>
      <c r="AC280" s="3" t="s">
        <v>105</v>
      </c>
      <c r="AD280" s="3" t="s">
        <v>105</v>
      </c>
      <c r="AE280" s="3" t="s">
        <v>107</v>
      </c>
      <c r="AF280" s="3" t="s">
        <v>104</v>
      </c>
      <c r="AG280" s="3" t="s">
        <v>105</v>
      </c>
      <c r="AH280" s="3" t="s">
        <v>107</v>
      </c>
      <c r="AI280" s="3" t="s">
        <v>105</v>
      </c>
      <c r="AJ280" s="3" t="s">
        <v>105</v>
      </c>
      <c r="AK280" s="3" t="s">
        <v>107</v>
      </c>
      <c r="AL280" s="3" t="s">
        <v>105</v>
      </c>
      <c r="AM280" s="3" t="s">
        <v>105</v>
      </c>
      <c r="AN280" s="3" t="s">
        <v>126</v>
      </c>
      <c r="AO280" s="3" t="s">
        <v>2013</v>
      </c>
      <c r="AP280" s="3" t="s">
        <v>96</v>
      </c>
      <c r="AQ280" s="3" t="s">
        <v>96</v>
      </c>
      <c r="AR280" s="3" t="s">
        <v>96</v>
      </c>
      <c r="AS280" s="3" t="s">
        <v>96</v>
      </c>
      <c r="AT280" s="3" t="s">
        <v>2014</v>
      </c>
      <c r="AU280" s="3" t="s">
        <v>2015</v>
      </c>
      <c r="AV280" s="3" t="s">
        <v>2016</v>
      </c>
      <c r="AW280" s="3" t="s">
        <v>2011</v>
      </c>
      <c r="AX280" s="3" t="s">
        <v>2011</v>
      </c>
    </row>
    <row r="281" spans="1:50" ht="22" customHeight="1" x14ac:dyDescent="0.35">
      <c r="A281" s="2">
        <v>45530.51353009259</v>
      </c>
      <c r="B281" s="2">
        <v>45530.524895833332</v>
      </c>
      <c r="C281" s="3" t="s">
        <v>52</v>
      </c>
      <c r="D281" s="3" t="s">
        <v>2017</v>
      </c>
      <c r="E281">
        <v>100</v>
      </c>
      <c r="F281">
        <v>981</v>
      </c>
      <c r="G281" s="3" t="s">
        <v>94</v>
      </c>
      <c r="H281" s="2">
        <v>45530.524904016202</v>
      </c>
      <c r="I281" s="3" t="s">
        <v>2018</v>
      </c>
      <c r="J281" s="3" t="s">
        <v>96</v>
      </c>
      <c r="K281" s="3" t="s">
        <v>96</v>
      </c>
      <c r="L281" s="3" t="s">
        <v>96</v>
      </c>
      <c r="M281" s="3" t="s">
        <v>96</v>
      </c>
      <c r="N281">
        <v>40.664299999999997</v>
      </c>
      <c r="O281">
        <v>-73.976299999999995</v>
      </c>
      <c r="P281" s="3" t="s">
        <v>97</v>
      </c>
      <c r="Q281" s="3" t="s">
        <v>98</v>
      </c>
      <c r="R281">
        <v>1</v>
      </c>
      <c r="S281" s="3" t="s">
        <v>99</v>
      </c>
      <c r="T281" s="3" t="s">
        <v>2019</v>
      </c>
      <c r="U281">
        <v>51</v>
      </c>
      <c r="V281" s="3" t="s">
        <v>133</v>
      </c>
      <c r="W281" s="3" t="s">
        <v>96</v>
      </c>
      <c r="X281" s="3" t="s">
        <v>2020</v>
      </c>
      <c r="Y281" s="3" t="s">
        <v>144</v>
      </c>
      <c r="Z281" s="3" t="s">
        <v>105</v>
      </c>
      <c r="AA281" s="3" t="s">
        <v>105</v>
      </c>
      <c r="AB281" s="3" t="s">
        <v>105</v>
      </c>
      <c r="AC281" s="3" t="s">
        <v>106</v>
      </c>
      <c r="AD281" s="3" t="s">
        <v>104</v>
      </c>
      <c r="AE281" s="3" t="s">
        <v>105</v>
      </c>
      <c r="AF281" s="3" t="s">
        <v>105</v>
      </c>
      <c r="AG281" s="3" t="s">
        <v>104</v>
      </c>
      <c r="AH281" s="3" t="s">
        <v>107</v>
      </c>
      <c r="AI281" s="3" t="s">
        <v>107</v>
      </c>
      <c r="AJ281" s="3" t="s">
        <v>117</v>
      </c>
      <c r="AK281" s="3" t="s">
        <v>117</v>
      </c>
      <c r="AL281" s="3" t="s">
        <v>106</v>
      </c>
      <c r="AM281" s="3" t="s">
        <v>106</v>
      </c>
      <c r="AN281" s="3" t="s">
        <v>108</v>
      </c>
      <c r="AO281" s="3" t="s">
        <v>206</v>
      </c>
      <c r="AP281" s="3" t="s">
        <v>96</v>
      </c>
      <c r="AQ281" s="3" t="s">
        <v>2021</v>
      </c>
      <c r="AR281" s="3" t="s">
        <v>216</v>
      </c>
      <c r="AS281" s="3" t="s">
        <v>2022</v>
      </c>
      <c r="AT281" s="3" t="s">
        <v>96</v>
      </c>
      <c r="AU281" s="3" t="s">
        <v>96</v>
      </c>
      <c r="AV281" s="3" t="s">
        <v>96</v>
      </c>
      <c r="AW281" s="3" t="s">
        <v>2019</v>
      </c>
      <c r="AX281" s="3" t="s">
        <v>2019</v>
      </c>
    </row>
    <row r="282" spans="1:50" ht="22" customHeight="1" x14ac:dyDescent="0.35">
      <c r="A282" s="2">
        <v>45530.513657407406</v>
      </c>
      <c r="B282" s="2">
        <v>45530.52516203704</v>
      </c>
      <c r="C282" s="3" t="s">
        <v>52</v>
      </c>
      <c r="D282" s="3" t="s">
        <v>2023</v>
      </c>
      <c r="E282">
        <v>100</v>
      </c>
      <c r="F282">
        <v>994</v>
      </c>
      <c r="G282" s="3" t="s">
        <v>94</v>
      </c>
      <c r="H282" s="2">
        <v>45530.525177314812</v>
      </c>
      <c r="I282" s="3" t="s">
        <v>2024</v>
      </c>
      <c r="J282" s="3" t="s">
        <v>96</v>
      </c>
      <c r="K282" s="3" t="s">
        <v>96</v>
      </c>
      <c r="L282" s="3" t="s">
        <v>96</v>
      </c>
      <c r="M282" s="3" t="s">
        <v>96</v>
      </c>
      <c r="N282">
        <v>39.668500000000002</v>
      </c>
      <c r="O282">
        <v>-75.704800000000006</v>
      </c>
      <c r="P282" s="3" t="s">
        <v>97</v>
      </c>
      <c r="Q282" s="3" t="s">
        <v>98</v>
      </c>
      <c r="R282">
        <v>1</v>
      </c>
      <c r="S282" s="3" t="s">
        <v>99</v>
      </c>
      <c r="T282" s="3" t="s">
        <v>2025</v>
      </c>
      <c r="U282">
        <v>46</v>
      </c>
      <c r="V282" s="3" t="s">
        <v>101</v>
      </c>
      <c r="W282" s="3" t="s">
        <v>96</v>
      </c>
      <c r="X282" s="3" t="s">
        <v>528</v>
      </c>
      <c r="Y282" s="3" t="s">
        <v>144</v>
      </c>
      <c r="Z282" s="3" t="s">
        <v>105</v>
      </c>
      <c r="AA282" s="3" t="s">
        <v>104</v>
      </c>
      <c r="AB282" s="3" t="s">
        <v>105</v>
      </c>
      <c r="AC282" s="3" t="s">
        <v>104</v>
      </c>
      <c r="AD282" s="3" t="s">
        <v>105</v>
      </c>
      <c r="AE282" s="3" t="s">
        <v>105</v>
      </c>
      <c r="AF282" s="3" t="s">
        <v>104</v>
      </c>
      <c r="AG282" s="3" t="s">
        <v>105</v>
      </c>
      <c r="AH282" s="3" t="s">
        <v>104</v>
      </c>
      <c r="AI282" s="3" t="s">
        <v>106</v>
      </c>
      <c r="AJ282" s="3" t="s">
        <v>105</v>
      </c>
      <c r="AK282" s="3" t="s">
        <v>105</v>
      </c>
      <c r="AL282" s="3" t="s">
        <v>105</v>
      </c>
      <c r="AM282" s="3" t="s">
        <v>105</v>
      </c>
      <c r="AN282" s="3" t="s">
        <v>108</v>
      </c>
      <c r="AO282" s="3" t="s">
        <v>2026</v>
      </c>
      <c r="AP282" s="3" t="s">
        <v>96</v>
      </c>
      <c r="AQ282" s="3" t="s">
        <v>2027</v>
      </c>
      <c r="AR282" s="3" t="s">
        <v>986</v>
      </c>
      <c r="AS282" s="3" t="s">
        <v>96</v>
      </c>
      <c r="AT282" s="3" t="s">
        <v>96</v>
      </c>
      <c r="AU282" s="3" t="s">
        <v>96</v>
      </c>
      <c r="AV282" s="3" t="s">
        <v>2028</v>
      </c>
      <c r="AW282" s="3" t="s">
        <v>2025</v>
      </c>
      <c r="AX282" s="3" t="s">
        <v>2025</v>
      </c>
    </row>
    <row r="283" spans="1:50" ht="22" customHeight="1" x14ac:dyDescent="0.35">
      <c r="A283" s="2">
        <v>45530.51599537037</v>
      </c>
      <c r="B283" s="2">
        <v>45530.525335648148</v>
      </c>
      <c r="C283" s="3" t="s">
        <v>52</v>
      </c>
      <c r="D283" s="3" t="s">
        <v>2029</v>
      </c>
      <c r="E283">
        <v>100</v>
      </c>
      <c r="F283">
        <v>806</v>
      </c>
      <c r="G283" s="3" t="s">
        <v>94</v>
      </c>
      <c r="H283" s="2">
        <v>45530.525344907408</v>
      </c>
      <c r="I283" s="3" t="s">
        <v>2030</v>
      </c>
      <c r="J283" s="3" t="s">
        <v>96</v>
      </c>
      <c r="K283" s="3" t="s">
        <v>96</v>
      </c>
      <c r="L283" s="3" t="s">
        <v>96</v>
      </c>
      <c r="M283" s="3" t="s">
        <v>96</v>
      </c>
      <c r="N283">
        <v>37.750999999999998</v>
      </c>
      <c r="O283">
        <v>-97.822000000000003</v>
      </c>
      <c r="P283" s="3" t="s">
        <v>97</v>
      </c>
      <c r="Q283" s="3" t="s">
        <v>98</v>
      </c>
      <c r="R283">
        <v>1</v>
      </c>
      <c r="S283" s="3" t="s">
        <v>99</v>
      </c>
      <c r="T283" s="3" t="s">
        <v>2031</v>
      </c>
      <c r="U283">
        <v>30</v>
      </c>
      <c r="V283" s="3" t="s">
        <v>101</v>
      </c>
      <c r="W283" s="3" t="s">
        <v>96</v>
      </c>
      <c r="X283" s="3" t="s">
        <v>2032</v>
      </c>
      <c r="Y283" s="3" t="s">
        <v>116</v>
      </c>
      <c r="Z283" s="3" t="s">
        <v>117</v>
      </c>
      <c r="AA283" s="3" t="s">
        <v>104</v>
      </c>
      <c r="AB283" s="3" t="s">
        <v>104</v>
      </c>
      <c r="AC283" s="3" t="s">
        <v>106</v>
      </c>
      <c r="AD283" s="3" t="s">
        <v>105</v>
      </c>
      <c r="AE283" s="3" t="s">
        <v>106</v>
      </c>
      <c r="AF283" s="3" t="s">
        <v>105</v>
      </c>
      <c r="AG283" s="3" t="s">
        <v>105</v>
      </c>
      <c r="AH283" s="3" t="s">
        <v>107</v>
      </c>
      <c r="AI283" s="3" t="s">
        <v>117</v>
      </c>
      <c r="AJ283" s="3" t="s">
        <v>117</v>
      </c>
      <c r="AK283" s="3" t="s">
        <v>117</v>
      </c>
      <c r="AL283" s="3" t="s">
        <v>106</v>
      </c>
      <c r="AM283" s="3" t="s">
        <v>107</v>
      </c>
      <c r="AN283" s="3" t="s">
        <v>108</v>
      </c>
      <c r="AO283" s="3" t="s">
        <v>2033</v>
      </c>
      <c r="AP283" s="3" t="s">
        <v>96</v>
      </c>
      <c r="AQ283" s="3" t="s">
        <v>2034</v>
      </c>
      <c r="AR283" s="3" t="s">
        <v>138</v>
      </c>
      <c r="AS283" s="3" t="s">
        <v>2035</v>
      </c>
      <c r="AT283" s="3" t="s">
        <v>2036</v>
      </c>
      <c r="AU283" s="3" t="s">
        <v>96</v>
      </c>
      <c r="AV283" s="3" t="s">
        <v>96</v>
      </c>
      <c r="AW283" s="3" t="s">
        <v>2031</v>
      </c>
      <c r="AX283" s="3" t="s">
        <v>2031</v>
      </c>
    </row>
    <row r="284" spans="1:50" ht="22" customHeight="1" x14ac:dyDescent="0.35">
      <c r="A284" s="2">
        <v>45530.515740740739</v>
      </c>
      <c r="B284" s="2">
        <v>45530.52547453704</v>
      </c>
      <c r="C284" s="3" t="s">
        <v>52</v>
      </c>
      <c r="D284" s="3" t="s">
        <v>2037</v>
      </c>
      <c r="E284">
        <v>100</v>
      </c>
      <c r="F284">
        <v>841</v>
      </c>
      <c r="G284" s="3" t="s">
        <v>94</v>
      </c>
      <c r="H284" s="2">
        <v>45530.525488912041</v>
      </c>
      <c r="I284" s="3" t="s">
        <v>2038</v>
      </c>
      <c r="J284" s="3" t="s">
        <v>96</v>
      </c>
      <c r="K284" s="3" t="s">
        <v>96</v>
      </c>
      <c r="L284" s="3" t="s">
        <v>96</v>
      </c>
      <c r="M284" s="3" t="s">
        <v>96</v>
      </c>
      <c r="N284">
        <v>40.444200000000002</v>
      </c>
      <c r="O284">
        <v>-79.955699999999993</v>
      </c>
      <c r="P284" s="3" t="s">
        <v>97</v>
      </c>
      <c r="Q284" s="3" t="s">
        <v>98</v>
      </c>
      <c r="R284">
        <v>1</v>
      </c>
      <c r="S284" s="3" t="s">
        <v>99</v>
      </c>
      <c r="T284" s="3" t="s">
        <v>2039</v>
      </c>
      <c r="U284">
        <v>25</v>
      </c>
      <c r="V284" s="3" t="s">
        <v>101</v>
      </c>
      <c r="W284" s="3" t="s">
        <v>96</v>
      </c>
      <c r="X284" s="3" t="s">
        <v>1901</v>
      </c>
      <c r="Y284" s="3" t="s">
        <v>116</v>
      </c>
      <c r="Z284" s="3" t="s">
        <v>117</v>
      </c>
      <c r="AA284" s="3" t="s">
        <v>105</v>
      </c>
      <c r="AB284" s="3" t="s">
        <v>105</v>
      </c>
      <c r="AC284" s="3" t="s">
        <v>117</v>
      </c>
      <c r="AD284" s="3" t="s">
        <v>105</v>
      </c>
      <c r="AE284" s="3" t="s">
        <v>117</v>
      </c>
      <c r="AF284" s="3" t="s">
        <v>107</v>
      </c>
      <c r="AG284" s="3" t="s">
        <v>107</v>
      </c>
      <c r="AH284" s="3" t="s">
        <v>104</v>
      </c>
      <c r="AI284" s="3" t="s">
        <v>105</v>
      </c>
      <c r="AJ284" s="3" t="s">
        <v>117</v>
      </c>
      <c r="AK284" s="3" t="s">
        <v>117</v>
      </c>
      <c r="AL284" s="3" t="s">
        <v>104</v>
      </c>
      <c r="AM284" s="3" t="s">
        <v>106</v>
      </c>
      <c r="AN284" s="3" t="s">
        <v>126</v>
      </c>
      <c r="AO284" s="3" t="s">
        <v>206</v>
      </c>
      <c r="AP284" s="3" t="s">
        <v>96</v>
      </c>
      <c r="AQ284" s="3" t="s">
        <v>96</v>
      </c>
      <c r="AR284" s="3" t="s">
        <v>96</v>
      </c>
      <c r="AS284" s="3" t="s">
        <v>2040</v>
      </c>
      <c r="AT284" s="3" t="s">
        <v>96</v>
      </c>
      <c r="AU284" s="3" t="s">
        <v>2041</v>
      </c>
      <c r="AV284" s="3" t="s">
        <v>96</v>
      </c>
      <c r="AW284" s="3" t="s">
        <v>2039</v>
      </c>
      <c r="AX284" s="3" t="s">
        <v>2039</v>
      </c>
    </row>
    <row r="285" spans="1:50" ht="22" customHeight="1" x14ac:dyDescent="0.35">
      <c r="A285" s="2">
        <v>45530.518310185187</v>
      </c>
      <c r="B285" s="2">
        <v>45530.525648148148</v>
      </c>
      <c r="C285" s="3" t="s">
        <v>52</v>
      </c>
      <c r="D285" s="3" t="s">
        <v>2042</v>
      </c>
      <c r="E285">
        <v>100</v>
      </c>
      <c r="F285">
        <v>633</v>
      </c>
      <c r="G285" s="3" t="s">
        <v>94</v>
      </c>
      <c r="H285" s="2">
        <v>45530.525654548612</v>
      </c>
      <c r="I285" s="3" t="s">
        <v>2043</v>
      </c>
      <c r="J285" s="3" t="s">
        <v>96</v>
      </c>
      <c r="K285" s="3" t="s">
        <v>96</v>
      </c>
      <c r="L285" s="3" t="s">
        <v>96</v>
      </c>
      <c r="M285" s="3" t="s">
        <v>96</v>
      </c>
      <c r="N285">
        <v>25.972899999999999</v>
      </c>
      <c r="O285">
        <v>-97.469499999999996</v>
      </c>
      <c r="P285" s="3" t="s">
        <v>97</v>
      </c>
      <c r="Q285" s="3" t="s">
        <v>98</v>
      </c>
      <c r="R285">
        <v>1</v>
      </c>
      <c r="S285" s="3" t="s">
        <v>99</v>
      </c>
      <c r="T285" s="3" t="s">
        <v>2044</v>
      </c>
      <c r="U285">
        <v>41</v>
      </c>
      <c r="V285" s="3" t="s">
        <v>101</v>
      </c>
      <c r="W285" s="3" t="s">
        <v>96</v>
      </c>
      <c r="X285" s="3" t="s">
        <v>2045</v>
      </c>
      <c r="Y285" s="3" t="s">
        <v>116</v>
      </c>
      <c r="Z285" s="3" t="s">
        <v>117</v>
      </c>
      <c r="AA285" s="3" t="s">
        <v>104</v>
      </c>
      <c r="AB285" s="3" t="s">
        <v>105</v>
      </c>
      <c r="AC285" s="3" t="s">
        <v>104</v>
      </c>
      <c r="AD285" s="3" t="s">
        <v>105</v>
      </c>
      <c r="AE285" s="3" t="s">
        <v>105</v>
      </c>
      <c r="AF285" s="3" t="s">
        <v>104</v>
      </c>
      <c r="AG285" s="3" t="s">
        <v>105</v>
      </c>
      <c r="AH285" s="3" t="s">
        <v>107</v>
      </c>
      <c r="AI285" s="3" t="s">
        <v>105</v>
      </c>
      <c r="AJ285" s="3" t="s">
        <v>105</v>
      </c>
      <c r="AK285" s="3" t="s">
        <v>105</v>
      </c>
      <c r="AL285" s="3" t="s">
        <v>104</v>
      </c>
      <c r="AM285" s="3" t="s">
        <v>104</v>
      </c>
      <c r="AN285" s="3" t="s">
        <v>108</v>
      </c>
      <c r="AO285" s="3" t="s">
        <v>2046</v>
      </c>
      <c r="AP285" s="3" t="s">
        <v>96</v>
      </c>
      <c r="AQ285" s="3" t="s">
        <v>2047</v>
      </c>
      <c r="AR285" s="3" t="s">
        <v>154</v>
      </c>
      <c r="AS285" s="3" t="s">
        <v>2048</v>
      </c>
      <c r="AT285" s="3" t="s">
        <v>2049</v>
      </c>
      <c r="AU285" s="3" t="s">
        <v>96</v>
      </c>
      <c r="AV285" s="3" t="s">
        <v>96</v>
      </c>
      <c r="AW285" s="3" t="s">
        <v>2044</v>
      </c>
      <c r="AX285" s="3" t="s">
        <v>2044</v>
      </c>
    </row>
    <row r="286" spans="1:50" ht="22" customHeight="1" x14ac:dyDescent="0.35">
      <c r="A286" s="2">
        <v>45530.510694444441</v>
      </c>
      <c r="B286" s="2">
        <v>45530.525937500002</v>
      </c>
      <c r="C286" s="3" t="s">
        <v>52</v>
      </c>
      <c r="D286" s="3" t="s">
        <v>2050</v>
      </c>
      <c r="E286">
        <v>100</v>
      </c>
      <c r="F286">
        <v>1316</v>
      </c>
      <c r="G286" s="3" t="s">
        <v>94</v>
      </c>
      <c r="H286" s="2">
        <v>45530.525955752317</v>
      </c>
      <c r="I286" s="3" t="s">
        <v>2051</v>
      </c>
      <c r="J286" s="3" t="s">
        <v>96</v>
      </c>
      <c r="K286" s="3" t="s">
        <v>96</v>
      </c>
      <c r="L286" s="3" t="s">
        <v>96</v>
      </c>
      <c r="M286" s="3" t="s">
        <v>96</v>
      </c>
      <c r="N286">
        <v>36.270899999999997</v>
      </c>
      <c r="O286">
        <v>-115.28</v>
      </c>
      <c r="P286" s="3" t="s">
        <v>97</v>
      </c>
      <c r="Q286" s="3" t="s">
        <v>98</v>
      </c>
      <c r="R286">
        <v>1</v>
      </c>
      <c r="S286" s="3" t="s">
        <v>99</v>
      </c>
      <c r="T286" s="3" t="s">
        <v>2052</v>
      </c>
      <c r="U286">
        <v>43</v>
      </c>
      <c r="V286" s="3" t="s">
        <v>101</v>
      </c>
      <c r="W286" s="3" t="s">
        <v>96</v>
      </c>
      <c r="X286" s="3" t="s">
        <v>2053</v>
      </c>
      <c r="Y286" s="3" t="s">
        <v>116</v>
      </c>
      <c r="Z286" s="3" t="s">
        <v>107</v>
      </c>
      <c r="AA286" s="3" t="s">
        <v>105</v>
      </c>
      <c r="AB286" s="3" t="s">
        <v>107</v>
      </c>
      <c r="AC286" s="3" t="s">
        <v>104</v>
      </c>
      <c r="AD286" s="3" t="s">
        <v>105</v>
      </c>
      <c r="AE286" s="3" t="s">
        <v>107</v>
      </c>
      <c r="AF286" s="3" t="s">
        <v>105</v>
      </c>
      <c r="AG286" s="3" t="s">
        <v>105</v>
      </c>
      <c r="AH286" s="3" t="s">
        <v>107</v>
      </c>
      <c r="AI286" s="3" t="s">
        <v>105</v>
      </c>
      <c r="AJ286" s="3" t="s">
        <v>105</v>
      </c>
      <c r="AK286" s="3" t="s">
        <v>105</v>
      </c>
      <c r="AL286" s="3" t="s">
        <v>105</v>
      </c>
      <c r="AM286" s="3" t="s">
        <v>105</v>
      </c>
      <c r="AN286" s="3" t="s">
        <v>108</v>
      </c>
      <c r="AO286" s="3" t="s">
        <v>2054</v>
      </c>
      <c r="AP286" s="3" t="s">
        <v>96</v>
      </c>
      <c r="AQ286" s="3" t="s">
        <v>2055</v>
      </c>
      <c r="AR286" s="3" t="s">
        <v>154</v>
      </c>
      <c r="AS286" s="3" t="s">
        <v>96</v>
      </c>
      <c r="AT286" s="3" t="s">
        <v>96</v>
      </c>
      <c r="AU286" s="3" t="s">
        <v>96</v>
      </c>
      <c r="AV286" s="3" t="s">
        <v>2056</v>
      </c>
      <c r="AW286" s="3" t="s">
        <v>2052</v>
      </c>
      <c r="AX286" s="3" t="s">
        <v>2052</v>
      </c>
    </row>
    <row r="287" spans="1:50" ht="22" customHeight="1" x14ac:dyDescent="0.35">
      <c r="A287" s="2">
        <v>45530.512303240743</v>
      </c>
      <c r="B287" s="2">
        <v>45530.526412037034</v>
      </c>
      <c r="C287" s="3" t="s">
        <v>52</v>
      </c>
      <c r="D287" s="3" t="s">
        <v>2057</v>
      </c>
      <c r="E287">
        <v>100</v>
      </c>
      <c r="F287">
        <v>1218</v>
      </c>
      <c r="G287" s="3" t="s">
        <v>94</v>
      </c>
      <c r="H287" s="2">
        <v>45530.526420138885</v>
      </c>
      <c r="I287" s="3" t="s">
        <v>2058</v>
      </c>
      <c r="J287" s="3" t="s">
        <v>96</v>
      </c>
      <c r="K287" s="3" t="s">
        <v>96</v>
      </c>
      <c r="L287" s="3" t="s">
        <v>96</v>
      </c>
      <c r="M287" s="3" t="s">
        <v>96</v>
      </c>
      <c r="N287">
        <v>40.736499999999999</v>
      </c>
      <c r="O287">
        <v>-74.005499999999998</v>
      </c>
      <c r="P287" s="3" t="s">
        <v>97</v>
      </c>
      <c r="Q287" s="3" t="s">
        <v>98</v>
      </c>
      <c r="R287">
        <v>1</v>
      </c>
      <c r="S287" s="3" t="s">
        <v>99</v>
      </c>
      <c r="T287" s="3" t="s">
        <v>2059</v>
      </c>
      <c r="U287">
        <v>22</v>
      </c>
      <c r="V287" s="3" t="s">
        <v>133</v>
      </c>
      <c r="W287" s="3" t="s">
        <v>96</v>
      </c>
      <c r="X287" s="3" t="s">
        <v>2060</v>
      </c>
      <c r="Y287" s="3" t="s">
        <v>103</v>
      </c>
      <c r="Z287" s="3" t="s">
        <v>107</v>
      </c>
      <c r="AA287" s="3" t="s">
        <v>105</v>
      </c>
      <c r="AB287" s="3" t="s">
        <v>104</v>
      </c>
      <c r="AC287" s="3" t="s">
        <v>107</v>
      </c>
      <c r="AD287" s="3" t="s">
        <v>104</v>
      </c>
      <c r="AE287" s="3" t="s">
        <v>105</v>
      </c>
      <c r="AF287" s="3" t="s">
        <v>107</v>
      </c>
      <c r="AG287" s="3" t="s">
        <v>105</v>
      </c>
      <c r="AH287" s="3" t="s">
        <v>105</v>
      </c>
      <c r="AI287" s="3" t="s">
        <v>107</v>
      </c>
      <c r="AJ287" s="3" t="s">
        <v>107</v>
      </c>
      <c r="AK287" s="3" t="s">
        <v>117</v>
      </c>
      <c r="AL287" s="3" t="s">
        <v>105</v>
      </c>
      <c r="AM287" s="3" t="s">
        <v>107</v>
      </c>
      <c r="AN287" s="3" t="s">
        <v>108</v>
      </c>
      <c r="AO287" s="3" t="s">
        <v>2061</v>
      </c>
      <c r="AP287" s="3" t="s">
        <v>96</v>
      </c>
      <c r="AQ287" s="3" t="s">
        <v>2062</v>
      </c>
      <c r="AR287" s="3" t="s">
        <v>848</v>
      </c>
      <c r="AS287" s="3" t="s">
        <v>2063</v>
      </c>
      <c r="AT287" s="3" t="s">
        <v>96</v>
      </c>
      <c r="AU287" s="3" t="s">
        <v>96</v>
      </c>
      <c r="AV287" s="3" t="s">
        <v>96</v>
      </c>
      <c r="AW287" s="3" t="s">
        <v>2059</v>
      </c>
      <c r="AX287" s="3" t="s">
        <v>2059</v>
      </c>
    </row>
    <row r="288" spans="1:50" ht="22" customHeight="1" x14ac:dyDescent="0.35">
      <c r="A288" s="2">
        <v>45530.514513888891</v>
      </c>
      <c r="B288" s="2">
        <v>45530.526550925926</v>
      </c>
      <c r="C288" s="3" t="s">
        <v>52</v>
      </c>
      <c r="D288" s="3" t="s">
        <v>2064</v>
      </c>
      <c r="E288">
        <v>100</v>
      </c>
      <c r="F288">
        <v>1039</v>
      </c>
      <c r="G288" s="3" t="s">
        <v>94</v>
      </c>
      <c r="H288" s="2">
        <v>45530.52655574074</v>
      </c>
      <c r="I288" s="3" t="s">
        <v>2065</v>
      </c>
      <c r="J288" s="3" t="s">
        <v>96</v>
      </c>
      <c r="K288" s="3" t="s">
        <v>96</v>
      </c>
      <c r="L288" s="3" t="s">
        <v>96</v>
      </c>
      <c r="M288" s="3" t="s">
        <v>96</v>
      </c>
      <c r="N288">
        <v>26.934999999999999</v>
      </c>
      <c r="O288">
        <v>-80.117800000000003</v>
      </c>
      <c r="P288" s="3" t="s">
        <v>97</v>
      </c>
      <c r="Q288" s="3" t="s">
        <v>98</v>
      </c>
      <c r="R288" s="3" t="s">
        <v>96</v>
      </c>
      <c r="S288" s="3" t="s">
        <v>99</v>
      </c>
      <c r="T288" s="3" t="s">
        <v>2066</v>
      </c>
      <c r="U288">
        <v>19</v>
      </c>
      <c r="V288" s="3" t="s">
        <v>101</v>
      </c>
      <c r="W288" s="3" t="s">
        <v>96</v>
      </c>
      <c r="X288" s="3" t="s">
        <v>2067</v>
      </c>
      <c r="Y288" s="3" t="s">
        <v>116</v>
      </c>
      <c r="Z288" s="3" t="s">
        <v>105</v>
      </c>
      <c r="AA288" s="3" t="s">
        <v>105</v>
      </c>
      <c r="AB288" s="3" t="s">
        <v>105</v>
      </c>
      <c r="AC288" s="3" t="s">
        <v>105</v>
      </c>
      <c r="AD288" s="3" t="s">
        <v>105</v>
      </c>
      <c r="AE288" s="3" t="s">
        <v>105</v>
      </c>
      <c r="AF288" s="3" t="s">
        <v>105</v>
      </c>
      <c r="AG288" s="3" t="s">
        <v>104</v>
      </c>
      <c r="AH288" s="3" t="s">
        <v>106</v>
      </c>
      <c r="AI288" s="3" t="s">
        <v>106</v>
      </c>
      <c r="AJ288" s="3" t="s">
        <v>106</v>
      </c>
      <c r="AK288" s="3" t="s">
        <v>106</v>
      </c>
      <c r="AL288" s="3" t="s">
        <v>105</v>
      </c>
      <c r="AM288" s="3" t="s">
        <v>106</v>
      </c>
      <c r="AN288" s="3" t="s">
        <v>108</v>
      </c>
      <c r="AO288" s="3" t="s">
        <v>702</v>
      </c>
      <c r="AP288" s="3" t="s">
        <v>96</v>
      </c>
      <c r="AQ288" s="3" t="s">
        <v>2068</v>
      </c>
      <c r="AR288" s="3" t="s">
        <v>246</v>
      </c>
      <c r="AS288" s="3" t="s">
        <v>96</v>
      </c>
      <c r="AT288" s="3" t="s">
        <v>96</v>
      </c>
      <c r="AU288" s="3" t="s">
        <v>96</v>
      </c>
      <c r="AV288" s="3" t="s">
        <v>2069</v>
      </c>
      <c r="AW288" s="3" t="s">
        <v>2066</v>
      </c>
      <c r="AX288" s="3" t="s">
        <v>2066</v>
      </c>
    </row>
    <row r="289" spans="1:50" ht="22" customHeight="1" x14ac:dyDescent="0.35">
      <c r="A289" s="2">
        <v>45530.514479166668</v>
      </c>
      <c r="B289" s="2">
        <v>45530.526666666665</v>
      </c>
      <c r="C289" s="3" t="s">
        <v>52</v>
      </c>
      <c r="D289" s="3" t="s">
        <v>2070</v>
      </c>
      <c r="E289">
        <v>100</v>
      </c>
      <c r="F289">
        <v>1053</v>
      </c>
      <c r="G289" s="3" t="s">
        <v>94</v>
      </c>
      <c r="H289" s="2">
        <v>45530.526681655094</v>
      </c>
      <c r="I289" s="3" t="s">
        <v>2071</v>
      </c>
      <c r="J289" s="3" t="s">
        <v>96</v>
      </c>
      <c r="K289" s="3" t="s">
        <v>96</v>
      </c>
      <c r="L289" s="3" t="s">
        <v>96</v>
      </c>
      <c r="M289" s="3" t="s">
        <v>96</v>
      </c>
      <c r="N289">
        <v>40.766199999999998</v>
      </c>
      <c r="O289">
        <v>-74.017799999999994</v>
      </c>
      <c r="P289" s="3" t="s">
        <v>97</v>
      </c>
      <c r="Q289" s="3" t="s">
        <v>98</v>
      </c>
      <c r="R289">
        <v>0.80000001192092896</v>
      </c>
      <c r="S289" s="3" t="s">
        <v>99</v>
      </c>
      <c r="T289" s="3" t="s">
        <v>2072</v>
      </c>
      <c r="U289">
        <v>35</v>
      </c>
      <c r="V289" s="3" t="s">
        <v>101</v>
      </c>
      <c r="W289" s="3" t="s">
        <v>96</v>
      </c>
      <c r="X289" s="3" t="s">
        <v>2073</v>
      </c>
      <c r="Y289" s="3" t="s">
        <v>135</v>
      </c>
      <c r="Z289" s="3" t="s">
        <v>107</v>
      </c>
      <c r="AA289" s="3" t="s">
        <v>105</v>
      </c>
      <c r="AB289" s="3" t="s">
        <v>107</v>
      </c>
      <c r="AC289" s="3" t="s">
        <v>106</v>
      </c>
      <c r="AD289" s="3" t="s">
        <v>106</v>
      </c>
      <c r="AE289" s="3" t="s">
        <v>105</v>
      </c>
      <c r="AF289" s="3" t="s">
        <v>104</v>
      </c>
      <c r="AG289" s="3" t="s">
        <v>106</v>
      </c>
      <c r="AH289" s="3" t="s">
        <v>107</v>
      </c>
      <c r="AI289" s="3" t="s">
        <v>107</v>
      </c>
      <c r="AJ289" s="3" t="s">
        <v>107</v>
      </c>
      <c r="AK289" s="3" t="s">
        <v>106</v>
      </c>
      <c r="AL289" s="3" t="s">
        <v>106</v>
      </c>
      <c r="AM289" s="3" t="s">
        <v>106</v>
      </c>
      <c r="AN289" s="3" t="s">
        <v>126</v>
      </c>
      <c r="AO289" s="3" t="s">
        <v>401</v>
      </c>
      <c r="AP289" s="3" t="s">
        <v>96</v>
      </c>
      <c r="AQ289" s="3" t="s">
        <v>96</v>
      </c>
      <c r="AR289" s="3" t="s">
        <v>96</v>
      </c>
      <c r="AS289" s="3" t="s">
        <v>96</v>
      </c>
      <c r="AT289" s="3" t="s">
        <v>96</v>
      </c>
      <c r="AU289" s="3" t="s">
        <v>2074</v>
      </c>
      <c r="AV289" s="3" t="s">
        <v>2075</v>
      </c>
      <c r="AW289" s="3" t="s">
        <v>2072</v>
      </c>
      <c r="AX289" s="3" t="s">
        <v>2072</v>
      </c>
    </row>
    <row r="290" spans="1:50" ht="22" customHeight="1" x14ac:dyDescent="0.35">
      <c r="A290" s="2">
        <v>45530.512488425928</v>
      </c>
      <c r="B290" s="2">
        <v>45530.528796296298</v>
      </c>
      <c r="C290" s="3" t="s">
        <v>52</v>
      </c>
      <c r="D290" s="3" t="s">
        <v>2076</v>
      </c>
      <c r="E290">
        <v>100</v>
      </c>
      <c r="F290">
        <v>1409</v>
      </c>
      <c r="G290" s="3" t="s">
        <v>94</v>
      </c>
      <c r="H290" s="2">
        <v>45530.528811354168</v>
      </c>
      <c r="I290" s="3" t="s">
        <v>2077</v>
      </c>
      <c r="J290" s="3" t="s">
        <v>96</v>
      </c>
      <c r="K290" s="3" t="s">
        <v>96</v>
      </c>
      <c r="L290" s="3" t="s">
        <v>96</v>
      </c>
      <c r="M290" s="3" t="s">
        <v>96</v>
      </c>
      <c r="N290">
        <v>45.528199999999998</v>
      </c>
      <c r="O290">
        <v>-122.63549999999999</v>
      </c>
      <c r="P290" s="3" t="s">
        <v>97</v>
      </c>
      <c r="Q290" s="3" t="s">
        <v>98</v>
      </c>
      <c r="R290">
        <v>1</v>
      </c>
      <c r="S290" s="3" t="s">
        <v>99</v>
      </c>
      <c r="T290" s="3" t="s">
        <v>2078</v>
      </c>
      <c r="U290">
        <v>24</v>
      </c>
      <c r="V290" s="3" t="s">
        <v>101</v>
      </c>
      <c r="W290" s="3" t="s">
        <v>96</v>
      </c>
      <c r="X290" s="3" t="s">
        <v>2079</v>
      </c>
      <c r="Y290" s="3" t="s">
        <v>144</v>
      </c>
      <c r="Z290" s="3" t="s">
        <v>107</v>
      </c>
      <c r="AA290" s="3" t="s">
        <v>105</v>
      </c>
      <c r="AB290" s="3" t="s">
        <v>107</v>
      </c>
      <c r="AC290" s="3" t="s">
        <v>105</v>
      </c>
      <c r="AD290" s="3" t="s">
        <v>105</v>
      </c>
      <c r="AE290" s="3" t="s">
        <v>105</v>
      </c>
      <c r="AF290" s="3" t="s">
        <v>104</v>
      </c>
      <c r="AG290" s="3" t="s">
        <v>104</v>
      </c>
      <c r="AH290" s="3" t="s">
        <v>105</v>
      </c>
      <c r="AI290" s="3" t="s">
        <v>105</v>
      </c>
      <c r="AJ290" s="3" t="s">
        <v>107</v>
      </c>
      <c r="AK290" s="3" t="s">
        <v>117</v>
      </c>
      <c r="AL290" s="3" t="s">
        <v>105</v>
      </c>
      <c r="AM290" s="3" t="s">
        <v>106</v>
      </c>
      <c r="AN290" s="3" t="s">
        <v>108</v>
      </c>
      <c r="AO290" s="3" t="s">
        <v>854</v>
      </c>
      <c r="AP290" s="3" t="s">
        <v>96</v>
      </c>
      <c r="AQ290" s="3" t="s">
        <v>2080</v>
      </c>
      <c r="AR290" s="3" t="s">
        <v>138</v>
      </c>
      <c r="AS290" s="3" t="s">
        <v>96</v>
      </c>
      <c r="AT290" s="3" t="s">
        <v>96</v>
      </c>
      <c r="AU290" s="3" t="s">
        <v>96</v>
      </c>
      <c r="AV290" s="3" t="s">
        <v>2081</v>
      </c>
      <c r="AW290" s="3" t="s">
        <v>2078</v>
      </c>
      <c r="AX290" s="3" t="s">
        <v>2078</v>
      </c>
    </row>
    <row r="291" spans="1:50" ht="22" customHeight="1" x14ac:dyDescent="0.35">
      <c r="A291" s="2">
        <v>45530.513761574075</v>
      </c>
      <c r="B291" s="2">
        <v>45530.529872685183</v>
      </c>
      <c r="C291" s="3" t="s">
        <v>52</v>
      </c>
      <c r="D291" s="3" t="s">
        <v>2082</v>
      </c>
      <c r="E291">
        <v>100</v>
      </c>
      <c r="F291">
        <v>1391</v>
      </c>
      <c r="G291" s="3" t="s">
        <v>94</v>
      </c>
      <c r="H291" s="2">
        <v>45530.529880844908</v>
      </c>
      <c r="I291" s="3" t="s">
        <v>2083</v>
      </c>
      <c r="J291" s="3" t="s">
        <v>96</v>
      </c>
      <c r="K291" s="3" t="s">
        <v>96</v>
      </c>
      <c r="L291" s="3" t="s">
        <v>96</v>
      </c>
      <c r="M291" s="3" t="s">
        <v>96</v>
      </c>
      <c r="N291">
        <v>36.764600000000002</v>
      </c>
      <c r="O291">
        <v>-76.340800000000002</v>
      </c>
      <c r="P291" s="3" t="s">
        <v>97</v>
      </c>
      <c r="Q291" s="3" t="s">
        <v>98</v>
      </c>
      <c r="R291">
        <v>1</v>
      </c>
      <c r="S291" s="3" t="s">
        <v>99</v>
      </c>
      <c r="T291" s="3" t="s">
        <v>2084</v>
      </c>
      <c r="U291">
        <v>43</v>
      </c>
      <c r="V291" s="3" t="s">
        <v>133</v>
      </c>
      <c r="W291" s="3" t="s">
        <v>96</v>
      </c>
      <c r="X291" s="3" t="s">
        <v>2085</v>
      </c>
      <c r="Y291" s="3" t="s">
        <v>116</v>
      </c>
      <c r="Z291" s="3" t="s">
        <v>117</v>
      </c>
      <c r="AA291" s="3" t="s">
        <v>104</v>
      </c>
      <c r="AB291" s="3" t="s">
        <v>106</v>
      </c>
      <c r="AC291" s="3" t="s">
        <v>105</v>
      </c>
      <c r="AD291" s="3" t="s">
        <v>104</v>
      </c>
      <c r="AE291" s="3" t="s">
        <v>104</v>
      </c>
      <c r="AF291" s="3" t="s">
        <v>104</v>
      </c>
      <c r="AG291" s="3" t="s">
        <v>106</v>
      </c>
      <c r="AH291" s="3" t="s">
        <v>106</v>
      </c>
      <c r="AI291" s="3" t="s">
        <v>105</v>
      </c>
      <c r="AJ291" s="3" t="s">
        <v>107</v>
      </c>
      <c r="AK291" s="3" t="s">
        <v>107</v>
      </c>
      <c r="AL291" s="3" t="s">
        <v>105</v>
      </c>
      <c r="AM291" s="3" t="s">
        <v>106</v>
      </c>
      <c r="AN291" s="3" t="s">
        <v>108</v>
      </c>
      <c r="AO291" s="3" t="s">
        <v>176</v>
      </c>
      <c r="AP291" s="3" t="s">
        <v>96</v>
      </c>
      <c r="AQ291" s="3" t="s">
        <v>2086</v>
      </c>
      <c r="AR291" s="3" t="s">
        <v>367</v>
      </c>
      <c r="AS291" s="3" t="s">
        <v>2087</v>
      </c>
      <c r="AT291" s="3" t="s">
        <v>96</v>
      </c>
      <c r="AU291" s="3" t="s">
        <v>96</v>
      </c>
      <c r="AV291" s="3" t="s">
        <v>96</v>
      </c>
      <c r="AW291" s="3" t="s">
        <v>2084</v>
      </c>
      <c r="AX291" s="3" t="s">
        <v>2084</v>
      </c>
    </row>
    <row r="292" spans="1:50" ht="22" customHeight="1" x14ac:dyDescent="0.35">
      <c r="A292" s="2">
        <v>45530.516631944447</v>
      </c>
      <c r="B292" s="2">
        <v>45530.532013888886</v>
      </c>
      <c r="C292" s="3" t="s">
        <v>52</v>
      </c>
      <c r="D292" s="3" t="s">
        <v>2088</v>
      </c>
      <c r="E292">
        <v>100</v>
      </c>
      <c r="F292">
        <v>1328</v>
      </c>
      <c r="G292" s="3" t="s">
        <v>94</v>
      </c>
      <c r="H292" s="2">
        <v>45530.532027407404</v>
      </c>
      <c r="I292" s="3" t="s">
        <v>2089</v>
      </c>
      <c r="J292" s="3" t="s">
        <v>96</v>
      </c>
      <c r="K292" s="3" t="s">
        <v>96</v>
      </c>
      <c r="L292" s="3" t="s">
        <v>96</v>
      </c>
      <c r="M292" s="3" t="s">
        <v>96</v>
      </c>
      <c r="N292">
        <v>41.970300000000002</v>
      </c>
      <c r="O292">
        <v>-87.664000000000001</v>
      </c>
      <c r="P292" s="3" t="s">
        <v>97</v>
      </c>
      <c r="Q292" s="3" t="s">
        <v>98</v>
      </c>
      <c r="R292">
        <v>1</v>
      </c>
      <c r="S292" s="3" t="s">
        <v>99</v>
      </c>
      <c r="T292" s="3" t="s">
        <v>2090</v>
      </c>
      <c r="U292">
        <v>52</v>
      </c>
      <c r="V292" s="3" t="s">
        <v>101</v>
      </c>
      <c r="W292" s="3" t="s">
        <v>96</v>
      </c>
      <c r="X292" s="3" t="s">
        <v>2091</v>
      </c>
      <c r="Y292" s="3" t="s">
        <v>103</v>
      </c>
      <c r="Z292" s="3" t="s">
        <v>105</v>
      </c>
      <c r="AA292" s="3" t="s">
        <v>104</v>
      </c>
      <c r="AB292" s="3" t="s">
        <v>104</v>
      </c>
      <c r="AC292" s="3" t="s">
        <v>104</v>
      </c>
      <c r="AD292" s="3" t="s">
        <v>105</v>
      </c>
      <c r="AE292" s="3" t="s">
        <v>105</v>
      </c>
      <c r="AF292" s="3" t="s">
        <v>104</v>
      </c>
      <c r="AG292" s="3" t="s">
        <v>105</v>
      </c>
      <c r="AH292" s="3" t="s">
        <v>105</v>
      </c>
      <c r="AI292" s="3" t="s">
        <v>105</v>
      </c>
      <c r="AJ292" s="3" t="s">
        <v>104</v>
      </c>
      <c r="AK292" s="3" t="s">
        <v>117</v>
      </c>
      <c r="AL292" s="3" t="s">
        <v>104</v>
      </c>
      <c r="AM292" s="3" t="s">
        <v>105</v>
      </c>
      <c r="AN292" s="3" t="s">
        <v>108</v>
      </c>
      <c r="AO292" s="3" t="s">
        <v>401</v>
      </c>
      <c r="AP292" s="3" t="s">
        <v>96</v>
      </c>
      <c r="AQ292" s="3" t="s">
        <v>2092</v>
      </c>
      <c r="AR292" s="3" t="s">
        <v>458</v>
      </c>
      <c r="AS292" s="3" t="s">
        <v>96</v>
      </c>
      <c r="AT292" s="3" t="s">
        <v>96</v>
      </c>
      <c r="AU292" s="3" t="s">
        <v>96</v>
      </c>
      <c r="AV292" s="3" t="s">
        <v>2093</v>
      </c>
      <c r="AW292" s="3" t="s">
        <v>2090</v>
      </c>
      <c r="AX292" s="3" t="s">
        <v>2090</v>
      </c>
    </row>
    <row r="293" spans="1:50" ht="22" customHeight="1" x14ac:dyDescent="0.35">
      <c r="A293" s="2">
        <v>45530.528668981482</v>
      </c>
      <c r="B293" s="2">
        <v>45530.532222222224</v>
      </c>
      <c r="C293" s="3" t="s">
        <v>52</v>
      </c>
      <c r="D293" s="3" t="s">
        <v>2094</v>
      </c>
      <c r="E293">
        <v>100</v>
      </c>
      <c r="F293">
        <v>307</v>
      </c>
      <c r="G293" s="3" t="s">
        <v>94</v>
      </c>
      <c r="H293" s="2">
        <v>45530.532236597224</v>
      </c>
      <c r="I293" s="3" t="s">
        <v>2095</v>
      </c>
      <c r="J293" s="3" t="s">
        <v>96</v>
      </c>
      <c r="K293" s="3" t="s">
        <v>96</v>
      </c>
      <c r="L293" s="3" t="s">
        <v>96</v>
      </c>
      <c r="M293" s="3" t="s">
        <v>96</v>
      </c>
      <c r="N293">
        <v>39.000500000000002</v>
      </c>
      <c r="O293">
        <v>-76.971199999999996</v>
      </c>
      <c r="P293" s="3" t="s">
        <v>97</v>
      </c>
      <c r="Q293" s="3" t="s">
        <v>98</v>
      </c>
      <c r="R293">
        <v>1</v>
      </c>
      <c r="S293" s="3" t="s">
        <v>99</v>
      </c>
      <c r="T293" s="3" t="s">
        <v>2096</v>
      </c>
      <c r="U293">
        <v>25</v>
      </c>
      <c r="V293" s="3" t="s">
        <v>133</v>
      </c>
      <c r="W293" s="3" t="s">
        <v>96</v>
      </c>
      <c r="X293" s="3" t="s">
        <v>2097</v>
      </c>
      <c r="Y293" s="3" t="s">
        <v>116</v>
      </c>
      <c r="Z293" s="3" t="s">
        <v>104</v>
      </c>
      <c r="AA293" s="3" t="s">
        <v>105</v>
      </c>
      <c r="AB293" s="3" t="s">
        <v>104</v>
      </c>
      <c r="AC293" s="3" t="s">
        <v>104</v>
      </c>
      <c r="AD293" s="3" t="s">
        <v>106</v>
      </c>
      <c r="AE293" s="3" t="s">
        <v>106</v>
      </c>
      <c r="AF293" s="3" t="s">
        <v>105</v>
      </c>
      <c r="AG293" s="3" t="s">
        <v>104</v>
      </c>
      <c r="AH293" s="3" t="s">
        <v>106</v>
      </c>
      <c r="AI293" s="3" t="s">
        <v>107</v>
      </c>
      <c r="AJ293" s="3" t="s">
        <v>107</v>
      </c>
      <c r="AK293" s="3" t="s">
        <v>117</v>
      </c>
      <c r="AL293" s="3" t="s">
        <v>105</v>
      </c>
      <c r="AM293" s="3" t="s">
        <v>106</v>
      </c>
      <c r="AN293" s="3" t="s">
        <v>108</v>
      </c>
      <c r="AO293" s="3" t="s">
        <v>206</v>
      </c>
      <c r="AP293" s="3" t="s">
        <v>96</v>
      </c>
      <c r="AQ293" s="3" t="s">
        <v>2098</v>
      </c>
      <c r="AR293" s="3" t="s">
        <v>1503</v>
      </c>
      <c r="AS293" s="3" t="s">
        <v>2099</v>
      </c>
      <c r="AT293" s="3" t="s">
        <v>96</v>
      </c>
      <c r="AU293" s="3" t="s">
        <v>96</v>
      </c>
      <c r="AV293" s="3" t="s">
        <v>96</v>
      </c>
      <c r="AW293" s="3" t="s">
        <v>2096</v>
      </c>
      <c r="AX293" s="3" t="s">
        <v>2096</v>
      </c>
    </row>
    <row r="294" spans="1:50" ht="22" customHeight="1" x14ac:dyDescent="0.35">
      <c r="A294" s="2">
        <v>45530.515046296299</v>
      </c>
      <c r="B294" s="2">
        <v>45530.532500000001</v>
      </c>
      <c r="C294" s="3" t="s">
        <v>52</v>
      </c>
      <c r="D294" s="3" t="s">
        <v>2100</v>
      </c>
      <c r="E294">
        <v>100</v>
      </c>
      <c r="F294">
        <v>1508</v>
      </c>
      <c r="G294" s="3" t="s">
        <v>94</v>
      </c>
      <c r="H294" s="2">
        <v>45530.532508946759</v>
      </c>
      <c r="I294" s="3" t="s">
        <v>2101</v>
      </c>
      <c r="J294" s="3" t="s">
        <v>96</v>
      </c>
      <c r="K294" s="3" t="s">
        <v>96</v>
      </c>
      <c r="L294" s="3" t="s">
        <v>96</v>
      </c>
      <c r="M294" s="3" t="s">
        <v>96</v>
      </c>
      <c r="N294">
        <v>36.004800000000003</v>
      </c>
      <c r="O294">
        <v>-86.788600000000002</v>
      </c>
      <c r="P294" s="3" t="s">
        <v>97</v>
      </c>
      <c r="Q294" s="3" t="s">
        <v>98</v>
      </c>
      <c r="R294">
        <v>1</v>
      </c>
      <c r="S294" s="3" t="s">
        <v>99</v>
      </c>
      <c r="T294" s="3" t="s">
        <v>2102</v>
      </c>
      <c r="U294">
        <v>31</v>
      </c>
      <c r="V294" s="3" t="s">
        <v>133</v>
      </c>
      <c r="W294" s="3" t="s">
        <v>96</v>
      </c>
      <c r="X294" s="3" t="s">
        <v>2103</v>
      </c>
      <c r="Y294" s="3" t="s">
        <v>135</v>
      </c>
      <c r="Z294" s="3" t="s">
        <v>105</v>
      </c>
      <c r="AA294" s="3" t="s">
        <v>105</v>
      </c>
      <c r="AB294" s="3" t="s">
        <v>105</v>
      </c>
      <c r="AC294" s="3" t="s">
        <v>105</v>
      </c>
      <c r="AD294" s="3" t="s">
        <v>105</v>
      </c>
      <c r="AE294" s="3" t="s">
        <v>106</v>
      </c>
      <c r="AF294" s="3" t="s">
        <v>105</v>
      </c>
      <c r="AG294" s="3" t="s">
        <v>104</v>
      </c>
      <c r="AH294" s="3" t="s">
        <v>106</v>
      </c>
      <c r="AI294" s="3" t="s">
        <v>107</v>
      </c>
      <c r="AJ294" s="3" t="s">
        <v>107</v>
      </c>
      <c r="AK294" s="3" t="s">
        <v>107</v>
      </c>
      <c r="AL294" s="3" t="s">
        <v>105</v>
      </c>
      <c r="AM294" s="3" t="s">
        <v>105</v>
      </c>
      <c r="AN294" s="3" t="s">
        <v>108</v>
      </c>
      <c r="AO294" s="3" t="s">
        <v>2104</v>
      </c>
      <c r="AP294" s="3" t="s">
        <v>96</v>
      </c>
      <c r="AQ294" s="3" t="s">
        <v>2105</v>
      </c>
      <c r="AR294" s="3" t="s">
        <v>1503</v>
      </c>
      <c r="AS294" s="3" t="s">
        <v>2106</v>
      </c>
      <c r="AT294" s="3" t="s">
        <v>2107</v>
      </c>
      <c r="AU294" s="3" t="s">
        <v>96</v>
      </c>
      <c r="AV294" s="3" t="s">
        <v>96</v>
      </c>
      <c r="AW294" s="3" t="s">
        <v>2102</v>
      </c>
      <c r="AX294" s="3" t="s">
        <v>2102</v>
      </c>
    </row>
    <row r="295" spans="1:50" ht="22" customHeight="1" x14ac:dyDescent="0.35">
      <c r="A295" s="2">
        <v>45530.515081018515</v>
      </c>
      <c r="B295" s="2">
        <v>45530.532881944448</v>
      </c>
      <c r="C295" s="3" t="s">
        <v>52</v>
      </c>
      <c r="D295" s="3" t="s">
        <v>2108</v>
      </c>
      <c r="E295">
        <v>100</v>
      </c>
      <c r="F295">
        <v>1538</v>
      </c>
      <c r="G295" s="3" t="s">
        <v>94</v>
      </c>
      <c r="H295" s="2">
        <v>45530.5328921412</v>
      </c>
      <c r="I295" s="3" t="s">
        <v>2109</v>
      </c>
      <c r="J295" s="3" t="s">
        <v>96</v>
      </c>
      <c r="K295" s="3" t="s">
        <v>96</v>
      </c>
      <c r="L295" s="3" t="s">
        <v>96</v>
      </c>
      <c r="M295" s="3" t="s">
        <v>96</v>
      </c>
      <c r="N295">
        <v>38.001199999999997</v>
      </c>
      <c r="O295">
        <v>-84.532499999999999</v>
      </c>
      <c r="P295" s="3" t="s">
        <v>97</v>
      </c>
      <c r="Q295" s="3" t="s">
        <v>98</v>
      </c>
      <c r="R295">
        <v>1</v>
      </c>
      <c r="S295" s="3" t="s">
        <v>99</v>
      </c>
      <c r="T295" s="3" t="s">
        <v>2110</v>
      </c>
      <c r="U295">
        <v>36</v>
      </c>
      <c r="V295" s="3" t="s">
        <v>133</v>
      </c>
      <c r="W295" s="3" t="s">
        <v>96</v>
      </c>
      <c r="X295" s="3" t="s">
        <v>2111</v>
      </c>
      <c r="Y295" s="3" t="s">
        <v>103</v>
      </c>
      <c r="Z295" s="3" t="s">
        <v>104</v>
      </c>
      <c r="AA295" s="3" t="s">
        <v>104</v>
      </c>
      <c r="AB295" s="3" t="s">
        <v>104</v>
      </c>
      <c r="AC295" s="3" t="s">
        <v>105</v>
      </c>
      <c r="AD295" s="3" t="s">
        <v>104</v>
      </c>
      <c r="AE295" s="3" t="s">
        <v>104</v>
      </c>
      <c r="AF295" s="3" t="s">
        <v>104</v>
      </c>
      <c r="AG295" s="3" t="s">
        <v>105</v>
      </c>
      <c r="AH295" s="3" t="s">
        <v>104</v>
      </c>
      <c r="AI295" s="3" t="s">
        <v>104</v>
      </c>
      <c r="AJ295" s="3" t="s">
        <v>104</v>
      </c>
      <c r="AK295" s="3" t="s">
        <v>105</v>
      </c>
      <c r="AL295" s="3" t="s">
        <v>104</v>
      </c>
      <c r="AM295" s="3" t="s">
        <v>104</v>
      </c>
      <c r="AN295" s="3" t="s">
        <v>108</v>
      </c>
      <c r="AO295" s="3" t="s">
        <v>1061</v>
      </c>
      <c r="AP295" s="3" t="s">
        <v>96</v>
      </c>
      <c r="AQ295" s="3" t="s">
        <v>2112</v>
      </c>
      <c r="AR295" s="3" t="s">
        <v>742</v>
      </c>
      <c r="AS295" s="3" t="s">
        <v>2113</v>
      </c>
      <c r="AT295" s="3" t="s">
        <v>96</v>
      </c>
      <c r="AU295" s="3" t="s">
        <v>96</v>
      </c>
      <c r="AV295" s="3" t="s">
        <v>96</v>
      </c>
      <c r="AW295" s="3" t="s">
        <v>2110</v>
      </c>
      <c r="AX295" s="3" t="s">
        <v>2110</v>
      </c>
    </row>
    <row r="296" spans="1:50" ht="22" customHeight="1" x14ac:dyDescent="0.35">
      <c r="A296" s="2">
        <v>45530.542083333334</v>
      </c>
      <c r="B296" s="2">
        <v>45530.547442129631</v>
      </c>
      <c r="C296" s="3" t="s">
        <v>52</v>
      </c>
      <c r="D296" s="3" t="s">
        <v>2114</v>
      </c>
      <c r="E296">
        <v>100</v>
      </c>
      <c r="F296">
        <v>462</v>
      </c>
      <c r="G296" s="3" t="s">
        <v>94</v>
      </c>
      <c r="H296" s="2">
        <v>45530.547453240739</v>
      </c>
      <c r="I296" s="3" t="s">
        <v>2115</v>
      </c>
      <c r="J296" s="3" t="s">
        <v>96</v>
      </c>
      <c r="K296" s="3" t="s">
        <v>96</v>
      </c>
      <c r="L296" s="3" t="s">
        <v>96</v>
      </c>
      <c r="M296" s="3" t="s">
        <v>96</v>
      </c>
      <c r="N296">
        <v>33.521799999999999</v>
      </c>
      <c r="O296">
        <v>-82.084100000000007</v>
      </c>
      <c r="P296" s="3" t="s">
        <v>97</v>
      </c>
      <c r="Q296" s="3" t="s">
        <v>98</v>
      </c>
      <c r="R296">
        <v>1</v>
      </c>
      <c r="S296" s="3" t="s">
        <v>99</v>
      </c>
      <c r="T296" s="3" t="s">
        <v>2116</v>
      </c>
      <c r="U296">
        <v>35</v>
      </c>
      <c r="V296" s="3" t="s">
        <v>101</v>
      </c>
      <c r="W296" s="3" t="s">
        <v>96</v>
      </c>
      <c r="X296" s="3" t="s">
        <v>2117</v>
      </c>
      <c r="Y296" s="3" t="s">
        <v>116</v>
      </c>
      <c r="Z296" s="3" t="s">
        <v>117</v>
      </c>
      <c r="AA296" s="3" t="s">
        <v>104</v>
      </c>
      <c r="AB296" s="3" t="s">
        <v>105</v>
      </c>
      <c r="AC296" s="3" t="s">
        <v>105</v>
      </c>
      <c r="AD296" s="3" t="s">
        <v>105</v>
      </c>
      <c r="AE296" s="3" t="s">
        <v>105</v>
      </c>
      <c r="AF296" s="3" t="s">
        <v>105</v>
      </c>
      <c r="AG296" s="3" t="s">
        <v>106</v>
      </c>
      <c r="AH296" s="3" t="s">
        <v>104</v>
      </c>
      <c r="AI296" s="3" t="s">
        <v>105</v>
      </c>
      <c r="AJ296" s="3" t="s">
        <v>105</v>
      </c>
      <c r="AK296" s="3" t="s">
        <v>107</v>
      </c>
      <c r="AL296" s="3" t="s">
        <v>104</v>
      </c>
      <c r="AM296" s="3" t="s">
        <v>106</v>
      </c>
      <c r="AN296" s="3" t="s">
        <v>108</v>
      </c>
      <c r="AO296" s="3" t="s">
        <v>2118</v>
      </c>
      <c r="AP296" s="3" t="s">
        <v>96</v>
      </c>
      <c r="AQ296" s="3" t="s">
        <v>2119</v>
      </c>
      <c r="AR296" s="3" t="s">
        <v>632</v>
      </c>
      <c r="AS296" s="3" t="s">
        <v>96</v>
      </c>
      <c r="AT296" s="3" t="s">
        <v>2120</v>
      </c>
      <c r="AU296" s="3" t="s">
        <v>96</v>
      </c>
      <c r="AV296" s="3" t="s">
        <v>2121</v>
      </c>
      <c r="AW296" s="3" t="s">
        <v>2116</v>
      </c>
      <c r="AX296" s="3" t="s">
        <v>2116</v>
      </c>
    </row>
    <row r="297" spans="1:50" ht="22" customHeight="1" x14ac:dyDescent="0.35">
      <c r="A297" s="2">
        <v>45530.544062499997</v>
      </c>
      <c r="B297" s="2">
        <v>45530.549108796295</v>
      </c>
      <c r="C297" s="3" t="s">
        <v>52</v>
      </c>
      <c r="D297" s="3" t="s">
        <v>2122</v>
      </c>
      <c r="E297">
        <v>100</v>
      </c>
      <c r="F297">
        <v>435</v>
      </c>
      <c r="G297" s="3" t="s">
        <v>94</v>
      </c>
      <c r="H297" s="2">
        <v>45530.549122037039</v>
      </c>
      <c r="I297" s="3" t="s">
        <v>2123</v>
      </c>
      <c r="J297" s="3" t="s">
        <v>96</v>
      </c>
      <c r="K297" s="3" t="s">
        <v>96</v>
      </c>
      <c r="L297" s="3" t="s">
        <v>96</v>
      </c>
      <c r="M297" s="3" t="s">
        <v>96</v>
      </c>
      <c r="N297">
        <v>41.955500000000001</v>
      </c>
      <c r="O297">
        <v>-87.661299999999997</v>
      </c>
      <c r="P297" s="3" t="s">
        <v>97</v>
      </c>
      <c r="Q297" s="3" t="s">
        <v>98</v>
      </c>
      <c r="R297">
        <v>0.80000001192092896</v>
      </c>
      <c r="S297" s="3" t="s">
        <v>99</v>
      </c>
      <c r="T297" s="3" t="s">
        <v>2124</v>
      </c>
      <c r="U297">
        <v>37</v>
      </c>
      <c r="V297" s="3" t="s">
        <v>101</v>
      </c>
      <c r="W297" s="3" t="s">
        <v>96</v>
      </c>
      <c r="X297" s="3" t="s">
        <v>2125</v>
      </c>
      <c r="Y297" s="3" t="s">
        <v>135</v>
      </c>
      <c r="Z297" s="3" t="s">
        <v>117</v>
      </c>
      <c r="AA297" s="3" t="s">
        <v>104</v>
      </c>
      <c r="AB297" s="3" t="s">
        <v>106</v>
      </c>
      <c r="AC297" s="3" t="s">
        <v>107</v>
      </c>
      <c r="AD297" s="3" t="s">
        <v>105</v>
      </c>
      <c r="AE297" s="3" t="s">
        <v>117</v>
      </c>
      <c r="AF297" s="3" t="s">
        <v>104</v>
      </c>
      <c r="AG297" s="3" t="s">
        <v>107</v>
      </c>
      <c r="AH297" s="3" t="s">
        <v>105</v>
      </c>
      <c r="AI297" s="3" t="s">
        <v>107</v>
      </c>
      <c r="AJ297" s="3" t="s">
        <v>117</v>
      </c>
      <c r="AK297" s="3" t="s">
        <v>117</v>
      </c>
      <c r="AL297" s="3" t="s">
        <v>104</v>
      </c>
      <c r="AM297" s="3" t="s">
        <v>106</v>
      </c>
      <c r="AN297" s="3" t="s">
        <v>108</v>
      </c>
      <c r="AO297" s="3" t="s">
        <v>136</v>
      </c>
      <c r="AP297" s="3" t="s">
        <v>96</v>
      </c>
      <c r="AQ297" s="3" t="s">
        <v>2126</v>
      </c>
      <c r="AR297" s="3" t="s">
        <v>768</v>
      </c>
      <c r="AS297" s="3" t="s">
        <v>2127</v>
      </c>
      <c r="AT297" s="3" t="s">
        <v>96</v>
      </c>
      <c r="AU297" s="3" t="s">
        <v>96</v>
      </c>
      <c r="AV297" s="3" t="s">
        <v>96</v>
      </c>
      <c r="AW297" s="3" t="s">
        <v>2124</v>
      </c>
      <c r="AX297" s="3" t="s">
        <v>2124</v>
      </c>
    </row>
    <row r="298" spans="1:50" ht="22" customHeight="1" x14ac:dyDescent="0.35">
      <c r="A298" s="2">
        <v>45530.552835648145</v>
      </c>
      <c r="B298" s="2">
        <v>45530.559062499997</v>
      </c>
      <c r="C298" s="3" t="s">
        <v>52</v>
      </c>
      <c r="D298" s="3" t="s">
        <v>2128</v>
      </c>
      <c r="E298">
        <v>100</v>
      </c>
      <c r="F298">
        <v>537</v>
      </c>
      <c r="G298" s="3" t="s">
        <v>94</v>
      </c>
      <c r="H298" s="2">
        <v>45530.559069143521</v>
      </c>
      <c r="I298" s="3" t="s">
        <v>2129</v>
      </c>
      <c r="J298" s="3" t="s">
        <v>96</v>
      </c>
      <c r="K298" s="3" t="s">
        <v>96</v>
      </c>
      <c r="L298" s="3" t="s">
        <v>96</v>
      </c>
      <c r="M298" s="3" t="s">
        <v>96</v>
      </c>
      <c r="N298">
        <v>40.455100000000002</v>
      </c>
      <c r="O298">
        <v>-74.487099999999998</v>
      </c>
      <c r="P298" s="3" t="s">
        <v>97</v>
      </c>
      <c r="Q298" s="3" t="s">
        <v>98</v>
      </c>
      <c r="R298">
        <v>1</v>
      </c>
      <c r="S298" s="3" t="s">
        <v>99</v>
      </c>
      <c r="T298" s="3" t="s">
        <v>2130</v>
      </c>
      <c r="U298">
        <v>34</v>
      </c>
      <c r="V298" s="3" t="s">
        <v>101</v>
      </c>
      <c r="W298" s="3" t="s">
        <v>96</v>
      </c>
      <c r="X298" s="3" t="s">
        <v>2131</v>
      </c>
      <c r="Y298" s="3" t="s">
        <v>144</v>
      </c>
      <c r="Z298" s="3" t="s">
        <v>107</v>
      </c>
      <c r="AA298" s="3" t="s">
        <v>105</v>
      </c>
      <c r="AB298" s="3" t="s">
        <v>107</v>
      </c>
      <c r="AC298" s="3" t="s">
        <v>105</v>
      </c>
      <c r="AD298" s="3" t="s">
        <v>105</v>
      </c>
      <c r="AE298" s="3" t="s">
        <v>107</v>
      </c>
      <c r="AF298" s="3" t="s">
        <v>104</v>
      </c>
      <c r="AG298" s="3" t="s">
        <v>104</v>
      </c>
      <c r="AH298" s="3" t="s">
        <v>117</v>
      </c>
      <c r="AI298" s="3" t="s">
        <v>105</v>
      </c>
      <c r="AJ298" s="3" t="s">
        <v>105</v>
      </c>
      <c r="AK298" s="3" t="s">
        <v>106</v>
      </c>
      <c r="AL298" s="3" t="s">
        <v>107</v>
      </c>
      <c r="AM298" s="3" t="s">
        <v>105</v>
      </c>
      <c r="AN298" s="3" t="s">
        <v>108</v>
      </c>
      <c r="AO298" s="3" t="s">
        <v>206</v>
      </c>
      <c r="AP298" s="3" t="s">
        <v>96</v>
      </c>
      <c r="AQ298" s="3" t="s">
        <v>2132</v>
      </c>
      <c r="AR298" s="3" t="s">
        <v>675</v>
      </c>
      <c r="AS298" s="3" t="s">
        <v>2133</v>
      </c>
      <c r="AT298" s="3" t="s">
        <v>96</v>
      </c>
      <c r="AU298" s="3" t="s">
        <v>96</v>
      </c>
      <c r="AV298" s="3" t="s">
        <v>96</v>
      </c>
      <c r="AW298" s="3" t="s">
        <v>2130</v>
      </c>
      <c r="AX298" s="3" t="s">
        <v>2130</v>
      </c>
    </row>
    <row r="299" spans="1:50" ht="22" customHeight="1" x14ac:dyDescent="0.35">
      <c r="A299" s="2">
        <v>45532.697025462963</v>
      </c>
      <c r="B299" s="2">
        <v>45532.699062500003</v>
      </c>
      <c r="C299" s="3" t="s">
        <v>52</v>
      </c>
      <c r="D299" s="3" t="s">
        <v>2134</v>
      </c>
      <c r="E299">
        <v>100</v>
      </c>
      <c r="F299">
        <v>176</v>
      </c>
      <c r="G299" s="3" t="s">
        <v>94</v>
      </c>
      <c r="H299" s="2">
        <v>45532.699079062499</v>
      </c>
      <c r="I299" s="3" t="s">
        <v>2135</v>
      </c>
      <c r="J299" s="3" t="s">
        <v>96</v>
      </c>
      <c r="K299" s="3" t="s">
        <v>96</v>
      </c>
      <c r="L299" s="3" t="s">
        <v>96</v>
      </c>
      <c r="M299" s="3" t="s">
        <v>96</v>
      </c>
      <c r="N299">
        <v>33.955500000000001</v>
      </c>
      <c r="O299">
        <v>-118.2863</v>
      </c>
      <c r="P299" s="3" t="s">
        <v>97</v>
      </c>
      <c r="Q299" s="3" t="s">
        <v>98</v>
      </c>
      <c r="R299">
        <v>0.80000001192092896</v>
      </c>
      <c r="S299" s="3" t="s">
        <v>99</v>
      </c>
      <c r="T299" s="3" t="s">
        <v>2136</v>
      </c>
      <c r="U299">
        <v>24</v>
      </c>
      <c r="V299" s="3" t="s">
        <v>101</v>
      </c>
      <c r="W299" s="3" t="s">
        <v>96</v>
      </c>
      <c r="X299" s="3" t="s">
        <v>2137</v>
      </c>
      <c r="Y299" s="3" t="s">
        <v>144</v>
      </c>
      <c r="Z299" s="3" t="s">
        <v>107</v>
      </c>
      <c r="AA299" s="3" t="s">
        <v>105</v>
      </c>
      <c r="AB299" s="3" t="s">
        <v>105</v>
      </c>
      <c r="AC299" s="3" t="s">
        <v>105</v>
      </c>
      <c r="AD299" s="3" t="s">
        <v>96</v>
      </c>
      <c r="AE299" s="3" t="s">
        <v>96</v>
      </c>
      <c r="AF299" s="3" t="s">
        <v>96</v>
      </c>
      <c r="AG299" s="3" t="s">
        <v>105</v>
      </c>
      <c r="AH299" s="3" t="s">
        <v>105</v>
      </c>
      <c r="AI299" s="3" t="s">
        <v>105</v>
      </c>
      <c r="AJ299" s="3" t="s">
        <v>106</v>
      </c>
      <c r="AK299" s="3" t="s">
        <v>106</v>
      </c>
      <c r="AL299" s="3" t="s">
        <v>105</v>
      </c>
      <c r="AM299" s="3" t="s">
        <v>105</v>
      </c>
      <c r="AN299" s="3" t="s">
        <v>108</v>
      </c>
      <c r="AO299" s="3" t="s">
        <v>252</v>
      </c>
      <c r="AP299" s="3" t="s">
        <v>96</v>
      </c>
      <c r="AQ299" s="3" t="s">
        <v>2138</v>
      </c>
      <c r="AR299" s="3" t="s">
        <v>1992</v>
      </c>
      <c r="AS299" s="3" t="s">
        <v>96</v>
      </c>
      <c r="AT299" s="3" t="s">
        <v>96</v>
      </c>
      <c r="AU299" s="3" t="s">
        <v>96</v>
      </c>
      <c r="AV299" s="3" t="s">
        <v>2139</v>
      </c>
      <c r="AW299" s="3" t="s">
        <v>2136</v>
      </c>
      <c r="AX299" s="4" t="s">
        <v>2136</v>
      </c>
    </row>
    <row r="300" spans="1:50" ht="22" customHeight="1" x14ac:dyDescent="0.35">
      <c r="A300" s="2">
        <v>45532.69740740741</v>
      </c>
      <c r="B300" s="2">
        <v>45532.699374999997</v>
      </c>
      <c r="C300" s="3" t="s">
        <v>52</v>
      </c>
      <c r="D300" s="3" t="s">
        <v>2140</v>
      </c>
      <c r="E300">
        <v>100</v>
      </c>
      <c r="F300">
        <v>170</v>
      </c>
      <c r="G300" s="3" t="s">
        <v>94</v>
      </c>
      <c r="H300" s="2">
        <v>45532.699389780093</v>
      </c>
      <c r="I300" s="3" t="s">
        <v>2141</v>
      </c>
      <c r="J300" s="3" t="s">
        <v>96</v>
      </c>
      <c r="K300" s="3" t="s">
        <v>96</v>
      </c>
      <c r="L300" s="3" t="s">
        <v>96</v>
      </c>
      <c r="M300" s="3" t="s">
        <v>96</v>
      </c>
      <c r="N300">
        <v>38.9694</v>
      </c>
      <c r="O300">
        <v>-94.626599999999996</v>
      </c>
      <c r="P300" s="3" t="s">
        <v>97</v>
      </c>
      <c r="Q300" s="3" t="s">
        <v>98</v>
      </c>
      <c r="R300">
        <v>0.89999997615814209</v>
      </c>
      <c r="S300" s="3" t="s">
        <v>99</v>
      </c>
      <c r="T300" s="3" t="s">
        <v>2142</v>
      </c>
      <c r="U300">
        <v>26</v>
      </c>
      <c r="V300" s="3" t="s">
        <v>101</v>
      </c>
      <c r="W300" s="3" t="s">
        <v>96</v>
      </c>
      <c r="X300" s="3" t="s">
        <v>2143</v>
      </c>
      <c r="Y300" s="3" t="s">
        <v>116</v>
      </c>
      <c r="Z300" s="3" t="s">
        <v>117</v>
      </c>
      <c r="AA300" s="3" t="s">
        <v>105</v>
      </c>
      <c r="AB300" s="3" t="s">
        <v>106</v>
      </c>
      <c r="AC300" s="3" t="s">
        <v>104</v>
      </c>
      <c r="AD300" s="3" t="s">
        <v>105</v>
      </c>
      <c r="AE300" s="3" t="s">
        <v>117</v>
      </c>
      <c r="AF300" s="3" t="s">
        <v>104</v>
      </c>
      <c r="AG300" s="3" t="s">
        <v>104</v>
      </c>
      <c r="AH300" s="3" t="s">
        <v>105</v>
      </c>
      <c r="AI300" s="3" t="s">
        <v>105</v>
      </c>
      <c r="AJ300" s="3" t="s">
        <v>117</v>
      </c>
      <c r="AK300" s="3" t="s">
        <v>117</v>
      </c>
      <c r="AL300" s="3" t="s">
        <v>104</v>
      </c>
      <c r="AM300" s="3" t="s">
        <v>105</v>
      </c>
      <c r="AN300" s="3" t="s">
        <v>108</v>
      </c>
      <c r="AO300" s="3" t="s">
        <v>244</v>
      </c>
      <c r="AP300" s="3" t="s">
        <v>96</v>
      </c>
      <c r="AQ300" s="3" t="s">
        <v>2144</v>
      </c>
      <c r="AR300" s="3" t="s">
        <v>632</v>
      </c>
      <c r="AS300" s="3" t="s">
        <v>2145</v>
      </c>
      <c r="AT300" s="3" t="s">
        <v>96</v>
      </c>
      <c r="AU300" s="3" t="s">
        <v>96</v>
      </c>
      <c r="AV300" s="3" t="s">
        <v>96</v>
      </c>
      <c r="AW300" s="3" t="s">
        <v>2142</v>
      </c>
      <c r="AX300" s="4" t="s">
        <v>2142</v>
      </c>
    </row>
    <row r="301" spans="1:50" ht="22" customHeight="1" x14ac:dyDescent="0.35">
      <c r="A301" s="2">
        <v>45532.697083333333</v>
      </c>
      <c r="B301" s="2">
        <v>45532.699791666666</v>
      </c>
      <c r="C301" s="3" t="s">
        <v>52</v>
      </c>
      <c r="D301" s="3" t="s">
        <v>2146</v>
      </c>
      <c r="E301">
        <v>100</v>
      </c>
      <c r="F301">
        <v>234</v>
      </c>
      <c r="G301" s="3" t="s">
        <v>94</v>
      </c>
      <c r="H301" s="2">
        <v>45532.699808333331</v>
      </c>
      <c r="I301" s="3" t="s">
        <v>2147</v>
      </c>
      <c r="J301" s="3" t="s">
        <v>96</v>
      </c>
      <c r="K301" s="3" t="s">
        <v>96</v>
      </c>
      <c r="L301" s="3" t="s">
        <v>96</v>
      </c>
      <c r="M301" s="3" t="s">
        <v>96</v>
      </c>
      <c r="N301">
        <v>28.793500000000002</v>
      </c>
      <c r="O301">
        <v>-81.286799999999999</v>
      </c>
      <c r="P301" s="3" t="s">
        <v>97</v>
      </c>
      <c r="Q301" s="3" t="s">
        <v>98</v>
      </c>
      <c r="R301">
        <v>1</v>
      </c>
      <c r="S301" s="3" t="s">
        <v>99</v>
      </c>
      <c r="T301" s="3" t="s">
        <v>2148</v>
      </c>
      <c r="U301">
        <v>29</v>
      </c>
      <c r="V301" s="3" t="s">
        <v>101</v>
      </c>
      <c r="W301" s="3" t="s">
        <v>96</v>
      </c>
      <c r="X301" s="3" t="s">
        <v>2149</v>
      </c>
      <c r="Y301" s="3" t="s">
        <v>116</v>
      </c>
      <c r="Z301" s="3" t="s">
        <v>117</v>
      </c>
      <c r="AA301" s="3" t="s">
        <v>104</v>
      </c>
      <c r="AB301" s="3" t="s">
        <v>107</v>
      </c>
      <c r="AC301" s="3" t="s">
        <v>104</v>
      </c>
      <c r="AD301" s="3" t="s">
        <v>105</v>
      </c>
      <c r="AE301" s="3" t="s">
        <v>105</v>
      </c>
      <c r="AF301" s="3" t="s">
        <v>104</v>
      </c>
      <c r="AG301" s="3" t="s">
        <v>105</v>
      </c>
      <c r="AH301" s="3" t="s">
        <v>105</v>
      </c>
      <c r="AI301" s="3" t="s">
        <v>106</v>
      </c>
      <c r="AJ301" s="3" t="s">
        <v>107</v>
      </c>
      <c r="AK301" s="3" t="s">
        <v>117</v>
      </c>
      <c r="AL301" s="3" t="s">
        <v>104</v>
      </c>
      <c r="AM301" s="3" t="s">
        <v>106</v>
      </c>
      <c r="AN301" s="3" t="s">
        <v>108</v>
      </c>
      <c r="AO301" s="3" t="s">
        <v>214</v>
      </c>
      <c r="AP301" s="3" t="s">
        <v>96</v>
      </c>
      <c r="AQ301" s="3" t="s">
        <v>2150</v>
      </c>
      <c r="AR301" s="3" t="s">
        <v>632</v>
      </c>
      <c r="AS301" s="3" t="s">
        <v>96</v>
      </c>
      <c r="AT301" s="3" t="s">
        <v>96</v>
      </c>
      <c r="AU301" s="3" t="s">
        <v>96</v>
      </c>
      <c r="AV301" s="3" t="s">
        <v>2151</v>
      </c>
      <c r="AW301" s="3" t="s">
        <v>2148</v>
      </c>
      <c r="AX301" s="4" t="s">
        <v>2148</v>
      </c>
    </row>
    <row r="302" spans="1:50" ht="22" customHeight="1" x14ac:dyDescent="0.35">
      <c r="A302" s="2">
        <v>45532.697083333333</v>
      </c>
      <c r="B302" s="2">
        <v>45532.700659722221</v>
      </c>
      <c r="C302" s="3" t="s">
        <v>52</v>
      </c>
      <c r="D302" s="3" t="s">
        <v>2152</v>
      </c>
      <c r="E302">
        <v>100</v>
      </c>
      <c r="F302">
        <v>308</v>
      </c>
      <c r="G302" s="3" t="s">
        <v>94</v>
      </c>
      <c r="H302" s="2">
        <v>45532.700665416669</v>
      </c>
      <c r="I302" s="3" t="s">
        <v>2153</v>
      </c>
      <c r="J302" s="3" t="s">
        <v>96</v>
      </c>
      <c r="K302" s="3" t="s">
        <v>96</v>
      </c>
      <c r="L302" s="3" t="s">
        <v>96</v>
      </c>
      <c r="M302" s="3" t="s">
        <v>96</v>
      </c>
      <c r="N302">
        <v>34.305</v>
      </c>
      <c r="O302">
        <v>-79.877600000000001</v>
      </c>
      <c r="P302" s="3" t="s">
        <v>97</v>
      </c>
      <c r="Q302" s="3" t="s">
        <v>98</v>
      </c>
      <c r="R302">
        <v>1</v>
      </c>
      <c r="S302" s="3" t="s">
        <v>99</v>
      </c>
      <c r="T302" s="3" t="s">
        <v>2154</v>
      </c>
      <c r="U302">
        <v>29</v>
      </c>
      <c r="V302" s="3" t="s">
        <v>133</v>
      </c>
      <c r="W302" s="3" t="s">
        <v>96</v>
      </c>
      <c r="X302" s="3" t="s">
        <v>2155</v>
      </c>
      <c r="Y302" s="3" t="s">
        <v>144</v>
      </c>
      <c r="Z302" s="3" t="s">
        <v>107</v>
      </c>
      <c r="AA302" s="3" t="s">
        <v>105</v>
      </c>
      <c r="AB302" s="3" t="s">
        <v>105</v>
      </c>
      <c r="AC302" s="3" t="s">
        <v>105</v>
      </c>
      <c r="AD302" s="3" t="s">
        <v>105</v>
      </c>
      <c r="AE302" s="3" t="s">
        <v>105</v>
      </c>
      <c r="AF302" s="3" t="s">
        <v>105</v>
      </c>
      <c r="AG302" s="3" t="s">
        <v>105</v>
      </c>
      <c r="AH302" s="3" t="s">
        <v>107</v>
      </c>
      <c r="AI302" s="3" t="s">
        <v>105</v>
      </c>
      <c r="AJ302" s="3" t="s">
        <v>107</v>
      </c>
      <c r="AK302" s="3" t="s">
        <v>107</v>
      </c>
      <c r="AL302" s="3" t="s">
        <v>105</v>
      </c>
      <c r="AM302" s="3" t="s">
        <v>105</v>
      </c>
      <c r="AN302" s="3" t="s">
        <v>108</v>
      </c>
      <c r="AO302" s="3" t="s">
        <v>444</v>
      </c>
      <c r="AP302" s="3" t="s">
        <v>96</v>
      </c>
      <c r="AQ302" s="3" t="s">
        <v>2156</v>
      </c>
      <c r="AR302" s="3" t="s">
        <v>2157</v>
      </c>
      <c r="AS302" s="3" t="s">
        <v>96</v>
      </c>
      <c r="AT302" s="3" t="s">
        <v>96</v>
      </c>
      <c r="AU302" s="3" t="s">
        <v>96</v>
      </c>
      <c r="AV302" s="3" t="s">
        <v>2158</v>
      </c>
      <c r="AW302" s="3" t="s">
        <v>2154</v>
      </c>
      <c r="AX302" s="4" t="s">
        <v>2154</v>
      </c>
    </row>
    <row r="303" spans="1:50" ht="22" customHeight="1" x14ac:dyDescent="0.35">
      <c r="A303" s="2">
        <v>45534.663946759261</v>
      </c>
      <c r="B303" s="2">
        <v>45534.666087962964</v>
      </c>
      <c r="C303" s="3" t="s">
        <v>52</v>
      </c>
      <c r="D303" s="3" t="s">
        <v>2159</v>
      </c>
      <c r="E303">
        <v>100</v>
      </c>
      <c r="F303">
        <v>185</v>
      </c>
      <c r="G303" s="3" t="s">
        <v>94</v>
      </c>
      <c r="H303" s="2">
        <v>45534.666112893516</v>
      </c>
      <c r="I303" s="3" t="s">
        <v>2160</v>
      </c>
      <c r="J303" s="3" t="s">
        <v>96</v>
      </c>
      <c r="K303" s="3" t="s">
        <v>96</v>
      </c>
      <c r="L303" s="3" t="s">
        <v>96</v>
      </c>
      <c r="M303" s="3" t="s">
        <v>96</v>
      </c>
      <c r="N303">
        <v>30.4908</v>
      </c>
      <c r="O303">
        <v>-84.315799999999996</v>
      </c>
      <c r="P303" s="3" t="s">
        <v>97</v>
      </c>
      <c r="Q303" s="3" t="s">
        <v>98</v>
      </c>
      <c r="R303">
        <v>1</v>
      </c>
      <c r="S303" s="3" t="s">
        <v>99</v>
      </c>
      <c r="T303" s="3" t="s">
        <v>2161</v>
      </c>
      <c r="U303">
        <v>20</v>
      </c>
      <c r="V303" s="3" t="s">
        <v>133</v>
      </c>
      <c r="W303" s="3" t="s">
        <v>96</v>
      </c>
      <c r="X303" s="3" t="s">
        <v>2162</v>
      </c>
      <c r="Y303" s="3" t="s">
        <v>144</v>
      </c>
      <c r="Z303" s="3" t="s">
        <v>117</v>
      </c>
      <c r="AA303" s="3" t="s">
        <v>104</v>
      </c>
      <c r="AB303" s="3" t="s">
        <v>105</v>
      </c>
      <c r="AC303" s="3" t="s">
        <v>105</v>
      </c>
      <c r="AD303" s="3" t="s">
        <v>105</v>
      </c>
      <c r="AE303" s="3" t="s">
        <v>105</v>
      </c>
      <c r="AF303" s="3" t="s">
        <v>104</v>
      </c>
      <c r="AG303" s="3" t="s">
        <v>105</v>
      </c>
      <c r="AH303" s="3" t="s">
        <v>104</v>
      </c>
      <c r="AI303" s="3" t="s">
        <v>107</v>
      </c>
      <c r="AJ303" s="3" t="s">
        <v>107</v>
      </c>
      <c r="AK303" s="3" t="s">
        <v>117</v>
      </c>
      <c r="AL303" s="3" t="s">
        <v>105</v>
      </c>
      <c r="AM303" s="3" t="s">
        <v>107</v>
      </c>
      <c r="AN303" s="3" t="s">
        <v>108</v>
      </c>
      <c r="AO303" s="3" t="s">
        <v>206</v>
      </c>
      <c r="AP303" s="3" t="s">
        <v>96</v>
      </c>
      <c r="AQ303" s="3" t="s">
        <v>2163</v>
      </c>
      <c r="AR303" s="3" t="s">
        <v>2164</v>
      </c>
      <c r="AS303" s="3" t="s">
        <v>2165</v>
      </c>
      <c r="AT303" s="3" t="s">
        <v>96</v>
      </c>
      <c r="AU303" s="3" t="s">
        <v>96</v>
      </c>
      <c r="AV303" s="3" t="s">
        <v>96</v>
      </c>
      <c r="AW303" s="3" t="s">
        <v>2161</v>
      </c>
      <c r="AX303" t="s">
        <v>2166</v>
      </c>
    </row>
    <row r="304" spans="1:50" ht="22" customHeight="1" x14ac:dyDescent="0.35">
      <c r="A304" s="2">
        <v>45534.664236111108</v>
      </c>
      <c r="B304" s="2">
        <v>45534.666388888887</v>
      </c>
      <c r="C304" s="3" t="s">
        <v>52</v>
      </c>
      <c r="D304" s="3" t="s">
        <v>2167</v>
      </c>
      <c r="E304">
        <v>100</v>
      </c>
      <c r="F304">
        <v>186</v>
      </c>
      <c r="G304" s="3" t="s">
        <v>94</v>
      </c>
      <c r="H304" s="2">
        <v>45534.666400243055</v>
      </c>
      <c r="I304" s="3" t="s">
        <v>2168</v>
      </c>
      <c r="J304" s="3" t="s">
        <v>96</v>
      </c>
      <c r="K304" s="3" t="s">
        <v>96</v>
      </c>
      <c r="L304" s="3" t="s">
        <v>96</v>
      </c>
      <c r="M304" s="3" t="s">
        <v>96</v>
      </c>
      <c r="N304">
        <v>40.456200000000003</v>
      </c>
      <c r="O304">
        <v>-79.816299999999998</v>
      </c>
      <c r="P304" s="3" t="s">
        <v>97</v>
      </c>
      <c r="Q304" s="3" t="s">
        <v>98</v>
      </c>
      <c r="R304">
        <v>1</v>
      </c>
      <c r="S304" s="3" t="s">
        <v>99</v>
      </c>
      <c r="T304" s="3" t="s">
        <v>2169</v>
      </c>
      <c r="U304">
        <v>37</v>
      </c>
      <c r="V304" s="3" t="s">
        <v>133</v>
      </c>
      <c r="W304" s="3" t="s">
        <v>96</v>
      </c>
      <c r="X304" s="3" t="s">
        <v>2170</v>
      </c>
      <c r="Y304" s="3" t="s">
        <v>96</v>
      </c>
      <c r="Z304" s="3" t="s">
        <v>104</v>
      </c>
      <c r="AA304" s="3" t="s">
        <v>107</v>
      </c>
      <c r="AB304" s="3" t="s">
        <v>104</v>
      </c>
      <c r="AC304" s="3" t="s">
        <v>104</v>
      </c>
      <c r="AD304" s="3" t="s">
        <v>105</v>
      </c>
      <c r="AE304" s="3" t="s">
        <v>117</v>
      </c>
      <c r="AF304" s="3" t="s">
        <v>105</v>
      </c>
      <c r="AG304" s="3" t="s">
        <v>106</v>
      </c>
      <c r="AH304" s="3" t="s">
        <v>105</v>
      </c>
      <c r="AI304" s="3" t="s">
        <v>105</v>
      </c>
      <c r="AJ304" s="3" t="s">
        <v>105</v>
      </c>
      <c r="AK304" s="3" t="s">
        <v>106</v>
      </c>
      <c r="AL304" s="3" t="s">
        <v>104</v>
      </c>
      <c r="AM304" s="3" t="s">
        <v>104</v>
      </c>
      <c r="AN304" s="3" t="s">
        <v>108</v>
      </c>
      <c r="AO304" s="3" t="s">
        <v>96</v>
      </c>
      <c r="AP304" s="3" t="s">
        <v>96</v>
      </c>
      <c r="AQ304" s="3" t="s">
        <v>2171</v>
      </c>
      <c r="AR304" s="3" t="s">
        <v>2172</v>
      </c>
      <c r="AS304" s="3" t="s">
        <v>96</v>
      </c>
      <c r="AT304" s="3" t="s">
        <v>96</v>
      </c>
      <c r="AU304" s="3" t="s">
        <v>96</v>
      </c>
      <c r="AV304" s="3" t="s">
        <v>2173</v>
      </c>
      <c r="AW304" s="3" t="s">
        <v>2169</v>
      </c>
      <c r="AX304" t="s">
        <v>2174</v>
      </c>
    </row>
    <row r="305" spans="1:50" ht="22" customHeight="1" x14ac:dyDescent="0.35">
      <c r="A305" s="2">
        <v>45534.664375</v>
      </c>
      <c r="B305" s="2">
        <v>45534.666886574072</v>
      </c>
      <c r="C305" s="3" t="s">
        <v>52</v>
      </c>
      <c r="D305" s="3" t="s">
        <v>2175</v>
      </c>
      <c r="E305">
        <v>100</v>
      </c>
      <c r="F305">
        <v>216</v>
      </c>
      <c r="G305" s="3" t="s">
        <v>94</v>
      </c>
      <c r="H305" s="2">
        <v>45534.666899664349</v>
      </c>
      <c r="I305" s="3" t="s">
        <v>2176</v>
      </c>
      <c r="J305" s="3" t="s">
        <v>96</v>
      </c>
      <c r="K305" s="3" t="s">
        <v>96</v>
      </c>
      <c r="L305" s="3" t="s">
        <v>96</v>
      </c>
      <c r="M305" s="3" t="s">
        <v>96</v>
      </c>
      <c r="N305">
        <v>32.837200000000003</v>
      </c>
      <c r="O305">
        <v>-96.769000000000005</v>
      </c>
      <c r="P305" s="3" t="s">
        <v>97</v>
      </c>
      <c r="Q305" s="3" t="s">
        <v>98</v>
      </c>
      <c r="R305">
        <v>1</v>
      </c>
      <c r="S305" s="3" t="s">
        <v>99</v>
      </c>
      <c r="T305" s="3" t="s">
        <v>2177</v>
      </c>
      <c r="U305">
        <v>25</v>
      </c>
      <c r="V305" s="3" t="s">
        <v>133</v>
      </c>
      <c r="W305" s="3" t="s">
        <v>96</v>
      </c>
      <c r="X305" s="3" t="s">
        <v>2178</v>
      </c>
      <c r="Y305" s="3" t="s">
        <v>116</v>
      </c>
      <c r="Z305" s="3" t="s">
        <v>117</v>
      </c>
      <c r="AA305" s="3" t="s">
        <v>104</v>
      </c>
      <c r="AB305" s="3" t="s">
        <v>104</v>
      </c>
      <c r="AC305" s="3" t="s">
        <v>104</v>
      </c>
      <c r="AD305" s="3" t="s">
        <v>104</v>
      </c>
      <c r="AE305" s="3" t="s">
        <v>104</v>
      </c>
      <c r="AF305" s="3" t="s">
        <v>104</v>
      </c>
      <c r="AG305" s="3" t="s">
        <v>104</v>
      </c>
      <c r="AH305" s="3" t="s">
        <v>107</v>
      </c>
      <c r="AI305" s="3" t="s">
        <v>104</v>
      </c>
      <c r="AJ305" s="3" t="s">
        <v>104</v>
      </c>
      <c r="AK305" s="3" t="s">
        <v>104</v>
      </c>
      <c r="AL305" s="3" t="s">
        <v>107</v>
      </c>
      <c r="AM305" s="3" t="s">
        <v>104</v>
      </c>
      <c r="AN305" s="3" t="s">
        <v>108</v>
      </c>
      <c r="AO305" s="3" t="s">
        <v>2179</v>
      </c>
      <c r="AP305" s="3" t="s">
        <v>96</v>
      </c>
      <c r="AQ305" s="3" t="s">
        <v>2180</v>
      </c>
      <c r="AR305" s="3" t="s">
        <v>1409</v>
      </c>
      <c r="AS305" s="3" t="s">
        <v>2181</v>
      </c>
      <c r="AT305" s="3" t="s">
        <v>2182</v>
      </c>
      <c r="AU305" s="3" t="s">
        <v>96</v>
      </c>
      <c r="AV305" s="3" t="s">
        <v>96</v>
      </c>
      <c r="AW305" s="3" t="s">
        <v>2177</v>
      </c>
      <c r="AX305" t="s">
        <v>2183</v>
      </c>
    </row>
    <row r="306" spans="1:50" ht="22" customHeight="1" x14ac:dyDescent="0.35">
      <c r="A306" s="2">
        <v>45534.664236111108</v>
      </c>
      <c r="B306" s="2">
        <v>45534.667326388888</v>
      </c>
      <c r="C306" s="3" t="s">
        <v>52</v>
      </c>
      <c r="D306" s="3" t="s">
        <v>2184</v>
      </c>
      <c r="E306">
        <v>100</v>
      </c>
      <c r="F306">
        <v>267</v>
      </c>
      <c r="G306" s="3" t="s">
        <v>94</v>
      </c>
      <c r="H306" s="2">
        <v>45534.667337974533</v>
      </c>
      <c r="I306" s="3" t="s">
        <v>2185</v>
      </c>
      <c r="J306" s="3" t="s">
        <v>96</v>
      </c>
      <c r="K306" s="3" t="s">
        <v>96</v>
      </c>
      <c r="L306" s="3" t="s">
        <v>96</v>
      </c>
      <c r="M306" s="3" t="s">
        <v>96</v>
      </c>
      <c r="N306">
        <v>40.299700000000001</v>
      </c>
      <c r="O306">
        <v>-111.6737</v>
      </c>
      <c r="P306" s="3" t="s">
        <v>97</v>
      </c>
      <c r="Q306" s="3" t="s">
        <v>98</v>
      </c>
      <c r="R306">
        <v>1</v>
      </c>
      <c r="S306" s="3" t="s">
        <v>99</v>
      </c>
      <c r="T306" s="3" t="s">
        <v>2186</v>
      </c>
      <c r="U306">
        <v>30</v>
      </c>
      <c r="V306" s="3" t="s">
        <v>133</v>
      </c>
      <c r="W306" s="3" t="s">
        <v>96</v>
      </c>
      <c r="X306" s="3" t="s">
        <v>2187</v>
      </c>
      <c r="Y306" s="3" t="s">
        <v>116</v>
      </c>
      <c r="Z306" s="3" t="s">
        <v>117</v>
      </c>
      <c r="AA306" s="3" t="s">
        <v>104</v>
      </c>
      <c r="AB306" s="3" t="s">
        <v>107</v>
      </c>
      <c r="AC306" s="3" t="s">
        <v>105</v>
      </c>
      <c r="AD306" s="3" t="s">
        <v>106</v>
      </c>
      <c r="AE306" s="3" t="s">
        <v>104</v>
      </c>
      <c r="AF306" s="3" t="s">
        <v>104</v>
      </c>
      <c r="AG306" s="3" t="s">
        <v>106</v>
      </c>
      <c r="AH306" s="3" t="s">
        <v>106</v>
      </c>
      <c r="AI306" s="3" t="s">
        <v>107</v>
      </c>
      <c r="AJ306" s="3" t="s">
        <v>117</v>
      </c>
      <c r="AK306" s="3" t="s">
        <v>117</v>
      </c>
      <c r="AL306" s="3" t="s">
        <v>105</v>
      </c>
      <c r="AM306" s="3" t="s">
        <v>107</v>
      </c>
      <c r="AN306" s="3" t="s">
        <v>108</v>
      </c>
      <c r="AO306" s="3" t="s">
        <v>244</v>
      </c>
      <c r="AP306" s="3" t="s">
        <v>96</v>
      </c>
      <c r="AQ306" s="3" t="s">
        <v>2188</v>
      </c>
      <c r="AR306" s="3" t="s">
        <v>2189</v>
      </c>
      <c r="AS306" s="3" t="s">
        <v>2190</v>
      </c>
      <c r="AT306" s="3" t="s">
        <v>96</v>
      </c>
      <c r="AU306" s="3" t="s">
        <v>96</v>
      </c>
      <c r="AV306" s="3" t="s">
        <v>96</v>
      </c>
      <c r="AW306" s="3" t="s">
        <v>2186</v>
      </c>
      <c r="AX306" t="s">
        <v>2161</v>
      </c>
    </row>
    <row r="307" spans="1:50" s="5" customFormat="1" ht="22" customHeight="1" x14ac:dyDescent="0.35">
      <c r="A307" s="2">
        <v>45534.664629629631</v>
      </c>
      <c r="B307" s="2">
        <v>45534.668703703705</v>
      </c>
      <c r="C307" s="3" t="s">
        <v>52</v>
      </c>
      <c r="D307" s="3" t="s">
        <v>2191</v>
      </c>
      <c r="E307">
        <v>100</v>
      </c>
      <c r="F307">
        <v>352</v>
      </c>
      <c r="G307" s="3" t="s">
        <v>94</v>
      </c>
      <c r="H307" s="2">
        <v>45534.668715150467</v>
      </c>
      <c r="I307" s="3" t="s">
        <v>2192</v>
      </c>
      <c r="J307" s="3" t="s">
        <v>96</v>
      </c>
      <c r="K307" s="3" t="s">
        <v>96</v>
      </c>
      <c r="L307" s="3" t="s">
        <v>96</v>
      </c>
      <c r="M307" s="3" t="s">
        <v>96</v>
      </c>
      <c r="N307">
        <v>32.040999999999997</v>
      </c>
      <c r="O307">
        <v>-84.216200000000001</v>
      </c>
      <c r="P307" s="3" t="s">
        <v>97</v>
      </c>
      <c r="Q307" s="3" t="s">
        <v>98</v>
      </c>
      <c r="R307">
        <v>1</v>
      </c>
      <c r="S307" s="3" t="s">
        <v>99</v>
      </c>
      <c r="T307" s="3" t="s">
        <v>2193</v>
      </c>
      <c r="U307">
        <v>25</v>
      </c>
      <c r="V307" s="3" t="s">
        <v>133</v>
      </c>
      <c r="W307" s="3" t="s">
        <v>96</v>
      </c>
      <c r="X307" s="3" t="s">
        <v>2194</v>
      </c>
      <c r="Y307" s="3" t="s">
        <v>116</v>
      </c>
      <c r="Z307" s="3" t="s">
        <v>105</v>
      </c>
      <c r="AA307" s="3" t="s">
        <v>105</v>
      </c>
      <c r="AB307" s="3" t="s">
        <v>117</v>
      </c>
      <c r="AC307" s="3" t="s">
        <v>104</v>
      </c>
      <c r="AD307" s="3" t="s">
        <v>105</v>
      </c>
      <c r="AE307" s="3" t="s">
        <v>107</v>
      </c>
      <c r="AF307" s="3" t="s">
        <v>105</v>
      </c>
      <c r="AG307" s="3" t="s">
        <v>105</v>
      </c>
      <c r="AH307" s="3" t="s">
        <v>107</v>
      </c>
      <c r="AI307" s="3" t="s">
        <v>105</v>
      </c>
      <c r="AJ307" s="3" t="s">
        <v>105</v>
      </c>
      <c r="AK307" s="3" t="s">
        <v>105</v>
      </c>
      <c r="AL307" s="3" t="s">
        <v>106</v>
      </c>
      <c r="AM307" s="3" t="s">
        <v>105</v>
      </c>
      <c r="AN307" s="3" t="s">
        <v>108</v>
      </c>
      <c r="AO307" s="3" t="s">
        <v>938</v>
      </c>
      <c r="AP307" s="3" t="s">
        <v>96</v>
      </c>
      <c r="AQ307" s="3" t="s">
        <v>2195</v>
      </c>
      <c r="AR307" s="3" t="s">
        <v>238</v>
      </c>
      <c r="AS307" s="3" t="s">
        <v>96</v>
      </c>
      <c r="AT307" s="3" t="s">
        <v>96</v>
      </c>
      <c r="AU307" s="3" t="s">
        <v>96</v>
      </c>
      <c r="AV307" s="3" t="s">
        <v>2196</v>
      </c>
      <c r="AW307" s="3" t="s">
        <v>2193</v>
      </c>
      <c r="AX307" t="s">
        <v>2197</v>
      </c>
    </row>
    <row r="308" spans="1:50" s="5" customFormat="1" ht="22" customHeight="1" x14ac:dyDescent="0.35">
      <c r="A308" s="2">
        <v>45534.664247685185</v>
      </c>
      <c r="B308" s="2">
        <v>45534.669907407406</v>
      </c>
      <c r="C308" s="3" t="s">
        <v>52</v>
      </c>
      <c r="D308" s="3" t="s">
        <v>2198</v>
      </c>
      <c r="E308">
        <v>100</v>
      </c>
      <c r="F308">
        <v>489</v>
      </c>
      <c r="G308" s="3" t="s">
        <v>94</v>
      </c>
      <c r="H308" s="2">
        <v>45534.669923865738</v>
      </c>
      <c r="I308" s="3" t="s">
        <v>2199</v>
      </c>
      <c r="J308" s="3" t="s">
        <v>96</v>
      </c>
      <c r="K308" s="3" t="s">
        <v>96</v>
      </c>
      <c r="L308" s="3" t="s">
        <v>96</v>
      </c>
      <c r="M308" s="3" t="s">
        <v>96</v>
      </c>
      <c r="N308">
        <v>42.347099999999998</v>
      </c>
      <c r="O308">
        <v>-83.289900000000003</v>
      </c>
      <c r="P308" s="3" t="s">
        <v>97</v>
      </c>
      <c r="Q308" s="3" t="s">
        <v>98</v>
      </c>
      <c r="R308">
        <v>1</v>
      </c>
      <c r="S308" s="3" t="s">
        <v>99</v>
      </c>
      <c r="T308" s="3" t="s">
        <v>2197</v>
      </c>
      <c r="U308">
        <v>31</v>
      </c>
      <c r="V308" s="3" t="s">
        <v>133</v>
      </c>
      <c r="W308" s="3" t="s">
        <v>96</v>
      </c>
      <c r="X308" s="3" t="s">
        <v>2200</v>
      </c>
      <c r="Y308" s="3" t="s">
        <v>103</v>
      </c>
      <c r="Z308" s="3" t="s">
        <v>105</v>
      </c>
      <c r="AA308" s="3" t="s">
        <v>105</v>
      </c>
      <c r="AB308" s="3" t="s">
        <v>106</v>
      </c>
      <c r="AC308" s="3" t="s">
        <v>105</v>
      </c>
      <c r="AD308" s="3" t="s">
        <v>104</v>
      </c>
      <c r="AE308" s="3" t="s">
        <v>105</v>
      </c>
      <c r="AF308" s="3" t="s">
        <v>104</v>
      </c>
      <c r="AG308" s="3" t="s">
        <v>104</v>
      </c>
      <c r="AH308" s="3" t="s">
        <v>107</v>
      </c>
      <c r="AI308" s="3" t="s">
        <v>105</v>
      </c>
      <c r="AJ308" s="3" t="s">
        <v>117</v>
      </c>
      <c r="AK308" s="3" t="s">
        <v>106</v>
      </c>
      <c r="AL308" s="3" t="s">
        <v>106</v>
      </c>
      <c r="AM308" s="3" t="s">
        <v>105</v>
      </c>
      <c r="AN308" s="3" t="s">
        <v>108</v>
      </c>
      <c r="AO308" s="3" t="s">
        <v>2201</v>
      </c>
      <c r="AP308" s="3" t="s">
        <v>96</v>
      </c>
      <c r="AQ308" s="3" t="s">
        <v>2202</v>
      </c>
      <c r="AR308" s="3" t="s">
        <v>2203</v>
      </c>
      <c r="AS308" s="3" t="s">
        <v>2204</v>
      </c>
      <c r="AT308" s="3" t="s">
        <v>2205</v>
      </c>
      <c r="AU308" s="3" t="s">
        <v>96</v>
      </c>
      <c r="AV308" s="3" t="s">
        <v>96</v>
      </c>
      <c r="AW308" s="3" t="s">
        <v>2197</v>
      </c>
      <c r="AX308" t="s">
        <v>2169</v>
      </c>
    </row>
    <row r="309" spans="1:50" ht="22" customHeight="1" x14ac:dyDescent="0.35">
      <c r="A309" s="2">
        <v>45534.668622685182</v>
      </c>
      <c r="B309" s="2">
        <v>45534.672523148147</v>
      </c>
      <c r="C309" s="3" t="s">
        <v>52</v>
      </c>
      <c r="D309" s="3" t="s">
        <v>2206</v>
      </c>
      <c r="E309">
        <v>100</v>
      </c>
      <c r="F309">
        <v>337</v>
      </c>
      <c r="G309" s="3" t="s">
        <v>94</v>
      </c>
      <c r="H309" s="2">
        <v>45534.6725396412</v>
      </c>
      <c r="I309" s="3" t="s">
        <v>2207</v>
      </c>
      <c r="J309" s="3" t="s">
        <v>96</v>
      </c>
      <c r="K309" s="3" t="s">
        <v>96</v>
      </c>
      <c r="L309" s="3" t="s">
        <v>96</v>
      </c>
      <c r="M309" s="3" t="s">
        <v>96</v>
      </c>
      <c r="N309">
        <v>37.9285</v>
      </c>
      <c r="O309">
        <v>-121.68810000000001</v>
      </c>
      <c r="P309" s="3" t="s">
        <v>97</v>
      </c>
      <c r="Q309" s="3" t="s">
        <v>98</v>
      </c>
      <c r="R309">
        <v>1</v>
      </c>
      <c r="S309" s="3" t="s">
        <v>99</v>
      </c>
      <c r="T309" s="3" t="s">
        <v>2208</v>
      </c>
      <c r="U309">
        <v>45</v>
      </c>
      <c r="V309" s="3" t="s">
        <v>133</v>
      </c>
      <c r="W309" s="3" t="s">
        <v>96</v>
      </c>
      <c r="X309" s="3" t="s">
        <v>2209</v>
      </c>
      <c r="Y309" s="3" t="s">
        <v>144</v>
      </c>
      <c r="Z309" s="3" t="s">
        <v>106</v>
      </c>
      <c r="AA309" s="3" t="s">
        <v>105</v>
      </c>
      <c r="AB309" s="3" t="s">
        <v>105</v>
      </c>
      <c r="AC309" s="3" t="s">
        <v>105</v>
      </c>
      <c r="AD309" s="3" t="s">
        <v>104</v>
      </c>
      <c r="AE309" s="3" t="s">
        <v>105</v>
      </c>
      <c r="AF309" s="3" t="s">
        <v>105</v>
      </c>
      <c r="AG309" s="3" t="s">
        <v>105</v>
      </c>
      <c r="AH309" s="3" t="s">
        <v>105</v>
      </c>
      <c r="AI309" s="3" t="s">
        <v>117</v>
      </c>
      <c r="AJ309" s="3" t="s">
        <v>117</v>
      </c>
      <c r="AK309" s="3" t="s">
        <v>117</v>
      </c>
      <c r="AL309" s="3" t="s">
        <v>105</v>
      </c>
      <c r="AM309" s="3" t="s">
        <v>105</v>
      </c>
      <c r="AN309" s="3" t="s">
        <v>108</v>
      </c>
      <c r="AO309" s="3" t="s">
        <v>999</v>
      </c>
      <c r="AP309" s="3" t="s">
        <v>96</v>
      </c>
      <c r="AQ309" s="3" t="s">
        <v>2210</v>
      </c>
      <c r="AR309" s="3" t="s">
        <v>147</v>
      </c>
      <c r="AS309" s="3" t="s">
        <v>2211</v>
      </c>
      <c r="AT309" s="3" t="s">
        <v>2212</v>
      </c>
      <c r="AU309" s="3" t="s">
        <v>96</v>
      </c>
      <c r="AV309" s="3" t="s">
        <v>96</v>
      </c>
      <c r="AW309" s="3" t="s">
        <v>2208</v>
      </c>
      <c r="AX309" t="s">
        <v>2186</v>
      </c>
    </row>
    <row r="310" spans="1:50" ht="22" customHeight="1" x14ac:dyDescent="0.35">
      <c r="A310" s="2">
        <v>45534.671041666668</v>
      </c>
      <c r="B310" s="2">
        <v>45534.672905092593</v>
      </c>
      <c r="C310" s="3" t="s">
        <v>52</v>
      </c>
      <c r="D310" s="3" t="s">
        <v>2213</v>
      </c>
      <c r="E310">
        <v>100</v>
      </c>
      <c r="F310">
        <v>161</v>
      </c>
      <c r="G310" s="3" t="s">
        <v>94</v>
      </c>
      <c r="H310" s="2">
        <v>45534.672915057869</v>
      </c>
      <c r="I310" s="3" t="s">
        <v>2214</v>
      </c>
      <c r="J310" s="3" t="s">
        <v>96</v>
      </c>
      <c r="K310" s="3" t="s">
        <v>96</v>
      </c>
      <c r="L310" s="3" t="s">
        <v>96</v>
      </c>
      <c r="M310" s="3" t="s">
        <v>96</v>
      </c>
      <c r="N310">
        <v>43.578000000000003</v>
      </c>
      <c r="O310">
        <v>-116.2954</v>
      </c>
      <c r="P310" s="3" t="s">
        <v>97</v>
      </c>
      <c r="Q310" s="3" t="s">
        <v>98</v>
      </c>
      <c r="R310">
        <v>1</v>
      </c>
      <c r="S310" s="3" t="s">
        <v>99</v>
      </c>
      <c r="T310" s="3" t="s">
        <v>2215</v>
      </c>
      <c r="U310">
        <v>29</v>
      </c>
      <c r="V310" s="3" t="s">
        <v>133</v>
      </c>
      <c r="W310" s="3" t="s">
        <v>96</v>
      </c>
      <c r="X310" s="3" t="s">
        <v>2216</v>
      </c>
      <c r="Y310" s="3" t="s">
        <v>103</v>
      </c>
      <c r="Z310" s="3" t="s">
        <v>104</v>
      </c>
      <c r="AA310" s="3" t="s">
        <v>104</v>
      </c>
      <c r="AB310" s="3" t="s">
        <v>104</v>
      </c>
      <c r="AC310" s="3" t="s">
        <v>104</v>
      </c>
      <c r="AD310" s="3" t="s">
        <v>104</v>
      </c>
      <c r="AE310" s="3" t="s">
        <v>107</v>
      </c>
      <c r="AF310" s="3" t="s">
        <v>104</v>
      </c>
      <c r="AG310" s="3" t="s">
        <v>105</v>
      </c>
      <c r="AH310" s="3" t="s">
        <v>104</v>
      </c>
      <c r="AI310" s="3" t="s">
        <v>104</v>
      </c>
      <c r="AJ310" s="3" t="s">
        <v>105</v>
      </c>
      <c r="AK310" s="3" t="s">
        <v>107</v>
      </c>
      <c r="AL310" s="3" t="s">
        <v>104</v>
      </c>
      <c r="AM310" s="3" t="s">
        <v>104</v>
      </c>
      <c r="AN310" s="3" t="s">
        <v>126</v>
      </c>
      <c r="AO310" s="3" t="s">
        <v>198</v>
      </c>
      <c r="AP310" s="3" t="s">
        <v>96</v>
      </c>
      <c r="AQ310" s="3" t="s">
        <v>96</v>
      </c>
      <c r="AR310" s="3" t="s">
        <v>96</v>
      </c>
      <c r="AS310" s="3" t="s">
        <v>96</v>
      </c>
      <c r="AT310" s="3" t="s">
        <v>96</v>
      </c>
      <c r="AU310" s="3" t="s">
        <v>2217</v>
      </c>
      <c r="AV310" s="3" t="s">
        <v>2218</v>
      </c>
      <c r="AW310" s="3" t="s">
        <v>2215</v>
      </c>
      <c r="AX310" t="s">
        <v>2177</v>
      </c>
    </row>
    <row r="311" spans="1:50" ht="22" customHeight="1" x14ac:dyDescent="0.35">
      <c r="A311" s="2">
        <v>45534.670914351853</v>
      </c>
      <c r="B311" s="2">
        <v>45534.672939814816</v>
      </c>
      <c r="C311" s="3" t="s">
        <v>52</v>
      </c>
      <c r="D311" s="3" t="s">
        <v>2219</v>
      </c>
      <c r="E311">
        <v>100</v>
      </c>
      <c r="F311">
        <v>175</v>
      </c>
      <c r="G311" s="3" t="s">
        <v>94</v>
      </c>
      <c r="H311" s="2">
        <v>45534.672957743052</v>
      </c>
      <c r="I311" s="3" t="s">
        <v>2220</v>
      </c>
      <c r="J311" s="3" t="s">
        <v>96</v>
      </c>
      <c r="K311" s="3" t="s">
        <v>96</v>
      </c>
      <c r="L311" s="3" t="s">
        <v>96</v>
      </c>
      <c r="M311" s="3" t="s">
        <v>96</v>
      </c>
      <c r="N311">
        <v>33.116500000000002</v>
      </c>
      <c r="O311">
        <v>-117.1846</v>
      </c>
      <c r="P311" s="3" t="s">
        <v>97</v>
      </c>
      <c r="Q311" s="3" t="s">
        <v>98</v>
      </c>
      <c r="R311">
        <v>1</v>
      </c>
      <c r="S311" s="3" t="s">
        <v>99</v>
      </c>
      <c r="T311" s="3" t="s">
        <v>2221</v>
      </c>
      <c r="U311">
        <v>36</v>
      </c>
      <c r="V311" s="3" t="s">
        <v>133</v>
      </c>
      <c r="W311" s="3" t="s">
        <v>96</v>
      </c>
      <c r="X311" s="3" t="s">
        <v>2222</v>
      </c>
      <c r="Y311" s="3" t="s">
        <v>144</v>
      </c>
      <c r="Z311" s="3" t="s">
        <v>107</v>
      </c>
      <c r="AA311" s="3" t="s">
        <v>105</v>
      </c>
      <c r="AB311" s="3" t="s">
        <v>105</v>
      </c>
      <c r="AC311" s="3" t="s">
        <v>106</v>
      </c>
      <c r="AD311" s="3" t="s">
        <v>105</v>
      </c>
      <c r="AE311" s="3" t="s">
        <v>105</v>
      </c>
      <c r="AF311" s="3" t="s">
        <v>104</v>
      </c>
      <c r="AG311" s="3" t="s">
        <v>107</v>
      </c>
      <c r="AH311" s="3" t="s">
        <v>107</v>
      </c>
      <c r="AI311" s="3" t="s">
        <v>105</v>
      </c>
      <c r="AJ311" s="3" t="s">
        <v>106</v>
      </c>
      <c r="AK311" s="3" t="s">
        <v>117</v>
      </c>
      <c r="AL311" s="3" t="s">
        <v>105</v>
      </c>
      <c r="AM311" s="3" t="s">
        <v>107</v>
      </c>
      <c r="AN311" s="3" t="s">
        <v>108</v>
      </c>
      <c r="AO311" s="3" t="s">
        <v>2223</v>
      </c>
      <c r="AP311" s="3" t="s">
        <v>96</v>
      </c>
      <c r="AQ311" s="3" t="s">
        <v>2224</v>
      </c>
      <c r="AR311" s="3" t="s">
        <v>238</v>
      </c>
      <c r="AS311" s="3" t="s">
        <v>2225</v>
      </c>
      <c r="AT311" s="3" t="s">
        <v>96</v>
      </c>
      <c r="AU311" s="3" t="s">
        <v>96</v>
      </c>
      <c r="AV311" s="3" t="s">
        <v>96</v>
      </c>
      <c r="AW311" s="3" t="s">
        <v>2221</v>
      </c>
      <c r="AX311" t="s">
        <v>2193</v>
      </c>
    </row>
    <row r="312" spans="1:50" ht="22" customHeight="1" x14ac:dyDescent="0.35">
      <c r="A312" s="2">
        <v>45534.669768518521</v>
      </c>
      <c r="B312" s="2">
        <v>45534.673125000001</v>
      </c>
      <c r="C312" s="3" t="s">
        <v>52</v>
      </c>
      <c r="D312" s="3" t="s">
        <v>2226</v>
      </c>
      <c r="E312">
        <v>100</v>
      </c>
      <c r="F312">
        <v>290</v>
      </c>
      <c r="G312" s="3" t="s">
        <v>94</v>
      </c>
      <c r="H312" s="2">
        <v>45534.673138831022</v>
      </c>
      <c r="I312" s="3" t="s">
        <v>2227</v>
      </c>
      <c r="J312" s="3" t="s">
        <v>96</v>
      </c>
      <c r="K312" s="3" t="s">
        <v>96</v>
      </c>
      <c r="L312" s="3" t="s">
        <v>96</v>
      </c>
      <c r="M312" s="3" t="s">
        <v>96</v>
      </c>
      <c r="N312">
        <v>39.9587</v>
      </c>
      <c r="O312">
        <v>-82.998699999999999</v>
      </c>
      <c r="P312" s="3" t="s">
        <v>97</v>
      </c>
      <c r="Q312" s="3" t="s">
        <v>98</v>
      </c>
      <c r="R312">
        <v>1</v>
      </c>
      <c r="S312" s="3" t="s">
        <v>99</v>
      </c>
      <c r="T312" s="3" t="s">
        <v>2228</v>
      </c>
      <c r="U312">
        <v>37</v>
      </c>
      <c r="V312" s="3" t="s">
        <v>133</v>
      </c>
      <c r="W312" s="3" t="s">
        <v>96</v>
      </c>
      <c r="X312" s="3" t="s">
        <v>2229</v>
      </c>
      <c r="Y312" s="3" t="s">
        <v>103</v>
      </c>
      <c r="Z312" s="3" t="s">
        <v>105</v>
      </c>
      <c r="AA312" s="3" t="s">
        <v>106</v>
      </c>
      <c r="AB312" s="3" t="s">
        <v>105</v>
      </c>
      <c r="AC312" s="3" t="s">
        <v>104</v>
      </c>
      <c r="AD312" s="3" t="s">
        <v>105</v>
      </c>
      <c r="AE312" s="3" t="s">
        <v>106</v>
      </c>
      <c r="AF312" s="3" t="s">
        <v>104</v>
      </c>
      <c r="AG312" s="3" t="s">
        <v>105</v>
      </c>
      <c r="AH312" s="3" t="s">
        <v>107</v>
      </c>
      <c r="AI312" s="3" t="s">
        <v>106</v>
      </c>
      <c r="AJ312" s="3" t="s">
        <v>106</v>
      </c>
      <c r="AK312" s="3" t="s">
        <v>105</v>
      </c>
      <c r="AL312" s="3" t="s">
        <v>106</v>
      </c>
      <c r="AM312" s="3" t="s">
        <v>105</v>
      </c>
      <c r="AN312" s="3" t="s">
        <v>126</v>
      </c>
      <c r="AO312" s="3" t="s">
        <v>2230</v>
      </c>
      <c r="AP312" s="3" t="s">
        <v>96</v>
      </c>
      <c r="AQ312" s="3" t="s">
        <v>96</v>
      </c>
      <c r="AR312" s="3" t="s">
        <v>96</v>
      </c>
      <c r="AS312" s="3" t="s">
        <v>96</v>
      </c>
      <c r="AT312" s="3" t="s">
        <v>2231</v>
      </c>
      <c r="AU312" s="3" t="s">
        <v>2232</v>
      </c>
      <c r="AV312" s="3" t="s">
        <v>2233</v>
      </c>
      <c r="AW312" s="3" t="s">
        <v>2228</v>
      </c>
      <c r="AX312" t="s">
        <v>2234</v>
      </c>
    </row>
    <row r="313" spans="1:50" ht="22" customHeight="1" x14ac:dyDescent="0.35">
      <c r="A313" s="2">
        <v>45534.670868055553</v>
      </c>
      <c r="B313" s="2">
        <v>45534.673182870371</v>
      </c>
      <c r="C313" s="3" t="s">
        <v>52</v>
      </c>
      <c r="D313" s="3" t="s">
        <v>2235</v>
      </c>
      <c r="E313">
        <v>100</v>
      </c>
      <c r="F313">
        <v>199</v>
      </c>
      <c r="G313" s="3" t="s">
        <v>94</v>
      </c>
      <c r="H313" s="2">
        <v>45534.673195081021</v>
      </c>
      <c r="I313" s="3" t="s">
        <v>2236</v>
      </c>
      <c r="J313" s="3" t="s">
        <v>96</v>
      </c>
      <c r="K313" s="3" t="s">
        <v>96</v>
      </c>
      <c r="L313" s="3" t="s">
        <v>96</v>
      </c>
      <c r="M313" s="3" t="s">
        <v>96</v>
      </c>
      <c r="N313">
        <v>41.493899999999996</v>
      </c>
      <c r="O313">
        <v>-73.051699999999997</v>
      </c>
      <c r="P313" s="3" t="s">
        <v>97</v>
      </c>
      <c r="Q313" s="3" t="s">
        <v>98</v>
      </c>
      <c r="R313">
        <v>1</v>
      </c>
      <c r="S313" s="3" t="s">
        <v>99</v>
      </c>
      <c r="T313" s="3" t="s">
        <v>2237</v>
      </c>
      <c r="U313">
        <v>45</v>
      </c>
      <c r="V313" s="3" t="s">
        <v>133</v>
      </c>
      <c r="W313" s="3" t="s">
        <v>96</v>
      </c>
      <c r="X313" s="3" t="s">
        <v>2238</v>
      </c>
      <c r="Y313" s="3" t="s">
        <v>144</v>
      </c>
      <c r="Z313" s="3" t="s">
        <v>107</v>
      </c>
      <c r="AA313" s="3" t="s">
        <v>105</v>
      </c>
      <c r="AB313" s="3" t="s">
        <v>106</v>
      </c>
      <c r="AC313" s="3" t="s">
        <v>105</v>
      </c>
      <c r="AD313" s="3" t="s">
        <v>105</v>
      </c>
      <c r="AE313" s="3" t="s">
        <v>105</v>
      </c>
      <c r="AF313" s="3" t="s">
        <v>105</v>
      </c>
      <c r="AG313" s="3" t="s">
        <v>105</v>
      </c>
      <c r="AH313" s="3" t="s">
        <v>105</v>
      </c>
      <c r="AI313" s="3" t="s">
        <v>107</v>
      </c>
      <c r="AJ313" s="3" t="s">
        <v>117</v>
      </c>
      <c r="AK313" s="3" t="s">
        <v>117</v>
      </c>
      <c r="AL313" s="3" t="s">
        <v>104</v>
      </c>
      <c r="AM313" s="3" t="s">
        <v>107</v>
      </c>
      <c r="AN313" s="3" t="s">
        <v>108</v>
      </c>
      <c r="AO313" s="3" t="s">
        <v>222</v>
      </c>
      <c r="AP313" s="3" t="s">
        <v>96</v>
      </c>
      <c r="AQ313" s="3" t="s">
        <v>2239</v>
      </c>
      <c r="AR313" s="3" t="s">
        <v>1800</v>
      </c>
      <c r="AS313" s="3" t="s">
        <v>2240</v>
      </c>
      <c r="AT313" s="3" t="s">
        <v>96</v>
      </c>
      <c r="AU313" s="3" t="s">
        <v>96</v>
      </c>
      <c r="AV313" s="3" t="s">
        <v>96</v>
      </c>
      <c r="AW313" s="3" t="s">
        <v>2237</v>
      </c>
      <c r="AX313" t="s">
        <v>2208</v>
      </c>
    </row>
    <row r="314" spans="1:50" ht="22" customHeight="1" x14ac:dyDescent="0.35">
      <c r="A314" s="2">
        <v>45534.669004629628</v>
      </c>
      <c r="B314" s="2">
        <v>45534.673379629632</v>
      </c>
      <c r="C314" s="3" t="s">
        <v>52</v>
      </c>
      <c r="D314" s="3" t="s">
        <v>2241</v>
      </c>
      <c r="E314">
        <v>100</v>
      </c>
      <c r="F314">
        <v>378</v>
      </c>
      <c r="G314" s="3" t="s">
        <v>94</v>
      </c>
      <c r="H314" s="2">
        <v>45534.673392604163</v>
      </c>
      <c r="I314" s="3" t="s">
        <v>2242</v>
      </c>
      <c r="J314" s="3" t="s">
        <v>96</v>
      </c>
      <c r="K314" s="3" t="s">
        <v>96</v>
      </c>
      <c r="L314" s="3" t="s">
        <v>96</v>
      </c>
      <c r="M314" s="3" t="s">
        <v>96</v>
      </c>
      <c r="N314">
        <v>40.8596</v>
      </c>
      <c r="O314">
        <v>-73.931600000000003</v>
      </c>
      <c r="P314" s="3" t="s">
        <v>97</v>
      </c>
      <c r="Q314" s="3" t="s">
        <v>98</v>
      </c>
      <c r="R314">
        <v>1</v>
      </c>
      <c r="S314" s="3" t="s">
        <v>99</v>
      </c>
      <c r="T314" s="3" t="s">
        <v>2243</v>
      </c>
      <c r="U314">
        <v>22</v>
      </c>
      <c r="V314" s="3" t="s">
        <v>133</v>
      </c>
      <c r="W314" s="3" t="s">
        <v>96</v>
      </c>
      <c r="X314" s="3" t="s">
        <v>2244</v>
      </c>
      <c r="Y314" s="3" t="s">
        <v>144</v>
      </c>
      <c r="Z314" s="3" t="s">
        <v>106</v>
      </c>
      <c r="AA314" s="3" t="s">
        <v>105</v>
      </c>
      <c r="AB314" s="3" t="s">
        <v>107</v>
      </c>
      <c r="AC314" s="3" t="s">
        <v>105</v>
      </c>
      <c r="AD314" s="3" t="s">
        <v>105</v>
      </c>
      <c r="AE314" s="3" t="s">
        <v>105</v>
      </c>
      <c r="AF314" s="3" t="s">
        <v>105</v>
      </c>
      <c r="AG314" s="3" t="s">
        <v>106</v>
      </c>
      <c r="AH314" s="3" t="s">
        <v>104</v>
      </c>
      <c r="AI314" s="3" t="s">
        <v>107</v>
      </c>
      <c r="AJ314" s="3" t="s">
        <v>117</v>
      </c>
      <c r="AK314" s="3" t="s">
        <v>117</v>
      </c>
      <c r="AL314" s="3" t="s">
        <v>104</v>
      </c>
      <c r="AM314" s="3" t="s">
        <v>107</v>
      </c>
      <c r="AN314" s="3" t="s">
        <v>108</v>
      </c>
      <c r="AO314" s="3" t="s">
        <v>2245</v>
      </c>
      <c r="AP314" s="3" t="s">
        <v>96</v>
      </c>
      <c r="AQ314" s="3" t="s">
        <v>2246</v>
      </c>
      <c r="AR314" s="3" t="s">
        <v>660</v>
      </c>
      <c r="AS314" s="3" t="s">
        <v>2247</v>
      </c>
      <c r="AT314" s="3" t="s">
        <v>96</v>
      </c>
      <c r="AU314" s="3" t="s">
        <v>96</v>
      </c>
      <c r="AV314" s="3" t="s">
        <v>96</v>
      </c>
      <c r="AW314" s="3" t="s">
        <v>2243</v>
      </c>
      <c r="AX314" t="s">
        <v>2243</v>
      </c>
    </row>
    <row r="315" spans="1:50" ht="22" customHeight="1" x14ac:dyDescent="0.35">
      <c r="A315" s="2">
        <v>45534.670844907407</v>
      </c>
      <c r="B315" s="2">
        <v>45534.673518518517</v>
      </c>
      <c r="C315" s="3" t="s">
        <v>52</v>
      </c>
      <c r="D315" s="3" t="s">
        <v>2248</v>
      </c>
      <c r="E315">
        <v>100</v>
      </c>
      <c r="F315">
        <v>231</v>
      </c>
      <c r="G315" s="3" t="s">
        <v>94</v>
      </c>
      <c r="H315" s="2">
        <v>45534.673535300928</v>
      </c>
      <c r="I315" s="3" t="s">
        <v>2249</v>
      </c>
      <c r="J315" s="3" t="s">
        <v>96</v>
      </c>
      <c r="K315" s="3" t="s">
        <v>96</v>
      </c>
      <c r="L315" s="3" t="s">
        <v>96</v>
      </c>
      <c r="M315" s="3" t="s">
        <v>96</v>
      </c>
      <c r="N315">
        <v>33.598199999999999</v>
      </c>
      <c r="O315">
        <v>-112.3724</v>
      </c>
      <c r="P315" s="3" t="s">
        <v>97</v>
      </c>
      <c r="Q315" s="3" t="s">
        <v>98</v>
      </c>
      <c r="R315">
        <v>1</v>
      </c>
      <c r="S315" s="3" t="s">
        <v>99</v>
      </c>
      <c r="T315" s="3" t="s">
        <v>2250</v>
      </c>
      <c r="U315">
        <v>18</v>
      </c>
      <c r="V315" s="3" t="s">
        <v>133</v>
      </c>
      <c r="W315" s="3" t="s">
        <v>96</v>
      </c>
      <c r="X315" s="3" t="s">
        <v>2251</v>
      </c>
      <c r="Y315" s="3" t="s">
        <v>135</v>
      </c>
      <c r="Z315" s="3" t="s">
        <v>105</v>
      </c>
      <c r="AA315" s="3" t="s">
        <v>105</v>
      </c>
      <c r="AB315" s="3" t="s">
        <v>105</v>
      </c>
      <c r="AC315" s="3" t="s">
        <v>104</v>
      </c>
      <c r="AD315" s="3" t="s">
        <v>105</v>
      </c>
      <c r="AE315" s="3" t="s">
        <v>104</v>
      </c>
      <c r="AF315" s="3" t="s">
        <v>104</v>
      </c>
      <c r="AG315" s="3" t="s">
        <v>104</v>
      </c>
      <c r="AH315" s="3" t="s">
        <v>105</v>
      </c>
      <c r="AI315" s="3" t="s">
        <v>104</v>
      </c>
      <c r="AJ315" s="3" t="s">
        <v>107</v>
      </c>
      <c r="AK315" s="3" t="s">
        <v>117</v>
      </c>
      <c r="AL315" s="3" t="s">
        <v>105</v>
      </c>
      <c r="AM315" s="3" t="s">
        <v>105</v>
      </c>
      <c r="AN315" s="3" t="s">
        <v>108</v>
      </c>
      <c r="AO315" s="3" t="s">
        <v>310</v>
      </c>
      <c r="AP315" s="3" t="s">
        <v>96</v>
      </c>
      <c r="AQ315" s="3" t="s">
        <v>2252</v>
      </c>
      <c r="AR315" s="3" t="s">
        <v>1276</v>
      </c>
      <c r="AS315" s="3" t="s">
        <v>96</v>
      </c>
      <c r="AT315" s="3" t="s">
        <v>96</v>
      </c>
      <c r="AU315" s="3" t="s">
        <v>96</v>
      </c>
      <c r="AV315" s="3" t="s">
        <v>2253</v>
      </c>
      <c r="AW315" s="3" t="s">
        <v>2250</v>
      </c>
      <c r="AX315" t="s">
        <v>2254</v>
      </c>
    </row>
    <row r="316" spans="1:50" ht="22" customHeight="1" x14ac:dyDescent="0.35">
      <c r="A316" s="2">
        <v>45534.673506944448</v>
      </c>
      <c r="B316" s="2">
        <v>45534.67496527778</v>
      </c>
      <c r="C316" s="3" t="s">
        <v>52</v>
      </c>
      <c r="D316" s="3" t="s">
        <v>2255</v>
      </c>
      <c r="E316">
        <v>100</v>
      </c>
      <c r="F316">
        <v>126</v>
      </c>
      <c r="G316" s="3" t="s">
        <v>94</v>
      </c>
      <c r="H316" s="2">
        <v>45534.674974814814</v>
      </c>
      <c r="I316" s="3" t="s">
        <v>2256</v>
      </c>
      <c r="J316" s="3" t="s">
        <v>96</v>
      </c>
      <c r="K316" s="3" t="s">
        <v>96</v>
      </c>
      <c r="L316" s="3" t="s">
        <v>96</v>
      </c>
      <c r="M316" s="3" t="s">
        <v>96</v>
      </c>
      <c r="N316">
        <v>44.37</v>
      </c>
      <c r="O316">
        <v>-68.250100000000003</v>
      </c>
      <c r="P316" s="3" t="s">
        <v>97</v>
      </c>
      <c r="Q316" s="3" t="s">
        <v>98</v>
      </c>
      <c r="R316">
        <v>1</v>
      </c>
      <c r="S316" s="3" t="s">
        <v>99</v>
      </c>
      <c r="T316" s="3" t="s">
        <v>2257</v>
      </c>
      <c r="U316">
        <v>33</v>
      </c>
      <c r="V316" s="3" t="s">
        <v>133</v>
      </c>
      <c r="W316" s="3" t="s">
        <v>96</v>
      </c>
      <c r="X316" s="3" t="s">
        <v>2258</v>
      </c>
      <c r="Y316" s="3" t="s">
        <v>103</v>
      </c>
      <c r="Z316" s="3" t="s">
        <v>105</v>
      </c>
      <c r="AA316" s="3" t="s">
        <v>104</v>
      </c>
      <c r="AB316" s="3" t="s">
        <v>104</v>
      </c>
      <c r="AC316" s="3" t="s">
        <v>104</v>
      </c>
      <c r="AD316" s="3" t="s">
        <v>104</v>
      </c>
      <c r="AE316" s="3" t="s">
        <v>107</v>
      </c>
      <c r="AF316" s="3" t="s">
        <v>104</v>
      </c>
      <c r="AG316" s="3" t="s">
        <v>104</v>
      </c>
      <c r="AH316" s="3" t="s">
        <v>105</v>
      </c>
      <c r="AI316" s="3" t="s">
        <v>106</v>
      </c>
      <c r="AJ316" s="3" t="s">
        <v>107</v>
      </c>
      <c r="AK316" s="3" t="s">
        <v>117</v>
      </c>
      <c r="AL316" s="3" t="s">
        <v>104</v>
      </c>
      <c r="AM316" s="3" t="s">
        <v>104</v>
      </c>
      <c r="AN316" s="3" t="s">
        <v>126</v>
      </c>
      <c r="AO316" s="3" t="s">
        <v>214</v>
      </c>
      <c r="AP316" s="3" t="s">
        <v>96</v>
      </c>
      <c r="AQ316" s="3" t="s">
        <v>96</v>
      </c>
      <c r="AR316" s="3" t="s">
        <v>96</v>
      </c>
      <c r="AS316" s="3" t="s">
        <v>96</v>
      </c>
      <c r="AT316" s="3" t="s">
        <v>96</v>
      </c>
      <c r="AU316" s="3" t="s">
        <v>2259</v>
      </c>
      <c r="AV316" s="3" t="s">
        <v>2260</v>
      </c>
      <c r="AW316" s="3" t="s">
        <v>2257</v>
      </c>
      <c r="AX316" t="s">
        <v>2228</v>
      </c>
    </row>
    <row r="317" spans="1:50" ht="22" customHeight="1" x14ac:dyDescent="0.35">
      <c r="A317" s="2">
        <v>45534.673750000002</v>
      </c>
      <c r="B317" s="2">
        <v>45534.675439814811</v>
      </c>
      <c r="C317" s="3" t="s">
        <v>52</v>
      </c>
      <c r="D317" s="3" t="s">
        <v>2261</v>
      </c>
      <c r="E317">
        <v>100</v>
      </c>
      <c r="F317">
        <v>145</v>
      </c>
      <c r="G317" s="3" t="s">
        <v>94</v>
      </c>
      <c r="H317" s="2">
        <v>45534.675448379632</v>
      </c>
      <c r="I317" s="3" t="s">
        <v>2262</v>
      </c>
      <c r="J317" s="3" t="s">
        <v>96</v>
      </c>
      <c r="K317" s="3" t="s">
        <v>96</v>
      </c>
      <c r="L317" s="3" t="s">
        <v>96</v>
      </c>
      <c r="M317" s="3" t="s">
        <v>96</v>
      </c>
      <c r="N317">
        <v>41.945999999999998</v>
      </c>
      <c r="O317">
        <v>-87.703299999999999</v>
      </c>
      <c r="P317" s="3" t="s">
        <v>97</v>
      </c>
      <c r="Q317" s="3" t="s">
        <v>98</v>
      </c>
      <c r="R317">
        <v>1</v>
      </c>
      <c r="S317" s="3" t="s">
        <v>99</v>
      </c>
      <c r="T317" s="3" t="s">
        <v>2263</v>
      </c>
      <c r="U317">
        <v>29</v>
      </c>
      <c r="V317" s="3" t="s">
        <v>133</v>
      </c>
      <c r="W317" s="3" t="s">
        <v>96</v>
      </c>
      <c r="X317" s="3" t="s">
        <v>2125</v>
      </c>
      <c r="Y317" s="3" t="s">
        <v>144</v>
      </c>
      <c r="Z317" s="3" t="s">
        <v>105</v>
      </c>
      <c r="AA317" s="3" t="s">
        <v>106</v>
      </c>
      <c r="AB317" s="3" t="s">
        <v>105</v>
      </c>
      <c r="AC317" s="3" t="s">
        <v>105</v>
      </c>
      <c r="AD317" s="3" t="s">
        <v>106</v>
      </c>
      <c r="AE317" s="3" t="s">
        <v>106</v>
      </c>
      <c r="AF317" s="3" t="s">
        <v>105</v>
      </c>
      <c r="AG317" s="3" t="s">
        <v>104</v>
      </c>
      <c r="AH317" s="3" t="s">
        <v>105</v>
      </c>
      <c r="AI317" s="3" t="s">
        <v>106</v>
      </c>
      <c r="AJ317" s="3" t="s">
        <v>107</v>
      </c>
      <c r="AK317" s="3" t="s">
        <v>107</v>
      </c>
      <c r="AL317" s="3" t="s">
        <v>105</v>
      </c>
      <c r="AM317" s="3" t="s">
        <v>105</v>
      </c>
      <c r="AN317" s="3" t="s">
        <v>108</v>
      </c>
      <c r="AO317" s="3" t="s">
        <v>444</v>
      </c>
      <c r="AP317" s="3" t="s">
        <v>96</v>
      </c>
      <c r="AQ317" s="3" t="s">
        <v>2264</v>
      </c>
      <c r="AR317" s="3" t="s">
        <v>2265</v>
      </c>
      <c r="AS317" s="3" t="s">
        <v>96</v>
      </c>
      <c r="AT317" s="3" t="s">
        <v>96</v>
      </c>
      <c r="AU317" s="3" t="s">
        <v>96</v>
      </c>
      <c r="AV317" s="3" t="s">
        <v>2266</v>
      </c>
      <c r="AW317" s="3" t="s">
        <v>2263</v>
      </c>
      <c r="AX317" t="s">
        <v>2267</v>
      </c>
    </row>
    <row r="318" spans="1:50" ht="22" customHeight="1" x14ac:dyDescent="0.35">
      <c r="A318" s="2">
        <v>45534.669768518521</v>
      </c>
      <c r="B318" s="2">
        <v>45534.675509259258</v>
      </c>
      <c r="C318" s="3" t="s">
        <v>52</v>
      </c>
      <c r="D318" s="3" t="s">
        <v>2268</v>
      </c>
      <c r="E318">
        <v>100</v>
      </c>
      <c r="F318">
        <v>496</v>
      </c>
      <c r="G318" s="3" t="s">
        <v>94</v>
      </c>
      <c r="H318" s="2">
        <v>45534.675515451388</v>
      </c>
      <c r="I318" s="3" t="s">
        <v>2269</v>
      </c>
      <c r="J318" s="3" t="s">
        <v>96</v>
      </c>
      <c r="K318" s="3" t="s">
        <v>96</v>
      </c>
      <c r="L318" s="3" t="s">
        <v>96</v>
      </c>
      <c r="M318" s="3" t="s">
        <v>96</v>
      </c>
      <c r="N318">
        <v>25.850200000000001</v>
      </c>
      <c r="O318">
        <v>-80.236699999999999</v>
      </c>
      <c r="P318" s="3" t="s">
        <v>97</v>
      </c>
      <c r="Q318" s="3" t="s">
        <v>98</v>
      </c>
      <c r="R318">
        <v>1</v>
      </c>
      <c r="S318" s="3" t="s">
        <v>99</v>
      </c>
      <c r="T318" s="3" t="s">
        <v>2254</v>
      </c>
      <c r="U318">
        <v>58</v>
      </c>
      <c r="V318" s="3" t="s">
        <v>133</v>
      </c>
      <c r="W318" s="3" t="s">
        <v>96</v>
      </c>
      <c r="X318" s="3" t="s">
        <v>2270</v>
      </c>
      <c r="Y318" s="3" t="s">
        <v>1168</v>
      </c>
      <c r="Z318" s="3" t="s">
        <v>106</v>
      </c>
      <c r="AA318" s="3" t="s">
        <v>106</v>
      </c>
      <c r="AB318" s="3" t="s">
        <v>106</v>
      </c>
      <c r="AC318" s="3" t="s">
        <v>106</v>
      </c>
      <c r="AD318" s="3" t="s">
        <v>106</v>
      </c>
      <c r="AE318" s="3" t="s">
        <v>106</v>
      </c>
      <c r="AF318" s="3" t="s">
        <v>106</v>
      </c>
      <c r="AG318" s="3" t="s">
        <v>106</v>
      </c>
      <c r="AH318" s="3" t="s">
        <v>106</v>
      </c>
      <c r="AI318" s="3" t="s">
        <v>106</v>
      </c>
      <c r="AJ318" s="3" t="s">
        <v>106</v>
      </c>
      <c r="AK318" s="3" t="s">
        <v>106</v>
      </c>
      <c r="AL318" s="3" t="s">
        <v>106</v>
      </c>
      <c r="AM318" s="3" t="s">
        <v>106</v>
      </c>
      <c r="AN318" s="3" t="s">
        <v>108</v>
      </c>
      <c r="AO318" s="3" t="s">
        <v>2271</v>
      </c>
      <c r="AP318" s="3" t="s">
        <v>96</v>
      </c>
      <c r="AQ318" s="3" t="s">
        <v>2272</v>
      </c>
      <c r="AR318" s="3" t="s">
        <v>2273</v>
      </c>
      <c r="AS318" s="3" t="s">
        <v>96</v>
      </c>
      <c r="AT318" s="3" t="s">
        <v>96</v>
      </c>
      <c r="AU318" s="3" t="s">
        <v>96</v>
      </c>
      <c r="AV318" s="3" t="s">
        <v>2274</v>
      </c>
      <c r="AW318" s="3" t="s">
        <v>2254</v>
      </c>
      <c r="AX318" t="s">
        <v>2237</v>
      </c>
    </row>
    <row r="319" spans="1:50" ht="22" customHeight="1" x14ac:dyDescent="0.35">
      <c r="A319" s="2">
        <v>45534.671435185184</v>
      </c>
      <c r="B319" s="2">
        <v>45534.675717592596</v>
      </c>
      <c r="C319" s="3" t="s">
        <v>52</v>
      </c>
      <c r="D319" s="3" t="s">
        <v>2275</v>
      </c>
      <c r="E319">
        <v>100</v>
      </c>
      <c r="F319">
        <v>370</v>
      </c>
      <c r="G319" s="3" t="s">
        <v>94</v>
      </c>
      <c r="H319" s="2">
        <v>45534.675731516203</v>
      </c>
      <c r="I319" s="3" t="s">
        <v>2276</v>
      </c>
      <c r="J319" s="3" t="s">
        <v>96</v>
      </c>
      <c r="K319" s="3" t="s">
        <v>96</v>
      </c>
      <c r="L319" s="3" t="s">
        <v>96</v>
      </c>
      <c r="M319" s="3" t="s">
        <v>96</v>
      </c>
      <c r="N319">
        <v>32.779699999999998</v>
      </c>
      <c r="O319">
        <v>-96.802199999999999</v>
      </c>
      <c r="P319" s="3" t="s">
        <v>97</v>
      </c>
      <c r="Q319" s="3" t="s">
        <v>98</v>
      </c>
      <c r="R319">
        <v>1</v>
      </c>
      <c r="S319" s="3" t="s">
        <v>99</v>
      </c>
      <c r="T319" s="3" t="s">
        <v>2267</v>
      </c>
      <c r="U319">
        <v>18</v>
      </c>
      <c r="V319" s="3" t="s">
        <v>133</v>
      </c>
      <c r="W319" s="3" t="s">
        <v>96</v>
      </c>
      <c r="X319" s="3" t="s">
        <v>2277</v>
      </c>
      <c r="Y319" s="3" t="s">
        <v>116</v>
      </c>
      <c r="Z319" s="3" t="s">
        <v>117</v>
      </c>
      <c r="AA319" s="3" t="s">
        <v>104</v>
      </c>
      <c r="AB319" s="3" t="s">
        <v>107</v>
      </c>
      <c r="AC319" s="3" t="s">
        <v>104</v>
      </c>
      <c r="AD319" s="3" t="s">
        <v>107</v>
      </c>
      <c r="AE319" s="3" t="s">
        <v>105</v>
      </c>
      <c r="AF319" s="3" t="s">
        <v>104</v>
      </c>
      <c r="AG319" s="3" t="s">
        <v>106</v>
      </c>
      <c r="AH319" s="3" t="s">
        <v>105</v>
      </c>
      <c r="AI319" s="3" t="s">
        <v>106</v>
      </c>
      <c r="AJ319" s="3" t="s">
        <v>107</v>
      </c>
      <c r="AK319" s="3" t="s">
        <v>105</v>
      </c>
      <c r="AL319" s="3" t="s">
        <v>105</v>
      </c>
      <c r="AM319" s="3" t="s">
        <v>105</v>
      </c>
      <c r="AN319" s="3" t="s">
        <v>108</v>
      </c>
      <c r="AO319" s="3" t="s">
        <v>610</v>
      </c>
      <c r="AP319" s="3" t="s">
        <v>96</v>
      </c>
      <c r="AQ319" s="3" t="s">
        <v>2278</v>
      </c>
      <c r="AR319" s="3" t="s">
        <v>2279</v>
      </c>
      <c r="AS319" s="3" t="s">
        <v>2280</v>
      </c>
      <c r="AT319" s="3" t="s">
        <v>96</v>
      </c>
      <c r="AU319" s="3" t="s">
        <v>96</v>
      </c>
      <c r="AV319" s="3" t="s">
        <v>96</v>
      </c>
      <c r="AW319" s="3" t="s">
        <v>2267</v>
      </c>
      <c r="AX319" t="s">
        <v>2221</v>
      </c>
    </row>
    <row r="320" spans="1:50" ht="22" customHeight="1" x14ac:dyDescent="0.35">
      <c r="A320" s="2">
        <v>45534.672731481478</v>
      </c>
      <c r="B320" s="2">
        <v>45534.675902777781</v>
      </c>
      <c r="C320" s="3" t="s">
        <v>52</v>
      </c>
      <c r="D320" s="3" t="s">
        <v>2281</v>
      </c>
      <c r="E320">
        <v>100</v>
      </c>
      <c r="F320">
        <v>274</v>
      </c>
      <c r="G320" s="3" t="s">
        <v>94</v>
      </c>
      <c r="H320" s="2">
        <v>45534.675918159723</v>
      </c>
      <c r="I320" s="3" t="s">
        <v>2282</v>
      </c>
      <c r="J320" s="3" t="s">
        <v>96</v>
      </c>
      <c r="K320" s="3" t="s">
        <v>96</v>
      </c>
      <c r="L320" s="3" t="s">
        <v>96</v>
      </c>
      <c r="M320" s="3" t="s">
        <v>96</v>
      </c>
      <c r="N320">
        <v>40.034500000000001</v>
      </c>
      <c r="O320">
        <v>-75.119299999999996</v>
      </c>
      <c r="P320" s="3" t="s">
        <v>97</v>
      </c>
      <c r="Q320" s="3" t="s">
        <v>98</v>
      </c>
      <c r="R320">
        <v>1</v>
      </c>
      <c r="S320" s="3" t="s">
        <v>99</v>
      </c>
      <c r="T320" s="3" t="s">
        <v>2283</v>
      </c>
      <c r="U320">
        <v>64</v>
      </c>
      <c r="V320" s="3" t="s">
        <v>133</v>
      </c>
      <c r="W320" s="3" t="s">
        <v>96</v>
      </c>
      <c r="X320" s="3" t="s">
        <v>2284</v>
      </c>
      <c r="Y320" s="3" t="s">
        <v>144</v>
      </c>
      <c r="Z320" s="3" t="s">
        <v>105</v>
      </c>
      <c r="AA320" s="3" t="s">
        <v>107</v>
      </c>
      <c r="AB320" s="3" t="s">
        <v>105</v>
      </c>
      <c r="AC320" s="3" t="s">
        <v>104</v>
      </c>
      <c r="AD320" s="3" t="s">
        <v>105</v>
      </c>
      <c r="AE320" s="3" t="s">
        <v>107</v>
      </c>
      <c r="AF320" s="3" t="s">
        <v>105</v>
      </c>
      <c r="AG320" s="3" t="s">
        <v>105</v>
      </c>
      <c r="AH320" s="3" t="s">
        <v>104</v>
      </c>
      <c r="AI320" s="3" t="s">
        <v>107</v>
      </c>
      <c r="AJ320" s="3" t="s">
        <v>107</v>
      </c>
      <c r="AK320" s="3" t="s">
        <v>117</v>
      </c>
      <c r="AL320" s="3" t="s">
        <v>104</v>
      </c>
      <c r="AM320" s="3" t="s">
        <v>107</v>
      </c>
      <c r="AN320" s="3" t="s">
        <v>108</v>
      </c>
      <c r="AO320" s="3" t="s">
        <v>610</v>
      </c>
      <c r="AP320" s="3" t="s">
        <v>96</v>
      </c>
      <c r="AQ320" s="3" t="s">
        <v>2285</v>
      </c>
      <c r="AR320" s="3" t="s">
        <v>138</v>
      </c>
      <c r="AS320" s="3" t="s">
        <v>2286</v>
      </c>
      <c r="AT320" s="3" t="s">
        <v>96</v>
      </c>
      <c r="AU320" s="3" t="s">
        <v>96</v>
      </c>
      <c r="AV320" s="3" t="s">
        <v>96</v>
      </c>
      <c r="AW320" s="3" t="s">
        <v>2283</v>
      </c>
      <c r="AX320" t="s">
        <v>2250</v>
      </c>
    </row>
    <row r="321" spans="1:50" ht="22" customHeight="1" x14ac:dyDescent="0.35">
      <c r="A321" s="2">
        <v>45534.6716087963</v>
      </c>
      <c r="B321" s="2">
        <v>45534.67628472222</v>
      </c>
      <c r="C321" s="3" t="s">
        <v>52</v>
      </c>
      <c r="D321" s="3" t="s">
        <v>2287</v>
      </c>
      <c r="E321">
        <v>100</v>
      </c>
      <c r="F321">
        <v>403</v>
      </c>
      <c r="G321" s="3" t="s">
        <v>94</v>
      </c>
      <c r="H321" s="2">
        <v>45534.676293101853</v>
      </c>
      <c r="I321" s="3" t="s">
        <v>2288</v>
      </c>
      <c r="J321" s="3" t="s">
        <v>96</v>
      </c>
      <c r="K321" s="3" t="s">
        <v>96</v>
      </c>
      <c r="L321" s="3" t="s">
        <v>96</v>
      </c>
      <c r="M321" s="3" t="s">
        <v>96</v>
      </c>
      <c r="N321">
        <v>40.576599999999999</v>
      </c>
      <c r="O321">
        <v>-105.0809</v>
      </c>
      <c r="P321" s="3" t="s">
        <v>97</v>
      </c>
      <c r="Q321" s="3" t="s">
        <v>98</v>
      </c>
      <c r="R321">
        <v>1</v>
      </c>
      <c r="S321" s="3" t="s">
        <v>99</v>
      </c>
      <c r="T321" s="3" t="s">
        <v>2289</v>
      </c>
      <c r="U321">
        <v>22</v>
      </c>
      <c r="V321" s="3" t="s">
        <v>133</v>
      </c>
      <c r="W321" s="3" t="s">
        <v>96</v>
      </c>
      <c r="X321" s="3" t="s">
        <v>2290</v>
      </c>
      <c r="Y321" s="3" t="s">
        <v>144</v>
      </c>
      <c r="Z321" s="3" t="s">
        <v>106</v>
      </c>
      <c r="AA321" s="3" t="s">
        <v>105</v>
      </c>
      <c r="AB321" s="3" t="s">
        <v>106</v>
      </c>
      <c r="AC321" s="3" t="s">
        <v>105</v>
      </c>
      <c r="AD321" s="3" t="s">
        <v>106</v>
      </c>
      <c r="AE321" s="3" t="s">
        <v>106</v>
      </c>
      <c r="AF321" s="3" t="s">
        <v>105</v>
      </c>
      <c r="AG321" s="3" t="s">
        <v>106</v>
      </c>
      <c r="AH321" s="3" t="s">
        <v>105</v>
      </c>
      <c r="AI321" s="3" t="s">
        <v>105</v>
      </c>
      <c r="AJ321" s="3" t="s">
        <v>106</v>
      </c>
      <c r="AK321" s="3" t="s">
        <v>106</v>
      </c>
      <c r="AL321" s="3" t="s">
        <v>105</v>
      </c>
      <c r="AM321" s="3" t="s">
        <v>106</v>
      </c>
      <c r="AN321" s="3" t="s">
        <v>108</v>
      </c>
      <c r="AO321" s="3" t="s">
        <v>508</v>
      </c>
      <c r="AP321" s="3" t="s">
        <v>96</v>
      </c>
      <c r="AQ321" s="3" t="s">
        <v>2291</v>
      </c>
      <c r="AR321" s="3" t="s">
        <v>1256</v>
      </c>
      <c r="AS321" s="3" t="s">
        <v>2292</v>
      </c>
      <c r="AT321" s="3" t="s">
        <v>96</v>
      </c>
      <c r="AU321" s="3" t="s">
        <v>96</v>
      </c>
      <c r="AV321" s="3" t="s">
        <v>96</v>
      </c>
      <c r="AW321" s="3" t="s">
        <v>2289</v>
      </c>
      <c r="AX321" t="s">
        <v>2215</v>
      </c>
    </row>
    <row r="322" spans="1:50" ht="22" customHeight="1" x14ac:dyDescent="0.35">
      <c r="A322" s="2">
        <v>45534.672442129631</v>
      </c>
      <c r="B322" s="2">
        <v>45534.676504629628</v>
      </c>
      <c r="C322" s="3" t="s">
        <v>52</v>
      </c>
      <c r="D322" s="3" t="s">
        <v>2293</v>
      </c>
      <c r="E322">
        <v>100</v>
      </c>
      <c r="F322">
        <v>351</v>
      </c>
      <c r="G322" s="3" t="s">
        <v>94</v>
      </c>
      <c r="H322" s="2">
        <v>45534.676519988425</v>
      </c>
      <c r="I322" s="3" t="s">
        <v>2294</v>
      </c>
      <c r="J322" s="3" t="s">
        <v>96</v>
      </c>
      <c r="K322" s="3" t="s">
        <v>96</v>
      </c>
      <c r="L322" s="3" t="s">
        <v>96</v>
      </c>
      <c r="M322" s="3" t="s">
        <v>96</v>
      </c>
      <c r="N322">
        <v>41.534399999999998</v>
      </c>
      <c r="O322">
        <v>-81.531899999999993</v>
      </c>
      <c r="P322" s="3" t="s">
        <v>97</v>
      </c>
      <c r="Q322" s="3" t="s">
        <v>98</v>
      </c>
      <c r="R322">
        <v>1</v>
      </c>
      <c r="S322" s="3" t="s">
        <v>99</v>
      </c>
      <c r="T322" s="3" t="s">
        <v>2295</v>
      </c>
      <c r="U322">
        <v>28</v>
      </c>
      <c r="V322" s="3" t="s">
        <v>133</v>
      </c>
      <c r="W322" s="3" t="s">
        <v>96</v>
      </c>
      <c r="X322" s="3" t="s">
        <v>2296</v>
      </c>
      <c r="Y322" s="3" t="s">
        <v>144</v>
      </c>
      <c r="Z322" s="3" t="s">
        <v>107</v>
      </c>
      <c r="AA322" s="3" t="s">
        <v>104</v>
      </c>
      <c r="AB322" s="3" t="s">
        <v>107</v>
      </c>
      <c r="AC322" s="3" t="s">
        <v>104</v>
      </c>
      <c r="AD322" s="3" t="s">
        <v>105</v>
      </c>
      <c r="AE322" s="3" t="s">
        <v>104</v>
      </c>
      <c r="AF322" s="3" t="s">
        <v>104</v>
      </c>
      <c r="AG322" s="3" t="s">
        <v>104</v>
      </c>
      <c r="AH322" s="3" t="s">
        <v>106</v>
      </c>
      <c r="AI322" s="3" t="s">
        <v>105</v>
      </c>
      <c r="AJ322" s="3" t="s">
        <v>117</v>
      </c>
      <c r="AK322" s="3" t="s">
        <v>117</v>
      </c>
      <c r="AL322" s="3" t="s">
        <v>105</v>
      </c>
      <c r="AM322" s="3" t="s">
        <v>117</v>
      </c>
      <c r="AN322" s="3" t="s">
        <v>108</v>
      </c>
      <c r="AO322" s="3" t="s">
        <v>2297</v>
      </c>
      <c r="AP322" s="3" t="s">
        <v>96</v>
      </c>
      <c r="AQ322" s="3" t="s">
        <v>2298</v>
      </c>
      <c r="AR322" s="3" t="s">
        <v>1566</v>
      </c>
      <c r="AS322" s="3" t="s">
        <v>2299</v>
      </c>
      <c r="AT322" s="3" t="s">
        <v>2300</v>
      </c>
      <c r="AU322" s="3" t="s">
        <v>96</v>
      </c>
      <c r="AV322" s="3" t="s">
        <v>96</v>
      </c>
      <c r="AW322" s="3" t="s">
        <v>2295</v>
      </c>
      <c r="AX322" t="s">
        <v>2301</v>
      </c>
    </row>
    <row r="323" spans="1:50" ht="22" customHeight="1" x14ac:dyDescent="0.35">
      <c r="A323" s="2">
        <v>45534.667916666665</v>
      </c>
      <c r="B323" s="2">
        <v>45534.676932870374</v>
      </c>
      <c r="C323" s="3" t="s">
        <v>52</v>
      </c>
      <c r="D323" s="3" t="s">
        <v>2302</v>
      </c>
      <c r="E323">
        <v>100</v>
      </c>
      <c r="F323">
        <v>778</v>
      </c>
      <c r="G323" s="3" t="s">
        <v>94</v>
      </c>
      <c r="H323" s="2">
        <v>45534.676940613426</v>
      </c>
      <c r="I323" s="3" t="s">
        <v>2303</v>
      </c>
      <c r="J323" s="3" t="s">
        <v>96</v>
      </c>
      <c r="K323" s="3" t="s">
        <v>96</v>
      </c>
      <c r="L323" s="3" t="s">
        <v>96</v>
      </c>
      <c r="M323" s="3" t="s">
        <v>96</v>
      </c>
      <c r="N323">
        <v>30.2441</v>
      </c>
      <c r="O323">
        <v>-81.615499999999997</v>
      </c>
      <c r="P323" s="3" t="s">
        <v>97</v>
      </c>
      <c r="Q323" s="3" t="s">
        <v>98</v>
      </c>
      <c r="R323">
        <v>1</v>
      </c>
      <c r="S323" s="3" t="s">
        <v>99</v>
      </c>
      <c r="T323" s="3" t="s">
        <v>2234</v>
      </c>
      <c r="U323">
        <v>32</v>
      </c>
      <c r="V323" s="3" t="s">
        <v>133</v>
      </c>
      <c r="W323" s="3" t="s">
        <v>96</v>
      </c>
      <c r="X323" s="3" t="s">
        <v>2304</v>
      </c>
      <c r="Y323" s="3" t="s">
        <v>1168</v>
      </c>
      <c r="Z323" s="3" t="s">
        <v>106</v>
      </c>
      <c r="AA323" s="3" t="s">
        <v>106</v>
      </c>
      <c r="AB323" s="3" t="s">
        <v>106</v>
      </c>
      <c r="AC323" s="3" t="s">
        <v>106</v>
      </c>
      <c r="AD323" s="3" t="s">
        <v>106</v>
      </c>
      <c r="AE323" s="3" t="s">
        <v>106</v>
      </c>
      <c r="AF323" s="3" t="s">
        <v>105</v>
      </c>
      <c r="AG323" s="3" t="s">
        <v>105</v>
      </c>
      <c r="AH323" s="3" t="s">
        <v>106</v>
      </c>
      <c r="AI323" s="3" t="s">
        <v>106</v>
      </c>
      <c r="AJ323" s="3" t="s">
        <v>106</v>
      </c>
      <c r="AK323" s="3" t="s">
        <v>107</v>
      </c>
      <c r="AL323" s="3" t="s">
        <v>106</v>
      </c>
      <c r="AM323" s="3" t="s">
        <v>106</v>
      </c>
      <c r="AN323" s="3" t="s">
        <v>108</v>
      </c>
      <c r="AO323" s="3" t="s">
        <v>244</v>
      </c>
      <c r="AP323" s="3" t="s">
        <v>96</v>
      </c>
      <c r="AQ323" s="3" t="s">
        <v>2305</v>
      </c>
      <c r="AR323" s="3" t="s">
        <v>1429</v>
      </c>
      <c r="AS323" s="3" t="s">
        <v>2306</v>
      </c>
      <c r="AT323" s="3" t="s">
        <v>96</v>
      </c>
      <c r="AU323" s="3" t="s">
        <v>96</v>
      </c>
      <c r="AV323" s="3" t="s">
        <v>96</v>
      </c>
      <c r="AW323" s="3" t="s">
        <v>2234</v>
      </c>
      <c r="AX323" t="s">
        <v>2307</v>
      </c>
    </row>
    <row r="324" spans="1:50" ht="22" customHeight="1" x14ac:dyDescent="0.35">
      <c r="A324" s="2">
        <v>45534.672881944447</v>
      </c>
      <c r="B324" s="2">
        <v>45534.676979166667</v>
      </c>
      <c r="C324" s="3" t="s">
        <v>52</v>
      </c>
      <c r="D324" s="3" t="s">
        <v>2308</v>
      </c>
      <c r="E324">
        <v>100</v>
      </c>
      <c r="F324">
        <v>353</v>
      </c>
      <c r="G324" s="3" t="s">
        <v>94</v>
      </c>
      <c r="H324" s="2">
        <v>45534.676988310188</v>
      </c>
      <c r="I324" s="3" t="s">
        <v>2309</v>
      </c>
      <c r="J324" s="3" t="s">
        <v>96</v>
      </c>
      <c r="K324" s="3" t="s">
        <v>96</v>
      </c>
      <c r="L324" s="3" t="s">
        <v>96</v>
      </c>
      <c r="M324" s="3" t="s">
        <v>96</v>
      </c>
      <c r="N324">
        <v>34.709499999999998</v>
      </c>
      <c r="O324">
        <v>-86.736099999999993</v>
      </c>
      <c r="P324" s="3" t="s">
        <v>97</v>
      </c>
      <c r="Q324" s="3" t="s">
        <v>98</v>
      </c>
      <c r="R324">
        <v>1</v>
      </c>
      <c r="S324" s="3" t="s">
        <v>99</v>
      </c>
      <c r="T324" s="3" t="s">
        <v>2310</v>
      </c>
      <c r="U324">
        <v>35</v>
      </c>
      <c r="V324" s="3" t="s">
        <v>133</v>
      </c>
      <c r="W324" s="3" t="s">
        <v>96</v>
      </c>
      <c r="X324" s="3" t="s">
        <v>2311</v>
      </c>
      <c r="Y324" s="3" t="s">
        <v>103</v>
      </c>
      <c r="Z324" s="3" t="s">
        <v>107</v>
      </c>
      <c r="AA324" s="3" t="s">
        <v>105</v>
      </c>
      <c r="AB324" s="3" t="s">
        <v>105</v>
      </c>
      <c r="AC324" s="3" t="s">
        <v>105</v>
      </c>
      <c r="AD324" s="3" t="s">
        <v>104</v>
      </c>
      <c r="AE324" s="3" t="s">
        <v>105</v>
      </c>
      <c r="AF324" s="3" t="s">
        <v>104</v>
      </c>
      <c r="AG324" s="3" t="s">
        <v>106</v>
      </c>
      <c r="AH324" s="3" t="s">
        <v>105</v>
      </c>
      <c r="AI324" s="3" t="s">
        <v>107</v>
      </c>
      <c r="AJ324" s="3" t="s">
        <v>117</v>
      </c>
      <c r="AK324" s="3" t="s">
        <v>117</v>
      </c>
      <c r="AL324" s="3" t="s">
        <v>105</v>
      </c>
      <c r="AM324" s="3" t="s">
        <v>106</v>
      </c>
      <c r="AN324" s="3" t="s">
        <v>108</v>
      </c>
      <c r="AO324" s="3" t="s">
        <v>896</v>
      </c>
      <c r="AP324" s="3" t="s">
        <v>96</v>
      </c>
      <c r="AQ324" s="3" t="s">
        <v>2312</v>
      </c>
      <c r="AR324" s="3" t="s">
        <v>138</v>
      </c>
      <c r="AS324" s="3" t="s">
        <v>2313</v>
      </c>
      <c r="AT324" s="3" t="s">
        <v>2314</v>
      </c>
      <c r="AU324" s="3" t="s">
        <v>96</v>
      </c>
      <c r="AV324" s="3" t="s">
        <v>96</v>
      </c>
      <c r="AW324" s="3" t="s">
        <v>2310</v>
      </c>
      <c r="AX324" t="s">
        <v>2289</v>
      </c>
    </row>
    <row r="325" spans="1:50" ht="22" customHeight="1" x14ac:dyDescent="0.35">
      <c r="A325" s="2">
        <v>45534.674189814818</v>
      </c>
      <c r="B325" s="2">
        <v>45534.677291666667</v>
      </c>
      <c r="C325" s="3" t="s">
        <v>52</v>
      </c>
      <c r="D325" s="3" t="s">
        <v>2315</v>
      </c>
      <c r="E325">
        <v>100</v>
      </c>
      <c r="F325">
        <v>268</v>
      </c>
      <c r="G325" s="3" t="s">
        <v>94</v>
      </c>
      <c r="H325" s="2">
        <v>45534.677303842589</v>
      </c>
      <c r="I325" s="3" t="s">
        <v>2316</v>
      </c>
      <c r="J325" s="3" t="s">
        <v>96</v>
      </c>
      <c r="K325" s="3" t="s">
        <v>96</v>
      </c>
      <c r="L325" s="3" t="s">
        <v>96</v>
      </c>
      <c r="M325" s="3" t="s">
        <v>96</v>
      </c>
      <c r="N325">
        <v>34.254800000000003</v>
      </c>
      <c r="O325">
        <v>-118.58799999999999</v>
      </c>
      <c r="P325" s="3" t="s">
        <v>97</v>
      </c>
      <c r="Q325" s="3" t="s">
        <v>98</v>
      </c>
      <c r="R325">
        <v>1</v>
      </c>
      <c r="S325" s="3" t="s">
        <v>99</v>
      </c>
      <c r="T325" s="3" t="s">
        <v>2317</v>
      </c>
      <c r="U325">
        <v>40</v>
      </c>
      <c r="V325" s="3" t="s">
        <v>133</v>
      </c>
      <c r="W325" s="3" t="s">
        <v>96</v>
      </c>
      <c r="X325" s="3" t="s">
        <v>2318</v>
      </c>
      <c r="Y325" s="3" t="s">
        <v>103</v>
      </c>
      <c r="Z325" s="3" t="s">
        <v>107</v>
      </c>
      <c r="AA325" s="3" t="s">
        <v>105</v>
      </c>
      <c r="AB325" s="3" t="s">
        <v>104</v>
      </c>
      <c r="AC325" s="3" t="s">
        <v>105</v>
      </c>
      <c r="AD325" s="3" t="s">
        <v>105</v>
      </c>
      <c r="AE325" s="3" t="s">
        <v>105</v>
      </c>
      <c r="AF325" s="3" t="s">
        <v>104</v>
      </c>
      <c r="AG325" s="3" t="s">
        <v>107</v>
      </c>
      <c r="AH325" s="3" t="s">
        <v>105</v>
      </c>
      <c r="AI325" s="3" t="s">
        <v>107</v>
      </c>
      <c r="AJ325" s="3" t="s">
        <v>107</v>
      </c>
      <c r="AK325" s="3" t="s">
        <v>106</v>
      </c>
      <c r="AL325" s="3" t="s">
        <v>105</v>
      </c>
      <c r="AM325" s="3" t="s">
        <v>105</v>
      </c>
      <c r="AN325" s="3" t="s">
        <v>108</v>
      </c>
      <c r="AO325" s="3" t="s">
        <v>168</v>
      </c>
      <c r="AP325" s="3" t="s">
        <v>96</v>
      </c>
      <c r="AQ325" s="3" t="s">
        <v>2319</v>
      </c>
      <c r="AR325" s="3" t="s">
        <v>338</v>
      </c>
      <c r="AS325" s="3" t="s">
        <v>2320</v>
      </c>
      <c r="AT325" s="3" t="s">
        <v>96</v>
      </c>
      <c r="AU325" s="3" t="s">
        <v>96</v>
      </c>
      <c r="AV325" s="3" t="s">
        <v>96</v>
      </c>
      <c r="AW325" s="3" t="s">
        <v>2317</v>
      </c>
      <c r="AX325" t="s">
        <v>2321</v>
      </c>
    </row>
    <row r="326" spans="1:50" ht="22" customHeight="1" x14ac:dyDescent="0.35">
      <c r="A326" s="2">
        <v>45534.675358796296</v>
      </c>
      <c r="B326" s="2">
        <v>45534.67732638889</v>
      </c>
      <c r="C326" s="3" t="s">
        <v>52</v>
      </c>
      <c r="D326" s="3" t="s">
        <v>2322</v>
      </c>
      <c r="E326">
        <v>100</v>
      </c>
      <c r="F326">
        <v>170</v>
      </c>
      <c r="G326" s="3" t="s">
        <v>94</v>
      </c>
      <c r="H326" s="2">
        <v>45534.677334884262</v>
      </c>
      <c r="I326" s="3" t="s">
        <v>2323</v>
      </c>
      <c r="J326" s="3" t="s">
        <v>96</v>
      </c>
      <c r="K326" s="3" t="s">
        <v>96</v>
      </c>
      <c r="L326" s="3" t="s">
        <v>96</v>
      </c>
      <c r="M326" s="3" t="s">
        <v>96</v>
      </c>
      <c r="N326">
        <v>39.167099999999998</v>
      </c>
      <c r="O326">
        <v>-84.542199999999994</v>
      </c>
      <c r="P326" s="3" t="s">
        <v>97</v>
      </c>
      <c r="Q326" s="3" t="s">
        <v>98</v>
      </c>
      <c r="R326">
        <v>1</v>
      </c>
      <c r="S326" s="3" t="s">
        <v>99</v>
      </c>
      <c r="T326" s="3" t="s">
        <v>2324</v>
      </c>
      <c r="U326">
        <v>35</v>
      </c>
      <c r="V326" s="3" t="s">
        <v>133</v>
      </c>
      <c r="W326" s="3" t="s">
        <v>96</v>
      </c>
      <c r="X326" s="3" t="s">
        <v>2325</v>
      </c>
      <c r="Y326" s="3" t="s">
        <v>116</v>
      </c>
      <c r="Z326" s="3" t="s">
        <v>117</v>
      </c>
      <c r="AA326" s="3" t="s">
        <v>104</v>
      </c>
      <c r="AB326" s="3" t="s">
        <v>105</v>
      </c>
      <c r="AC326" s="3" t="s">
        <v>105</v>
      </c>
      <c r="AD326" s="3" t="s">
        <v>105</v>
      </c>
      <c r="AE326" s="3" t="s">
        <v>106</v>
      </c>
      <c r="AF326" s="3" t="s">
        <v>105</v>
      </c>
      <c r="AG326" s="3" t="s">
        <v>105</v>
      </c>
      <c r="AH326" s="3" t="s">
        <v>105</v>
      </c>
      <c r="AI326" s="3" t="s">
        <v>107</v>
      </c>
      <c r="AJ326" s="3" t="s">
        <v>117</v>
      </c>
      <c r="AK326" s="3" t="s">
        <v>117</v>
      </c>
      <c r="AL326" s="3" t="s">
        <v>106</v>
      </c>
      <c r="AM326" s="3" t="s">
        <v>105</v>
      </c>
      <c r="AN326" s="3" t="s">
        <v>108</v>
      </c>
      <c r="AO326" s="3" t="s">
        <v>214</v>
      </c>
      <c r="AP326" s="3" t="s">
        <v>96</v>
      </c>
      <c r="AQ326" s="3" t="s">
        <v>2326</v>
      </c>
      <c r="AR326" s="3" t="s">
        <v>1409</v>
      </c>
      <c r="AS326" s="3" t="s">
        <v>96</v>
      </c>
      <c r="AT326" s="3" t="s">
        <v>96</v>
      </c>
      <c r="AU326" s="3" t="s">
        <v>96</v>
      </c>
      <c r="AV326" s="3" t="s">
        <v>2327</v>
      </c>
      <c r="AW326" s="3" t="s">
        <v>2324</v>
      </c>
      <c r="AX326" t="s">
        <v>2295</v>
      </c>
    </row>
    <row r="327" spans="1:50" ht="22" customHeight="1" x14ac:dyDescent="0.35">
      <c r="A327" s="6">
        <v>45534.675717592596</v>
      </c>
      <c r="B327" s="6">
        <v>45534.677604166667</v>
      </c>
      <c r="C327" s="7" t="s">
        <v>52</v>
      </c>
      <c r="D327" s="7" t="s">
        <v>2328</v>
      </c>
      <c r="E327" s="5">
        <v>100</v>
      </c>
      <c r="F327" s="5">
        <v>162</v>
      </c>
      <c r="G327" s="7" t="s">
        <v>94</v>
      </c>
      <c r="H327" s="6">
        <v>45534.677617476853</v>
      </c>
      <c r="I327" s="7" t="s">
        <v>2329</v>
      </c>
      <c r="J327" s="7" t="s">
        <v>96</v>
      </c>
      <c r="K327" s="7" t="s">
        <v>96</v>
      </c>
      <c r="L327" s="7" t="s">
        <v>96</v>
      </c>
      <c r="M327" s="7" t="s">
        <v>96</v>
      </c>
      <c r="N327" s="5">
        <v>34.830800000000004</v>
      </c>
      <c r="O327" s="5">
        <v>-82.350700000000003</v>
      </c>
      <c r="P327" s="7" t="s">
        <v>97</v>
      </c>
      <c r="Q327" s="7" t="s">
        <v>98</v>
      </c>
      <c r="R327" s="5">
        <v>1</v>
      </c>
      <c r="S327" s="7" t="s">
        <v>99</v>
      </c>
      <c r="T327" s="7" t="s">
        <v>2330</v>
      </c>
      <c r="U327" s="5">
        <v>23</v>
      </c>
      <c r="V327" s="7" t="s">
        <v>101</v>
      </c>
      <c r="W327" s="7" t="s">
        <v>96</v>
      </c>
      <c r="X327" s="7" t="s">
        <v>2331</v>
      </c>
      <c r="Y327" s="7" t="s">
        <v>103</v>
      </c>
      <c r="Z327" s="7" t="s">
        <v>105</v>
      </c>
      <c r="AA327" s="7" t="s">
        <v>104</v>
      </c>
      <c r="AB327" s="7" t="s">
        <v>104</v>
      </c>
      <c r="AC327" s="7" t="s">
        <v>104</v>
      </c>
      <c r="AD327" s="7" t="s">
        <v>105</v>
      </c>
      <c r="AE327" s="7" t="s">
        <v>107</v>
      </c>
      <c r="AF327" s="7" t="s">
        <v>104</v>
      </c>
      <c r="AG327" s="7" t="s">
        <v>104</v>
      </c>
      <c r="AH327" s="7" t="s">
        <v>105</v>
      </c>
      <c r="AI327" s="7" t="s">
        <v>104</v>
      </c>
      <c r="AJ327" s="7" t="s">
        <v>104</v>
      </c>
      <c r="AK327" s="7" t="s">
        <v>104</v>
      </c>
      <c r="AL327" s="7" t="s">
        <v>105</v>
      </c>
      <c r="AM327" s="7" t="s">
        <v>104</v>
      </c>
      <c r="AN327" s="7" t="s">
        <v>108</v>
      </c>
      <c r="AO327" s="7" t="s">
        <v>2332</v>
      </c>
      <c r="AP327" s="7" t="s">
        <v>96</v>
      </c>
      <c r="AQ327" s="7" t="s">
        <v>2333</v>
      </c>
      <c r="AR327" s="7" t="s">
        <v>782</v>
      </c>
      <c r="AS327" s="7" t="s">
        <v>96</v>
      </c>
      <c r="AT327" s="7" t="s">
        <v>96</v>
      </c>
      <c r="AU327" s="7" t="s">
        <v>96</v>
      </c>
      <c r="AV327" s="7" t="s">
        <v>2334</v>
      </c>
      <c r="AW327" s="7" t="s">
        <v>2330</v>
      </c>
      <c r="AX327" t="s">
        <v>2283</v>
      </c>
    </row>
    <row r="328" spans="1:50" ht="22" customHeight="1" x14ac:dyDescent="0.35">
      <c r="A328" s="2">
        <v>45534.674884259257</v>
      </c>
      <c r="B328" s="2">
        <v>45534.677974537037</v>
      </c>
      <c r="C328" s="3" t="s">
        <v>52</v>
      </c>
      <c r="D328" s="3" t="s">
        <v>2335</v>
      </c>
      <c r="E328">
        <v>100</v>
      </c>
      <c r="F328">
        <v>266</v>
      </c>
      <c r="G328" s="3" t="s">
        <v>94</v>
      </c>
      <c r="H328" s="2">
        <v>45534.677980868059</v>
      </c>
      <c r="I328" s="3" t="s">
        <v>2336</v>
      </c>
      <c r="J328" s="3" t="s">
        <v>96</v>
      </c>
      <c r="K328" s="3" t="s">
        <v>96</v>
      </c>
      <c r="L328" s="3" t="s">
        <v>96</v>
      </c>
      <c r="M328" s="3" t="s">
        <v>96</v>
      </c>
      <c r="N328">
        <v>34.540399999999998</v>
      </c>
      <c r="O328">
        <v>-117.3532</v>
      </c>
      <c r="P328" s="3" t="s">
        <v>97</v>
      </c>
      <c r="Q328" s="3" t="s">
        <v>98</v>
      </c>
      <c r="R328">
        <v>1</v>
      </c>
      <c r="S328" s="3" t="s">
        <v>99</v>
      </c>
      <c r="T328" s="3" t="s">
        <v>2337</v>
      </c>
      <c r="U328">
        <v>24</v>
      </c>
      <c r="V328" s="3" t="s">
        <v>133</v>
      </c>
      <c r="W328" s="3" t="s">
        <v>96</v>
      </c>
      <c r="X328" s="3" t="s">
        <v>2338</v>
      </c>
      <c r="Y328" s="3" t="s">
        <v>144</v>
      </c>
      <c r="Z328" s="3" t="s">
        <v>117</v>
      </c>
      <c r="AA328" s="3" t="s">
        <v>104</v>
      </c>
      <c r="AB328" s="3" t="s">
        <v>105</v>
      </c>
      <c r="AC328" s="3" t="s">
        <v>105</v>
      </c>
      <c r="AD328" s="3" t="s">
        <v>105</v>
      </c>
      <c r="AE328" s="3" t="s">
        <v>117</v>
      </c>
      <c r="AF328" s="3" t="s">
        <v>105</v>
      </c>
      <c r="AG328" s="3" t="s">
        <v>105</v>
      </c>
      <c r="AH328" s="3" t="s">
        <v>105</v>
      </c>
      <c r="AI328" s="3" t="s">
        <v>117</v>
      </c>
      <c r="AJ328" s="3" t="s">
        <v>117</v>
      </c>
      <c r="AK328" s="3" t="s">
        <v>117</v>
      </c>
      <c r="AL328" s="3" t="s">
        <v>105</v>
      </c>
      <c r="AM328" s="3" t="s">
        <v>105</v>
      </c>
      <c r="AN328" s="3" t="s">
        <v>108</v>
      </c>
      <c r="AO328" s="3" t="s">
        <v>819</v>
      </c>
      <c r="AP328" s="3" t="s">
        <v>96</v>
      </c>
      <c r="AQ328" s="3" t="s">
        <v>2339</v>
      </c>
      <c r="AR328" s="3" t="s">
        <v>208</v>
      </c>
      <c r="AS328" s="3" t="s">
        <v>2340</v>
      </c>
      <c r="AT328" s="3" t="s">
        <v>96</v>
      </c>
      <c r="AU328" s="3" t="s">
        <v>96</v>
      </c>
      <c r="AV328" s="3" t="s">
        <v>96</v>
      </c>
      <c r="AW328" s="3" t="s">
        <v>2337</v>
      </c>
      <c r="AX328" t="s">
        <v>2310</v>
      </c>
    </row>
    <row r="329" spans="1:50" ht="22" customHeight="1" x14ac:dyDescent="0.35">
      <c r="A329" s="2">
        <v>45534.676030092596</v>
      </c>
      <c r="B329" s="2">
        <v>45534.678043981483</v>
      </c>
      <c r="C329" s="3" t="s">
        <v>52</v>
      </c>
      <c r="D329" s="3" t="s">
        <v>2341</v>
      </c>
      <c r="E329">
        <v>100</v>
      </c>
      <c r="F329">
        <v>174</v>
      </c>
      <c r="G329" s="3" t="s">
        <v>94</v>
      </c>
      <c r="H329" s="2">
        <v>45534.678055416669</v>
      </c>
      <c r="I329" s="3" t="s">
        <v>2342</v>
      </c>
      <c r="J329" s="3" t="s">
        <v>96</v>
      </c>
      <c r="K329" s="3" t="s">
        <v>96</v>
      </c>
      <c r="L329" s="3" t="s">
        <v>96</v>
      </c>
      <c r="M329" s="3" t="s">
        <v>96</v>
      </c>
      <c r="N329">
        <v>41.518500000000003</v>
      </c>
      <c r="O329">
        <v>-87.955799999999996</v>
      </c>
      <c r="P329" s="3" t="s">
        <v>97</v>
      </c>
      <c r="Q329" s="3" t="s">
        <v>98</v>
      </c>
      <c r="R329">
        <v>1</v>
      </c>
      <c r="S329" s="3" t="s">
        <v>99</v>
      </c>
      <c r="T329" s="3" t="s">
        <v>2343</v>
      </c>
      <c r="U329">
        <v>25</v>
      </c>
      <c r="V329" s="3" t="s">
        <v>133</v>
      </c>
      <c r="W329" s="3" t="s">
        <v>96</v>
      </c>
      <c r="X329" s="3" t="s">
        <v>2344</v>
      </c>
      <c r="Y329" s="3" t="s">
        <v>103</v>
      </c>
      <c r="Z329" s="3" t="s">
        <v>104</v>
      </c>
      <c r="AA329" s="3" t="s">
        <v>106</v>
      </c>
      <c r="AB329" s="3" t="s">
        <v>105</v>
      </c>
      <c r="AC329" s="3" t="s">
        <v>104</v>
      </c>
      <c r="AD329" s="3" t="s">
        <v>104</v>
      </c>
      <c r="AE329" s="3" t="s">
        <v>107</v>
      </c>
      <c r="AF329" s="3" t="s">
        <v>105</v>
      </c>
      <c r="AG329" s="3" t="s">
        <v>104</v>
      </c>
      <c r="AH329" s="3" t="s">
        <v>105</v>
      </c>
      <c r="AI329" s="3" t="s">
        <v>106</v>
      </c>
      <c r="AJ329" s="3" t="s">
        <v>107</v>
      </c>
      <c r="AK329" s="3" t="s">
        <v>105</v>
      </c>
      <c r="AL329" s="3" t="s">
        <v>105</v>
      </c>
      <c r="AM329" s="3" t="s">
        <v>105</v>
      </c>
      <c r="AN329" s="3" t="s">
        <v>108</v>
      </c>
      <c r="AO329" s="3" t="s">
        <v>222</v>
      </c>
      <c r="AP329" s="3" t="s">
        <v>96</v>
      </c>
      <c r="AQ329" s="3" t="s">
        <v>2345</v>
      </c>
      <c r="AR329" s="3" t="s">
        <v>2265</v>
      </c>
      <c r="AS329" s="3" t="s">
        <v>2346</v>
      </c>
      <c r="AT329" s="3" t="s">
        <v>96</v>
      </c>
      <c r="AU329" s="3" t="s">
        <v>96</v>
      </c>
      <c r="AV329" s="3" t="s">
        <v>96</v>
      </c>
      <c r="AW329" s="3" t="s">
        <v>2343</v>
      </c>
      <c r="AX329" t="s">
        <v>2347</v>
      </c>
    </row>
    <row r="330" spans="1:50" ht="22" customHeight="1" x14ac:dyDescent="0.35">
      <c r="A330" s="2">
        <v>45534.675833333335</v>
      </c>
      <c r="B330" s="2">
        <v>45534.678240740737</v>
      </c>
      <c r="C330" s="3" t="s">
        <v>52</v>
      </c>
      <c r="D330" s="3" t="s">
        <v>2348</v>
      </c>
      <c r="E330">
        <v>100</v>
      </c>
      <c r="F330">
        <v>207</v>
      </c>
      <c r="G330" s="3" t="s">
        <v>94</v>
      </c>
      <c r="H330" s="2">
        <v>45534.67825016204</v>
      </c>
      <c r="I330" s="3" t="s">
        <v>2349</v>
      </c>
      <c r="J330" s="3" t="s">
        <v>96</v>
      </c>
      <c r="K330" s="3" t="s">
        <v>96</v>
      </c>
      <c r="L330" s="3" t="s">
        <v>96</v>
      </c>
      <c r="M330" s="3" t="s">
        <v>96</v>
      </c>
      <c r="N330">
        <v>41.263199999999998</v>
      </c>
      <c r="O330">
        <v>-74.3767</v>
      </c>
      <c r="P330" s="3" t="s">
        <v>97</v>
      </c>
      <c r="Q330" s="3" t="s">
        <v>98</v>
      </c>
      <c r="R330">
        <v>1</v>
      </c>
      <c r="S330" s="3" t="s">
        <v>99</v>
      </c>
      <c r="T330" s="3" t="s">
        <v>2350</v>
      </c>
      <c r="U330">
        <v>37</v>
      </c>
      <c r="V330" s="3" t="s">
        <v>133</v>
      </c>
      <c r="W330" s="3" t="s">
        <v>96</v>
      </c>
      <c r="X330" s="3" t="s">
        <v>96</v>
      </c>
      <c r="Y330" s="3" t="s">
        <v>116</v>
      </c>
      <c r="Z330" s="3" t="s">
        <v>117</v>
      </c>
      <c r="AA330" s="3" t="s">
        <v>105</v>
      </c>
      <c r="AB330" s="3" t="s">
        <v>105</v>
      </c>
      <c r="AC330" s="3" t="s">
        <v>105</v>
      </c>
      <c r="AD330" s="3" t="s">
        <v>104</v>
      </c>
      <c r="AE330" s="3" t="s">
        <v>105</v>
      </c>
      <c r="AF330" s="3" t="s">
        <v>104</v>
      </c>
      <c r="AG330" s="3" t="s">
        <v>105</v>
      </c>
      <c r="AH330" s="3" t="s">
        <v>104</v>
      </c>
      <c r="AI330" s="3" t="s">
        <v>105</v>
      </c>
      <c r="AJ330" s="3" t="s">
        <v>117</v>
      </c>
      <c r="AK330" s="3" t="s">
        <v>117</v>
      </c>
      <c r="AL330" s="3" t="s">
        <v>105</v>
      </c>
      <c r="AM330" s="3" t="s">
        <v>105</v>
      </c>
      <c r="AN330" s="3" t="s">
        <v>108</v>
      </c>
      <c r="AO330" s="3" t="s">
        <v>2351</v>
      </c>
      <c r="AP330" s="3" t="s">
        <v>96</v>
      </c>
      <c r="AQ330" s="3" t="s">
        <v>2352</v>
      </c>
      <c r="AR330" s="3" t="s">
        <v>1150</v>
      </c>
      <c r="AS330" s="3" t="s">
        <v>96</v>
      </c>
      <c r="AT330" s="3" t="s">
        <v>96</v>
      </c>
      <c r="AU330" s="3" t="s">
        <v>96</v>
      </c>
      <c r="AV330" s="3" t="s">
        <v>2353</v>
      </c>
      <c r="AW330" s="3" t="s">
        <v>2350</v>
      </c>
      <c r="AX330" s="8" t="s">
        <v>2257</v>
      </c>
    </row>
    <row r="331" spans="1:50" ht="22" customHeight="1" x14ac:dyDescent="0.35">
      <c r="A331" s="2">
        <v>45534.675520833334</v>
      </c>
      <c r="B331" s="2">
        <v>45534.67827546296</v>
      </c>
      <c r="C331" s="3" t="s">
        <v>52</v>
      </c>
      <c r="D331" s="3" t="s">
        <v>2354</v>
      </c>
      <c r="E331">
        <v>100</v>
      </c>
      <c r="F331">
        <v>237</v>
      </c>
      <c r="G331" s="3" t="s">
        <v>94</v>
      </c>
      <c r="H331" s="2">
        <v>45534.678280775464</v>
      </c>
      <c r="I331" s="3" t="s">
        <v>2355</v>
      </c>
      <c r="J331" s="3" t="s">
        <v>96</v>
      </c>
      <c r="K331" s="3" t="s">
        <v>96</v>
      </c>
      <c r="L331" s="3" t="s">
        <v>96</v>
      </c>
      <c r="M331" s="3" t="s">
        <v>96</v>
      </c>
      <c r="N331">
        <v>30.348299999999998</v>
      </c>
      <c r="O331">
        <v>-81.416799999999995</v>
      </c>
      <c r="P331" s="3" t="s">
        <v>97</v>
      </c>
      <c r="Q331" s="3" t="s">
        <v>98</v>
      </c>
      <c r="R331">
        <v>1</v>
      </c>
      <c r="S331" s="3" t="s">
        <v>99</v>
      </c>
      <c r="T331" s="3" t="s">
        <v>2356</v>
      </c>
      <c r="U331">
        <v>32</v>
      </c>
      <c r="V331" s="3" t="s">
        <v>133</v>
      </c>
      <c r="W331" s="3" t="s">
        <v>96</v>
      </c>
      <c r="X331" s="3" t="s">
        <v>2357</v>
      </c>
      <c r="Y331" s="3" t="s">
        <v>116</v>
      </c>
      <c r="Z331" s="3" t="s">
        <v>107</v>
      </c>
      <c r="AA331" s="3" t="s">
        <v>104</v>
      </c>
      <c r="AB331" s="3" t="s">
        <v>105</v>
      </c>
      <c r="AC331" s="3" t="s">
        <v>105</v>
      </c>
      <c r="AD331" s="3" t="s">
        <v>105</v>
      </c>
      <c r="AE331" s="3" t="s">
        <v>105</v>
      </c>
      <c r="AF331" s="3" t="s">
        <v>105</v>
      </c>
      <c r="AG331" s="3" t="s">
        <v>106</v>
      </c>
      <c r="AH331" s="3" t="s">
        <v>117</v>
      </c>
      <c r="AI331" s="3" t="s">
        <v>105</v>
      </c>
      <c r="AJ331" s="3" t="s">
        <v>107</v>
      </c>
      <c r="AK331" s="3" t="s">
        <v>106</v>
      </c>
      <c r="AL331" s="3" t="s">
        <v>105</v>
      </c>
      <c r="AM331" s="3" t="s">
        <v>104</v>
      </c>
      <c r="AN331" s="3" t="s">
        <v>108</v>
      </c>
      <c r="AO331" s="3" t="s">
        <v>500</v>
      </c>
      <c r="AP331" s="3" t="s">
        <v>96</v>
      </c>
      <c r="AQ331" s="3" t="s">
        <v>2358</v>
      </c>
      <c r="AR331" s="3" t="s">
        <v>147</v>
      </c>
      <c r="AS331" s="3" t="s">
        <v>2359</v>
      </c>
      <c r="AT331" s="3" t="s">
        <v>96</v>
      </c>
      <c r="AU331" s="3" t="s">
        <v>96</v>
      </c>
      <c r="AV331" s="3" t="s">
        <v>96</v>
      </c>
      <c r="AW331" s="3" t="s">
        <v>2356</v>
      </c>
      <c r="AX331" t="s">
        <v>2263</v>
      </c>
    </row>
    <row r="332" spans="1:50" ht="22" customHeight="1" x14ac:dyDescent="0.35">
      <c r="A332" s="2">
        <v>45534.676388888889</v>
      </c>
      <c r="B332" s="2">
        <v>45534.678310185183</v>
      </c>
      <c r="C332" s="3" t="s">
        <v>52</v>
      </c>
      <c r="D332" s="3" t="s">
        <v>2360</v>
      </c>
      <c r="E332">
        <v>100</v>
      </c>
      <c r="F332">
        <v>166</v>
      </c>
      <c r="G332" s="3" t="s">
        <v>94</v>
      </c>
      <c r="H332" s="2">
        <v>45534.678321666666</v>
      </c>
      <c r="I332" s="3" t="s">
        <v>2361</v>
      </c>
      <c r="J332" s="3" t="s">
        <v>96</v>
      </c>
      <c r="K332" s="3" t="s">
        <v>96</v>
      </c>
      <c r="L332" s="3" t="s">
        <v>96</v>
      </c>
      <c r="M332" s="3" t="s">
        <v>96</v>
      </c>
      <c r="N332">
        <v>35.056199999999997</v>
      </c>
      <c r="O332">
        <v>-80.819400000000002</v>
      </c>
      <c r="P332" s="3" t="s">
        <v>97</v>
      </c>
      <c r="Q332" s="3" t="s">
        <v>98</v>
      </c>
      <c r="R332">
        <v>1</v>
      </c>
      <c r="S332" s="3" t="s">
        <v>99</v>
      </c>
      <c r="T332" s="3" t="s">
        <v>2362</v>
      </c>
      <c r="U332">
        <v>33</v>
      </c>
      <c r="V332" s="3" t="s">
        <v>133</v>
      </c>
      <c r="W332" s="3" t="s">
        <v>96</v>
      </c>
      <c r="X332" s="3" t="s">
        <v>2363</v>
      </c>
      <c r="Y332" s="3" t="s">
        <v>116</v>
      </c>
      <c r="Z332" s="3" t="s">
        <v>106</v>
      </c>
      <c r="AA332" s="3" t="s">
        <v>105</v>
      </c>
      <c r="AB332" s="3" t="s">
        <v>105</v>
      </c>
      <c r="AC332" s="3" t="s">
        <v>105</v>
      </c>
      <c r="AD332" s="3" t="s">
        <v>105</v>
      </c>
      <c r="AE332" s="3" t="s">
        <v>107</v>
      </c>
      <c r="AF332" s="3" t="s">
        <v>105</v>
      </c>
      <c r="AG332" s="3" t="s">
        <v>105</v>
      </c>
      <c r="AH332" s="3" t="s">
        <v>106</v>
      </c>
      <c r="AI332" s="3" t="s">
        <v>105</v>
      </c>
      <c r="AJ332" s="3" t="s">
        <v>105</v>
      </c>
      <c r="AK332" s="3" t="s">
        <v>106</v>
      </c>
      <c r="AL332" s="3" t="s">
        <v>105</v>
      </c>
      <c r="AM332" s="3" t="s">
        <v>105</v>
      </c>
      <c r="AN332" s="3" t="s">
        <v>108</v>
      </c>
      <c r="AO332" s="3" t="s">
        <v>206</v>
      </c>
      <c r="AP332" s="3" t="s">
        <v>96</v>
      </c>
      <c r="AQ332" s="3" t="s">
        <v>2364</v>
      </c>
      <c r="AR332" s="3" t="s">
        <v>246</v>
      </c>
      <c r="AS332" s="3" t="s">
        <v>2365</v>
      </c>
      <c r="AT332" s="3" t="s">
        <v>96</v>
      </c>
      <c r="AU332" s="3" t="s">
        <v>96</v>
      </c>
      <c r="AV332" s="3" t="s">
        <v>96</v>
      </c>
      <c r="AW332" s="3" t="s">
        <v>2362</v>
      </c>
      <c r="AX332" t="s">
        <v>2366</v>
      </c>
    </row>
    <row r="333" spans="1:50" s="5" customFormat="1" ht="22" customHeight="1" x14ac:dyDescent="0.35">
      <c r="A333" s="2">
        <v>45534.673715277779</v>
      </c>
      <c r="B333" s="2">
        <v>45534.678784722222</v>
      </c>
      <c r="C333" s="3" t="s">
        <v>52</v>
      </c>
      <c r="D333" s="3" t="s">
        <v>2367</v>
      </c>
      <c r="E333">
        <v>100</v>
      </c>
      <c r="F333">
        <v>438</v>
      </c>
      <c r="G333" s="3" t="s">
        <v>94</v>
      </c>
      <c r="H333" s="2">
        <v>45534.678796134256</v>
      </c>
      <c r="I333" s="3" t="s">
        <v>2368</v>
      </c>
      <c r="J333" s="3" t="s">
        <v>96</v>
      </c>
      <c r="K333" s="3" t="s">
        <v>96</v>
      </c>
      <c r="L333" s="3" t="s">
        <v>96</v>
      </c>
      <c r="M333" s="3" t="s">
        <v>96</v>
      </c>
      <c r="N333">
        <v>38.567399999999999</v>
      </c>
      <c r="O333">
        <v>-121.32</v>
      </c>
      <c r="P333" s="3" t="s">
        <v>97</v>
      </c>
      <c r="Q333" s="3" t="s">
        <v>98</v>
      </c>
      <c r="R333">
        <v>1</v>
      </c>
      <c r="S333" s="3" t="s">
        <v>99</v>
      </c>
      <c r="T333" s="3" t="s">
        <v>2366</v>
      </c>
      <c r="U333">
        <v>19</v>
      </c>
      <c r="V333" s="3" t="s">
        <v>133</v>
      </c>
      <c r="W333" s="3" t="s">
        <v>96</v>
      </c>
      <c r="X333" s="3" t="s">
        <v>2369</v>
      </c>
      <c r="Y333" s="3" t="s">
        <v>144</v>
      </c>
      <c r="Z333" s="3" t="s">
        <v>104</v>
      </c>
      <c r="AA333" s="3" t="s">
        <v>117</v>
      </c>
      <c r="AB333" s="3" t="s">
        <v>105</v>
      </c>
      <c r="AC333" s="3" t="s">
        <v>104</v>
      </c>
      <c r="AD333" s="3" t="s">
        <v>105</v>
      </c>
      <c r="AE333" s="3" t="s">
        <v>117</v>
      </c>
      <c r="AF333" s="3" t="s">
        <v>104</v>
      </c>
      <c r="AG333" s="3" t="s">
        <v>105</v>
      </c>
      <c r="AH333" s="3" t="s">
        <v>117</v>
      </c>
      <c r="AI333" s="3" t="s">
        <v>105</v>
      </c>
      <c r="AJ333" s="3" t="s">
        <v>117</v>
      </c>
      <c r="AK333" s="3" t="s">
        <v>117</v>
      </c>
      <c r="AL333" s="3" t="s">
        <v>104</v>
      </c>
      <c r="AM333" s="3" t="s">
        <v>105</v>
      </c>
      <c r="AN333" s="3" t="s">
        <v>108</v>
      </c>
      <c r="AO333" s="3" t="s">
        <v>1098</v>
      </c>
      <c r="AP333" s="3" t="s">
        <v>96</v>
      </c>
      <c r="AQ333" s="3" t="s">
        <v>2370</v>
      </c>
      <c r="AR333" s="3" t="s">
        <v>2189</v>
      </c>
      <c r="AS333" s="3" t="s">
        <v>96</v>
      </c>
      <c r="AT333" s="3" t="s">
        <v>2371</v>
      </c>
      <c r="AU333" s="3" t="s">
        <v>96</v>
      </c>
      <c r="AV333" s="3" t="s">
        <v>2372</v>
      </c>
      <c r="AW333" s="3" t="s">
        <v>2366</v>
      </c>
      <c r="AX333" t="s">
        <v>2317</v>
      </c>
    </row>
    <row r="334" spans="1:50" ht="22" customHeight="1" x14ac:dyDescent="0.35">
      <c r="A334" s="2">
        <v>45534.67396990741</v>
      </c>
      <c r="B334" s="2">
        <v>45534.678831018522</v>
      </c>
      <c r="C334" s="3" t="s">
        <v>52</v>
      </c>
      <c r="D334" s="3" t="s">
        <v>2373</v>
      </c>
      <c r="E334">
        <v>100</v>
      </c>
      <c r="F334">
        <v>419</v>
      </c>
      <c r="G334" s="3" t="s">
        <v>94</v>
      </c>
      <c r="H334" s="2">
        <v>45534.678841203706</v>
      </c>
      <c r="I334" s="3" t="s">
        <v>2374</v>
      </c>
      <c r="J334" s="3" t="s">
        <v>96</v>
      </c>
      <c r="K334" s="3" t="s">
        <v>96</v>
      </c>
      <c r="L334" s="3" t="s">
        <v>96</v>
      </c>
      <c r="M334" s="3" t="s">
        <v>96</v>
      </c>
      <c r="N334">
        <v>39.046900000000001</v>
      </c>
      <c r="O334">
        <v>-77.490300000000005</v>
      </c>
      <c r="P334" s="3" t="s">
        <v>97</v>
      </c>
      <c r="Q334" s="3" t="s">
        <v>98</v>
      </c>
      <c r="R334">
        <v>1</v>
      </c>
      <c r="S334" s="3" t="s">
        <v>99</v>
      </c>
      <c r="T334" s="3" t="s">
        <v>2301</v>
      </c>
      <c r="U334">
        <v>47</v>
      </c>
      <c r="V334" s="3" t="s">
        <v>133</v>
      </c>
      <c r="W334" s="3" t="s">
        <v>96</v>
      </c>
      <c r="X334" s="3" t="s">
        <v>2375</v>
      </c>
      <c r="Y334" s="3" t="s">
        <v>135</v>
      </c>
      <c r="Z334" s="3" t="s">
        <v>105</v>
      </c>
      <c r="AA334" s="3" t="s">
        <v>104</v>
      </c>
      <c r="AB334" s="3" t="s">
        <v>105</v>
      </c>
      <c r="AC334" s="3" t="s">
        <v>105</v>
      </c>
      <c r="AD334" s="3" t="s">
        <v>105</v>
      </c>
      <c r="AE334" s="3" t="s">
        <v>104</v>
      </c>
      <c r="AF334" s="3" t="s">
        <v>104</v>
      </c>
      <c r="AG334" s="3" t="s">
        <v>104</v>
      </c>
      <c r="AH334" s="3" t="s">
        <v>117</v>
      </c>
      <c r="AI334" s="3" t="s">
        <v>104</v>
      </c>
      <c r="AJ334" s="3" t="s">
        <v>105</v>
      </c>
      <c r="AK334" s="3" t="s">
        <v>105</v>
      </c>
      <c r="AL334" s="3" t="s">
        <v>106</v>
      </c>
      <c r="AM334" s="3" t="s">
        <v>105</v>
      </c>
      <c r="AN334" s="3" t="s">
        <v>108</v>
      </c>
      <c r="AO334" s="3" t="s">
        <v>2376</v>
      </c>
      <c r="AP334" s="3" t="s">
        <v>96</v>
      </c>
      <c r="AQ334" s="3" t="s">
        <v>2377</v>
      </c>
      <c r="AR334" s="3" t="s">
        <v>1676</v>
      </c>
      <c r="AS334" s="3" t="s">
        <v>96</v>
      </c>
      <c r="AT334" s="3" t="s">
        <v>2378</v>
      </c>
      <c r="AU334" s="3" t="s">
        <v>96</v>
      </c>
      <c r="AV334" s="3" t="s">
        <v>2379</v>
      </c>
      <c r="AW334" s="3" t="s">
        <v>2301</v>
      </c>
      <c r="AX334" t="s">
        <v>2356</v>
      </c>
    </row>
    <row r="335" spans="1:50" ht="22" customHeight="1" x14ac:dyDescent="0.35">
      <c r="A335" s="2">
        <v>45534.67527777778</v>
      </c>
      <c r="B335" s="2">
        <v>45534.679571759261</v>
      </c>
      <c r="C335" s="3" t="s">
        <v>52</v>
      </c>
      <c r="D335" s="3" t="s">
        <v>2380</v>
      </c>
      <c r="E335">
        <v>100</v>
      </c>
      <c r="F335">
        <v>371</v>
      </c>
      <c r="G335" s="3" t="s">
        <v>94</v>
      </c>
      <c r="H335" s="2">
        <v>45534.679588125</v>
      </c>
      <c r="I335" s="3" t="s">
        <v>2381</v>
      </c>
      <c r="J335" s="3" t="s">
        <v>96</v>
      </c>
      <c r="K335" s="3" t="s">
        <v>96</v>
      </c>
      <c r="L335" s="3" t="s">
        <v>96</v>
      </c>
      <c r="M335" s="3" t="s">
        <v>96</v>
      </c>
      <c r="N335">
        <v>40.659599999999998</v>
      </c>
      <c r="O335">
        <v>-111.9195</v>
      </c>
      <c r="P335" s="3" t="s">
        <v>97</v>
      </c>
      <c r="Q335" s="3" t="s">
        <v>98</v>
      </c>
      <c r="R335">
        <v>1</v>
      </c>
      <c r="S335" s="3" t="s">
        <v>99</v>
      </c>
      <c r="T335" s="3" t="s">
        <v>2382</v>
      </c>
      <c r="U335">
        <v>47</v>
      </c>
      <c r="V335" s="3" t="s">
        <v>133</v>
      </c>
      <c r="W335" s="3" t="s">
        <v>96</v>
      </c>
      <c r="X335" s="3" t="s">
        <v>1929</v>
      </c>
      <c r="Y335" s="3" t="s">
        <v>116</v>
      </c>
      <c r="Z335" s="3" t="s">
        <v>104</v>
      </c>
      <c r="AA335" s="3" t="s">
        <v>105</v>
      </c>
      <c r="AB335" s="3" t="s">
        <v>104</v>
      </c>
      <c r="AC335" s="3" t="s">
        <v>107</v>
      </c>
      <c r="AD335" s="3" t="s">
        <v>105</v>
      </c>
      <c r="AE335" s="3" t="s">
        <v>107</v>
      </c>
      <c r="AF335" s="3" t="s">
        <v>105</v>
      </c>
      <c r="AG335" s="3" t="s">
        <v>104</v>
      </c>
      <c r="AH335" s="3" t="s">
        <v>105</v>
      </c>
      <c r="AI335" s="3" t="s">
        <v>104</v>
      </c>
      <c r="AJ335" s="3" t="s">
        <v>107</v>
      </c>
      <c r="AK335" s="3" t="s">
        <v>107</v>
      </c>
      <c r="AL335" s="3" t="s">
        <v>104</v>
      </c>
      <c r="AM335" s="3" t="s">
        <v>105</v>
      </c>
      <c r="AN335" s="3" t="s">
        <v>108</v>
      </c>
      <c r="AO335" s="3" t="s">
        <v>206</v>
      </c>
      <c r="AP335" s="3" t="s">
        <v>96</v>
      </c>
      <c r="AQ335" s="3" t="s">
        <v>2383</v>
      </c>
      <c r="AR335" s="3" t="s">
        <v>1669</v>
      </c>
      <c r="AS335" s="3" t="s">
        <v>2384</v>
      </c>
      <c r="AT335" s="3" t="s">
        <v>96</v>
      </c>
      <c r="AU335" s="3" t="s">
        <v>96</v>
      </c>
      <c r="AV335" s="3" t="s">
        <v>96</v>
      </c>
      <c r="AW335" s="3" t="s">
        <v>2382</v>
      </c>
      <c r="AX335" t="s">
        <v>2337</v>
      </c>
    </row>
    <row r="336" spans="1:50" ht="22" customHeight="1" x14ac:dyDescent="0.35">
      <c r="A336" s="2">
        <v>45534.677974537037</v>
      </c>
      <c r="B336" s="2">
        <v>45534.679837962962</v>
      </c>
      <c r="C336" s="3" t="s">
        <v>52</v>
      </c>
      <c r="D336" s="3" t="s">
        <v>2385</v>
      </c>
      <c r="E336">
        <v>100</v>
      </c>
      <c r="F336">
        <v>161</v>
      </c>
      <c r="G336" s="3" t="s">
        <v>94</v>
      </c>
      <c r="H336" s="2">
        <v>45534.679852835645</v>
      </c>
      <c r="I336" s="3" t="s">
        <v>2386</v>
      </c>
      <c r="J336" s="3" t="s">
        <v>96</v>
      </c>
      <c r="K336" s="3" t="s">
        <v>96</v>
      </c>
      <c r="L336" s="3" t="s">
        <v>96</v>
      </c>
      <c r="M336" s="3" t="s">
        <v>96</v>
      </c>
      <c r="N336">
        <v>35.048999999999999</v>
      </c>
      <c r="O336">
        <v>-89.951899999999995</v>
      </c>
      <c r="P336" s="3" t="s">
        <v>97</v>
      </c>
      <c r="Q336" s="3" t="s">
        <v>98</v>
      </c>
      <c r="R336">
        <v>1</v>
      </c>
      <c r="S336" s="3" t="s">
        <v>99</v>
      </c>
      <c r="T336" s="3" t="s">
        <v>2387</v>
      </c>
      <c r="U336">
        <v>38</v>
      </c>
      <c r="V336" s="3" t="s">
        <v>133</v>
      </c>
      <c r="W336" s="3" t="s">
        <v>96</v>
      </c>
      <c r="X336" s="3" t="s">
        <v>2388</v>
      </c>
      <c r="Y336" s="3" t="s">
        <v>144</v>
      </c>
      <c r="Z336" s="3" t="s">
        <v>107</v>
      </c>
      <c r="AA336" s="3" t="s">
        <v>107</v>
      </c>
      <c r="AB336" s="3" t="s">
        <v>106</v>
      </c>
      <c r="AC336" s="3" t="s">
        <v>104</v>
      </c>
      <c r="AD336" s="3" t="s">
        <v>105</v>
      </c>
      <c r="AE336" s="3" t="s">
        <v>106</v>
      </c>
      <c r="AF336" s="3" t="s">
        <v>104</v>
      </c>
      <c r="AG336" s="3" t="s">
        <v>105</v>
      </c>
      <c r="AH336" s="3" t="s">
        <v>105</v>
      </c>
      <c r="AI336" s="3" t="s">
        <v>105</v>
      </c>
      <c r="AJ336" s="3" t="s">
        <v>105</v>
      </c>
      <c r="AK336" s="3" t="s">
        <v>105</v>
      </c>
      <c r="AL336" s="3" t="s">
        <v>105</v>
      </c>
      <c r="AM336" s="3" t="s">
        <v>105</v>
      </c>
      <c r="AN336" s="3" t="s">
        <v>108</v>
      </c>
      <c r="AO336" s="3" t="s">
        <v>1013</v>
      </c>
      <c r="AP336" s="3" t="s">
        <v>96</v>
      </c>
      <c r="AQ336" s="3" t="s">
        <v>2389</v>
      </c>
      <c r="AR336" s="3" t="s">
        <v>2390</v>
      </c>
      <c r="AS336" s="3" t="s">
        <v>96</v>
      </c>
      <c r="AT336" s="3" t="s">
        <v>96</v>
      </c>
      <c r="AU336" s="3" t="s">
        <v>96</v>
      </c>
      <c r="AV336" s="3" t="s">
        <v>2391</v>
      </c>
      <c r="AW336" s="3" t="s">
        <v>2387</v>
      </c>
      <c r="AX336" t="s">
        <v>2382</v>
      </c>
    </row>
    <row r="337" spans="1:50" ht="22" customHeight="1" x14ac:dyDescent="0.35">
      <c r="A337" s="2">
        <v>45534.67701388889</v>
      </c>
      <c r="B337" s="2">
        <v>45534.680092592593</v>
      </c>
      <c r="C337" s="3" t="s">
        <v>52</v>
      </c>
      <c r="D337" s="3" t="s">
        <v>2392</v>
      </c>
      <c r="E337">
        <v>100</v>
      </c>
      <c r="F337">
        <v>266</v>
      </c>
      <c r="G337" s="3" t="s">
        <v>94</v>
      </c>
      <c r="H337" s="2">
        <v>45534.680107870372</v>
      </c>
      <c r="I337" s="3" t="s">
        <v>2393</v>
      </c>
      <c r="J337" s="3" t="s">
        <v>96</v>
      </c>
      <c r="K337" s="3" t="s">
        <v>96</v>
      </c>
      <c r="L337" s="3" t="s">
        <v>96</v>
      </c>
      <c r="M337" s="3" t="s">
        <v>96</v>
      </c>
      <c r="N337">
        <v>41.064100000000003</v>
      </c>
      <c r="O337">
        <v>-73.548000000000002</v>
      </c>
      <c r="P337" s="3" t="s">
        <v>97</v>
      </c>
      <c r="Q337" s="3" t="s">
        <v>98</v>
      </c>
      <c r="R337">
        <v>1</v>
      </c>
      <c r="S337" s="3" t="s">
        <v>99</v>
      </c>
      <c r="T337" s="3" t="s">
        <v>2394</v>
      </c>
      <c r="U337">
        <v>22</v>
      </c>
      <c r="V337" s="3" t="s">
        <v>133</v>
      </c>
      <c r="W337" s="3" t="s">
        <v>96</v>
      </c>
      <c r="X337" s="3" t="s">
        <v>2395</v>
      </c>
      <c r="Y337" s="3" t="s">
        <v>144</v>
      </c>
      <c r="Z337" s="3" t="s">
        <v>105</v>
      </c>
      <c r="AA337" s="3" t="s">
        <v>104</v>
      </c>
      <c r="AB337" s="3" t="s">
        <v>107</v>
      </c>
      <c r="AC337" s="3" t="s">
        <v>104</v>
      </c>
      <c r="AD337" s="3" t="s">
        <v>104</v>
      </c>
      <c r="AE337" s="3" t="s">
        <v>105</v>
      </c>
      <c r="AF337" s="3" t="s">
        <v>104</v>
      </c>
      <c r="AG337" s="3" t="s">
        <v>104</v>
      </c>
      <c r="AH337" s="3" t="s">
        <v>105</v>
      </c>
      <c r="AI337" s="3" t="s">
        <v>104</v>
      </c>
      <c r="AJ337" s="3" t="s">
        <v>104</v>
      </c>
      <c r="AK337" s="3" t="s">
        <v>107</v>
      </c>
      <c r="AL337" s="3" t="s">
        <v>104</v>
      </c>
      <c r="AM337" s="3" t="s">
        <v>104</v>
      </c>
      <c r="AN337" s="3" t="s">
        <v>108</v>
      </c>
      <c r="AO337" s="3" t="s">
        <v>1313</v>
      </c>
      <c r="AP337" s="3" t="s">
        <v>96</v>
      </c>
      <c r="AQ337" s="3" t="s">
        <v>2396</v>
      </c>
      <c r="AR337" s="3" t="s">
        <v>986</v>
      </c>
      <c r="AS337" s="3" t="s">
        <v>2397</v>
      </c>
      <c r="AT337" s="3" t="s">
        <v>96</v>
      </c>
      <c r="AU337" s="3" t="s">
        <v>96</v>
      </c>
      <c r="AV337" s="3" t="s">
        <v>96</v>
      </c>
      <c r="AW337" s="3" t="s">
        <v>2394</v>
      </c>
      <c r="AX337" t="s">
        <v>2324</v>
      </c>
    </row>
    <row r="338" spans="1:50" ht="22" customHeight="1" x14ac:dyDescent="0.35">
      <c r="A338" s="2">
        <v>45534.678229166668</v>
      </c>
      <c r="B338" s="2">
        <v>45534.68136574074</v>
      </c>
      <c r="C338" s="3" t="s">
        <v>52</v>
      </c>
      <c r="D338" s="3" t="s">
        <v>2398</v>
      </c>
      <c r="E338">
        <v>100</v>
      </c>
      <c r="F338">
        <v>270</v>
      </c>
      <c r="G338" s="3" t="s">
        <v>94</v>
      </c>
      <c r="H338" s="2">
        <v>45534.681373460648</v>
      </c>
      <c r="I338" s="3" t="s">
        <v>2399</v>
      </c>
      <c r="J338" s="3" t="s">
        <v>96</v>
      </c>
      <c r="K338" s="3" t="s">
        <v>96</v>
      </c>
      <c r="L338" s="3" t="s">
        <v>96</v>
      </c>
      <c r="M338" s="3" t="s">
        <v>96</v>
      </c>
      <c r="N338">
        <v>40.081800000000001</v>
      </c>
      <c r="O338">
        <v>-82.966499999999996</v>
      </c>
      <c r="P338" s="3" t="s">
        <v>97</v>
      </c>
      <c r="Q338" s="3" t="s">
        <v>98</v>
      </c>
      <c r="R338">
        <v>1</v>
      </c>
      <c r="S338" s="3" t="s">
        <v>99</v>
      </c>
      <c r="T338" s="3" t="s">
        <v>2400</v>
      </c>
      <c r="U338">
        <v>35</v>
      </c>
      <c r="V338" s="3" t="s">
        <v>133</v>
      </c>
      <c r="W338" s="3" t="s">
        <v>96</v>
      </c>
      <c r="X338" s="3" t="s">
        <v>2401</v>
      </c>
      <c r="Y338" s="3" t="s">
        <v>103</v>
      </c>
      <c r="Z338" s="3" t="s">
        <v>107</v>
      </c>
      <c r="AA338" s="3" t="s">
        <v>104</v>
      </c>
      <c r="AB338" s="3" t="s">
        <v>106</v>
      </c>
      <c r="AC338" s="3" t="s">
        <v>104</v>
      </c>
      <c r="AD338" s="3" t="s">
        <v>105</v>
      </c>
      <c r="AE338" s="3" t="s">
        <v>104</v>
      </c>
      <c r="AF338" s="3" t="s">
        <v>105</v>
      </c>
      <c r="AG338" s="3" t="s">
        <v>105</v>
      </c>
      <c r="AH338" s="3" t="s">
        <v>106</v>
      </c>
      <c r="AI338" s="3" t="s">
        <v>105</v>
      </c>
      <c r="AJ338" s="3" t="s">
        <v>105</v>
      </c>
      <c r="AK338" s="3" t="s">
        <v>105</v>
      </c>
      <c r="AL338" s="3" t="s">
        <v>104</v>
      </c>
      <c r="AM338" s="3" t="s">
        <v>104</v>
      </c>
      <c r="AN338" s="3" t="s">
        <v>108</v>
      </c>
      <c r="AO338" s="3" t="s">
        <v>2402</v>
      </c>
      <c r="AP338" s="3" t="s">
        <v>96</v>
      </c>
      <c r="AQ338" s="3" t="s">
        <v>2403</v>
      </c>
      <c r="AR338" s="3" t="s">
        <v>147</v>
      </c>
      <c r="AS338" s="3" t="s">
        <v>2404</v>
      </c>
      <c r="AT338" s="3" t="s">
        <v>2405</v>
      </c>
      <c r="AU338" s="3" t="s">
        <v>96</v>
      </c>
      <c r="AV338" s="3" t="s">
        <v>96</v>
      </c>
      <c r="AW338" s="3" t="s">
        <v>2400</v>
      </c>
      <c r="AX338" t="s">
        <v>2330</v>
      </c>
    </row>
    <row r="339" spans="1:50" ht="22" customHeight="1" x14ac:dyDescent="0.35">
      <c r="A339" s="2">
        <v>45534.678171296298</v>
      </c>
      <c r="B339" s="2">
        <v>45534.682349537034</v>
      </c>
      <c r="C339" s="3" t="s">
        <v>52</v>
      </c>
      <c r="D339" s="3" t="s">
        <v>2406</v>
      </c>
      <c r="E339">
        <v>100</v>
      </c>
      <c r="F339">
        <v>361</v>
      </c>
      <c r="G339" s="3" t="s">
        <v>94</v>
      </c>
      <c r="H339" s="2">
        <v>45534.682365520835</v>
      </c>
      <c r="I339" s="3" t="s">
        <v>2407</v>
      </c>
      <c r="J339" s="3" t="s">
        <v>96</v>
      </c>
      <c r="K339" s="3" t="s">
        <v>96</v>
      </c>
      <c r="L339" s="3" t="s">
        <v>96</v>
      </c>
      <c r="M339" s="3" t="s">
        <v>96</v>
      </c>
      <c r="N339">
        <v>28.634399999999999</v>
      </c>
      <c r="O339">
        <v>-81.622100000000003</v>
      </c>
      <c r="P339" s="3" t="s">
        <v>97</v>
      </c>
      <c r="Q339" s="3" t="s">
        <v>98</v>
      </c>
      <c r="R339">
        <v>1</v>
      </c>
      <c r="S339" s="3" t="s">
        <v>99</v>
      </c>
      <c r="T339" s="3" t="s">
        <v>2408</v>
      </c>
      <c r="U339">
        <v>27</v>
      </c>
      <c r="V339" s="3" t="s">
        <v>133</v>
      </c>
      <c r="W339" s="3" t="s">
        <v>96</v>
      </c>
      <c r="X339" s="3" t="s">
        <v>2409</v>
      </c>
      <c r="Y339" s="3" t="s">
        <v>135</v>
      </c>
      <c r="Z339" s="3" t="s">
        <v>105</v>
      </c>
      <c r="AA339" s="3" t="s">
        <v>104</v>
      </c>
      <c r="AB339" s="3" t="s">
        <v>107</v>
      </c>
      <c r="AC339" s="3" t="s">
        <v>105</v>
      </c>
      <c r="AD339" s="3" t="s">
        <v>105</v>
      </c>
      <c r="AE339" s="3" t="s">
        <v>105</v>
      </c>
      <c r="AF339" s="3" t="s">
        <v>105</v>
      </c>
      <c r="AG339" s="3" t="s">
        <v>105</v>
      </c>
      <c r="AH339" s="3" t="s">
        <v>107</v>
      </c>
      <c r="AI339" s="3" t="s">
        <v>107</v>
      </c>
      <c r="AJ339" s="3" t="s">
        <v>106</v>
      </c>
      <c r="AK339" s="3" t="s">
        <v>107</v>
      </c>
      <c r="AL339" s="3" t="s">
        <v>105</v>
      </c>
      <c r="AM339" s="3" t="s">
        <v>107</v>
      </c>
      <c r="AN339" s="3" t="s">
        <v>108</v>
      </c>
      <c r="AO339" s="3" t="s">
        <v>136</v>
      </c>
      <c r="AP339" s="3" t="s">
        <v>96</v>
      </c>
      <c r="AQ339" s="3" t="s">
        <v>2410</v>
      </c>
      <c r="AR339" s="3" t="s">
        <v>647</v>
      </c>
      <c r="AS339" s="3" t="s">
        <v>2411</v>
      </c>
      <c r="AT339" s="3" t="s">
        <v>96</v>
      </c>
      <c r="AU339" s="3" t="s">
        <v>96</v>
      </c>
      <c r="AV339" s="3" t="s">
        <v>96</v>
      </c>
      <c r="AW339" s="3" t="s">
        <v>2408</v>
      </c>
      <c r="AX339" t="s">
        <v>2350</v>
      </c>
    </row>
    <row r="340" spans="1:50" ht="22" customHeight="1" x14ac:dyDescent="0.35">
      <c r="A340" s="2">
        <v>45534.671840277777</v>
      </c>
      <c r="B340" s="2">
        <v>45534.682476851849</v>
      </c>
      <c r="C340" s="3" t="s">
        <v>52</v>
      </c>
      <c r="D340" s="3" t="s">
        <v>2412</v>
      </c>
      <c r="E340">
        <v>100</v>
      </c>
      <c r="F340">
        <v>919</v>
      </c>
      <c r="G340" s="3" t="s">
        <v>94</v>
      </c>
      <c r="H340" s="2">
        <v>45534.682492881948</v>
      </c>
      <c r="I340" s="3" t="s">
        <v>2413</v>
      </c>
      <c r="J340" s="3" t="s">
        <v>96</v>
      </c>
      <c r="K340" s="3" t="s">
        <v>96</v>
      </c>
      <c r="L340" s="3" t="s">
        <v>96</v>
      </c>
      <c r="M340" s="3" t="s">
        <v>96</v>
      </c>
      <c r="N340">
        <v>39.046900000000001</v>
      </c>
      <c r="O340">
        <v>-77.490300000000005</v>
      </c>
      <c r="P340" s="3" t="s">
        <v>97</v>
      </c>
      <c r="Q340" s="3" t="s">
        <v>98</v>
      </c>
      <c r="R340">
        <v>1</v>
      </c>
      <c r="S340" s="3" t="s">
        <v>99</v>
      </c>
      <c r="T340" s="3" t="s">
        <v>2307</v>
      </c>
      <c r="U340">
        <v>26</v>
      </c>
      <c r="V340" s="3" t="s">
        <v>133</v>
      </c>
      <c r="W340" s="3" t="s">
        <v>96</v>
      </c>
      <c r="X340" s="3" t="s">
        <v>96</v>
      </c>
      <c r="Y340" s="3" t="s">
        <v>144</v>
      </c>
      <c r="Z340" s="3" t="s">
        <v>107</v>
      </c>
      <c r="AA340" s="3" t="s">
        <v>105</v>
      </c>
      <c r="AB340" s="3" t="s">
        <v>105</v>
      </c>
      <c r="AC340" s="3" t="s">
        <v>107</v>
      </c>
      <c r="AD340" s="3" t="s">
        <v>105</v>
      </c>
      <c r="AE340" s="3" t="s">
        <v>105</v>
      </c>
      <c r="AF340" s="3" t="s">
        <v>105</v>
      </c>
      <c r="AG340" s="3" t="s">
        <v>105</v>
      </c>
      <c r="AH340" s="3" t="s">
        <v>107</v>
      </c>
      <c r="AI340" s="3" t="s">
        <v>105</v>
      </c>
      <c r="AJ340" s="3" t="s">
        <v>105</v>
      </c>
      <c r="AK340" s="3" t="s">
        <v>107</v>
      </c>
      <c r="AL340" s="3" t="s">
        <v>106</v>
      </c>
      <c r="AM340" s="3" t="s">
        <v>105</v>
      </c>
      <c r="AN340" s="3" t="s">
        <v>108</v>
      </c>
      <c r="AO340" s="3" t="s">
        <v>2414</v>
      </c>
      <c r="AP340" s="3" t="s">
        <v>96</v>
      </c>
      <c r="AQ340" s="3" t="s">
        <v>2415</v>
      </c>
      <c r="AR340" s="3" t="s">
        <v>538</v>
      </c>
      <c r="AS340" s="3" t="s">
        <v>2416</v>
      </c>
      <c r="AT340" s="3" t="s">
        <v>96</v>
      </c>
      <c r="AU340" s="3" t="s">
        <v>96</v>
      </c>
      <c r="AV340" s="3" t="s">
        <v>96</v>
      </c>
      <c r="AW340" s="3" t="s">
        <v>2307</v>
      </c>
      <c r="AX340" t="s">
        <v>2343</v>
      </c>
    </row>
    <row r="341" spans="1:50" ht="22" customHeight="1" x14ac:dyDescent="0.35">
      <c r="A341" s="2">
        <v>45534.679351851853</v>
      </c>
      <c r="B341" s="2">
        <v>45534.682604166665</v>
      </c>
      <c r="C341" s="3" t="s">
        <v>52</v>
      </c>
      <c r="D341" s="3" t="s">
        <v>2417</v>
      </c>
      <c r="E341">
        <v>100</v>
      </c>
      <c r="F341">
        <v>281</v>
      </c>
      <c r="G341" s="3" t="s">
        <v>94</v>
      </c>
      <c r="H341" s="2">
        <v>45534.68261984954</v>
      </c>
      <c r="I341" s="3" t="s">
        <v>2418</v>
      </c>
      <c r="J341" s="3" t="s">
        <v>96</v>
      </c>
      <c r="K341" s="3" t="s">
        <v>96</v>
      </c>
      <c r="L341" s="3" t="s">
        <v>96</v>
      </c>
      <c r="M341" s="3" t="s">
        <v>96</v>
      </c>
      <c r="N341">
        <v>37.511499999999998</v>
      </c>
      <c r="O341">
        <v>-77.566199999999995</v>
      </c>
      <c r="P341" s="3" t="s">
        <v>97</v>
      </c>
      <c r="Q341" s="3" t="s">
        <v>98</v>
      </c>
      <c r="R341">
        <v>1</v>
      </c>
      <c r="S341" s="3" t="s">
        <v>99</v>
      </c>
      <c r="T341" s="3" t="s">
        <v>2419</v>
      </c>
      <c r="U341">
        <v>35</v>
      </c>
      <c r="V341" s="3" t="s">
        <v>133</v>
      </c>
      <c r="W341" s="3" t="s">
        <v>96</v>
      </c>
      <c r="X341" s="3" t="s">
        <v>2420</v>
      </c>
      <c r="Y341" s="3" t="s">
        <v>144</v>
      </c>
      <c r="Z341" s="3" t="s">
        <v>107</v>
      </c>
      <c r="AA341" s="3" t="s">
        <v>104</v>
      </c>
      <c r="AB341" s="3" t="s">
        <v>105</v>
      </c>
      <c r="AC341" s="3" t="s">
        <v>105</v>
      </c>
      <c r="AD341" s="3" t="s">
        <v>104</v>
      </c>
      <c r="AE341" s="3" t="s">
        <v>104</v>
      </c>
      <c r="AF341" s="3" t="s">
        <v>104</v>
      </c>
      <c r="AG341" s="3" t="s">
        <v>105</v>
      </c>
      <c r="AH341" s="3" t="s">
        <v>106</v>
      </c>
      <c r="AI341" s="3" t="s">
        <v>104</v>
      </c>
      <c r="AJ341" s="3" t="s">
        <v>104</v>
      </c>
      <c r="AK341" s="3" t="s">
        <v>105</v>
      </c>
      <c r="AL341" s="3" t="s">
        <v>105</v>
      </c>
      <c r="AM341" s="3" t="s">
        <v>104</v>
      </c>
      <c r="AN341" s="3" t="s">
        <v>108</v>
      </c>
      <c r="AO341" s="3" t="s">
        <v>2421</v>
      </c>
      <c r="AP341" s="3" t="s">
        <v>96</v>
      </c>
      <c r="AQ341" s="3" t="s">
        <v>2422</v>
      </c>
      <c r="AR341" s="3" t="s">
        <v>224</v>
      </c>
      <c r="AS341" s="3" t="s">
        <v>2423</v>
      </c>
      <c r="AT341" s="3" t="s">
        <v>2424</v>
      </c>
      <c r="AU341" s="3" t="s">
        <v>96</v>
      </c>
      <c r="AV341" s="3" t="s">
        <v>96</v>
      </c>
      <c r="AW341" s="3" t="s">
        <v>2419</v>
      </c>
      <c r="AX341" t="s">
        <v>2362</v>
      </c>
    </row>
    <row r="342" spans="1:50" ht="22" customHeight="1" x14ac:dyDescent="0.35">
      <c r="A342" s="2">
        <v>45534.680578703701</v>
      </c>
      <c r="B342" s="2">
        <v>45534.68309027778</v>
      </c>
      <c r="C342" s="3" t="s">
        <v>52</v>
      </c>
      <c r="D342" s="3" t="s">
        <v>2425</v>
      </c>
      <c r="E342">
        <v>100</v>
      </c>
      <c r="F342">
        <v>217</v>
      </c>
      <c r="G342" s="3" t="s">
        <v>94</v>
      </c>
      <c r="H342" s="2">
        <v>45534.683101979164</v>
      </c>
      <c r="I342" s="3" t="s">
        <v>2426</v>
      </c>
      <c r="J342" s="3" t="s">
        <v>96</v>
      </c>
      <c r="K342" s="3" t="s">
        <v>96</v>
      </c>
      <c r="L342" s="3" t="s">
        <v>96</v>
      </c>
      <c r="M342" s="3" t="s">
        <v>96</v>
      </c>
      <c r="N342">
        <v>39.946399999999997</v>
      </c>
      <c r="O342">
        <v>-75.051699999999997</v>
      </c>
      <c r="P342" s="3" t="s">
        <v>97</v>
      </c>
      <c r="Q342" s="3" t="s">
        <v>98</v>
      </c>
      <c r="R342">
        <v>1</v>
      </c>
      <c r="S342" s="3" t="s">
        <v>99</v>
      </c>
      <c r="T342" s="3" t="s">
        <v>2427</v>
      </c>
      <c r="U342">
        <v>51</v>
      </c>
      <c r="V342" s="3" t="s">
        <v>133</v>
      </c>
      <c r="W342" s="3" t="s">
        <v>96</v>
      </c>
      <c r="X342" s="3" t="s">
        <v>2428</v>
      </c>
      <c r="Y342" s="3" t="s">
        <v>144</v>
      </c>
      <c r="Z342" s="3" t="s">
        <v>117</v>
      </c>
      <c r="AA342" s="3" t="s">
        <v>106</v>
      </c>
      <c r="AB342" s="3" t="s">
        <v>105</v>
      </c>
      <c r="AC342" s="3" t="s">
        <v>105</v>
      </c>
      <c r="AD342" s="3" t="s">
        <v>105</v>
      </c>
      <c r="AE342" s="3" t="s">
        <v>107</v>
      </c>
      <c r="AF342" s="3" t="s">
        <v>104</v>
      </c>
      <c r="AG342" s="3" t="s">
        <v>106</v>
      </c>
      <c r="AH342" s="3" t="s">
        <v>105</v>
      </c>
      <c r="AI342" s="3" t="s">
        <v>105</v>
      </c>
      <c r="AJ342" s="3" t="s">
        <v>107</v>
      </c>
      <c r="AK342" s="3" t="s">
        <v>117</v>
      </c>
      <c r="AL342" s="3" t="s">
        <v>104</v>
      </c>
      <c r="AM342" s="3" t="s">
        <v>107</v>
      </c>
      <c r="AN342" s="3" t="s">
        <v>108</v>
      </c>
      <c r="AO342" s="3" t="s">
        <v>214</v>
      </c>
      <c r="AP342" s="3" t="s">
        <v>96</v>
      </c>
      <c r="AQ342" s="3" t="s">
        <v>2429</v>
      </c>
      <c r="AR342" s="3" t="s">
        <v>632</v>
      </c>
      <c r="AS342" s="3" t="s">
        <v>96</v>
      </c>
      <c r="AT342" s="3" t="s">
        <v>96</v>
      </c>
      <c r="AU342" s="3" t="s">
        <v>96</v>
      </c>
      <c r="AV342" s="3" t="s">
        <v>2430</v>
      </c>
      <c r="AW342" s="3" t="s">
        <v>2427</v>
      </c>
      <c r="AX342" t="s">
        <v>2394</v>
      </c>
    </row>
    <row r="343" spans="1:50" ht="22" customHeight="1" x14ac:dyDescent="0.35">
      <c r="A343" s="2">
        <v>45534.681076388886</v>
      </c>
      <c r="B343" s="2">
        <v>45534.683217592596</v>
      </c>
      <c r="C343" s="3" t="s">
        <v>52</v>
      </c>
      <c r="D343" s="3" t="s">
        <v>2431</v>
      </c>
      <c r="E343">
        <v>100</v>
      </c>
      <c r="F343">
        <v>184</v>
      </c>
      <c r="G343" s="3" t="s">
        <v>94</v>
      </c>
      <c r="H343" s="2">
        <v>45534.683225682871</v>
      </c>
      <c r="I343" s="3" t="s">
        <v>2432</v>
      </c>
      <c r="J343" s="3" t="s">
        <v>96</v>
      </c>
      <c r="K343" s="3" t="s">
        <v>96</v>
      </c>
      <c r="L343" s="3" t="s">
        <v>96</v>
      </c>
      <c r="M343" s="3" t="s">
        <v>96</v>
      </c>
      <c r="N343">
        <v>28.488299999999999</v>
      </c>
      <c r="O343">
        <v>-81.406099999999995</v>
      </c>
      <c r="P343" s="3" t="s">
        <v>97</v>
      </c>
      <c r="Q343" s="3" t="s">
        <v>98</v>
      </c>
      <c r="R343">
        <v>1</v>
      </c>
      <c r="S343" s="3" t="s">
        <v>99</v>
      </c>
      <c r="T343" s="3" t="s">
        <v>2433</v>
      </c>
      <c r="U343">
        <v>20</v>
      </c>
      <c r="V343" s="3" t="s">
        <v>133</v>
      </c>
      <c r="W343" s="3" t="s">
        <v>96</v>
      </c>
      <c r="X343" s="3" t="s">
        <v>2434</v>
      </c>
      <c r="Y343" s="3" t="s">
        <v>135</v>
      </c>
      <c r="Z343" s="3" t="s">
        <v>117</v>
      </c>
      <c r="AA343" s="3" t="s">
        <v>105</v>
      </c>
      <c r="AB343" s="3" t="s">
        <v>105</v>
      </c>
      <c r="AC343" s="3" t="s">
        <v>106</v>
      </c>
      <c r="AD343" s="3" t="s">
        <v>105</v>
      </c>
      <c r="AE343" s="3" t="s">
        <v>105</v>
      </c>
      <c r="AF343" s="3" t="s">
        <v>105</v>
      </c>
      <c r="AG343" s="3" t="s">
        <v>106</v>
      </c>
      <c r="AH343" s="3" t="s">
        <v>105</v>
      </c>
      <c r="AI343" s="3" t="s">
        <v>117</v>
      </c>
      <c r="AJ343" s="3" t="s">
        <v>117</v>
      </c>
      <c r="AK343" s="3" t="s">
        <v>117</v>
      </c>
      <c r="AL343" s="3" t="s">
        <v>104</v>
      </c>
      <c r="AM343" s="3" t="s">
        <v>117</v>
      </c>
      <c r="AN343" s="3" t="s">
        <v>108</v>
      </c>
      <c r="AO343" s="3" t="s">
        <v>444</v>
      </c>
      <c r="AP343" s="3" t="s">
        <v>96</v>
      </c>
      <c r="AQ343" s="3" t="s">
        <v>2435</v>
      </c>
      <c r="AR343" s="3" t="s">
        <v>848</v>
      </c>
      <c r="AS343" s="3" t="s">
        <v>96</v>
      </c>
      <c r="AT343" s="3" t="s">
        <v>96</v>
      </c>
      <c r="AU343" s="3" t="s">
        <v>96</v>
      </c>
      <c r="AV343" s="3" t="s">
        <v>2436</v>
      </c>
      <c r="AW343" s="3" t="s">
        <v>2433</v>
      </c>
      <c r="AX343" t="s">
        <v>2437</v>
      </c>
    </row>
    <row r="344" spans="1:50" ht="22" customHeight="1" x14ac:dyDescent="0.35">
      <c r="A344" s="2">
        <v>45534.6796412037</v>
      </c>
      <c r="B344" s="2">
        <v>45534.683472222219</v>
      </c>
      <c r="C344" s="3" t="s">
        <v>52</v>
      </c>
      <c r="D344" s="3" t="s">
        <v>2438</v>
      </c>
      <c r="E344">
        <v>100</v>
      </c>
      <c r="F344">
        <v>330</v>
      </c>
      <c r="G344" s="3" t="s">
        <v>94</v>
      </c>
      <c r="H344" s="2">
        <v>45534.683477465274</v>
      </c>
      <c r="I344" s="3" t="s">
        <v>2439</v>
      </c>
      <c r="J344" s="3" t="s">
        <v>96</v>
      </c>
      <c r="K344" s="3" t="s">
        <v>96</v>
      </c>
      <c r="L344" s="3" t="s">
        <v>96</v>
      </c>
      <c r="M344" s="3" t="s">
        <v>96</v>
      </c>
      <c r="N344">
        <v>33.792000000000002</v>
      </c>
      <c r="O344">
        <v>-84.204899999999995</v>
      </c>
      <c r="P344" s="3" t="s">
        <v>97</v>
      </c>
      <c r="Q344" s="3" t="s">
        <v>98</v>
      </c>
      <c r="R344">
        <v>1</v>
      </c>
      <c r="S344" s="3" t="s">
        <v>99</v>
      </c>
      <c r="T344" s="3" t="s">
        <v>2440</v>
      </c>
      <c r="U344">
        <v>44</v>
      </c>
      <c r="V344" s="3" t="s">
        <v>133</v>
      </c>
      <c r="W344" s="3" t="s">
        <v>96</v>
      </c>
      <c r="X344" s="3" t="s">
        <v>2441</v>
      </c>
      <c r="Y344" s="3" t="s">
        <v>135</v>
      </c>
      <c r="Z344" s="3" t="s">
        <v>107</v>
      </c>
      <c r="AA344" s="3" t="s">
        <v>105</v>
      </c>
      <c r="AB344" s="3" t="s">
        <v>106</v>
      </c>
      <c r="AC344" s="3" t="s">
        <v>106</v>
      </c>
      <c r="AD344" s="3" t="s">
        <v>106</v>
      </c>
      <c r="AE344" s="3" t="s">
        <v>106</v>
      </c>
      <c r="AF344" s="3" t="s">
        <v>105</v>
      </c>
      <c r="AG344" s="3" t="s">
        <v>105</v>
      </c>
      <c r="AH344" s="3" t="s">
        <v>104</v>
      </c>
      <c r="AI344" s="3" t="s">
        <v>106</v>
      </c>
      <c r="AJ344" s="3" t="s">
        <v>107</v>
      </c>
      <c r="AK344" s="3" t="s">
        <v>106</v>
      </c>
      <c r="AL344" s="3" t="s">
        <v>105</v>
      </c>
      <c r="AM344" s="3" t="s">
        <v>106</v>
      </c>
      <c r="AN344" s="3" t="s">
        <v>108</v>
      </c>
      <c r="AO344" s="3" t="s">
        <v>2442</v>
      </c>
      <c r="AP344" s="3" t="s">
        <v>96</v>
      </c>
      <c r="AQ344" s="3" t="s">
        <v>2443</v>
      </c>
      <c r="AR344" s="3" t="s">
        <v>138</v>
      </c>
      <c r="AS344" s="3" t="s">
        <v>2444</v>
      </c>
      <c r="AT344" s="3" t="s">
        <v>2445</v>
      </c>
      <c r="AU344" s="3" t="s">
        <v>96</v>
      </c>
      <c r="AV344" s="3" t="s">
        <v>96</v>
      </c>
      <c r="AW344" s="3" t="s">
        <v>2440</v>
      </c>
      <c r="AX344" t="s">
        <v>2387</v>
      </c>
    </row>
    <row r="345" spans="1:50" ht="22" customHeight="1" x14ac:dyDescent="0.35">
      <c r="A345" s="2">
        <v>45534.679293981484</v>
      </c>
      <c r="B345" s="2">
        <v>45534.683483796296</v>
      </c>
      <c r="C345" s="3" t="s">
        <v>52</v>
      </c>
      <c r="D345" s="3" t="s">
        <v>2446</v>
      </c>
      <c r="E345">
        <v>100</v>
      </c>
      <c r="F345">
        <v>361</v>
      </c>
      <c r="G345" s="3" t="s">
        <v>94</v>
      </c>
      <c r="H345" s="2">
        <v>45534.683490289353</v>
      </c>
      <c r="I345" s="3" t="s">
        <v>2447</v>
      </c>
      <c r="J345" s="3" t="s">
        <v>96</v>
      </c>
      <c r="K345" s="3" t="s">
        <v>96</v>
      </c>
      <c r="L345" s="3" t="s">
        <v>96</v>
      </c>
      <c r="M345" s="3" t="s">
        <v>96</v>
      </c>
      <c r="N345">
        <v>37.402500000000003</v>
      </c>
      <c r="O345">
        <v>-121.866</v>
      </c>
      <c r="P345" s="3" t="s">
        <v>97</v>
      </c>
      <c r="Q345" s="3" t="s">
        <v>98</v>
      </c>
      <c r="R345">
        <v>1</v>
      </c>
      <c r="S345" s="3" t="s">
        <v>99</v>
      </c>
      <c r="T345" s="3" t="s">
        <v>2448</v>
      </c>
      <c r="U345">
        <v>37</v>
      </c>
      <c r="V345" s="3" t="s">
        <v>133</v>
      </c>
      <c r="W345" s="3" t="s">
        <v>96</v>
      </c>
      <c r="X345" s="3" t="s">
        <v>2449</v>
      </c>
      <c r="Y345" s="3" t="s">
        <v>116</v>
      </c>
      <c r="Z345" s="3" t="s">
        <v>107</v>
      </c>
      <c r="AA345" s="3" t="s">
        <v>104</v>
      </c>
      <c r="AB345" s="3" t="s">
        <v>106</v>
      </c>
      <c r="AC345" s="3" t="s">
        <v>106</v>
      </c>
      <c r="AD345" s="3" t="s">
        <v>105</v>
      </c>
      <c r="AE345" s="3" t="s">
        <v>105</v>
      </c>
      <c r="AF345" s="3" t="s">
        <v>105</v>
      </c>
      <c r="AG345" s="3" t="s">
        <v>107</v>
      </c>
      <c r="AH345" s="3" t="s">
        <v>106</v>
      </c>
      <c r="AI345" s="3" t="s">
        <v>106</v>
      </c>
      <c r="AJ345" s="3" t="s">
        <v>107</v>
      </c>
      <c r="AK345" s="3" t="s">
        <v>117</v>
      </c>
      <c r="AL345" s="3" t="s">
        <v>105</v>
      </c>
      <c r="AM345" s="3" t="s">
        <v>107</v>
      </c>
      <c r="AN345" s="3" t="s">
        <v>108</v>
      </c>
      <c r="AO345" s="3" t="s">
        <v>96</v>
      </c>
      <c r="AP345" s="3" t="s">
        <v>96</v>
      </c>
      <c r="AQ345" s="3" t="s">
        <v>2450</v>
      </c>
      <c r="AR345" s="3" t="s">
        <v>331</v>
      </c>
      <c r="AS345" s="3" t="s">
        <v>96</v>
      </c>
      <c r="AT345" s="3" t="s">
        <v>96</v>
      </c>
      <c r="AU345" s="3" t="s">
        <v>96</v>
      </c>
      <c r="AV345" s="3" t="s">
        <v>2451</v>
      </c>
      <c r="AW345" s="3" t="s">
        <v>2448</v>
      </c>
      <c r="AX345" t="s">
        <v>2408</v>
      </c>
    </row>
    <row r="346" spans="1:50" ht="22" customHeight="1" x14ac:dyDescent="0.35">
      <c r="A346" s="2">
        <v>45534.681018518517</v>
      </c>
      <c r="B346" s="2">
        <v>45534.683587962965</v>
      </c>
      <c r="C346" s="3" t="s">
        <v>52</v>
      </c>
      <c r="D346" s="3" t="s">
        <v>2452</v>
      </c>
      <c r="E346">
        <v>100</v>
      </c>
      <c r="F346">
        <v>221</v>
      </c>
      <c r="G346" s="3" t="s">
        <v>94</v>
      </c>
      <c r="H346" s="2">
        <v>45534.68359734954</v>
      </c>
      <c r="I346" s="3" t="s">
        <v>2453</v>
      </c>
      <c r="J346" s="3" t="s">
        <v>96</v>
      </c>
      <c r="K346" s="3" t="s">
        <v>96</v>
      </c>
      <c r="L346" s="3" t="s">
        <v>96</v>
      </c>
      <c r="M346" s="3" t="s">
        <v>96</v>
      </c>
      <c r="N346">
        <v>38.407299999999999</v>
      </c>
      <c r="O346">
        <v>-90.436800000000005</v>
      </c>
      <c r="P346" s="3" t="s">
        <v>97</v>
      </c>
      <c r="Q346" s="3" t="s">
        <v>98</v>
      </c>
      <c r="R346">
        <v>1</v>
      </c>
      <c r="S346" s="3" t="s">
        <v>99</v>
      </c>
      <c r="T346" s="3" t="s">
        <v>2454</v>
      </c>
      <c r="U346">
        <v>28</v>
      </c>
      <c r="V346" s="3" t="s">
        <v>133</v>
      </c>
      <c r="W346" s="3" t="s">
        <v>96</v>
      </c>
      <c r="X346" s="3" t="s">
        <v>2455</v>
      </c>
      <c r="Y346" s="3" t="s">
        <v>144</v>
      </c>
      <c r="Z346" s="3" t="s">
        <v>105</v>
      </c>
      <c r="AA346" s="3" t="s">
        <v>105</v>
      </c>
      <c r="AB346" s="3" t="s">
        <v>104</v>
      </c>
      <c r="AC346" s="3" t="s">
        <v>105</v>
      </c>
      <c r="AD346" s="3" t="s">
        <v>104</v>
      </c>
      <c r="AE346" s="3" t="s">
        <v>105</v>
      </c>
      <c r="AF346" s="3" t="s">
        <v>104</v>
      </c>
      <c r="AG346" s="3" t="s">
        <v>104</v>
      </c>
      <c r="AH346" s="3" t="s">
        <v>107</v>
      </c>
      <c r="AI346" s="3" t="s">
        <v>105</v>
      </c>
      <c r="AJ346" s="3" t="s">
        <v>107</v>
      </c>
      <c r="AK346" s="3" t="s">
        <v>107</v>
      </c>
      <c r="AL346" s="3" t="s">
        <v>105</v>
      </c>
      <c r="AM346" s="3" t="s">
        <v>105</v>
      </c>
      <c r="AN346" s="3" t="s">
        <v>108</v>
      </c>
      <c r="AO346" s="3" t="s">
        <v>244</v>
      </c>
      <c r="AP346" s="3" t="s">
        <v>96</v>
      </c>
      <c r="AQ346" s="3" t="s">
        <v>2456</v>
      </c>
      <c r="AR346" s="3" t="s">
        <v>986</v>
      </c>
      <c r="AS346" s="3" t="s">
        <v>2457</v>
      </c>
      <c r="AT346" s="3" t="s">
        <v>96</v>
      </c>
      <c r="AU346" s="3" t="s">
        <v>96</v>
      </c>
      <c r="AV346" s="3" t="s">
        <v>96</v>
      </c>
      <c r="AW346" s="3" t="s">
        <v>2454</v>
      </c>
      <c r="AX346" t="s">
        <v>2400</v>
      </c>
    </row>
    <row r="347" spans="1:50" ht="22" customHeight="1" x14ac:dyDescent="0.35">
      <c r="A347" s="2">
        <v>45534.681712962964</v>
      </c>
      <c r="B347" s="2">
        <v>45534.683854166666</v>
      </c>
      <c r="C347" s="3" t="s">
        <v>52</v>
      </c>
      <c r="D347" s="3" t="s">
        <v>2458</v>
      </c>
      <c r="E347">
        <v>100</v>
      </c>
      <c r="F347">
        <v>185</v>
      </c>
      <c r="G347" s="3" t="s">
        <v>94</v>
      </c>
      <c r="H347" s="2">
        <v>45534.683871689813</v>
      </c>
      <c r="I347" s="3" t="s">
        <v>2459</v>
      </c>
      <c r="J347" s="3" t="s">
        <v>96</v>
      </c>
      <c r="K347" s="3" t="s">
        <v>96</v>
      </c>
      <c r="L347" s="3" t="s">
        <v>96</v>
      </c>
      <c r="M347" s="3" t="s">
        <v>96</v>
      </c>
      <c r="N347">
        <v>37.369799999999998</v>
      </c>
      <c r="O347">
        <v>-121.816</v>
      </c>
      <c r="P347" s="3" t="s">
        <v>97</v>
      </c>
      <c r="Q347" s="3" t="s">
        <v>98</v>
      </c>
      <c r="R347">
        <v>1</v>
      </c>
      <c r="S347" s="3" t="s">
        <v>99</v>
      </c>
      <c r="T347" s="3" t="s">
        <v>2460</v>
      </c>
      <c r="U347">
        <v>37</v>
      </c>
      <c r="V347" s="3" t="s">
        <v>133</v>
      </c>
      <c r="W347" s="3" t="s">
        <v>96</v>
      </c>
      <c r="X347" s="3" t="s">
        <v>2461</v>
      </c>
      <c r="Y347" s="3" t="s">
        <v>116</v>
      </c>
      <c r="Z347" s="3" t="s">
        <v>105</v>
      </c>
      <c r="AA347" s="3" t="s">
        <v>107</v>
      </c>
      <c r="AB347" s="3" t="s">
        <v>104</v>
      </c>
      <c r="AC347" s="3" t="s">
        <v>117</v>
      </c>
      <c r="AD347" s="3" t="s">
        <v>104</v>
      </c>
      <c r="AE347" s="3" t="s">
        <v>107</v>
      </c>
      <c r="AF347" s="3" t="s">
        <v>106</v>
      </c>
      <c r="AG347" s="3" t="s">
        <v>104</v>
      </c>
      <c r="AH347" s="3" t="s">
        <v>106</v>
      </c>
      <c r="AI347" s="3" t="s">
        <v>117</v>
      </c>
      <c r="AJ347" s="3" t="s">
        <v>117</v>
      </c>
      <c r="AK347" s="3" t="s">
        <v>117</v>
      </c>
      <c r="AL347" s="3" t="s">
        <v>105</v>
      </c>
      <c r="AM347" s="3" t="s">
        <v>107</v>
      </c>
      <c r="AN347" s="3" t="s">
        <v>108</v>
      </c>
      <c r="AO347" s="3" t="s">
        <v>176</v>
      </c>
      <c r="AP347" s="3" t="s">
        <v>96</v>
      </c>
      <c r="AQ347" s="3" t="s">
        <v>2462</v>
      </c>
      <c r="AR347" s="3" t="s">
        <v>138</v>
      </c>
      <c r="AS347" s="3" t="s">
        <v>2463</v>
      </c>
      <c r="AT347" s="3" t="s">
        <v>96</v>
      </c>
      <c r="AU347" s="3" t="s">
        <v>96</v>
      </c>
      <c r="AV347" s="3" t="s">
        <v>96</v>
      </c>
      <c r="AW347" s="3" t="s">
        <v>2460</v>
      </c>
      <c r="AX347" t="s">
        <v>2448</v>
      </c>
    </row>
    <row r="348" spans="1:50" ht="22" customHeight="1" x14ac:dyDescent="0.35">
      <c r="A348" s="2">
        <v>45534.6797337963</v>
      </c>
      <c r="B348" s="2">
        <v>45534.683993055558</v>
      </c>
      <c r="C348" s="3" t="s">
        <v>52</v>
      </c>
      <c r="D348" s="3" t="s">
        <v>2464</v>
      </c>
      <c r="E348">
        <v>100</v>
      </c>
      <c r="F348">
        <v>367</v>
      </c>
      <c r="G348" s="3" t="s">
        <v>94</v>
      </c>
      <c r="H348" s="2">
        <v>45534.684004502313</v>
      </c>
      <c r="I348" s="3" t="s">
        <v>2465</v>
      </c>
      <c r="J348" s="3" t="s">
        <v>96</v>
      </c>
      <c r="K348" s="3" t="s">
        <v>96</v>
      </c>
      <c r="L348" s="3" t="s">
        <v>96</v>
      </c>
      <c r="M348" s="3" t="s">
        <v>96</v>
      </c>
      <c r="N348">
        <v>34.047199999999997</v>
      </c>
      <c r="O348">
        <v>-117.4731</v>
      </c>
      <c r="P348" s="3" t="s">
        <v>97</v>
      </c>
      <c r="Q348" s="3" t="s">
        <v>98</v>
      </c>
      <c r="R348">
        <v>1</v>
      </c>
      <c r="S348" s="3" t="s">
        <v>99</v>
      </c>
      <c r="T348" s="3" t="s">
        <v>2466</v>
      </c>
      <c r="U348">
        <v>47</v>
      </c>
      <c r="V348" s="3" t="s">
        <v>133</v>
      </c>
      <c r="W348" s="3" t="s">
        <v>96</v>
      </c>
      <c r="X348" s="3" t="s">
        <v>2467</v>
      </c>
      <c r="Y348" s="3" t="s">
        <v>103</v>
      </c>
      <c r="Z348" s="3" t="s">
        <v>105</v>
      </c>
      <c r="AA348" s="3" t="s">
        <v>106</v>
      </c>
      <c r="AB348" s="3" t="s">
        <v>105</v>
      </c>
      <c r="AC348" s="3" t="s">
        <v>105</v>
      </c>
      <c r="AD348" s="3" t="s">
        <v>105</v>
      </c>
      <c r="AE348" s="3" t="s">
        <v>106</v>
      </c>
      <c r="AF348" s="3" t="s">
        <v>105</v>
      </c>
      <c r="AG348" s="3" t="s">
        <v>104</v>
      </c>
      <c r="AH348" s="3" t="s">
        <v>106</v>
      </c>
      <c r="AI348" s="3" t="s">
        <v>106</v>
      </c>
      <c r="AJ348" s="3" t="s">
        <v>106</v>
      </c>
      <c r="AK348" s="3" t="s">
        <v>106</v>
      </c>
      <c r="AL348" s="3" t="s">
        <v>105</v>
      </c>
      <c r="AM348" s="3" t="s">
        <v>106</v>
      </c>
      <c r="AN348" s="3" t="s">
        <v>108</v>
      </c>
      <c r="AO348" s="3" t="s">
        <v>740</v>
      </c>
      <c r="AP348" s="3" t="s">
        <v>96</v>
      </c>
      <c r="AQ348" s="3" t="s">
        <v>2468</v>
      </c>
      <c r="AR348" s="3" t="s">
        <v>246</v>
      </c>
      <c r="AS348" s="3" t="s">
        <v>2469</v>
      </c>
      <c r="AT348" s="3" t="s">
        <v>96</v>
      </c>
      <c r="AU348" s="3" t="s">
        <v>96</v>
      </c>
      <c r="AV348" s="3" t="s">
        <v>96</v>
      </c>
      <c r="AW348" s="3" t="s">
        <v>2466</v>
      </c>
      <c r="AX348" t="s">
        <v>2470</v>
      </c>
    </row>
    <row r="349" spans="1:50" ht="22" customHeight="1" x14ac:dyDescent="0.35">
      <c r="A349" s="2">
        <v>45534.6794212963</v>
      </c>
      <c r="B349" s="2">
        <v>45534.68414351852</v>
      </c>
      <c r="C349" s="3" t="s">
        <v>52</v>
      </c>
      <c r="D349" s="3" t="s">
        <v>2471</v>
      </c>
      <c r="E349">
        <v>100</v>
      </c>
      <c r="F349">
        <v>408</v>
      </c>
      <c r="G349" s="3" t="s">
        <v>94</v>
      </c>
      <c r="H349" s="2">
        <v>45534.684155023147</v>
      </c>
      <c r="I349" s="3" t="s">
        <v>2472</v>
      </c>
      <c r="J349" s="3" t="s">
        <v>96</v>
      </c>
      <c r="K349" s="3" t="s">
        <v>96</v>
      </c>
      <c r="L349" s="3" t="s">
        <v>96</v>
      </c>
      <c r="M349" s="3" t="s">
        <v>96</v>
      </c>
      <c r="N349">
        <v>32.956899999999997</v>
      </c>
      <c r="O349">
        <v>-96.674599999999998</v>
      </c>
      <c r="P349" s="3" t="s">
        <v>97</v>
      </c>
      <c r="Q349" s="3" t="s">
        <v>98</v>
      </c>
      <c r="R349" s="3" t="s">
        <v>96</v>
      </c>
      <c r="S349" s="3" t="s">
        <v>99</v>
      </c>
      <c r="T349" s="3" t="s">
        <v>2470</v>
      </c>
      <c r="U349">
        <v>44</v>
      </c>
      <c r="V349" s="3" t="s">
        <v>133</v>
      </c>
      <c r="W349" s="3" t="s">
        <v>96</v>
      </c>
      <c r="X349" s="3" t="s">
        <v>2473</v>
      </c>
      <c r="Y349" s="3" t="s">
        <v>144</v>
      </c>
      <c r="Z349" s="3" t="s">
        <v>105</v>
      </c>
      <c r="AA349" s="3" t="s">
        <v>105</v>
      </c>
      <c r="AB349" s="3" t="s">
        <v>105</v>
      </c>
      <c r="AC349" s="3" t="s">
        <v>106</v>
      </c>
      <c r="AD349" s="3" t="s">
        <v>106</v>
      </c>
      <c r="AE349" s="3" t="s">
        <v>105</v>
      </c>
      <c r="AF349" s="3" t="s">
        <v>105</v>
      </c>
      <c r="AG349" s="3" t="s">
        <v>107</v>
      </c>
      <c r="AH349" s="3" t="s">
        <v>107</v>
      </c>
      <c r="AI349" s="3" t="s">
        <v>105</v>
      </c>
      <c r="AJ349" s="3" t="s">
        <v>106</v>
      </c>
      <c r="AK349" s="3" t="s">
        <v>106</v>
      </c>
      <c r="AL349" s="3" t="s">
        <v>105</v>
      </c>
      <c r="AM349" s="3" t="s">
        <v>105</v>
      </c>
      <c r="AN349" s="3" t="s">
        <v>108</v>
      </c>
      <c r="AO349" s="3" t="s">
        <v>176</v>
      </c>
      <c r="AP349" s="3" t="s">
        <v>96</v>
      </c>
      <c r="AQ349" s="3" t="s">
        <v>2474</v>
      </c>
      <c r="AR349" s="3" t="s">
        <v>208</v>
      </c>
      <c r="AS349" s="3" t="s">
        <v>2475</v>
      </c>
      <c r="AT349" s="3" t="s">
        <v>96</v>
      </c>
      <c r="AU349" s="3" t="s">
        <v>96</v>
      </c>
      <c r="AV349" s="3" t="s">
        <v>96</v>
      </c>
      <c r="AW349" s="3" t="s">
        <v>2470</v>
      </c>
      <c r="AX349" t="s">
        <v>2419</v>
      </c>
    </row>
    <row r="350" spans="1:50" ht="22" customHeight="1" x14ac:dyDescent="0.35">
      <c r="A350" s="2">
        <v>45534.672314814816</v>
      </c>
      <c r="B350" s="2">
        <v>45534.684236111112</v>
      </c>
      <c r="C350" s="3" t="s">
        <v>52</v>
      </c>
      <c r="D350" s="3" t="s">
        <v>2476</v>
      </c>
      <c r="E350">
        <v>100</v>
      </c>
      <c r="F350">
        <v>1030</v>
      </c>
      <c r="G350" s="3" t="s">
        <v>94</v>
      </c>
      <c r="H350" s="2">
        <v>45534.684243506941</v>
      </c>
      <c r="I350" s="3" t="s">
        <v>2477</v>
      </c>
      <c r="J350" s="3" t="s">
        <v>96</v>
      </c>
      <c r="K350" s="3" t="s">
        <v>96</v>
      </c>
      <c r="L350" s="3" t="s">
        <v>96</v>
      </c>
      <c r="M350" s="3" t="s">
        <v>96</v>
      </c>
      <c r="N350">
        <v>37.704700000000003</v>
      </c>
      <c r="O350">
        <v>-122.1245</v>
      </c>
      <c r="P350" s="3" t="s">
        <v>97</v>
      </c>
      <c r="Q350" s="3" t="s">
        <v>98</v>
      </c>
      <c r="R350">
        <v>1</v>
      </c>
      <c r="S350" s="3" t="s">
        <v>99</v>
      </c>
      <c r="T350" s="3" t="s">
        <v>2321</v>
      </c>
      <c r="U350">
        <v>20</v>
      </c>
      <c r="V350" s="3" t="s">
        <v>133</v>
      </c>
      <c r="W350" s="3" t="s">
        <v>96</v>
      </c>
      <c r="X350" s="3" t="s">
        <v>2478</v>
      </c>
      <c r="Y350" s="3" t="s">
        <v>135</v>
      </c>
      <c r="Z350" s="3" t="s">
        <v>107</v>
      </c>
      <c r="AA350" s="3" t="s">
        <v>106</v>
      </c>
      <c r="AB350" s="3" t="s">
        <v>106</v>
      </c>
      <c r="AC350" s="3" t="s">
        <v>106</v>
      </c>
      <c r="AD350" s="3" t="s">
        <v>106</v>
      </c>
      <c r="AE350" s="3" t="s">
        <v>106</v>
      </c>
      <c r="AF350" s="3" t="s">
        <v>105</v>
      </c>
      <c r="AG350" s="3" t="s">
        <v>106</v>
      </c>
      <c r="AH350" s="3" t="s">
        <v>106</v>
      </c>
      <c r="AI350" s="3" t="s">
        <v>106</v>
      </c>
      <c r="AJ350" s="3" t="s">
        <v>106</v>
      </c>
      <c r="AK350" s="3" t="s">
        <v>117</v>
      </c>
      <c r="AL350" s="3" t="s">
        <v>105</v>
      </c>
      <c r="AM350" s="3" t="s">
        <v>106</v>
      </c>
      <c r="AN350" s="3" t="s">
        <v>126</v>
      </c>
      <c r="AO350" s="3" t="s">
        <v>214</v>
      </c>
      <c r="AP350" s="3" t="s">
        <v>96</v>
      </c>
      <c r="AQ350" s="3" t="s">
        <v>96</v>
      </c>
      <c r="AR350" s="3" t="s">
        <v>96</v>
      </c>
      <c r="AS350" s="3" t="s">
        <v>96</v>
      </c>
      <c r="AT350" s="3" t="s">
        <v>96</v>
      </c>
      <c r="AU350" s="3" t="s">
        <v>2479</v>
      </c>
      <c r="AV350" s="3" t="s">
        <v>2480</v>
      </c>
      <c r="AW350" s="3" t="s">
        <v>2321</v>
      </c>
      <c r="AX350" t="s">
        <v>2440</v>
      </c>
    </row>
    <row r="351" spans="1:50" ht="22" customHeight="1" x14ac:dyDescent="0.35">
      <c r="A351" s="2">
        <v>45534.673101851855</v>
      </c>
      <c r="B351" s="2">
        <v>45534.684305555558</v>
      </c>
      <c r="C351" s="3" t="s">
        <v>52</v>
      </c>
      <c r="D351" s="3" t="s">
        <v>2481</v>
      </c>
      <c r="E351">
        <v>100</v>
      </c>
      <c r="F351">
        <v>968</v>
      </c>
      <c r="G351" s="3" t="s">
        <v>94</v>
      </c>
      <c r="H351" s="2">
        <v>45534.684319097221</v>
      </c>
      <c r="I351" s="3" t="s">
        <v>2482</v>
      </c>
      <c r="J351" s="3" t="s">
        <v>96</v>
      </c>
      <c r="K351" s="3" t="s">
        <v>96</v>
      </c>
      <c r="L351" s="3" t="s">
        <v>96</v>
      </c>
      <c r="M351" s="3" t="s">
        <v>96</v>
      </c>
      <c r="N351">
        <v>40.735900000000001</v>
      </c>
      <c r="O351">
        <v>-73.990399999999994</v>
      </c>
      <c r="P351" s="3" t="s">
        <v>97</v>
      </c>
      <c r="Q351" s="3" t="s">
        <v>98</v>
      </c>
      <c r="R351">
        <v>0.89999997615814209</v>
      </c>
      <c r="S351" s="3" t="s">
        <v>99</v>
      </c>
      <c r="T351" s="3" t="s">
        <v>2347</v>
      </c>
      <c r="U351">
        <v>24</v>
      </c>
      <c r="V351" s="3" t="s">
        <v>133</v>
      </c>
      <c r="W351" s="3" t="s">
        <v>96</v>
      </c>
      <c r="X351" s="3" t="s">
        <v>2483</v>
      </c>
      <c r="Y351" s="3" t="s">
        <v>116</v>
      </c>
      <c r="Z351" s="3" t="s">
        <v>107</v>
      </c>
      <c r="AA351" s="3" t="s">
        <v>105</v>
      </c>
      <c r="AB351" s="3" t="s">
        <v>107</v>
      </c>
      <c r="AC351" s="3" t="s">
        <v>105</v>
      </c>
      <c r="AD351" s="3" t="s">
        <v>105</v>
      </c>
      <c r="AE351" s="3" t="s">
        <v>106</v>
      </c>
      <c r="AF351" s="3" t="s">
        <v>105</v>
      </c>
      <c r="AG351" s="3" t="s">
        <v>106</v>
      </c>
      <c r="AH351" s="3" t="s">
        <v>107</v>
      </c>
      <c r="AI351" s="3" t="s">
        <v>105</v>
      </c>
      <c r="AJ351" s="3" t="s">
        <v>107</v>
      </c>
      <c r="AK351" s="3" t="s">
        <v>117</v>
      </c>
      <c r="AL351" s="3" t="s">
        <v>105</v>
      </c>
      <c r="AM351" s="3" t="s">
        <v>106</v>
      </c>
      <c r="AN351" s="3" t="s">
        <v>108</v>
      </c>
      <c r="AO351" s="3" t="s">
        <v>2484</v>
      </c>
      <c r="AP351" s="3" t="s">
        <v>96</v>
      </c>
      <c r="AQ351" s="3" t="s">
        <v>2485</v>
      </c>
      <c r="AR351" s="3" t="s">
        <v>246</v>
      </c>
      <c r="AS351" s="3" t="s">
        <v>2486</v>
      </c>
      <c r="AT351" s="3" t="s">
        <v>2487</v>
      </c>
      <c r="AU351" s="3" t="s">
        <v>96</v>
      </c>
      <c r="AV351" s="3" t="s">
        <v>96</v>
      </c>
      <c r="AW351" s="3" t="s">
        <v>2347</v>
      </c>
      <c r="AX351" t="s">
        <v>2466</v>
      </c>
    </row>
    <row r="352" spans="1:50" ht="22" customHeight="1" x14ac:dyDescent="0.35">
      <c r="A352" s="2">
        <v>45534.680613425924</v>
      </c>
      <c r="B352" s="2">
        <v>45534.68472222222</v>
      </c>
      <c r="C352" s="3" t="s">
        <v>52</v>
      </c>
      <c r="D352" s="3" t="s">
        <v>2488</v>
      </c>
      <c r="E352">
        <v>100</v>
      </c>
      <c r="F352">
        <v>354</v>
      </c>
      <c r="G352" s="3" t="s">
        <v>94</v>
      </c>
      <c r="H352" s="2">
        <v>45534.684727511572</v>
      </c>
      <c r="I352" s="3" t="s">
        <v>2489</v>
      </c>
      <c r="J352" s="3" t="s">
        <v>96</v>
      </c>
      <c r="K352" s="3" t="s">
        <v>96</v>
      </c>
      <c r="L352" s="3" t="s">
        <v>96</v>
      </c>
      <c r="M352" s="3" t="s">
        <v>96</v>
      </c>
      <c r="N352">
        <v>31.770299999999999</v>
      </c>
      <c r="O352">
        <v>-106.3006</v>
      </c>
      <c r="P352" s="3" t="s">
        <v>97</v>
      </c>
      <c r="Q352" s="3" t="s">
        <v>98</v>
      </c>
      <c r="R352">
        <v>1</v>
      </c>
      <c r="S352" s="3" t="s">
        <v>99</v>
      </c>
      <c r="T352" s="3" t="s">
        <v>2490</v>
      </c>
      <c r="U352">
        <v>33</v>
      </c>
      <c r="V352" s="3" t="s">
        <v>133</v>
      </c>
      <c r="W352" s="3" t="s">
        <v>96</v>
      </c>
      <c r="X352" s="3" t="s">
        <v>2491</v>
      </c>
      <c r="Y352" s="3" t="s">
        <v>116</v>
      </c>
      <c r="Z352" s="3" t="s">
        <v>105</v>
      </c>
      <c r="AA352" s="3" t="s">
        <v>105</v>
      </c>
      <c r="AB352" s="3" t="s">
        <v>105</v>
      </c>
      <c r="AC352" s="3" t="s">
        <v>106</v>
      </c>
      <c r="AD352" s="3" t="s">
        <v>105</v>
      </c>
      <c r="AE352" s="3" t="s">
        <v>105</v>
      </c>
      <c r="AF352" s="3" t="s">
        <v>104</v>
      </c>
      <c r="AG352" s="3" t="s">
        <v>105</v>
      </c>
      <c r="AH352" s="3" t="s">
        <v>107</v>
      </c>
      <c r="AI352" s="3" t="s">
        <v>105</v>
      </c>
      <c r="AJ352" s="3" t="s">
        <v>106</v>
      </c>
      <c r="AK352" s="3" t="s">
        <v>107</v>
      </c>
      <c r="AL352" s="3" t="s">
        <v>105</v>
      </c>
      <c r="AM352" s="3" t="s">
        <v>105</v>
      </c>
      <c r="AN352" s="3" t="s">
        <v>108</v>
      </c>
      <c r="AO352" s="3" t="s">
        <v>244</v>
      </c>
      <c r="AP352" s="3" t="s">
        <v>96</v>
      </c>
      <c r="AQ352" s="3" t="s">
        <v>2492</v>
      </c>
      <c r="AR352" s="3" t="s">
        <v>639</v>
      </c>
      <c r="AS352" s="3" t="s">
        <v>2493</v>
      </c>
      <c r="AT352" s="3" t="s">
        <v>96</v>
      </c>
      <c r="AU352" s="3" t="s">
        <v>96</v>
      </c>
      <c r="AV352" s="3" t="s">
        <v>96</v>
      </c>
      <c r="AW352" s="3" t="s">
        <v>2490</v>
      </c>
      <c r="AX352" t="s">
        <v>2494</v>
      </c>
    </row>
    <row r="353" spans="1:50" ht="22" customHeight="1" x14ac:dyDescent="0.35">
      <c r="A353" s="2">
        <v>45534.683310185188</v>
      </c>
      <c r="B353" s="2">
        <v>45534.684791666667</v>
      </c>
      <c r="C353" s="3" t="s">
        <v>52</v>
      </c>
      <c r="D353" s="3" t="s">
        <v>2495</v>
      </c>
      <c r="E353">
        <v>100</v>
      </c>
      <c r="F353">
        <v>128</v>
      </c>
      <c r="G353" s="3" t="s">
        <v>94</v>
      </c>
      <c r="H353" s="2">
        <v>45534.684798229166</v>
      </c>
      <c r="I353" s="3" t="s">
        <v>2496</v>
      </c>
      <c r="J353" s="3" t="s">
        <v>96</v>
      </c>
      <c r="K353" s="3" t="s">
        <v>96</v>
      </c>
      <c r="L353" s="3" t="s">
        <v>96</v>
      </c>
      <c r="M353" s="3" t="s">
        <v>96</v>
      </c>
      <c r="N353">
        <v>42.009399999999999</v>
      </c>
      <c r="O353">
        <v>-87.835400000000007</v>
      </c>
      <c r="P353" s="3" t="s">
        <v>97</v>
      </c>
      <c r="Q353" s="3" t="s">
        <v>98</v>
      </c>
      <c r="R353">
        <v>1</v>
      </c>
      <c r="S353" s="3" t="s">
        <v>99</v>
      </c>
      <c r="T353" s="3" t="s">
        <v>2497</v>
      </c>
      <c r="U353">
        <v>41</v>
      </c>
      <c r="V353" s="3" t="s">
        <v>133</v>
      </c>
      <c r="W353" s="3" t="s">
        <v>96</v>
      </c>
      <c r="X353" s="3" t="s">
        <v>2498</v>
      </c>
      <c r="Y353" s="3" t="s">
        <v>144</v>
      </c>
      <c r="Z353" s="3" t="s">
        <v>104</v>
      </c>
      <c r="AA353" s="3" t="s">
        <v>104</v>
      </c>
      <c r="AB353" s="3" t="s">
        <v>104</v>
      </c>
      <c r="AC353" s="3" t="s">
        <v>104</v>
      </c>
      <c r="AD353" s="3" t="s">
        <v>104</v>
      </c>
      <c r="AE353" s="3" t="s">
        <v>105</v>
      </c>
      <c r="AF353" s="3" t="s">
        <v>105</v>
      </c>
      <c r="AG353" s="3" t="s">
        <v>107</v>
      </c>
      <c r="AH353" s="3" t="s">
        <v>106</v>
      </c>
      <c r="AI353" s="3" t="s">
        <v>106</v>
      </c>
      <c r="AJ353" s="3" t="s">
        <v>106</v>
      </c>
      <c r="AK353" s="3" t="s">
        <v>105</v>
      </c>
      <c r="AL353" s="3" t="s">
        <v>106</v>
      </c>
      <c r="AM353" s="3" t="s">
        <v>105</v>
      </c>
      <c r="AN353" s="3" t="s">
        <v>108</v>
      </c>
      <c r="AO353" s="3" t="s">
        <v>176</v>
      </c>
      <c r="AP353" s="3" t="s">
        <v>96</v>
      </c>
      <c r="AQ353" s="3" t="s">
        <v>2499</v>
      </c>
      <c r="AR353" s="3" t="s">
        <v>618</v>
      </c>
      <c r="AS353" s="3" t="s">
        <v>2500</v>
      </c>
      <c r="AT353" s="3" t="s">
        <v>96</v>
      </c>
      <c r="AU353" s="3" t="s">
        <v>96</v>
      </c>
      <c r="AV353" s="3" t="s">
        <v>96</v>
      </c>
      <c r="AW353" s="3" t="s">
        <v>2497</v>
      </c>
      <c r="AX353" t="s">
        <v>2490</v>
      </c>
    </row>
    <row r="354" spans="1:50" ht="22" customHeight="1" x14ac:dyDescent="0.35">
      <c r="A354" s="2">
        <v>45534.682650462964</v>
      </c>
      <c r="B354" s="2">
        <v>45534.684791666667</v>
      </c>
      <c r="C354" s="3" t="s">
        <v>52</v>
      </c>
      <c r="D354" s="3" t="s">
        <v>2501</v>
      </c>
      <c r="E354">
        <v>100</v>
      </c>
      <c r="F354">
        <v>185</v>
      </c>
      <c r="G354" s="3" t="s">
        <v>94</v>
      </c>
      <c r="H354" s="2">
        <v>45534.684808692131</v>
      </c>
      <c r="I354" s="3" t="s">
        <v>2502</v>
      </c>
      <c r="J354" s="3" t="s">
        <v>96</v>
      </c>
      <c r="K354" s="3" t="s">
        <v>96</v>
      </c>
      <c r="L354" s="3" t="s">
        <v>96</v>
      </c>
      <c r="M354" s="3" t="s">
        <v>96</v>
      </c>
      <c r="N354">
        <v>41.888199999999998</v>
      </c>
      <c r="O354">
        <v>-87.616399999999999</v>
      </c>
      <c r="P354" s="3" t="s">
        <v>97</v>
      </c>
      <c r="Q354" s="3" t="s">
        <v>98</v>
      </c>
      <c r="R354">
        <v>1</v>
      </c>
      <c r="S354" s="3" t="s">
        <v>99</v>
      </c>
      <c r="T354" s="3" t="s">
        <v>2503</v>
      </c>
      <c r="U354">
        <v>39</v>
      </c>
      <c r="V354" s="3" t="s">
        <v>133</v>
      </c>
      <c r="W354" s="3" t="s">
        <v>96</v>
      </c>
      <c r="X354" s="3" t="s">
        <v>2504</v>
      </c>
      <c r="Y354" s="3" t="s">
        <v>144</v>
      </c>
      <c r="Z354" s="3" t="s">
        <v>105</v>
      </c>
      <c r="AA354" s="3" t="s">
        <v>106</v>
      </c>
      <c r="AB354" s="3" t="s">
        <v>107</v>
      </c>
      <c r="AC354" s="3" t="s">
        <v>104</v>
      </c>
      <c r="AD354" s="3" t="s">
        <v>105</v>
      </c>
      <c r="AE354" s="3" t="s">
        <v>107</v>
      </c>
      <c r="AF354" s="3" t="s">
        <v>105</v>
      </c>
      <c r="AG354" s="3" t="s">
        <v>105</v>
      </c>
      <c r="AH354" s="3" t="s">
        <v>107</v>
      </c>
      <c r="AI354" s="3" t="s">
        <v>105</v>
      </c>
      <c r="AJ354" s="3" t="s">
        <v>105</v>
      </c>
      <c r="AK354" s="3" t="s">
        <v>107</v>
      </c>
      <c r="AL354" s="3" t="s">
        <v>105</v>
      </c>
      <c r="AM354" s="3" t="s">
        <v>105</v>
      </c>
      <c r="AN354" s="3" t="s">
        <v>108</v>
      </c>
      <c r="AO354" s="3" t="s">
        <v>2505</v>
      </c>
      <c r="AP354" s="3" t="s">
        <v>96</v>
      </c>
      <c r="AQ354" s="3" t="s">
        <v>2506</v>
      </c>
      <c r="AR354" s="3" t="s">
        <v>208</v>
      </c>
      <c r="AS354" s="3" t="s">
        <v>2507</v>
      </c>
      <c r="AT354" s="3" t="s">
        <v>96</v>
      </c>
      <c r="AU354" s="3" t="s">
        <v>96</v>
      </c>
      <c r="AV354" s="3" t="s">
        <v>96</v>
      </c>
      <c r="AW354" s="3" t="s">
        <v>2503</v>
      </c>
      <c r="AX354" t="s">
        <v>2427</v>
      </c>
    </row>
    <row r="355" spans="1:50" ht="22" customHeight="1" x14ac:dyDescent="0.35">
      <c r="A355" s="2">
        <v>45534.679988425924</v>
      </c>
      <c r="B355" s="2">
        <v>45534.685081018521</v>
      </c>
      <c r="C355" s="3" t="s">
        <v>52</v>
      </c>
      <c r="D355" s="3" t="s">
        <v>2508</v>
      </c>
      <c r="E355">
        <v>100</v>
      </c>
      <c r="F355">
        <v>440</v>
      </c>
      <c r="G355" s="3" t="s">
        <v>94</v>
      </c>
      <c r="H355" s="2">
        <v>45534.68509337963</v>
      </c>
      <c r="I355" s="3" t="s">
        <v>2509</v>
      </c>
      <c r="J355" s="3" t="s">
        <v>96</v>
      </c>
      <c r="K355" s="3" t="s">
        <v>96</v>
      </c>
      <c r="L355" s="3" t="s">
        <v>96</v>
      </c>
      <c r="M355" s="3" t="s">
        <v>96</v>
      </c>
      <c r="N355">
        <v>37.750999999999998</v>
      </c>
      <c r="O355">
        <v>-97.822000000000003</v>
      </c>
      <c r="P355" s="3" t="s">
        <v>97</v>
      </c>
      <c r="Q355" s="3" t="s">
        <v>98</v>
      </c>
      <c r="R355">
        <v>1</v>
      </c>
      <c r="S355" s="3" t="s">
        <v>99</v>
      </c>
      <c r="T355" s="3" t="s">
        <v>2494</v>
      </c>
      <c r="U355">
        <v>22</v>
      </c>
      <c r="V355" s="3" t="s">
        <v>133</v>
      </c>
      <c r="W355" s="3" t="s">
        <v>96</v>
      </c>
      <c r="X355" s="3" t="s">
        <v>569</v>
      </c>
      <c r="Y355" s="3" t="s">
        <v>144</v>
      </c>
      <c r="Z355" s="3" t="s">
        <v>106</v>
      </c>
      <c r="AA355" s="3" t="s">
        <v>104</v>
      </c>
      <c r="AB355" s="3" t="s">
        <v>104</v>
      </c>
      <c r="AC355" s="3" t="s">
        <v>106</v>
      </c>
      <c r="AD355" s="3" t="s">
        <v>105</v>
      </c>
      <c r="AE355" s="3" t="s">
        <v>105</v>
      </c>
      <c r="AF355" s="3" t="s">
        <v>104</v>
      </c>
      <c r="AG355" s="3" t="s">
        <v>107</v>
      </c>
      <c r="AH355" s="3" t="s">
        <v>105</v>
      </c>
      <c r="AI355" s="3" t="s">
        <v>106</v>
      </c>
      <c r="AJ355" s="3" t="s">
        <v>117</v>
      </c>
      <c r="AK355" s="3" t="s">
        <v>106</v>
      </c>
      <c r="AL355" s="3" t="s">
        <v>104</v>
      </c>
      <c r="AM355" s="3" t="s">
        <v>117</v>
      </c>
      <c r="AN355" s="3" t="s">
        <v>108</v>
      </c>
      <c r="AO355" s="3" t="s">
        <v>2510</v>
      </c>
      <c r="AP355" s="3" t="s">
        <v>96</v>
      </c>
      <c r="AQ355" s="3" t="s">
        <v>2511</v>
      </c>
      <c r="AR355" s="3" t="s">
        <v>1276</v>
      </c>
      <c r="AS355" s="3" t="s">
        <v>2512</v>
      </c>
      <c r="AT355" s="3" t="s">
        <v>2513</v>
      </c>
      <c r="AU355" s="3" t="s">
        <v>96</v>
      </c>
      <c r="AV355" s="3" t="s">
        <v>96</v>
      </c>
      <c r="AW355" s="3" t="s">
        <v>2494</v>
      </c>
      <c r="AX355" t="s">
        <v>2514</v>
      </c>
    </row>
    <row r="356" spans="1:50" ht="22" customHeight="1" x14ac:dyDescent="0.35">
      <c r="A356" s="2">
        <v>45534.68310185185</v>
      </c>
      <c r="B356" s="2">
        <v>45534.68545138889</v>
      </c>
      <c r="C356" s="3" t="s">
        <v>52</v>
      </c>
      <c r="D356" s="3" t="s">
        <v>2515</v>
      </c>
      <c r="E356">
        <v>100</v>
      </c>
      <c r="F356">
        <v>202</v>
      </c>
      <c r="G356" s="3" t="s">
        <v>94</v>
      </c>
      <c r="H356" s="2">
        <v>45534.685466261573</v>
      </c>
      <c r="I356" s="3" t="s">
        <v>2516</v>
      </c>
      <c r="J356" s="3" t="s">
        <v>96</v>
      </c>
      <c r="K356" s="3" t="s">
        <v>96</v>
      </c>
      <c r="L356" s="3" t="s">
        <v>96</v>
      </c>
      <c r="M356" s="3" t="s">
        <v>96</v>
      </c>
      <c r="N356">
        <v>40.950899999999997</v>
      </c>
      <c r="O356">
        <v>-90.365799999999993</v>
      </c>
      <c r="P356" s="3" t="s">
        <v>97</v>
      </c>
      <c r="Q356" s="3" t="s">
        <v>98</v>
      </c>
      <c r="R356">
        <v>1</v>
      </c>
      <c r="S356" s="3" t="s">
        <v>99</v>
      </c>
      <c r="T356" s="3" t="s">
        <v>2517</v>
      </c>
      <c r="U356">
        <v>27</v>
      </c>
      <c r="V356" s="3" t="s">
        <v>133</v>
      </c>
      <c r="W356" s="3" t="s">
        <v>96</v>
      </c>
      <c r="X356" s="3" t="s">
        <v>2518</v>
      </c>
      <c r="Y356" s="3" t="s">
        <v>144</v>
      </c>
      <c r="Z356" s="3" t="s">
        <v>105</v>
      </c>
      <c r="AA356" s="3" t="s">
        <v>107</v>
      </c>
      <c r="AB356" s="3" t="s">
        <v>105</v>
      </c>
      <c r="AC356" s="3" t="s">
        <v>105</v>
      </c>
      <c r="AD356" s="3" t="s">
        <v>105</v>
      </c>
      <c r="AE356" s="3" t="s">
        <v>107</v>
      </c>
      <c r="AF356" s="3" t="s">
        <v>105</v>
      </c>
      <c r="AG356" s="3" t="s">
        <v>106</v>
      </c>
      <c r="AH356" s="3" t="s">
        <v>105</v>
      </c>
      <c r="AI356" s="3" t="s">
        <v>117</v>
      </c>
      <c r="AJ356" s="3" t="s">
        <v>117</v>
      </c>
      <c r="AK356" s="3" t="s">
        <v>117</v>
      </c>
      <c r="AL356" s="3" t="s">
        <v>104</v>
      </c>
      <c r="AM356" s="3" t="s">
        <v>107</v>
      </c>
      <c r="AN356" s="3" t="s">
        <v>108</v>
      </c>
      <c r="AO356" s="3" t="s">
        <v>244</v>
      </c>
      <c r="AP356" s="3" t="s">
        <v>96</v>
      </c>
      <c r="AQ356" s="3" t="s">
        <v>2519</v>
      </c>
      <c r="AR356" s="3" t="s">
        <v>411</v>
      </c>
      <c r="AS356" s="3" t="s">
        <v>2520</v>
      </c>
      <c r="AT356" s="3" t="s">
        <v>96</v>
      </c>
      <c r="AU356" s="3" t="s">
        <v>96</v>
      </c>
      <c r="AV356" s="3" t="s">
        <v>96</v>
      </c>
      <c r="AW356" s="3" t="s">
        <v>2517</v>
      </c>
      <c r="AX356" t="s">
        <v>2454</v>
      </c>
    </row>
    <row r="357" spans="1:50" ht="22" customHeight="1" x14ac:dyDescent="0.35">
      <c r="A357" s="2">
        <v>45534.683425925927</v>
      </c>
      <c r="B357" s="2">
        <v>45534.685601851852</v>
      </c>
      <c r="C357" s="3" t="s">
        <v>52</v>
      </c>
      <c r="D357" s="3" t="s">
        <v>2521</v>
      </c>
      <c r="E357">
        <v>100</v>
      </c>
      <c r="F357">
        <v>187</v>
      </c>
      <c r="G357" s="3" t="s">
        <v>94</v>
      </c>
      <c r="H357" s="2">
        <v>45534.68561</v>
      </c>
      <c r="I357" s="3" t="s">
        <v>2522</v>
      </c>
      <c r="J357" s="3" t="s">
        <v>96</v>
      </c>
      <c r="K357" s="3" t="s">
        <v>96</v>
      </c>
      <c r="L357" s="3" t="s">
        <v>96</v>
      </c>
      <c r="M357" s="3" t="s">
        <v>96</v>
      </c>
      <c r="N357">
        <v>33.701500000000003</v>
      </c>
      <c r="O357">
        <v>-117.75279999999999</v>
      </c>
      <c r="P357" s="3" t="s">
        <v>97</v>
      </c>
      <c r="Q357" s="3" t="s">
        <v>98</v>
      </c>
      <c r="R357">
        <v>1</v>
      </c>
      <c r="S357" s="3" t="s">
        <v>99</v>
      </c>
      <c r="T357" s="3" t="s">
        <v>2523</v>
      </c>
      <c r="U357">
        <v>18</v>
      </c>
      <c r="V357" s="3" t="s">
        <v>133</v>
      </c>
      <c r="W357" s="3" t="s">
        <v>96</v>
      </c>
      <c r="X357" s="3" t="s">
        <v>2524</v>
      </c>
      <c r="Y357" s="3" t="s">
        <v>116</v>
      </c>
      <c r="Z357" s="3" t="s">
        <v>105</v>
      </c>
      <c r="AA357" s="3" t="s">
        <v>105</v>
      </c>
      <c r="AB357" s="3" t="s">
        <v>105</v>
      </c>
      <c r="AC357" s="3" t="s">
        <v>104</v>
      </c>
      <c r="AD357" s="3" t="s">
        <v>106</v>
      </c>
      <c r="AE357" s="3" t="s">
        <v>106</v>
      </c>
      <c r="AF357" s="3" t="s">
        <v>105</v>
      </c>
      <c r="AG357" s="3" t="s">
        <v>105</v>
      </c>
      <c r="AH357" s="3" t="s">
        <v>105</v>
      </c>
      <c r="AI357" s="3" t="s">
        <v>107</v>
      </c>
      <c r="AJ357" s="3" t="s">
        <v>106</v>
      </c>
      <c r="AK357" s="3" t="s">
        <v>117</v>
      </c>
      <c r="AL357" s="3" t="s">
        <v>105</v>
      </c>
      <c r="AM357" s="3" t="s">
        <v>105</v>
      </c>
      <c r="AN357" s="3" t="s">
        <v>108</v>
      </c>
      <c r="AO357" s="3" t="s">
        <v>2525</v>
      </c>
      <c r="AP357" s="3" t="s">
        <v>96</v>
      </c>
      <c r="AQ357" s="3" t="s">
        <v>2526</v>
      </c>
      <c r="AR357" s="3" t="s">
        <v>178</v>
      </c>
      <c r="AS357" s="3" t="s">
        <v>96</v>
      </c>
      <c r="AT357" s="3" t="s">
        <v>96</v>
      </c>
      <c r="AU357" s="3" t="s">
        <v>96</v>
      </c>
      <c r="AV357" s="3" t="s">
        <v>2527</v>
      </c>
      <c r="AW357" s="3" t="s">
        <v>2523</v>
      </c>
      <c r="AX357" t="s">
        <v>2433</v>
      </c>
    </row>
    <row r="358" spans="1:50" ht="22" customHeight="1" x14ac:dyDescent="0.35">
      <c r="A358" s="2">
        <v>45534.683645833335</v>
      </c>
      <c r="B358" s="2">
        <v>45534.685636574075</v>
      </c>
      <c r="C358" s="3" t="s">
        <v>52</v>
      </c>
      <c r="D358" s="3" t="s">
        <v>2528</v>
      </c>
      <c r="E358">
        <v>100</v>
      </c>
      <c r="F358">
        <v>171</v>
      </c>
      <c r="G358" s="3" t="s">
        <v>94</v>
      </c>
      <c r="H358" s="2">
        <v>45534.685644027777</v>
      </c>
      <c r="I358" s="3" t="s">
        <v>2529</v>
      </c>
      <c r="J358" s="3" t="s">
        <v>96</v>
      </c>
      <c r="K358" s="3" t="s">
        <v>96</v>
      </c>
      <c r="L358" s="3" t="s">
        <v>96</v>
      </c>
      <c r="M358" s="3" t="s">
        <v>96</v>
      </c>
      <c r="N358">
        <v>39.786000000000001</v>
      </c>
      <c r="O358">
        <v>-86.158900000000003</v>
      </c>
      <c r="P358" s="3" t="s">
        <v>97</v>
      </c>
      <c r="Q358" s="3" t="s">
        <v>98</v>
      </c>
      <c r="R358">
        <v>1</v>
      </c>
      <c r="S358" s="3" t="s">
        <v>99</v>
      </c>
      <c r="T358" s="3" t="s">
        <v>2530</v>
      </c>
      <c r="U358">
        <v>23</v>
      </c>
      <c r="V358" s="3" t="s">
        <v>133</v>
      </c>
      <c r="W358" s="3" t="s">
        <v>96</v>
      </c>
      <c r="X358" s="3" t="s">
        <v>2531</v>
      </c>
      <c r="Y358" s="3" t="s">
        <v>144</v>
      </c>
      <c r="Z358" s="3" t="s">
        <v>107</v>
      </c>
      <c r="AA358" s="3" t="s">
        <v>105</v>
      </c>
      <c r="AB358" s="3" t="s">
        <v>105</v>
      </c>
      <c r="AC358" s="3" t="s">
        <v>105</v>
      </c>
      <c r="AD358" s="3" t="s">
        <v>105</v>
      </c>
      <c r="AE358" s="3" t="s">
        <v>104</v>
      </c>
      <c r="AF358" s="3" t="s">
        <v>104</v>
      </c>
      <c r="AG358" s="3" t="s">
        <v>107</v>
      </c>
      <c r="AH358" s="3" t="s">
        <v>106</v>
      </c>
      <c r="AI358" s="3" t="s">
        <v>105</v>
      </c>
      <c r="AJ358" s="3" t="s">
        <v>107</v>
      </c>
      <c r="AK358" s="3" t="s">
        <v>117</v>
      </c>
      <c r="AL358" s="3" t="s">
        <v>105</v>
      </c>
      <c r="AM358" s="3" t="s">
        <v>105</v>
      </c>
      <c r="AN358" s="3" t="s">
        <v>126</v>
      </c>
      <c r="AO358" s="3" t="s">
        <v>1750</v>
      </c>
      <c r="AP358" s="3" t="s">
        <v>96</v>
      </c>
      <c r="AQ358" s="3" t="s">
        <v>96</v>
      </c>
      <c r="AR358" s="3" t="s">
        <v>96</v>
      </c>
      <c r="AS358" s="3" t="s">
        <v>2532</v>
      </c>
      <c r="AT358" s="3" t="s">
        <v>96</v>
      </c>
      <c r="AU358" s="3" t="s">
        <v>2533</v>
      </c>
      <c r="AV358" s="3" t="s">
        <v>96</v>
      </c>
      <c r="AW358" s="3" t="s">
        <v>2530</v>
      </c>
      <c r="AX358" t="s">
        <v>2534</v>
      </c>
    </row>
    <row r="359" spans="1:50" ht="22" customHeight="1" x14ac:dyDescent="0.35">
      <c r="A359" s="2">
        <v>45534.682291666664</v>
      </c>
      <c r="B359" s="2">
        <v>45534.685706018521</v>
      </c>
      <c r="C359" s="3" t="s">
        <v>52</v>
      </c>
      <c r="D359" s="3" t="s">
        <v>2535</v>
      </c>
      <c r="E359">
        <v>100</v>
      </c>
      <c r="F359">
        <v>295</v>
      </c>
      <c r="G359" s="3" t="s">
        <v>94</v>
      </c>
      <c r="H359" s="2">
        <v>45534.685721122682</v>
      </c>
      <c r="I359" s="3" t="s">
        <v>2536</v>
      </c>
      <c r="J359" s="3" t="s">
        <v>96</v>
      </c>
      <c r="K359" s="3" t="s">
        <v>96</v>
      </c>
      <c r="L359" s="3" t="s">
        <v>96</v>
      </c>
      <c r="M359" s="3" t="s">
        <v>96</v>
      </c>
      <c r="N359">
        <v>35.6173</v>
      </c>
      <c r="O359">
        <v>-87.031700000000001</v>
      </c>
      <c r="P359" s="3" t="s">
        <v>97</v>
      </c>
      <c r="Q359" s="3" t="s">
        <v>98</v>
      </c>
      <c r="R359">
        <v>1</v>
      </c>
      <c r="S359" s="3" t="s">
        <v>99</v>
      </c>
      <c r="T359" s="3" t="s">
        <v>2537</v>
      </c>
      <c r="U359">
        <v>35</v>
      </c>
      <c r="V359" s="3" t="s">
        <v>133</v>
      </c>
      <c r="W359" s="3" t="s">
        <v>96</v>
      </c>
      <c r="X359" s="3" t="s">
        <v>2538</v>
      </c>
      <c r="Y359" s="3" t="s">
        <v>103</v>
      </c>
      <c r="Z359" s="3" t="s">
        <v>105</v>
      </c>
      <c r="AA359" s="3" t="s">
        <v>105</v>
      </c>
      <c r="AB359" s="3" t="s">
        <v>106</v>
      </c>
      <c r="AC359" s="3" t="s">
        <v>104</v>
      </c>
      <c r="AD359" s="3" t="s">
        <v>104</v>
      </c>
      <c r="AE359" s="3" t="s">
        <v>104</v>
      </c>
      <c r="AF359" s="3" t="s">
        <v>104</v>
      </c>
      <c r="AG359" s="3" t="s">
        <v>104</v>
      </c>
      <c r="AH359" s="3" t="s">
        <v>105</v>
      </c>
      <c r="AI359" s="3" t="s">
        <v>107</v>
      </c>
      <c r="AJ359" s="3" t="s">
        <v>107</v>
      </c>
      <c r="AK359" s="3" t="s">
        <v>106</v>
      </c>
      <c r="AL359" s="3" t="s">
        <v>105</v>
      </c>
      <c r="AM359" s="3" t="s">
        <v>105</v>
      </c>
      <c r="AN359" s="3" t="s">
        <v>108</v>
      </c>
      <c r="AO359" s="3" t="s">
        <v>508</v>
      </c>
      <c r="AP359" s="3" t="s">
        <v>96</v>
      </c>
      <c r="AQ359" s="3" t="s">
        <v>2539</v>
      </c>
      <c r="AR359" s="3" t="s">
        <v>231</v>
      </c>
      <c r="AS359" s="3" t="s">
        <v>2540</v>
      </c>
      <c r="AT359" s="3" t="s">
        <v>96</v>
      </c>
      <c r="AU359" s="3" t="s">
        <v>96</v>
      </c>
      <c r="AV359" s="3" t="s">
        <v>96</v>
      </c>
      <c r="AW359" s="3" t="s">
        <v>2537</v>
      </c>
      <c r="AX359" t="s">
        <v>2541</v>
      </c>
    </row>
    <row r="360" spans="1:50" ht="22" customHeight="1" x14ac:dyDescent="0.35">
      <c r="A360" s="2">
        <v>45534.683206018519</v>
      </c>
      <c r="B360" s="2">
        <v>45534.685763888891</v>
      </c>
      <c r="C360" s="3" t="s">
        <v>52</v>
      </c>
      <c r="D360" s="3" t="s">
        <v>2542</v>
      </c>
      <c r="E360">
        <v>100</v>
      </c>
      <c r="F360">
        <v>220</v>
      </c>
      <c r="G360" s="3" t="s">
        <v>94</v>
      </c>
      <c r="H360" s="2">
        <v>45534.685772500001</v>
      </c>
      <c r="I360" s="3" t="s">
        <v>2543</v>
      </c>
      <c r="J360" s="3" t="s">
        <v>96</v>
      </c>
      <c r="K360" s="3" t="s">
        <v>96</v>
      </c>
      <c r="L360" s="3" t="s">
        <v>96</v>
      </c>
      <c r="M360" s="3" t="s">
        <v>96</v>
      </c>
      <c r="N360">
        <v>41.247900000000001</v>
      </c>
      <c r="O360">
        <v>-81.434899999999999</v>
      </c>
      <c r="P360" s="3" t="s">
        <v>97</v>
      </c>
      <c r="Q360" s="3" t="s">
        <v>98</v>
      </c>
      <c r="R360">
        <v>0.89999997615814209</v>
      </c>
      <c r="S360" s="3" t="s">
        <v>99</v>
      </c>
      <c r="T360" s="3" t="s">
        <v>2544</v>
      </c>
      <c r="U360">
        <v>44</v>
      </c>
      <c r="V360" s="3" t="s">
        <v>133</v>
      </c>
      <c r="W360" s="3" t="s">
        <v>96</v>
      </c>
      <c r="X360" s="3" t="s">
        <v>2545</v>
      </c>
      <c r="Y360" s="3" t="s">
        <v>144</v>
      </c>
      <c r="Z360" s="3" t="s">
        <v>107</v>
      </c>
      <c r="AA360" s="3" t="s">
        <v>105</v>
      </c>
      <c r="AB360" s="3" t="s">
        <v>105</v>
      </c>
      <c r="AC360" s="3" t="s">
        <v>105</v>
      </c>
      <c r="AD360" s="3" t="s">
        <v>105</v>
      </c>
      <c r="AE360" s="3" t="s">
        <v>105</v>
      </c>
      <c r="AF360" s="3" t="s">
        <v>104</v>
      </c>
      <c r="AG360" s="3" t="s">
        <v>105</v>
      </c>
      <c r="AH360" s="3" t="s">
        <v>105</v>
      </c>
      <c r="AI360" s="3" t="s">
        <v>117</v>
      </c>
      <c r="AJ360" s="3" t="s">
        <v>117</v>
      </c>
      <c r="AK360" s="3" t="s">
        <v>117</v>
      </c>
      <c r="AL360" s="3" t="s">
        <v>105</v>
      </c>
      <c r="AM360" s="3" t="s">
        <v>106</v>
      </c>
      <c r="AN360" s="3" t="s">
        <v>108</v>
      </c>
      <c r="AO360" s="3" t="s">
        <v>214</v>
      </c>
      <c r="AP360" s="3" t="s">
        <v>96</v>
      </c>
      <c r="AQ360" s="3" t="s">
        <v>2546</v>
      </c>
      <c r="AR360" s="3" t="s">
        <v>716</v>
      </c>
      <c r="AS360" s="3" t="s">
        <v>96</v>
      </c>
      <c r="AT360" s="3" t="s">
        <v>96</v>
      </c>
      <c r="AU360" s="3" t="s">
        <v>96</v>
      </c>
      <c r="AV360" s="3" t="s">
        <v>2547</v>
      </c>
      <c r="AW360" s="3" t="s">
        <v>2544</v>
      </c>
      <c r="AX360" t="s">
        <v>2460</v>
      </c>
    </row>
    <row r="361" spans="1:50" ht="22" customHeight="1" x14ac:dyDescent="0.35">
      <c r="A361" s="2">
        <v>45534.682986111111</v>
      </c>
      <c r="B361" s="2">
        <v>45534.685879629629</v>
      </c>
      <c r="C361" s="3" t="s">
        <v>52</v>
      </c>
      <c r="D361" s="3" t="s">
        <v>2548</v>
      </c>
      <c r="E361">
        <v>100</v>
      </c>
      <c r="F361">
        <v>249</v>
      </c>
      <c r="G361" s="3" t="s">
        <v>94</v>
      </c>
      <c r="H361" s="2">
        <v>45534.685893194444</v>
      </c>
      <c r="I361" s="3" t="s">
        <v>2549</v>
      </c>
      <c r="J361" s="3" t="s">
        <v>96</v>
      </c>
      <c r="K361" s="3" t="s">
        <v>96</v>
      </c>
      <c r="L361" s="3" t="s">
        <v>96</v>
      </c>
      <c r="M361" s="3" t="s">
        <v>96</v>
      </c>
      <c r="N361">
        <v>42.965600000000002</v>
      </c>
      <c r="O361">
        <v>-85.65</v>
      </c>
      <c r="P361" s="3" t="s">
        <v>97</v>
      </c>
      <c r="Q361" s="3" t="s">
        <v>98</v>
      </c>
      <c r="R361">
        <v>1</v>
      </c>
      <c r="S361" s="3" t="s">
        <v>99</v>
      </c>
      <c r="T361" s="3" t="s">
        <v>2550</v>
      </c>
      <c r="U361">
        <v>45</v>
      </c>
      <c r="V361" s="3" t="s">
        <v>133</v>
      </c>
      <c r="W361" s="3" t="s">
        <v>96</v>
      </c>
      <c r="X361" s="3" t="s">
        <v>2551</v>
      </c>
      <c r="Y361" s="3" t="s">
        <v>103</v>
      </c>
      <c r="Z361" s="3" t="s">
        <v>104</v>
      </c>
      <c r="AA361" s="3" t="s">
        <v>107</v>
      </c>
      <c r="AB361" s="3" t="s">
        <v>104</v>
      </c>
      <c r="AC361" s="3" t="s">
        <v>104</v>
      </c>
      <c r="AD361" s="3" t="s">
        <v>104</v>
      </c>
      <c r="AE361" s="3" t="s">
        <v>107</v>
      </c>
      <c r="AF361" s="3" t="s">
        <v>104</v>
      </c>
      <c r="AG361" s="3" t="s">
        <v>104</v>
      </c>
      <c r="AH361" s="3" t="s">
        <v>104</v>
      </c>
      <c r="AI361" s="3" t="s">
        <v>117</v>
      </c>
      <c r="AJ361" s="3" t="s">
        <v>117</v>
      </c>
      <c r="AK361" s="3" t="s">
        <v>117</v>
      </c>
      <c r="AL361" s="3" t="s">
        <v>104</v>
      </c>
      <c r="AM361" s="3" t="s">
        <v>106</v>
      </c>
      <c r="AN361" s="3" t="s">
        <v>108</v>
      </c>
      <c r="AO361" s="3" t="s">
        <v>819</v>
      </c>
      <c r="AP361" s="3" t="s">
        <v>96</v>
      </c>
      <c r="AQ361" s="3" t="s">
        <v>2552</v>
      </c>
      <c r="AR361" s="3" t="s">
        <v>192</v>
      </c>
      <c r="AS361" s="3" t="s">
        <v>2553</v>
      </c>
      <c r="AT361" s="3" t="s">
        <v>96</v>
      </c>
      <c r="AU361" s="3" t="s">
        <v>96</v>
      </c>
      <c r="AV361" s="3" t="s">
        <v>96</v>
      </c>
      <c r="AW361" s="3" t="s">
        <v>2550</v>
      </c>
      <c r="AX361" t="s">
        <v>2554</v>
      </c>
    </row>
    <row r="362" spans="1:50" ht="22" customHeight="1" x14ac:dyDescent="0.35">
      <c r="A362" s="2">
        <v>45534.680856481478</v>
      </c>
      <c r="B362" s="2">
        <v>45534.686168981483</v>
      </c>
      <c r="C362" s="3" t="s">
        <v>52</v>
      </c>
      <c r="D362" s="3" t="s">
        <v>2555</v>
      </c>
      <c r="E362">
        <v>100</v>
      </c>
      <c r="F362">
        <v>459</v>
      </c>
      <c r="G362" s="3" t="s">
        <v>94</v>
      </c>
      <c r="H362" s="2">
        <v>45534.686180983794</v>
      </c>
      <c r="I362" s="3" t="s">
        <v>2556</v>
      </c>
      <c r="J362" s="3" t="s">
        <v>96</v>
      </c>
      <c r="K362" s="3" t="s">
        <v>96</v>
      </c>
      <c r="L362" s="3" t="s">
        <v>96</v>
      </c>
      <c r="M362" s="3" t="s">
        <v>96</v>
      </c>
      <c r="N362">
        <v>33.848599999999998</v>
      </c>
      <c r="O362">
        <v>-84.355699999999999</v>
      </c>
      <c r="P362" s="3" t="s">
        <v>97</v>
      </c>
      <c r="Q362" s="3" t="s">
        <v>98</v>
      </c>
      <c r="R362">
        <v>0.69999998807907104</v>
      </c>
      <c r="S362" s="3" t="s">
        <v>99</v>
      </c>
      <c r="T362" s="3" t="s">
        <v>2514</v>
      </c>
      <c r="U362">
        <v>50</v>
      </c>
      <c r="V362" s="3" t="s">
        <v>133</v>
      </c>
      <c r="W362" s="3" t="s">
        <v>96</v>
      </c>
      <c r="X362" s="3" t="s">
        <v>2557</v>
      </c>
      <c r="Y362" s="3" t="s">
        <v>144</v>
      </c>
      <c r="Z362" s="3" t="s">
        <v>107</v>
      </c>
      <c r="AA362" s="3" t="s">
        <v>106</v>
      </c>
      <c r="AB362" s="3" t="s">
        <v>104</v>
      </c>
      <c r="AC362" s="3" t="s">
        <v>105</v>
      </c>
      <c r="AD362" s="3" t="s">
        <v>105</v>
      </c>
      <c r="AE362" s="3" t="s">
        <v>107</v>
      </c>
      <c r="AF362" s="3" t="s">
        <v>104</v>
      </c>
      <c r="AG362" s="3" t="s">
        <v>104</v>
      </c>
      <c r="AH362" s="3" t="s">
        <v>107</v>
      </c>
      <c r="AI362" s="3" t="s">
        <v>104</v>
      </c>
      <c r="AJ362" s="3" t="s">
        <v>105</v>
      </c>
      <c r="AK362" s="3" t="s">
        <v>104</v>
      </c>
      <c r="AL362" s="3" t="s">
        <v>105</v>
      </c>
      <c r="AM362" s="3" t="s">
        <v>104</v>
      </c>
      <c r="AN362" s="3" t="s">
        <v>108</v>
      </c>
      <c r="AO362" s="3" t="s">
        <v>2558</v>
      </c>
      <c r="AP362" s="3" t="s">
        <v>96</v>
      </c>
      <c r="AQ362" s="3" t="s">
        <v>2559</v>
      </c>
      <c r="AR362" s="3" t="s">
        <v>208</v>
      </c>
      <c r="AS362" s="3" t="s">
        <v>96</v>
      </c>
      <c r="AT362" s="3" t="s">
        <v>96</v>
      </c>
      <c r="AU362" s="3" t="s">
        <v>96</v>
      </c>
      <c r="AV362" s="3" t="s">
        <v>2560</v>
      </c>
      <c r="AW362" s="3" t="s">
        <v>2514</v>
      </c>
      <c r="AX362" t="s">
        <v>2537</v>
      </c>
    </row>
    <row r="363" spans="1:50" ht="22" customHeight="1" x14ac:dyDescent="0.35">
      <c r="A363" s="2">
        <v>45534.683437500003</v>
      </c>
      <c r="B363" s="2">
        <v>45534.686296296299</v>
      </c>
      <c r="C363" s="3" t="s">
        <v>52</v>
      </c>
      <c r="D363" s="3" t="s">
        <v>2561</v>
      </c>
      <c r="E363">
        <v>100</v>
      </c>
      <c r="F363">
        <v>247</v>
      </c>
      <c r="G363" s="3" t="s">
        <v>94</v>
      </c>
      <c r="H363" s="2">
        <v>45534.686307685188</v>
      </c>
      <c r="I363" s="3" t="s">
        <v>2562</v>
      </c>
      <c r="J363" s="3" t="s">
        <v>96</v>
      </c>
      <c r="K363" s="3" t="s">
        <v>96</v>
      </c>
      <c r="L363" s="3" t="s">
        <v>96</v>
      </c>
      <c r="M363" s="3" t="s">
        <v>96</v>
      </c>
      <c r="N363">
        <v>35.32</v>
      </c>
      <c r="O363">
        <v>-82.502799999999993</v>
      </c>
      <c r="P363" s="3" t="s">
        <v>97</v>
      </c>
      <c r="Q363" s="3" t="s">
        <v>98</v>
      </c>
      <c r="R363">
        <v>1</v>
      </c>
      <c r="S363" s="3" t="s">
        <v>99</v>
      </c>
      <c r="T363" s="3" t="s">
        <v>2563</v>
      </c>
      <c r="U363">
        <v>35</v>
      </c>
      <c r="V363" s="3" t="s">
        <v>476</v>
      </c>
      <c r="W363" s="3" t="s">
        <v>2564</v>
      </c>
      <c r="X363" s="3" t="s">
        <v>2565</v>
      </c>
      <c r="Y363" s="3" t="s">
        <v>103</v>
      </c>
      <c r="Z363" s="3" t="s">
        <v>105</v>
      </c>
      <c r="AA363" s="3" t="s">
        <v>105</v>
      </c>
      <c r="AB363" s="3" t="s">
        <v>106</v>
      </c>
      <c r="AC363" s="3" t="s">
        <v>105</v>
      </c>
      <c r="AD363" s="3" t="s">
        <v>104</v>
      </c>
      <c r="AE363" s="3" t="s">
        <v>105</v>
      </c>
      <c r="AF363" s="3" t="s">
        <v>104</v>
      </c>
      <c r="AG363" s="3" t="s">
        <v>104</v>
      </c>
      <c r="AH363" s="3" t="s">
        <v>104</v>
      </c>
      <c r="AI363" s="3" t="s">
        <v>104</v>
      </c>
      <c r="AJ363" s="3" t="s">
        <v>106</v>
      </c>
      <c r="AK363" s="3" t="s">
        <v>107</v>
      </c>
      <c r="AL363" s="3" t="s">
        <v>104</v>
      </c>
      <c r="AM363" s="3" t="s">
        <v>104</v>
      </c>
      <c r="AN363" s="3" t="s">
        <v>108</v>
      </c>
      <c r="AO363" s="3" t="s">
        <v>274</v>
      </c>
      <c r="AP363" s="3" t="s">
        <v>96</v>
      </c>
      <c r="AQ363" s="3" t="s">
        <v>2566</v>
      </c>
      <c r="AR363" s="3" t="s">
        <v>2567</v>
      </c>
      <c r="AS363" s="3" t="s">
        <v>2568</v>
      </c>
      <c r="AT363" s="3" t="s">
        <v>96</v>
      </c>
      <c r="AU363" s="3" t="s">
        <v>96</v>
      </c>
      <c r="AV363" s="3" t="s">
        <v>96</v>
      </c>
      <c r="AW363" s="3" t="s">
        <v>2563</v>
      </c>
      <c r="AX363" t="s">
        <v>2544</v>
      </c>
    </row>
    <row r="364" spans="1:50" ht="22" customHeight="1" x14ac:dyDescent="0.35">
      <c r="A364" s="2">
        <v>45534.683935185189</v>
      </c>
      <c r="B364" s="2">
        <v>45534.686365740738</v>
      </c>
      <c r="C364" s="3" t="s">
        <v>52</v>
      </c>
      <c r="D364" s="3" t="s">
        <v>2569</v>
      </c>
      <c r="E364">
        <v>100</v>
      </c>
      <c r="F364">
        <v>210</v>
      </c>
      <c r="G364" s="3" t="s">
        <v>94</v>
      </c>
      <c r="H364" s="2">
        <v>45534.686381539352</v>
      </c>
      <c r="I364" s="3" t="s">
        <v>2570</v>
      </c>
      <c r="J364" s="3" t="s">
        <v>96</v>
      </c>
      <c r="K364" s="3" t="s">
        <v>96</v>
      </c>
      <c r="L364" s="3" t="s">
        <v>96</v>
      </c>
      <c r="M364" s="3" t="s">
        <v>96</v>
      </c>
      <c r="N364">
        <v>42.230899999999998</v>
      </c>
      <c r="O364">
        <v>-88.337900000000005</v>
      </c>
      <c r="P364" s="3" t="s">
        <v>97</v>
      </c>
      <c r="Q364" s="3" t="s">
        <v>98</v>
      </c>
      <c r="R364">
        <v>1</v>
      </c>
      <c r="S364" s="3" t="s">
        <v>99</v>
      </c>
      <c r="T364" s="3" t="s">
        <v>2571</v>
      </c>
      <c r="U364">
        <v>19</v>
      </c>
      <c r="V364" s="3" t="s">
        <v>133</v>
      </c>
      <c r="W364" s="3" t="s">
        <v>96</v>
      </c>
      <c r="X364" s="3" t="s">
        <v>2572</v>
      </c>
      <c r="Y364" s="3" t="s">
        <v>103</v>
      </c>
      <c r="Z364" s="3" t="s">
        <v>105</v>
      </c>
      <c r="AA364" s="3" t="s">
        <v>104</v>
      </c>
      <c r="AB364" s="3" t="s">
        <v>104</v>
      </c>
      <c r="AC364" s="3" t="s">
        <v>104</v>
      </c>
      <c r="AD364" s="3" t="s">
        <v>104</v>
      </c>
      <c r="AE364" s="3" t="s">
        <v>117</v>
      </c>
      <c r="AF364" s="3" t="s">
        <v>104</v>
      </c>
      <c r="AG364" s="3" t="s">
        <v>104</v>
      </c>
      <c r="AH364" s="3" t="s">
        <v>106</v>
      </c>
      <c r="AI364" s="3" t="s">
        <v>106</v>
      </c>
      <c r="AJ364" s="3" t="s">
        <v>106</v>
      </c>
      <c r="AK364" s="3" t="s">
        <v>106</v>
      </c>
      <c r="AL364" s="3" t="s">
        <v>105</v>
      </c>
      <c r="AM364" s="3" t="s">
        <v>105</v>
      </c>
      <c r="AN364" s="3" t="s">
        <v>108</v>
      </c>
      <c r="AO364" s="3" t="s">
        <v>2573</v>
      </c>
      <c r="AP364" s="3" t="s">
        <v>96</v>
      </c>
      <c r="AQ364" s="3" t="s">
        <v>2574</v>
      </c>
      <c r="AR364" s="3" t="s">
        <v>246</v>
      </c>
      <c r="AS364" s="3" t="s">
        <v>2575</v>
      </c>
      <c r="AT364" s="3" t="s">
        <v>2576</v>
      </c>
      <c r="AU364" s="3" t="s">
        <v>96</v>
      </c>
      <c r="AV364" s="3" t="s">
        <v>96</v>
      </c>
      <c r="AW364" s="3" t="s">
        <v>2571</v>
      </c>
      <c r="AX364" t="s">
        <v>2503</v>
      </c>
    </row>
    <row r="365" spans="1:50" ht="22" customHeight="1" x14ac:dyDescent="0.35">
      <c r="A365" s="2">
        <v>45534.681875000002</v>
      </c>
      <c r="B365" s="2">
        <v>45534.686400462961</v>
      </c>
      <c r="C365" s="3" t="s">
        <v>52</v>
      </c>
      <c r="D365" s="3" t="s">
        <v>2577</v>
      </c>
      <c r="E365">
        <v>100</v>
      </c>
      <c r="F365">
        <v>390</v>
      </c>
      <c r="G365" s="3" t="s">
        <v>94</v>
      </c>
      <c r="H365" s="2">
        <v>45534.686412523151</v>
      </c>
      <c r="I365" s="3" t="s">
        <v>2578</v>
      </c>
      <c r="J365" s="3" t="s">
        <v>96</v>
      </c>
      <c r="K365" s="3" t="s">
        <v>96</v>
      </c>
      <c r="L365" s="3" t="s">
        <v>96</v>
      </c>
      <c r="M365" s="3" t="s">
        <v>96</v>
      </c>
      <c r="N365">
        <v>38.140500000000003</v>
      </c>
      <c r="O365">
        <v>-85.693600000000004</v>
      </c>
      <c r="P365" s="3" t="s">
        <v>97</v>
      </c>
      <c r="Q365" s="3" t="s">
        <v>98</v>
      </c>
      <c r="R365">
        <v>1</v>
      </c>
      <c r="S365" s="3" t="s">
        <v>99</v>
      </c>
      <c r="T365" s="3" t="s">
        <v>2554</v>
      </c>
      <c r="U365">
        <v>27</v>
      </c>
      <c r="V365" s="3" t="s">
        <v>133</v>
      </c>
      <c r="W365" s="3" t="s">
        <v>96</v>
      </c>
      <c r="X365" s="3" t="s">
        <v>2579</v>
      </c>
      <c r="Y365" s="3" t="s">
        <v>116</v>
      </c>
      <c r="Z365" s="3" t="s">
        <v>105</v>
      </c>
      <c r="AA365" s="3" t="s">
        <v>104</v>
      </c>
      <c r="AB365" s="3" t="s">
        <v>107</v>
      </c>
      <c r="AC365" s="3" t="s">
        <v>105</v>
      </c>
      <c r="AD365" s="3" t="s">
        <v>105</v>
      </c>
      <c r="AE365" s="3" t="s">
        <v>106</v>
      </c>
      <c r="AF365" s="3" t="s">
        <v>104</v>
      </c>
      <c r="AG365" s="3" t="s">
        <v>104</v>
      </c>
      <c r="AH365" s="3" t="s">
        <v>105</v>
      </c>
      <c r="AI365" s="3" t="s">
        <v>104</v>
      </c>
      <c r="AJ365" s="3" t="s">
        <v>105</v>
      </c>
      <c r="AK365" s="3" t="s">
        <v>107</v>
      </c>
      <c r="AL365" s="3" t="s">
        <v>104</v>
      </c>
      <c r="AM365" s="3" t="s">
        <v>104</v>
      </c>
      <c r="AN365" s="3" t="s">
        <v>108</v>
      </c>
      <c r="AO365" s="3" t="s">
        <v>2580</v>
      </c>
      <c r="AP365" s="3" t="s">
        <v>96</v>
      </c>
      <c r="AQ365" s="3" t="s">
        <v>2581</v>
      </c>
      <c r="AR365" s="3" t="s">
        <v>552</v>
      </c>
      <c r="AS365" s="3" t="s">
        <v>96</v>
      </c>
      <c r="AT365" s="3" t="s">
        <v>96</v>
      </c>
      <c r="AU365" s="3" t="s">
        <v>96</v>
      </c>
      <c r="AV365" s="3" t="s">
        <v>2582</v>
      </c>
      <c r="AW365" s="3" t="s">
        <v>2554</v>
      </c>
      <c r="AX365" t="s">
        <v>2583</v>
      </c>
    </row>
    <row r="366" spans="1:50" ht="22" customHeight="1" x14ac:dyDescent="0.35">
      <c r="A366" s="2">
        <v>45534.683900462966</v>
      </c>
      <c r="B366" s="2">
        <v>45534.686423611114</v>
      </c>
      <c r="C366" s="3" t="s">
        <v>52</v>
      </c>
      <c r="D366" s="3" t="s">
        <v>2584</v>
      </c>
      <c r="E366">
        <v>100</v>
      </c>
      <c r="F366">
        <v>218</v>
      </c>
      <c r="G366" s="3" t="s">
        <v>94</v>
      </c>
      <c r="H366" s="2">
        <v>45534.68643947917</v>
      </c>
      <c r="I366" s="3" t="s">
        <v>2585</v>
      </c>
      <c r="J366" s="3" t="s">
        <v>96</v>
      </c>
      <c r="K366" s="3" t="s">
        <v>96</v>
      </c>
      <c r="L366" s="3" t="s">
        <v>96</v>
      </c>
      <c r="M366" s="3" t="s">
        <v>96</v>
      </c>
      <c r="N366">
        <v>30.0121</v>
      </c>
      <c r="O366">
        <v>-90.165800000000004</v>
      </c>
      <c r="P366" s="3" t="s">
        <v>97</v>
      </c>
      <c r="Q366" s="3" t="s">
        <v>98</v>
      </c>
      <c r="R366">
        <v>1</v>
      </c>
      <c r="S366" s="3" t="s">
        <v>99</v>
      </c>
      <c r="T366" s="3" t="s">
        <v>2586</v>
      </c>
      <c r="U366">
        <v>26</v>
      </c>
      <c r="V366" s="3" t="s">
        <v>133</v>
      </c>
      <c r="W366" s="3" t="s">
        <v>96</v>
      </c>
      <c r="X366" s="3" t="s">
        <v>2587</v>
      </c>
      <c r="Y366" s="3" t="s">
        <v>135</v>
      </c>
      <c r="Z366" s="3" t="s">
        <v>106</v>
      </c>
      <c r="AA366" s="3" t="s">
        <v>105</v>
      </c>
      <c r="AB366" s="3" t="s">
        <v>105</v>
      </c>
      <c r="AC366" s="3" t="s">
        <v>105</v>
      </c>
      <c r="AD366" s="3" t="s">
        <v>107</v>
      </c>
      <c r="AE366" s="3" t="s">
        <v>105</v>
      </c>
      <c r="AF366" s="3" t="s">
        <v>104</v>
      </c>
      <c r="AG366" s="3" t="s">
        <v>105</v>
      </c>
      <c r="AH366" s="3" t="s">
        <v>107</v>
      </c>
      <c r="AI366" s="3" t="s">
        <v>105</v>
      </c>
      <c r="AJ366" s="3" t="s">
        <v>105</v>
      </c>
      <c r="AK366" s="3" t="s">
        <v>107</v>
      </c>
      <c r="AL366" s="3" t="s">
        <v>107</v>
      </c>
      <c r="AM366" s="3" t="s">
        <v>105</v>
      </c>
      <c r="AN366" s="3" t="s">
        <v>108</v>
      </c>
      <c r="AO366" s="3" t="s">
        <v>198</v>
      </c>
      <c r="AP366" s="3" t="s">
        <v>96</v>
      </c>
      <c r="AQ366" s="3" t="s">
        <v>2588</v>
      </c>
      <c r="AR366" s="3" t="s">
        <v>138</v>
      </c>
      <c r="AS366" s="3" t="s">
        <v>96</v>
      </c>
      <c r="AT366" s="3" t="s">
        <v>96</v>
      </c>
      <c r="AU366" s="3" t="s">
        <v>96</v>
      </c>
      <c r="AV366" s="3" t="s">
        <v>2589</v>
      </c>
      <c r="AW366" s="3" t="s">
        <v>2586</v>
      </c>
      <c r="AX366" t="s">
        <v>2550</v>
      </c>
    </row>
    <row r="367" spans="1:50" ht="22" customHeight="1" x14ac:dyDescent="0.35">
      <c r="A367" s="2">
        <v>45534.68346064815</v>
      </c>
      <c r="B367" s="2">
        <v>45534.686585648145</v>
      </c>
      <c r="C367" s="3" t="s">
        <v>52</v>
      </c>
      <c r="D367" s="3" t="s">
        <v>2590</v>
      </c>
      <c r="E367">
        <v>100</v>
      </c>
      <c r="F367">
        <v>270</v>
      </c>
      <c r="G367" s="3" t="s">
        <v>94</v>
      </c>
      <c r="H367" s="2">
        <v>45534.686594328705</v>
      </c>
      <c r="I367" s="3" t="s">
        <v>2591</v>
      </c>
      <c r="J367" s="3" t="s">
        <v>96</v>
      </c>
      <c r="K367" s="3" t="s">
        <v>96</v>
      </c>
      <c r="L367" s="3" t="s">
        <v>96</v>
      </c>
      <c r="M367" s="3" t="s">
        <v>96</v>
      </c>
      <c r="N367">
        <v>32.8003</v>
      </c>
      <c r="O367">
        <v>-117.24379999999999</v>
      </c>
      <c r="P367" s="3" t="s">
        <v>97</v>
      </c>
      <c r="Q367" s="3" t="s">
        <v>98</v>
      </c>
      <c r="R367">
        <v>1</v>
      </c>
      <c r="S367" s="3" t="s">
        <v>99</v>
      </c>
      <c r="T367" s="3" t="s">
        <v>2592</v>
      </c>
      <c r="U367">
        <v>34</v>
      </c>
      <c r="V367" s="3" t="s">
        <v>133</v>
      </c>
      <c r="W367" s="3" t="s">
        <v>96</v>
      </c>
      <c r="X367" s="3" t="s">
        <v>2593</v>
      </c>
      <c r="Y367" s="3" t="s">
        <v>144</v>
      </c>
      <c r="Z367" s="3" t="s">
        <v>105</v>
      </c>
      <c r="AA367" s="3" t="s">
        <v>105</v>
      </c>
      <c r="AB367" s="3" t="s">
        <v>105</v>
      </c>
      <c r="AC367" s="3" t="s">
        <v>107</v>
      </c>
      <c r="AD367" s="3" t="s">
        <v>104</v>
      </c>
      <c r="AE367" s="3" t="s">
        <v>117</v>
      </c>
      <c r="AF367" s="3" t="s">
        <v>105</v>
      </c>
      <c r="AG367" s="3" t="s">
        <v>105</v>
      </c>
      <c r="AH367" s="3" t="s">
        <v>105</v>
      </c>
      <c r="AI367" s="3" t="s">
        <v>117</v>
      </c>
      <c r="AJ367" s="3" t="s">
        <v>117</v>
      </c>
      <c r="AK367" s="3" t="s">
        <v>117</v>
      </c>
      <c r="AL367" s="3" t="s">
        <v>105</v>
      </c>
      <c r="AM367" s="3" t="s">
        <v>117</v>
      </c>
      <c r="AN367" s="3" t="s">
        <v>108</v>
      </c>
      <c r="AO367" s="3" t="s">
        <v>244</v>
      </c>
      <c r="AP367" s="3" t="s">
        <v>96</v>
      </c>
      <c r="AQ367" s="3" t="s">
        <v>2594</v>
      </c>
      <c r="AR367" s="3" t="s">
        <v>224</v>
      </c>
      <c r="AS367" s="3" t="s">
        <v>2595</v>
      </c>
      <c r="AT367" s="3" t="s">
        <v>96</v>
      </c>
      <c r="AU367" s="3" t="s">
        <v>96</v>
      </c>
      <c r="AV367" s="3" t="s">
        <v>96</v>
      </c>
      <c r="AW367" s="3" t="s">
        <v>2592</v>
      </c>
      <c r="AX367" t="s">
        <v>2596</v>
      </c>
    </row>
    <row r="368" spans="1:50" ht="22" customHeight="1" x14ac:dyDescent="0.35">
      <c r="A368" s="2">
        <v>45534.68408564815</v>
      </c>
      <c r="B368" s="2">
        <v>45534.686631944445</v>
      </c>
      <c r="C368" s="3" t="s">
        <v>52</v>
      </c>
      <c r="D368" s="3" t="s">
        <v>2597</v>
      </c>
      <c r="E368">
        <v>100</v>
      </c>
      <c r="F368">
        <v>220</v>
      </c>
      <c r="G368" s="3" t="s">
        <v>94</v>
      </c>
      <c r="H368" s="2">
        <v>45534.686648043978</v>
      </c>
      <c r="I368" s="3" t="s">
        <v>2598</v>
      </c>
      <c r="J368" s="3" t="s">
        <v>96</v>
      </c>
      <c r="K368" s="3" t="s">
        <v>96</v>
      </c>
      <c r="L368" s="3" t="s">
        <v>96</v>
      </c>
      <c r="M368" s="3" t="s">
        <v>96</v>
      </c>
      <c r="N368">
        <v>38.822400000000002</v>
      </c>
      <c r="O368">
        <v>-76.946600000000004</v>
      </c>
      <c r="P368" s="3" t="s">
        <v>97</v>
      </c>
      <c r="Q368" s="3" t="s">
        <v>98</v>
      </c>
      <c r="R368">
        <v>1</v>
      </c>
      <c r="S368" s="3" t="s">
        <v>99</v>
      </c>
      <c r="T368" s="3" t="s">
        <v>2599</v>
      </c>
      <c r="U368">
        <v>52</v>
      </c>
      <c r="V368" s="3" t="s">
        <v>133</v>
      </c>
      <c r="W368" s="3" t="s">
        <v>96</v>
      </c>
      <c r="X368" s="3" t="s">
        <v>2600</v>
      </c>
      <c r="Y368" s="3" t="s">
        <v>103</v>
      </c>
      <c r="Z368" s="3" t="s">
        <v>104</v>
      </c>
      <c r="AA368" s="3" t="s">
        <v>105</v>
      </c>
      <c r="AB368" s="3" t="s">
        <v>104</v>
      </c>
      <c r="AC368" s="3" t="s">
        <v>105</v>
      </c>
      <c r="AD368" s="3" t="s">
        <v>104</v>
      </c>
      <c r="AE368" s="3" t="s">
        <v>106</v>
      </c>
      <c r="AF368" s="3" t="s">
        <v>104</v>
      </c>
      <c r="AG368" s="3" t="s">
        <v>104</v>
      </c>
      <c r="AH368" s="3" t="s">
        <v>107</v>
      </c>
      <c r="AI368" s="3" t="s">
        <v>105</v>
      </c>
      <c r="AJ368" s="3" t="s">
        <v>105</v>
      </c>
      <c r="AK368" s="3" t="s">
        <v>105</v>
      </c>
      <c r="AL368" s="3" t="s">
        <v>107</v>
      </c>
      <c r="AM368" s="3" t="s">
        <v>105</v>
      </c>
      <c r="AN368" s="3" t="s">
        <v>108</v>
      </c>
      <c r="AO368" s="3" t="s">
        <v>2601</v>
      </c>
      <c r="AP368" s="3" t="s">
        <v>96</v>
      </c>
      <c r="AQ368" s="3" t="s">
        <v>2602</v>
      </c>
      <c r="AR368" s="3" t="s">
        <v>2603</v>
      </c>
      <c r="AS368" s="3" t="s">
        <v>2604</v>
      </c>
      <c r="AT368" s="3" t="s">
        <v>2605</v>
      </c>
      <c r="AU368" s="3" t="s">
        <v>96</v>
      </c>
      <c r="AV368" s="3" t="s">
        <v>96</v>
      </c>
      <c r="AW368" s="3" t="s">
        <v>2599</v>
      </c>
      <c r="AX368" t="s">
        <v>2606</v>
      </c>
    </row>
    <row r="369" spans="1:50" ht="22" customHeight="1" x14ac:dyDescent="0.35">
      <c r="A369" s="2">
        <v>45534.683634259258</v>
      </c>
      <c r="B369" s="2">
        <v>45534.686712962961</v>
      </c>
      <c r="C369" s="3" t="s">
        <v>52</v>
      </c>
      <c r="D369" s="3" t="s">
        <v>2607</v>
      </c>
      <c r="E369">
        <v>100</v>
      </c>
      <c r="F369">
        <v>265</v>
      </c>
      <c r="G369" s="3" t="s">
        <v>94</v>
      </c>
      <c r="H369" s="2">
        <v>45534.686727465276</v>
      </c>
      <c r="I369" s="3" t="s">
        <v>2608</v>
      </c>
      <c r="J369" s="3" t="s">
        <v>96</v>
      </c>
      <c r="K369" s="3" t="s">
        <v>96</v>
      </c>
      <c r="L369" s="3" t="s">
        <v>96</v>
      </c>
      <c r="M369" s="3" t="s">
        <v>96</v>
      </c>
      <c r="N369">
        <v>34.097299999999997</v>
      </c>
      <c r="O369">
        <v>-117.907</v>
      </c>
      <c r="P369" s="3" t="s">
        <v>97</v>
      </c>
      <c r="Q369" s="3" t="s">
        <v>98</v>
      </c>
      <c r="R369">
        <v>1</v>
      </c>
      <c r="S369" s="3" t="s">
        <v>99</v>
      </c>
      <c r="T369" s="3" t="s">
        <v>2609</v>
      </c>
      <c r="U369">
        <v>31</v>
      </c>
      <c r="V369" s="3" t="s">
        <v>133</v>
      </c>
      <c r="W369" s="3" t="s">
        <v>96</v>
      </c>
      <c r="X369" s="3" t="s">
        <v>2610</v>
      </c>
      <c r="Y369" s="3" t="s">
        <v>144</v>
      </c>
      <c r="Z369" s="3" t="s">
        <v>107</v>
      </c>
      <c r="AA369" s="3" t="s">
        <v>105</v>
      </c>
      <c r="AB369" s="3" t="s">
        <v>105</v>
      </c>
      <c r="AC369" s="3" t="s">
        <v>106</v>
      </c>
      <c r="AD369" s="3" t="s">
        <v>105</v>
      </c>
      <c r="AE369" s="3" t="s">
        <v>107</v>
      </c>
      <c r="AF369" s="3" t="s">
        <v>104</v>
      </c>
      <c r="AG369" s="3" t="s">
        <v>104</v>
      </c>
      <c r="AH369" s="3" t="s">
        <v>106</v>
      </c>
      <c r="AI369" s="3" t="s">
        <v>105</v>
      </c>
      <c r="AJ369" s="3" t="s">
        <v>106</v>
      </c>
      <c r="AK369" s="3" t="s">
        <v>107</v>
      </c>
      <c r="AL369" s="3" t="s">
        <v>105</v>
      </c>
      <c r="AM369" s="3" t="s">
        <v>105</v>
      </c>
      <c r="AN369" s="3" t="s">
        <v>108</v>
      </c>
      <c r="AO369" s="3" t="s">
        <v>2351</v>
      </c>
      <c r="AP369" s="3" t="s">
        <v>96</v>
      </c>
      <c r="AQ369" s="3" t="s">
        <v>2611</v>
      </c>
      <c r="AR369" s="3" t="s">
        <v>231</v>
      </c>
      <c r="AS369" s="3" t="s">
        <v>96</v>
      </c>
      <c r="AT369" s="3" t="s">
        <v>96</v>
      </c>
      <c r="AU369" s="3" t="s">
        <v>96</v>
      </c>
      <c r="AV369" s="3" t="s">
        <v>2612</v>
      </c>
      <c r="AW369" s="3" t="s">
        <v>2609</v>
      </c>
      <c r="AX369" t="s">
        <v>2517</v>
      </c>
    </row>
    <row r="370" spans="1:50" ht="22" customHeight="1" x14ac:dyDescent="0.35">
      <c r="A370" s="2">
        <v>45534.683009259257</v>
      </c>
      <c r="B370" s="2">
        <v>45534.686851851853</v>
      </c>
      <c r="C370" s="3" t="s">
        <v>52</v>
      </c>
      <c r="D370" s="3" t="s">
        <v>2613</v>
      </c>
      <c r="E370">
        <v>100</v>
      </c>
      <c r="F370">
        <v>332</v>
      </c>
      <c r="G370" s="3" t="s">
        <v>94</v>
      </c>
      <c r="H370" s="2">
        <v>45534.686865057869</v>
      </c>
      <c r="I370" s="3" t="s">
        <v>2614</v>
      </c>
      <c r="J370" s="3" t="s">
        <v>96</v>
      </c>
      <c r="K370" s="3" t="s">
        <v>96</v>
      </c>
      <c r="L370" s="3" t="s">
        <v>96</v>
      </c>
      <c r="M370" s="3" t="s">
        <v>96</v>
      </c>
      <c r="N370">
        <v>33.805500000000002</v>
      </c>
      <c r="O370">
        <v>-117.92230000000001</v>
      </c>
      <c r="P370" s="3" t="s">
        <v>97</v>
      </c>
      <c r="Q370" s="3" t="s">
        <v>98</v>
      </c>
      <c r="R370">
        <v>1</v>
      </c>
      <c r="S370" s="3" t="s">
        <v>99</v>
      </c>
      <c r="T370" s="3" t="s">
        <v>2596</v>
      </c>
      <c r="U370">
        <v>26</v>
      </c>
      <c r="V370" s="3" t="s">
        <v>133</v>
      </c>
      <c r="W370" s="3" t="s">
        <v>96</v>
      </c>
      <c r="X370" s="3" t="s">
        <v>2615</v>
      </c>
      <c r="Y370" s="3" t="s">
        <v>103</v>
      </c>
      <c r="Z370" s="3" t="s">
        <v>105</v>
      </c>
      <c r="AA370" s="3" t="s">
        <v>107</v>
      </c>
      <c r="AB370" s="3" t="s">
        <v>106</v>
      </c>
      <c r="AC370" s="3" t="s">
        <v>117</v>
      </c>
      <c r="AD370" s="3" t="s">
        <v>104</v>
      </c>
      <c r="AE370" s="3" t="s">
        <v>117</v>
      </c>
      <c r="AF370" s="3" t="s">
        <v>104</v>
      </c>
      <c r="AG370" s="3" t="s">
        <v>104</v>
      </c>
      <c r="AH370" s="3" t="s">
        <v>107</v>
      </c>
      <c r="AI370" s="3" t="s">
        <v>106</v>
      </c>
      <c r="AJ370" s="3" t="s">
        <v>117</v>
      </c>
      <c r="AK370" s="3" t="s">
        <v>117</v>
      </c>
      <c r="AL370" s="3" t="s">
        <v>104</v>
      </c>
      <c r="AM370" s="3" t="s">
        <v>117</v>
      </c>
      <c r="AN370" s="3" t="s">
        <v>108</v>
      </c>
      <c r="AO370" s="3" t="s">
        <v>2616</v>
      </c>
      <c r="AP370" s="3" t="s">
        <v>96</v>
      </c>
      <c r="AQ370" s="3" t="s">
        <v>2617</v>
      </c>
      <c r="AR370" s="3" t="s">
        <v>2618</v>
      </c>
      <c r="AS370" s="3" t="s">
        <v>96</v>
      </c>
      <c r="AT370" s="3" t="s">
        <v>96</v>
      </c>
      <c r="AU370" s="3" t="s">
        <v>96</v>
      </c>
      <c r="AV370" s="3" t="s">
        <v>2619</v>
      </c>
      <c r="AW370" s="3" t="s">
        <v>2596</v>
      </c>
      <c r="AX370" t="s">
        <v>2620</v>
      </c>
    </row>
    <row r="371" spans="1:50" ht="22" customHeight="1" x14ac:dyDescent="0.35">
      <c r="A371" s="2">
        <v>45534.684004629627</v>
      </c>
      <c r="B371" s="2">
        <v>45534.687002314815</v>
      </c>
      <c r="C371" s="3" t="s">
        <v>52</v>
      </c>
      <c r="D371" s="3" t="s">
        <v>2621</v>
      </c>
      <c r="E371">
        <v>100</v>
      </c>
      <c r="F371">
        <v>259</v>
      </c>
      <c r="G371" s="3" t="s">
        <v>94</v>
      </c>
      <c r="H371" s="2">
        <v>45534.687014664349</v>
      </c>
      <c r="I371" s="3" t="s">
        <v>2622</v>
      </c>
      <c r="J371" s="3" t="s">
        <v>96</v>
      </c>
      <c r="K371" s="3" t="s">
        <v>96</v>
      </c>
      <c r="L371" s="3" t="s">
        <v>96</v>
      </c>
      <c r="M371" s="3" t="s">
        <v>96</v>
      </c>
      <c r="N371">
        <v>33.379199999999997</v>
      </c>
      <c r="O371">
        <v>-86.696899999999999</v>
      </c>
      <c r="P371" s="3" t="s">
        <v>97</v>
      </c>
      <c r="Q371" s="3" t="s">
        <v>98</v>
      </c>
      <c r="R371">
        <v>1</v>
      </c>
      <c r="S371" s="3" t="s">
        <v>99</v>
      </c>
      <c r="T371" s="3" t="s">
        <v>2623</v>
      </c>
      <c r="U371">
        <v>27</v>
      </c>
      <c r="V371" s="3" t="s">
        <v>133</v>
      </c>
      <c r="W371" s="3" t="s">
        <v>96</v>
      </c>
      <c r="X371" s="3" t="s">
        <v>2624</v>
      </c>
      <c r="Y371" s="3" t="s">
        <v>103</v>
      </c>
      <c r="Z371" s="3" t="s">
        <v>105</v>
      </c>
      <c r="AA371" s="3" t="s">
        <v>105</v>
      </c>
      <c r="AB371" s="3" t="s">
        <v>104</v>
      </c>
      <c r="AC371" s="3" t="s">
        <v>105</v>
      </c>
      <c r="AD371" s="3" t="s">
        <v>104</v>
      </c>
      <c r="AE371" s="3" t="s">
        <v>105</v>
      </c>
      <c r="AF371" s="3" t="s">
        <v>107</v>
      </c>
      <c r="AG371" s="3" t="s">
        <v>105</v>
      </c>
      <c r="AH371" s="3" t="s">
        <v>106</v>
      </c>
      <c r="AI371" s="3" t="s">
        <v>117</v>
      </c>
      <c r="AJ371" s="3" t="s">
        <v>117</v>
      </c>
      <c r="AK371" s="3" t="s">
        <v>117</v>
      </c>
      <c r="AL371" s="3" t="s">
        <v>104</v>
      </c>
      <c r="AM371" s="3" t="s">
        <v>107</v>
      </c>
      <c r="AN371" s="3" t="s">
        <v>108</v>
      </c>
      <c r="AO371" s="3" t="s">
        <v>176</v>
      </c>
      <c r="AP371" s="3" t="s">
        <v>96</v>
      </c>
      <c r="AQ371" s="3" t="s">
        <v>2625</v>
      </c>
      <c r="AR371" s="3" t="s">
        <v>411</v>
      </c>
      <c r="AS371" s="3" t="s">
        <v>2626</v>
      </c>
      <c r="AT371" s="3" t="s">
        <v>96</v>
      </c>
      <c r="AU371" s="3" t="s">
        <v>96</v>
      </c>
      <c r="AV371" s="3" t="s">
        <v>96</v>
      </c>
      <c r="AW371" s="3" t="s">
        <v>2623</v>
      </c>
      <c r="AX371" t="s">
        <v>2497</v>
      </c>
    </row>
    <row r="372" spans="1:50" ht="22" customHeight="1" x14ac:dyDescent="0.35">
      <c r="A372" s="2">
        <v>45534.683368055557</v>
      </c>
      <c r="B372" s="2">
        <v>45534.6871875</v>
      </c>
      <c r="C372" s="3" t="s">
        <v>52</v>
      </c>
      <c r="D372" s="3" t="s">
        <v>2627</v>
      </c>
      <c r="E372">
        <v>100</v>
      </c>
      <c r="F372">
        <v>329</v>
      </c>
      <c r="G372" s="3" t="s">
        <v>94</v>
      </c>
      <c r="H372" s="2">
        <v>45534.687197349536</v>
      </c>
      <c r="I372" s="3" t="s">
        <v>2628</v>
      </c>
      <c r="J372" s="3" t="s">
        <v>96</v>
      </c>
      <c r="K372" s="3" t="s">
        <v>96</v>
      </c>
      <c r="L372" s="3" t="s">
        <v>96</v>
      </c>
      <c r="M372" s="3" t="s">
        <v>96</v>
      </c>
      <c r="N372">
        <v>39.823799999999999</v>
      </c>
      <c r="O372">
        <v>-86.140699999999995</v>
      </c>
      <c r="P372" s="3" t="s">
        <v>97</v>
      </c>
      <c r="Q372" s="3" t="s">
        <v>98</v>
      </c>
      <c r="R372">
        <v>1</v>
      </c>
      <c r="S372" s="3" t="s">
        <v>99</v>
      </c>
      <c r="T372" s="3" t="s">
        <v>2620</v>
      </c>
      <c r="U372">
        <v>51</v>
      </c>
      <c r="V372" s="3" t="s">
        <v>133</v>
      </c>
      <c r="W372" s="3" t="s">
        <v>96</v>
      </c>
      <c r="X372" s="3" t="s">
        <v>2629</v>
      </c>
      <c r="Y372" s="3" t="s">
        <v>103</v>
      </c>
      <c r="Z372" s="3" t="s">
        <v>104</v>
      </c>
      <c r="AA372" s="3" t="s">
        <v>117</v>
      </c>
      <c r="AB372" s="3" t="s">
        <v>104</v>
      </c>
      <c r="AC372" s="3" t="s">
        <v>106</v>
      </c>
      <c r="AD372" s="3" t="s">
        <v>105</v>
      </c>
      <c r="AE372" s="3" t="s">
        <v>117</v>
      </c>
      <c r="AF372" s="3" t="s">
        <v>105</v>
      </c>
      <c r="AG372" s="3" t="s">
        <v>104</v>
      </c>
      <c r="AH372" s="3" t="s">
        <v>105</v>
      </c>
      <c r="AI372" s="3" t="s">
        <v>107</v>
      </c>
      <c r="AJ372" s="3" t="s">
        <v>117</v>
      </c>
      <c r="AK372" s="3" t="s">
        <v>117</v>
      </c>
      <c r="AL372" s="3" t="s">
        <v>105</v>
      </c>
      <c r="AM372" s="3" t="s">
        <v>106</v>
      </c>
      <c r="AN372" s="3" t="s">
        <v>108</v>
      </c>
      <c r="AO372" s="3" t="s">
        <v>214</v>
      </c>
      <c r="AP372" s="3" t="s">
        <v>96</v>
      </c>
      <c r="AQ372" s="3" t="s">
        <v>2630</v>
      </c>
      <c r="AR372" s="3" t="s">
        <v>675</v>
      </c>
      <c r="AS372" s="3" t="s">
        <v>96</v>
      </c>
      <c r="AT372" s="3" t="s">
        <v>96</v>
      </c>
      <c r="AU372" s="3" t="s">
        <v>96</v>
      </c>
      <c r="AV372" s="3" t="s">
        <v>2631</v>
      </c>
      <c r="AW372" s="3" t="s">
        <v>2620</v>
      </c>
      <c r="AX372" t="s">
        <v>2592</v>
      </c>
    </row>
    <row r="373" spans="1:50" ht="22" customHeight="1" x14ac:dyDescent="0.35">
      <c r="A373" s="2">
        <v>45534.683657407404</v>
      </c>
      <c r="B373" s="2">
        <v>45534.687708333331</v>
      </c>
      <c r="C373" s="3" t="s">
        <v>52</v>
      </c>
      <c r="D373" s="3" t="s">
        <v>2632</v>
      </c>
      <c r="E373">
        <v>100</v>
      </c>
      <c r="F373">
        <v>350</v>
      </c>
      <c r="G373" s="3" t="s">
        <v>94</v>
      </c>
      <c r="H373" s="2">
        <v>45534.687723553237</v>
      </c>
      <c r="I373" s="3" t="s">
        <v>2633</v>
      </c>
      <c r="J373" s="3" t="s">
        <v>96</v>
      </c>
      <c r="K373" s="3" t="s">
        <v>96</v>
      </c>
      <c r="L373" s="3" t="s">
        <v>96</v>
      </c>
      <c r="M373" s="3" t="s">
        <v>96</v>
      </c>
      <c r="N373">
        <v>30.161000000000001</v>
      </c>
      <c r="O373">
        <v>-81.731099999999998</v>
      </c>
      <c r="P373" s="3" t="s">
        <v>97</v>
      </c>
      <c r="Q373" s="3" t="s">
        <v>98</v>
      </c>
      <c r="R373">
        <v>1</v>
      </c>
      <c r="S373" s="3" t="s">
        <v>99</v>
      </c>
      <c r="T373" s="3" t="s">
        <v>2634</v>
      </c>
      <c r="U373">
        <v>21</v>
      </c>
      <c r="V373" s="3" t="s">
        <v>133</v>
      </c>
      <c r="W373" s="3" t="s">
        <v>96</v>
      </c>
      <c r="X373" s="3" t="s">
        <v>2635</v>
      </c>
      <c r="Y373" s="3" t="s">
        <v>144</v>
      </c>
      <c r="Z373" s="3" t="s">
        <v>107</v>
      </c>
      <c r="AA373" s="3" t="s">
        <v>105</v>
      </c>
      <c r="AB373" s="3" t="s">
        <v>106</v>
      </c>
      <c r="AC373" s="3" t="s">
        <v>105</v>
      </c>
      <c r="AD373" s="3" t="s">
        <v>104</v>
      </c>
      <c r="AE373" s="3" t="s">
        <v>105</v>
      </c>
      <c r="AF373" s="3" t="s">
        <v>104</v>
      </c>
      <c r="AG373" s="3" t="s">
        <v>107</v>
      </c>
      <c r="AH373" s="3" t="s">
        <v>105</v>
      </c>
      <c r="AI373" s="3" t="s">
        <v>105</v>
      </c>
      <c r="AJ373" s="3" t="s">
        <v>107</v>
      </c>
      <c r="AK373" s="3" t="s">
        <v>117</v>
      </c>
      <c r="AL373" s="3" t="s">
        <v>105</v>
      </c>
      <c r="AM373" s="3" t="s">
        <v>106</v>
      </c>
      <c r="AN373" s="3" t="s">
        <v>108</v>
      </c>
      <c r="AO373" s="3" t="s">
        <v>118</v>
      </c>
      <c r="AP373" s="3" t="s">
        <v>96</v>
      </c>
      <c r="AQ373" s="3" t="s">
        <v>2636</v>
      </c>
      <c r="AR373" s="3" t="s">
        <v>2637</v>
      </c>
      <c r="AS373" s="3" t="s">
        <v>2638</v>
      </c>
      <c r="AT373" s="3" t="s">
        <v>96</v>
      </c>
      <c r="AU373" s="3" t="s">
        <v>96</v>
      </c>
      <c r="AV373" s="3" t="s">
        <v>96</v>
      </c>
      <c r="AW373" s="3" t="s">
        <v>2634</v>
      </c>
      <c r="AX373" t="s">
        <v>2639</v>
      </c>
    </row>
    <row r="374" spans="1:50" ht="22" customHeight="1" x14ac:dyDescent="0.35">
      <c r="A374" s="2">
        <v>45534.682835648149</v>
      </c>
      <c r="B374" s="2">
        <v>45534.687777777777</v>
      </c>
      <c r="C374" s="3" t="s">
        <v>52</v>
      </c>
      <c r="D374" s="3" t="s">
        <v>2640</v>
      </c>
      <c r="E374">
        <v>100</v>
      </c>
      <c r="F374">
        <v>427</v>
      </c>
      <c r="G374" s="3" t="s">
        <v>94</v>
      </c>
      <c r="H374" s="2">
        <v>45534.687789756943</v>
      </c>
      <c r="I374" s="3" t="s">
        <v>2641</v>
      </c>
      <c r="J374" s="3" t="s">
        <v>96</v>
      </c>
      <c r="K374" s="3" t="s">
        <v>96</v>
      </c>
      <c r="L374" s="3" t="s">
        <v>96</v>
      </c>
      <c r="M374" s="3" t="s">
        <v>96</v>
      </c>
      <c r="N374">
        <v>10</v>
      </c>
      <c r="O374">
        <v>8</v>
      </c>
      <c r="P374" s="3" t="s">
        <v>97</v>
      </c>
      <c r="Q374" s="3" t="s">
        <v>98</v>
      </c>
      <c r="R374">
        <v>1</v>
      </c>
      <c r="S374" s="3" t="s">
        <v>99</v>
      </c>
      <c r="T374" s="3" t="s">
        <v>2534</v>
      </c>
      <c r="U374">
        <v>34</v>
      </c>
      <c r="V374" s="3" t="s">
        <v>133</v>
      </c>
      <c r="W374" s="3" t="s">
        <v>96</v>
      </c>
      <c r="X374" s="3" t="s">
        <v>2642</v>
      </c>
      <c r="Y374" s="3" t="s">
        <v>144</v>
      </c>
      <c r="Z374" s="3" t="s">
        <v>106</v>
      </c>
      <c r="AA374" s="3" t="s">
        <v>106</v>
      </c>
      <c r="AB374" s="3" t="s">
        <v>106</v>
      </c>
      <c r="AC374" s="3" t="s">
        <v>106</v>
      </c>
      <c r="AD374" s="3" t="s">
        <v>105</v>
      </c>
      <c r="AE374" s="3" t="s">
        <v>105</v>
      </c>
      <c r="AF374" s="3" t="s">
        <v>105</v>
      </c>
      <c r="AG374" s="3" t="s">
        <v>106</v>
      </c>
      <c r="AH374" s="3" t="s">
        <v>105</v>
      </c>
      <c r="AI374" s="3" t="s">
        <v>105</v>
      </c>
      <c r="AJ374" s="3" t="s">
        <v>106</v>
      </c>
      <c r="AK374" s="3" t="s">
        <v>106</v>
      </c>
      <c r="AL374" s="3" t="s">
        <v>106</v>
      </c>
      <c r="AM374" s="3" t="s">
        <v>106</v>
      </c>
      <c r="AN374" s="3" t="s">
        <v>108</v>
      </c>
      <c r="AO374" s="3" t="s">
        <v>176</v>
      </c>
      <c r="AP374" s="3" t="s">
        <v>96</v>
      </c>
      <c r="AQ374" s="3" t="s">
        <v>2643</v>
      </c>
      <c r="AR374" s="3" t="s">
        <v>185</v>
      </c>
      <c r="AS374" s="3" t="s">
        <v>2644</v>
      </c>
      <c r="AT374" s="3" t="s">
        <v>96</v>
      </c>
      <c r="AU374" s="3" t="s">
        <v>96</v>
      </c>
      <c r="AV374" s="3" t="s">
        <v>96</v>
      </c>
      <c r="AW374" s="3" t="s">
        <v>2534</v>
      </c>
      <c r="AX374" t="s">
        <v>2563</v>
      </c>
    </row>
    <row r="375" spans="1:50" ht="22" customHeight="1" x14ac:dyDescent="0.35">
      <c r="A375" s="2">
        <v>45534.684166666666</v>
      </c>
      <c r="B375" s="2">
        <v>45534.68822916667</v>
      </c>
      <c r="C375" s="3" t="s">
        <v>52</v>
      </c>
      <c r="D375" s="3" t="s">
        <v>2645</v>
      </c>
      <c r="E375">
        <v>100</v>
      </c>
      <c r="F375">
        <v>350</v>
      </c>
      <c r="G375" s="3" t="s">
        <v>94</v>
      </c>
      <c r="H375" s="2">
        <v>45534.688238414354</v>
      </c>
      <c r="I375" s="3" t="s">
        <v>2646</v>
      </c>
      <c r="J375" s="3" t="s">
        <v>96</v>
      </c>
      <c r="K375" s="3" t="s">
        <v>96</v>
      </c>
      <c r="L375" s="3" t="s">
        <v>96</v>
      </c>
      <c r="M375" s="3" t="s">
        <v>96</v>
      </c>
      <c r="N375">
        <v>34.234699999999997</v>
      </c>
      <c r="O375">
        <v>-119.18940000000001</v>
      </c>
      <c r="P375" s="3" t="s">
        <v>97</v>
      </c>
      <c r="Q375" s="3" t="s">
        <v>98</v>
      </c>
      <c r="R375">
        <v>1</v>
      </c>
      <c r="S375" s="3" t="s">
        <v>99</v>
      </c>
      <c r="T375" s="3" t="s">
        <v>2647</v>
      </c>
      <c r="U375">
        <v>25</v>
      </c>
      <c r="V375" s="3" t="s">
        <v>133</v>
      </c>
      <c r="W375" s="3" t="s">
        <v>96</v>
      </c>
      <c r="X375" s="3" t="s">
        <v>2648</v>
      </c>
      <c r="Y375" s="3" t="s">
        <v>116</v>
      </c>
      <c r="Z375" s="3" t="s">
        <v>117</v>
      </c>
      <c r="AA375" s="3" t="s">
        <v>104</v>
      </c>
      <c r="AB375" s="3" t="s">
        <v>106</v>
      </c>
      <c r="AC375" s="3" t="s">
        <v>105</v>
      </c>
      <c r="AD375" s="3" t="s">
        <v>105</v>
      </c>
      <c r="AE375" s="3" t="s">
        <v>105</v>
      </c>
      <c r="AF375" s="3" t="s">
        <v>104</v>
      </c>
      <c r="AG375" s="3" t="s">
        <v>105</v>
      </c>
      <c r="AH375" s="3" t="s">
        <v>105</v>
      </c>
      <c r="AI375" s="3" t="s">
        <v>105</v>
      </c>
      <c r="AJ375" s="3" t="s">
        <v>107</v>
      </c>
      <c r="AK375" s="3" t="s">
        <v>117</v>
      </c>
      <c r="AL375" s="3" t="s">
        <v>105</v>
      </c>
      <c r="AM375" s="3" t="s">
        <v>105</v>
      </c>
      <c r="AN375" s="3" t="s">
        <v>108</v>
      </c>
      <c r="AO375" s="3" t="s">
        <v>136</v>
      </c>
      <c r="AP375" s="3" t="s">
        <v>96</v>
      </c>
      <c r="AQ375" s="3" t="s">
        <v>2649</v>
      </c>
      <c r="AR375" s="3" t="s">
        <v>2650</v>
      </c>
      <c r="AS375" s="3" t="s">
        <v>2651</v>
      </c>
      <c r="AT375" s="3" t="s">
        <v>96</v>
      </c>
      <c r="AU375" s="3" t="s">
        <v>96</v>
      </c>
      <c r="AV375" s="3" t="s">
        <v>96</v>
      </c>
      <c r="AW375" s="3" t="s">
        <v>2647</v>
      </c>
      <c r="AX375" t="s">
        <v>2523</v>
      </c>
    </row>
    <row r="376" spans="1:50" ht="22" customHeight="1" x14ac:dyDescent="0.35">
      <c r="A376" s="2">
        <v>45534.683009259257</v>
      </c>
      <c r="B376" s="2">
        <v>45534.688518518517</v>
      </c>
      <c r="C376" s="3" t="s">
        <v>52</v>
      </c>
      <c r="D376" s="3" t="s">
        <v>2652</v>
      </c>
      <c r="E376">
        <v>100</v>
      </c>
      <c r="F376">
        <v>475</v>
      </c>
      <c r="G376" s="3" t="s">
        <v>94</v>
      </c>
      <c r="H376" s="2">
        <v>45534.688527615741</v>
      </c>
      <c r="I376" s="3" t="s">
        <v>2653</v>
      </c>
      <c r="J376" s="3" t="s">
        <v>96</v>
      </c>
      <c r="K376" s="3" t="s">
        <v>96</v>
      </c>
      <c r="L376" s="3" t="s">
        <v>96</v>
      </c>
      <c r="M376" s="3" t="s">
        <v>96</v>
      </c>
      <c r="N376">
        <v>42.745699999999999</v>
      </c>
      <c r="O376">
        <v>-83.289699999999996</v>
      </c>
      <c r="P376" s="3" t="s">
        <v>97</v>
      </c>
      <c r="Q376" s="3" t="s">
        <v>98</v>
      </c>
      <c r="R376">
        <v>1</v>
      </c>
      <c r="S376" s="3" t="s">
        <v>99</v>
      </c>
      <c r="T376" s="3" t="s">
        <v>2583</v>
      </c>
      <c r="U376">
        <v>30</v>
      </c>
      <c r="V376" s="3" t="s">
        <v>133</v>
      </c>
      <c r="W376" s="3" t="s">
        <v>96</v>
      </c>
      <c r="X376" s="3" t="s">
        <v>2654</v>
      </c>
      <c r="Y376" s="3" t="s">
        <v>116</v>
      </c>
      <c r="Z376" s="3" t="s">
        <v>106</v>
      </c>
      <c r="AA376" s="3" t="s">
        <v>106</v>
      </c>
      <c r="AB376" s="3" t="s">
        <v>106</v>
      </c>
      <c r="AC376" s="3" t="s">
        <v>107</v>
      </c>
      <c r="AD376" s="3" t="s">
        <v>105</v>
      </c>
      <c r="AE376" s="3" t="s">
        <v>117</v>
      </c>
      <c r="AF376" s="3" t="s">
        <v>105</v>
      </c>
      <c r="AG376" s="3" t="s">
        <v>117</v>
      </c>
      <c r="AH376" s="3" t="s">
        <v>106</v>
      </c>
      <c r="AI376" s="3" t="s">
        <v>107</v>
      </c>
      <c r="AJ376" s="3" t="s">
        <v>117</v>
      </c>
      <c r="AK376" s="3" t="s">
        <v>117</v>
      </c>
      <c r="AL376" s="3" t="s">
        <v>105</v>
      </c>
      <c r="AM376" s="3" t="s">
        <v>106</v>
      </c>
      <c r="AN376" s="3" t="s">
        <v>108</v>
      </c>
      <c r="AO376" s="3" t="s">
        <v>96</v>
      </c>
      <c r="AP376" s="3" t="s">
        <v>96</v>
      </c>
      <c r="AQ376" s="3" t="s">
        <v>2655</v>
      </c>
      <c r="AR376" s="3" t="s">
        <v>1150</v>
      </c>
      <c r="AS376" s="3" t="s">
        <v>96</v>
      </c>
      <c r="AT376" s="3" t="s">
        <v>96</v>
      </c>
      <c r="AU376" s="3" t="s">
        <v>96</v>
      </c>
      <c r="AV376" s="3" t="s">
        <v>2656</v>
      </c>
      <c r="AW376" s="3" t="s">
        <v>2583</v>
      </c>
      <c r="AX376" s="8" t="s">
        <v>2657</v>
      </c>
    </row>
    <row r="377" spans="1:50" ht="22" customHeight="1" x14ac:dyDescent="0.35">
      <c r="A377" s="2">
        <v>45534.684004629627</v>
      </c>
      <c r="B377" s="2">
        <v>45534.688784722224</v>
      </c>
      <c r="C377" s="3" t="s">
        <v>52</v>
      </c>
      <c r="D377" s="3" t="s">
        <v>2658</v>
      </c>
      <c r="E377">
        <v>100</v>
      </c>
      <c r="F377">
        <v>412</v>
      </c>
      <c r="G377" s="3" t="s">
        <v>94</v>
      </c>
      <c r="H377" s="2">
        <v>45534.688797303243</v>
      </c>
      <c r="I377" s="3" t="s">
        <v>2659</v>
      </c>
      <c r="J377" s="3" t="s">
        <v>96</v>
      </c>
      <c r="K377" s="3" t="s">
        <v>96</v>
      </c>
      <c r="L377" s="3" t="s">
        <v>96</v>
      </c>
      <c r="M377" s="3" t="s">
        <v>96</v>
      </c>
      <c r="N377">
        <v>29.139199999999999</v>
      </c>
      <c r="O377">
        <v>-82.532799999999995</v>
      </c>
      <c r="P377" s="3" t="s">
        <v>97</v>
      </c>
      <c r="Q377" s="3" t="s">
        <v>98</v>
      </c>
      <c r="R377">
        <v>1</v>
      </c>
      <c r="S377" s="3" t="s">
        <v>99</v>
      </c>
      <c r="T377" s="3" t="s">
        <v>2437</v>
      </c>
      <c r="U377">
        <v>52</v>
      </c>
      <c r="V377" s="3" t="s">
        <v>133</v>
      </c>
      <c r="W377" s="3" t="s">
        <v>96</v>
      </c>
      <c r="X377" s="3" t="s">
        <v>2660</v>
      </c>
      <c r="Y377" s="3" t="s">
        <v>144</v>
      </c>
      <c r="Z377" s="3" t="s">
        <v>117</v>
      </c>
      <c r="AA377" s="3" t="s">
        <v>105</v>
      </c>
      <c r="AB377" s="3" t="s">
        <v>117</v>
      </c>
      <c r="AC377" s="3" t="s">
        <v>104</v>
      </c>
      <c r="AD377" s="3" t="s">
        <v>104</v>
      </c>
      <c r="AE377" s="3" t="s">
        <v>117</v>
      </c>
      <c r="AF377" s="3" t="s">
        <v>104</v>
      </c>
      <c r="AG377" s="3" t="s">
        <v>104</v>
      </c>
      <c r="AH377" s="3" t="s">
        <v>117</v>
      </c>
      <c r="AI377" s="3" t="s">
        <v>105</v>
      </c>
      <c r="AJ377" s="3" t="s">
        <v>117</v>
      </c>
      <c r="AK377" s="3" t="s">
        <v>117</v>
      </c>
      <c r="AL377" s="3" t="s">
        <v>107</v>
      </c>
      <c r="AM377" s="3" t="s">
        <v>105</v>
      </c>
      <c r="AN377" s="3" t="s">
        <v>108</v>
      </c>
      <c r="AO377" s="3" t="s">
        <v>401</v>
      </c>
      <c r="AP377" s="3" t="s">
        <v>96</v>
      </c>
      <c r="AQ377" s="3" t="s">
        <v>2661</v>
      </c>
      <c r="AR377" s="3" t="s">
        <v>1196</v>
      </c>
      <c r="AS377" s="3" t="s">
        <v>96</v>
      </c>
      <c r="AT377" s="3" t="s">
        <v>96</v>
      </c>
      <c r="AU377" s="3" t="s">
        <v>96</v>
      </c>
      <c r="AV377" s="3" t="s">
        <v>2662</v>
      </c>
      <c r="AW377" s="3" t="s">
        <v>2437</v>
      </c>
      <c r="AX377" t="s">
        <v>2647</v>
      </c>
    </row>
    <row r="378" spans="1:50" ht="22" customHeight="1" x14ac:dyDescent="0.35">
      <c r="A378" s="2">
        <v>45534.683113425926</v>
      </c>
      <c r="B378" s="2">
        <v>45534.690081018518</v>
      </c>
      <c r="C378" s="3" t="s">
        <v>52</v>
      </c>
      <c r="D378" s="3" t="s">
        <v>2663</v>
      </c>
      <c r="E378">
        <v>100</v>
      </c>
      <c r="F378">
        <v>601</v>
      </c>
      <c r="G378" s="3" t="s">
        <v>94</v>
      </c>
      <c r="H378" s="2">
        <v>45534.690092002318</v>
      </c>
      <c r="I378" s="3" t="s">
        <v>2664</v>
      </c>
      <c r="J378" s="3" t="s">
        <v>96</v>
      </c>
      <c r="K378" s="3" t="s">
        <v>96</v>
      </c>
      <c r="L378" s="3" t="s">
        <v>96</v>
      </c>
      <c r="M378" s="3" t="s">
        <v>96</v>
      </c>
      <c r="N378">
        <v>27.439900000000002</v>
      </c>
      <c r="O378">
        <v>-82.576999999999998</v>
      </c>
      <c r="P378" s="3" t="s">
        <v>97</v>
      </c>
      <c r="Q378" s="3" t="s">
        <v>98</v>
      </c>
      <c r="R378">
        <v>1</v>
      </c>
      <c r="S378" s="3" t="s">
        <v>99</v>
      </c>
      <c r="T378" s="3" t="s">
        <v>2606</v>
      </c>
      <c r="U378">
        <v>54</v>
      </c>
      <c r="V378" s="3" t="s">
        <v>133</v>
      </c>
      <c r="W378" s="3" t="s">
        <v>96</v>
      </c>
      <c r="X378" s="3" t="s">
        <v>2665</v>
      </c>
      <c r="Y378" s="3" t="s">
        <v>144</v>
      </c>
      <c r="Z378" s="3" t="s">
        <v>96</v>
      </c>
      <c r="AA378" s="3" t="s">
        <v>106</v>
      </c>
      <c r="AB378" s="3" t="s">
        <v>107</v>
      </c>
      <c r="AC378" s="3" t="s">
        <v>104</v>
      </c>
      <c r="AD378" s="3" t="s">
        <v>104</v>
      </c>
      <c r="AE378" s="3" t="s">
        <v>107</v>
      </c>
      <c r="AF378" s="3" t="s">
        <v>104</v>
      </c>
      <c r="AG378" s="3" t="s">
        <v>104</v>
      </c>
      <c r="AH378" s="3" t="s">
        <v>117</v>
      </c>
      <c r="AI378" s="3" t="s">
        <v>107</v>
      </c>
      <c r="AJ378" s="3" t="s">
        <v>104</v>
      </c>
      <c r="AK378" s="3" t="s">
        <v>105</v>
      </c>
      <c r="AL378" s="3" t="s">
        <v>107</v>
      </c>
      <c r="AM378" s="3" t="s">
        <v>105</v>
      </c>
      <c r="AN378" s="3" t="s">
        <v>108</v>
      </c>
      <c r="AO378" s="3" t="s">
        <v>1487</v>
      </c>
      <c r="AP378" s="3" t="s">
        <v>2666</v>
      </c>
      <c r="AQ378" s="3" t="s">
        <v>2667</v>
      </c>
      <c r="AR378" s="3" t="s">
        <v>1605</v>
      </c>
      <c r="AS378" s="3" t="s">
        <v>96</v>
      </c>
      <c r="AT378" s="3" t="s">
        <v>96</v>
      </c>
      <c r="AU378" s="3" t="s">
        <v>96</v>
      </c>
      <c r="AV378" s="3" t="s">
        <v>2668</v>
      </c>
      <c r="AW378" s="3" t="s">
        <v>2606</v>
      </c>
      <c r="AX378" t="s">
        <v>2634</v>
      </c>
    </row>
    <row r="379" spans="1:50" ht="22" customHeight="1" x14ac:dyDescent="0.35">
      <c r="A379" s="2">
        <v>45534.684479166666</v>
      </c>
      <c r="B379" s="2">
        <v>45534.690879629627</v>
      </c>
      <c r="C379" s="3" t="s">
        <v>52</v>
      </c>
      <c r="D379" s="3" t="s">
        <v>2669</v>
      </c>
      <c r="E379">
        <v>100</v>
      </c>
      <c r="F379">
        <v>552</v>
      </c>
      <c r="G379" s="3" t="s">
        <v>94</v>
      </c>
      <c r="H379" s="2">
        <v>45534.69088898148</v>
      </c>
      <c r="I379" s="3" t="s">
        <v>2670</v>
      </c>
      <c r="J379" s="3" t="s">
        <v>96</v>
      </c>
      <c r="K379" s="3" t="s">
        <v>96</v>
      </c>
      <c r="L379" s="3" t="s">
        <v>96</v>
      </c>
      <c r="M379" s="3" t="s">
        <v>96</v>
      </c>
      <c r="N379">
        <v>36.086100000000002</v>
      </c>
      <c r="O379">
        <v>-115.25409999999999</v>
      </c>
      <c r="P379" s="3" t="s">
        <v>97</v>
      </c>
      <c r="Q379" s="3" t="s">
        <v>98</v>
      </c>
      <c r="R379">
        <v>1</v>
      </c>
      <c r="S379" s="3" t="s">
        <v>99</v>
      </c>
      <c r="T379" s="3" t="s">
        <v>2541</v>
      </c>
      <c r="U379">
        <v>29</v>
      </c>
      <c r="V379" s="3" t="s">
        <v>133</v>
      </c>
      <c r="W379" s="3" t="s">
        <v>96</v>
      </c>
      <c r="X379" s="3" t="s">
        <v>2671</v>
      </c>
      <c r="Y379" s="3" t="s">
        <v>135</v>
      </c>
      <c r="Z379" s="3" t="s">
        <v>117</v>
      </c>
      <c r="AA379" s="3" t="s">
        <v>104</v>
      </c>
      <c r="AB379" s="3" t="s">
        <v>106</v>
      </c>
      <c r="AC379" s="3" t="s">
        <v>105</v>
      </c>
      <c r="AD379" s="3" t="s">
        <v>105</v>
      </c>
      <c r="AE379" s="3" t="s">
        <v>106</v>
      </c>
      <c r="AF379" s="3" t="s">
        <v>104</v>
      </c>
      <c r="AG379" s="3" t="s">
        <v>105</v>
      </c>
      <c r="AH379" s="3" t="s">
        <v>104</v>
      </c>
      <c r="AI379" s="3" t="s">
        <v>117</v>
      </c>
      <c r="AJ379" s="3" t="s">
        <v>117</v>
      </c>
      <c r="AK379" s="3" t="s">
        <v>117</v>
      </c>
      <c r="AL379" s="3" t="s">
        <v>106</v>
      </c>
      <c r="AM379" s="3" t="s">
        <v>106</v>
      </c>
      <c r="AN379" s="3" t="s">
        <v>108</v>
      </c>
      <c r="AO379" s="3" t="s">
        <v>2672</v>
      </c>
      <c r="AP379" s="3" t="s">
        <v>96</v>
      </c>
      <c r="AQ379" s="3" t="s">
        <v>2673</v>
      </c>
      <c r="AR379" s="3" t="s">
        <v>261</v>
      </c>
      <c r="AS379" s="3" t="s">
        <v>96</v>
      </c>
      <c r="AT379" s="3" t="s">
        <v>96</v>
      </c>
      <c r="AU379" s="3" t="s">
        <v>96</v>
      </c>
      <c r="AV379" s="3" t="s">
        <v>2674</v>
      </c>
      <c r="AW379" s="3" t="s">
        <v>2541</v>
      </c>
      <c r="AX379" t="s">
        <v>2609</v>
      </c>
    </row>
    <row r="380" spans="1:50" ht="22" customHeight="1" x14ac:dyDescent="0.35">
      <c r="A380" s="2">
        <v>45534.68608796296</v>
      </c>
      <c r="B380" s="2">
        <v>45534.69363425926</v>
      </c>
      <c r="C380" s="3" t="s">
        <v>52</v>
      </c>
      <c r="D380" s="3" t="s">
        <v>2675</v>
      </c>
      <c r="E380">
        <v>100</v>
      </c>
      <c r="F380">
        <v>651</v>
      </c>
      <c r="G380" s="3" t="s">
        <v>94</v>
      </c>
      <c r="H380" s="2">
        <v>45534.693643356484</v>
      </c>
      <c r="I380" s="3" t="s">
        <v>2676</v>
      </c>
      <c r="J380" s="3" t="s">
        <v>96</v>
      </c>
      <c r="K380" s="3" t="s">
        <v>96</v>
      </c>
      <c r="L380" s="3" t="s">
        <v>96</v>
      </c>
      <c r="M380" s="3" t="s">
        <v>96</v>
      </c>
      <c r="N380">
        <v>41.921500000000002</v>
      </c>
      <c r="O380">
        <v>-87.644599999999997</v>
      </c>
      <c r="P380" s="3" t="s">
        <v>97</v>
      </c>
      <c r="Q380" s="3" t="s">
        <v>98</v>
      </c>
      <c r="R380">
        <v>1</v>
      </c>
      <c r="S380" s="3" t="s">
        <v>99</v>
      </c>
      <c r="T380" s="3" t="s">
        <v>2639</v>
      </c>
      <c r="U380">
        <v>23</v>
      </c>
      <c r="V380" s="3" t="s">
        <v>133</v>
      </c>
      <c r="W380" s="3" t="s">
        <v>96</v>
      </c>
      <c r="X380" s="3" t="s">
        <v>2677</v>
      </c>
      <c r="Y380" s="3" t="s">
        <v>116</v>
      </c>
      <c r="Z380" s="3" t="s">
        <v>104</v>
      </c>
      <c r="AA380" s="3" t="s">
        <v>105</v>
      </c>
      <c r="AB380" s="3" t="s">
        <v>107</v>
      </c>
      <c r="AC380" s="3" t="s">
        <v>104</v>
      </c>
      <c r="AD380" s="3" t="s">
        <v>105</v>
      </c>
      <c r="AE380" s="3" t="s">
        <v>105</v>
      </c>
      <c r="AF380" s="3" t="s">
        <v>104</v>
      </c>
      <c r="AG380" s="3" t="s">
        <v>105</v>
      </c>
      <c r="AH380" s="3" t="s">
        <v>105</v>
      </c>
      <c r="AI380" s="3" t="s">
        <v>104</v>
      </c>
      <c r="AJ380" s="3" t="s">
        <v>106</v>
      </c>
      <c r="AK380" s="3" t="s">
        <v>107</v>
      </c>
      <c r="AL380" s="3" t="s">
        <v>107</v>
      </c>
      <c r="AM380" s="3" t="s">
        <v>104</v>
      </c>
      <c r="AN380" s="3" t="s">
        <v>108</v>
      </c>
      <c r="AO380" s="3" t="s">
        <v>2678</v>
      </c>
      <c r="AP380" s="3" t="s">
        <v>96</v>
      </c>
      <c r="AQ380" s="3" t="s">
        <v>2679</v>
      </c>
      <c r="AR380" s="3" t="s">
        <v>1276</v>
      </c>
      <c r="AS380" s="3" t="s">
        <v>96</v>
      </c>
      <c r="AT380" s="3" t="s">
        <v>2680</v>
      </c>
      <c r="AU380" s="3" t="s">
        <v>96</v>
      </c>
      <c r="AV380" s="3" t="s">
        <v>2681</v>
      </c>
      <c r="AW380" s="3" t="s">
        <v>2639</v>
      </c>
      <c r="AX380" t="s">
        <v>2530</v>
      </c>
    </row>
    <row r="381" spans="1:50" ht="22" customHeight="1" x14ac:dyDescent="0.35">
      <c r="A381" s="2">
        <v>45534.683553240742</v>
      </c>
      <c r="B381" s="2">
        <v>45534.696944444448</v>
      </c>
      <c r="C381" s="3" t="s">
        <v>52</v>
      </c>
      <c r="D381" s="3" t="s">
        <v>2682</v>
      </c>
      <c r="E381">
        <v>100</v>
      </c>
      <c r="F381">
        <v>1157</v>
      </c>
      <c r="G381" s="3" t="s">
        <v>94</v>
      </c>
      <c r="H381" s="2">
        <v>45534.696961759262</v>
      </c>
      <c r="I381" s="3" t="s">
        <v>2683</v>
      </c>
      <c r="J381" s="3" t="s">
        <v>96</v>
      </c>
      <c r="K381" s="3" t="s">
        <v>96</v>
      </c>
      <c r="L381" s="3" t="s">
        <v>96</v>
      </c>
      <c r="M381" s="3" t="s">
        <v>96</v>
      </c>
      <c r="N381">
        <v>44.098599999999998</v>
      </c>
      <c r="O381">
        <v>-87.678200000000004</v>
      </c>
      <c r="P381" s="3" t="s">
        <v>97</v>
      </c>
      <c r="Q381" s="3" t="s">
        <v>98</v>
      </c>
      <c r="R381">
        <v>1</v>
      </c>
      <c r="S381" s="3" t="s">
        <v>99</v>
      </c>
      <c r="T381" s="3" t="s">
        <v>2657</v>
      </c>
      <c r="U381">
        <v>44</v>
      </c>
      <c r="V381" s="3" t="s">
        <v>133</v>
      </c>
      <c r="W381" s="3" t="s">
        <v>96</v>
      </c>
      <c r="X381" s="3" t="s">
        <v>2684</v>
      </c>
      <c r="Y381" s="3" t="s">
        <v>135</v>
      </c>
      <c r="Z381" s="3" t="s">
        <v>105</v>
      </c>
      <c r="AA381" s="3" t="s">
        <v>105</v>
      </c>
      <c r="AB381" s="3" t="s">
        <v>104</v>
      </c>
      <c r="AC381" s="3" t="s">
        <v>105</v>
      </c>
      <c r="AD381" s="3" t="s">
        <v>106</v>
      </c>
      <c r="AE381" s="3" t="s">
        <v>105</v>
      </c>
      <c r="AF381" s="3" t="s">
        <v>104</v>
      </c>
      <c r="AG381" s="3" t="s">
        <v>105</v>
      </c>
      <c r="AH381" s="3" t="s">
        <v>105</v>
      </c>
      <c r="AI381" s="3" t="s">
        <v>107</v>
      </c>
      <c r="AJ381" s="3" t="s">
        <v>105</v>
      </c>
      <c r="AK381" s="3" t="s">
        <v>104</v>
      </c>
      <c r="AL381" s="3" t="s">
        <v>105</v>
      </c>
      <c r="AM381" s="3" t="s">
        <v>107</v>
      </c>
      <c r="AN381" s="3" t="s">
        <v>108</v>
      </c>
      <c r="AO381" s="3" t="s">
        <v>176</v>
      </c>
      <c r="AP381" s="3" t="s">
        <v>96</v>
      </c>
      <c r="AQ381" s="3" t="s">
        <v>2685</v>
      </c>
      <c r="AR381" s="3" t="s">
        <v>876</v>
      </c>
      <c r="AS381" s="3" t="s">
        <v>2686</v>
      </c>
      <c r="AT381" s="3" t="s">
        <v>96</v>
      </c>
      <c r="AU381" s="3" t="s">
        <v>96</v>
      </c>
      <c r="AV381" s="3" t="s">
        <v>96</v>
      </c>
      <c r="AW381" s="3" t="s">
        <v>2657</v>
      </c>
      <c r="AX381" t="s">
        <v>2586</v>
      </c>
    </row>
    <row r="382" spans="1:50" ht="22" customHeight="1" x14ac:dyDescent="0.35">
      <c r="A382" s="2">
        <v>45534.732372685183</v>
      </c>
      <c r="B382" s="2">
        <v>45534.738587962966</v>
      </c>
      <c r="C382" s="3" t="s">
        <v>52</v>
      </c>
      <c r="D382" s="3" t="s">
        <v>2687</v>
      </c>
      <c r="E382">
        <v>100</v>
      </c>
      <c r="F382">
        <v>537</v>
      </c>
      <c r="G382" s="3" t="s">
        <v>94</v>
      </c>
      <c r="H382" s="2">
        <v>45534.738601759258</v>
      </c>
      <c r="I382" s="3" t="s">
        <v>2688</v>
      </c>
      <c r="J382" s="3" t="s">
        <v>96</v>
      </c>
      <c r="K382" s="3" t="s">
        <v>96</v>
      </c>
      <c r="L382" s="3" t="s">
        <v>96</v>
      </c>
      <c r="M382" s="3" t="s">
        <v>96</v>
      </c>
      <c r="N382">
        <v>36.057099999999998</v>
      </c>
      <c r="O382">
        <v>-86.672899999999998</v>
      </c>
      <c r="P382" s="3" t="s">
        <v>97</v>
      </c>
      <c r="Q382" s="3" t="s">
        <v>98</v>
      </c>
      <c r="R382">
        <v>1</v>
      </c>
      <c r="S382" s="3" t="s">
        <v>99</v>
      </c>
      <c r="T382" s="3" t="s">
        <v>2689</v>
      </c>
      <c r="U382">
        <v>27</v>
      </c>
      <c r="V382" s="3" t="s">
        <v>133</v>
      </c>
      <c r="W382" s="3" t="s">
        <v>96</v>
      </c>
      <c r="X382" s="3" t="s">
        <v>874</v>
      </c>
      <c r="Y382" s="3" t="s">
        <v>144</v>
      </c>
      <c r="Z382" s="3" t="s">
        <v>104</v>
      </c>
      <c r="AA382" s="3" t="s">
        <v>105</v>
      </c>
      <c r="AB382" s="3" t="s">
        <v>104</v>
      </c>
      <c r="AC382" s="3" t="s">
        <v>104</v>
      </c>
      <c r="AD382" s="3" t="s">
        <v>105</v>
      </c>
      <c r="AE382" s="3" t="s">
        <v>107</v>
      </c>
      <c r="AF382" s="3" t="s">
        <v>104</v>
      </c>
      <c r="AG382" s="3" t="s">
        <v>104</v>
      </c>
      <c r="AH382" s="3" t="s">
        <v>105</v>
      </c>
      <c r="AI382" s="3" t="s">
        <v>104</v>
      </c>
      <c r="AJ382" s="3" t="s">
        <v>104</v>
      </c>
      <c r="AK382" s="3" t="s">
        <v>104</v>
      </c>
      <c r="AL382" s="3" t="s">
        <v>105</v>
      </c>
      <c r="AM382" s="3" t="s">
        <v>104</v>
      </c>
      <c r="AN382" s="3" t="s">
        <v>108</v>
      </c>
      <c r="AO382" s="3" t="s">
        <v>2690</v>
      </c>
      <c r="AP382" s="3" t="s">
        <v>96</v>
      </c>
      <c r="AQ382" s="3" t="s">
        <v>2691</v>
      </c>
      <c r="AR382" s="3" t="s">
        <v>1150</v>
      </c>
      <c r="AS382" s="3" t="s">
        <v>96</v>
      </c>
      <c r="AT382" s="3" t="s">
        <v>96</v>
      </c>
      <c r="AU382" s="3" t="s">
        <v>96</v>
      </c>
      <c r="AV382" s="3" t="s">
        <v>2692</v>
      </c>
      <c r="AW382" s="3" t="s">
        <v>2689</v>
      </c>
      <c r="AX382" t="s">
        <v>2571</v>
      </c>
    </row>
    <row r="383" spans="1:50" ht="22" customHeight="1" x14ac:dyDescent="0.35">
      <c r="A383" s="6">
        <v>45360.736805555556</v>
      </c>
      <c r="B383" s="6">
        <v>45360.739583333336</v>
      </c>
      <c r="C383" s="5" t="s">
        <v>52</v>
      </c>
      <c r="D383" s="5" t="s">
        <v>2693</v>
      </c>
      <c r="E383" s="5">
        <v>100</v>
      </c>
      <c r="F383" s="5">
        <v>214</v>
      </c>
      <c r="G383" s="5" t="b">
        <v>1</v>
      </c>
      <c r="H383" s="6">
        <v>45360.739583333336</v>
      </c>
      <c r="I383" s="5" t="s">
        <v>2694</v>
      </c>
      <c r="J383" s="5"/>
      <c r="K383" s="5"/>
      <c r="L383" s="5"/>
      <c r="M383" s="5"/>
      <c r="N383" s="9">
        <v>40009</v>
      </c>
      <c r="O383" s="9">
        <v>-763631</v>
      </c>
      <c r="P383" s="5" t="s">
        <v>97</v>
      </c>
      <c r="Q383" s="5" t="s">
        <v>98</v>
      </c>
      <c r="R383" s="5"/>
      <c r="S383" s="5" t="s">
        <v>99</v>
      </c>
      <c r="T383" s="5" t="s">
        <v>2174</v>
      </c>
      <c r="U383" s="5">
        <v>24</v>
      </c>
      <c r="V383" s="5" t="s">
        <v>133</v>
      </c>
      <c r="W383" s="5"/>
      <c r="X383" s="5">
        <v>17519</v>
      </c>
      <c r="Y383" s="5" t="s">
        <v>135</v>
      </c>
      <c r="Z383" s="5" t="s">
        <v>117</v>
      </c>
      <c r="AA383" s="5" t="s">
        <v>104</v>
      </c>
      <c r="AB383" s="5" t="s">
        <v>104</v>
      </c>
      <c r="AC383" s="5" t="s">
        <v>117</v>
      </c>
      <c r="AD383" s="5" t="s">
        <v>106</v>
      </c>
      <c r="AE383" s="5" t="s">
        <v>106</v>
      </c>
      <c r="AF383" s="5" t="s">
        <v>106</v>
      </c>
      <c r="AG383" s="5" t="s">
        <v>105</v>
      </c>
      <c r="AH383" s="5" t="s">
        <v>104</v>
      </c>
      <c r="AI383" s="5" t="s">
        <v>104</v>
      </c>
      <c r="AJ383" s="5" t="s">
        <v>104</v>
      </c>
      <c r="AK383" s="5" t="s">
        <v>104</v>
      </c>
      <c r="AL383" s="5" t="s">
        <v>104</v>
      </c>
      <c r="AM383" s="5" t="s">
        <v>117</v>
      </c>
      <c r="AN383" s="5" t="s">
        <v>108</v>
      </c>
      <c r="AO383" s="5" t="s">
        <v>136</v>
      </c>
      <c r="AP383" s="5"/>
      <c r="AQ383" s="5" t="s">
        <v>2695</v>
      </c>
      <c r="AR383" s="5" t="s">
        <v>120</v>
      </c>
      <c r="AS383" s="5" t="s">
        <v>2696</v>
      </c>
      <c r="AT383" s="5"/>
      <c r="AU383" s="5"/>
      <c r="AV383" s="5"/>
      <c r="AW383" s="5" t="s">
        <v>2174</v>
      </c>
      <c r="AX383" t="s">
        <v>2623</v>
      </c>
    </row>
    <row r="384" spans="1:50" ht="22" customHeight="1" x14ac:dyDescent="0.35">
      <c r="A384" s="6">
        <v>45360.737500000003</v>
      </c>
      <c r="B384" s="6">
        <v>45360.739583333336</v>
      </c>
      <c r="C384" s="5" t="s">
        <v>52</v>
      </c>
      <c r="D384" s="5" t="s">
        <v>2697</v>
      </c>
      <c r="E384" s="5">
        <v>100</v>
      </c>
      <c r="F384" s="5">
        <v>168</v>
      </c>
      <c r="G384" s="5" t="b">
        <v>1</v>
      </c>
      <c r="H384" s="6">
        <v>45360.739583333336</v>
      </c>
      <c r="I384" s="5" t="s">
        <v>2698</v>
      </c>
      <c r="J384" s="5"/>
      <c r="K384" s="5"/>
      <c r="L384" s="5"/>
      <c r="M384" s="5"/>
      <c r="N384" s="9">
        <v>414078</v>
      </c>
      <c r="O384" s="9">
        <v>-929172</v>
      </c>
      <c r="P384" s="5" t="s">
        <v>97</v>
      </c>
      <c r="Q384" s="5" t="s">
        <v>98</v>
      </c>
      <c r="R384" s="5" t="s">
        <v>2699</v>
      </c>
      <c r="S384" s="5" t="s">
        <v>99</v>
      </c>
      <c r="T384" s="5" t="s">
        <v>2183</v>
      </c>
      <c r="U384" s="5">
        <v>32</v>
      </c>
      <c r="V384" s="5" t="s">
        <v>133</v>
      </c>
      <c r="W384" s="5"/>
      <c r="X384" s="5">
        <v>50219</v>
      </c>
      <c r="Y384" s="5" t="s">
        <v>144</v>
      </c>
      <c r="Z384" s="5" t="s">
        <v>107</v>
      </c>
      <c r="AA384" s="5" t="s">
        <v>105</v>
      </c>
      <c r="AB384" s="5" t="s">
        <v>106</v>
      </c>
      <c r="AC384" s="5" t="s">
        <v>104</v>
      </c>
      <c r="AD384" s="5" t="s">
        <v>105</v>
      </c>
      <c r="AE384" s="5" t="s">
        <v>105</v>
      </c>
      <c r="AF384" s="5" t="s">
        <v>104</v>
      </c>
      <c r="AG384" s="5" t="s">
        <v>105</v>
      </c>
      <c r="AH384" s="5" t="s">
        <v>107</v>
      </c>
      <c r="AI384" s="5" t="s">
        <v>105</v>
      </c>
      <c r="AJ384" s="5" t="s">
        <v>105</v>
      </c>
      <c r="AK384" s="5" t="s">
        <v>105</v>
      </c>
      <c r="AL384" s="5" t="s">
        <v>105</v>
      </c>
      <c r="AM384" s="5" t="s">
        <v>105</v>
      </c>
      <c r="AN384" s="5" t="s">
        <v>108</v>
      </c>
      <c r="AO384" s="5" t="s">
        <v>774</v>
      </c>
      <c r="AP384" s="5"/>
      <c r="AQ384" s="5" t="s">
        <v>2700</v>
      </c>
      <c r="AR384" s="5" t="s">
        <v>2701</v>
      </c>
      <c r="AS384" s="5" t="s">
        <v>2702</v>
      </c>
      <c r="AT384" s="5"/>
      <c r="AU384" s="5"/>
      <c r="AV384" s="5"/>
      <c r="AW384" s="5" t="s">
        <v>2183</v>
      </c>
      <c r="AX384" t="s">
        <v>2599</v>
      </c>
    </row>
    <row r="385" spans="1:50" ht="22" customHeight="1" x14ac:dyDescent="0.35">
      <c r="A385" s="6">
        <v>45360.736805555556</v>
      </c>
      <c r="B385" s="6">
        <v>45360.740277777775</v>
      </c>
      <c r="C385" s="5" t="s">
        <v>52</v>
      </c>
      <c r="D385" s="5" t="s">
        <v>2703</v>
      </c>
      <c r="E385" s="5">
        <v>100</v>
      </c>
      <c r="F385" s="5">
        <v>281</v>
      </c>
      <c r="G385" s="5" t="b">
        <v>1</v>
      </c>
      <c r="H385" s="6">
        <v>45360.740277777775</v>
      </c>
      <c r="I385" s="5" t="s">
        <v>2704</v>
      </c>
      <c r="J385" s="5"/>
      <c r="K385" s="5"/>
      <c r="L385" s="5"/>
      <c r="M385" s="5"/>
      <c r="N385" s="9">
        <v>356854</v>
      </c>
      <c r="O385" s="9">
        <v>-888281</v>
      </c>
      <c r="P385" s="5" t="s">
        <v>97</v>
      </c>
      <c r="Q385" s="5" t="s">
        <v>98</v>
      </c>
      <c r="R385" s="5" t="s">
        <v>2705</v>
      </c>
      <c r="S385" s="5" t="s">
        <v>99</v>
      </c>
      <c r="T385" s="5" t="s">
        <v>2166</v>
      </c>
      <c r="U385" s="5">
        <v>45</v>
      </c>
      <c r="V385" s="5" t="s">
        <v>133</v>
      </c>
      <c r="W385" s="5"/>
      <c r="X385" s="5">
        <v>37013</v>
      </c>
      <c r="Y385" s="5" t="s">
        <v>116</v>
      </c>
      <c r="Z385" s="5" t="s">
        <v>117</v>
      </c>
      <c r="AA385" s="5" t="s">
        <v>104</v>
      </c>
      <c r="AB385" s="5" t="s">
        <v>105</v>
      </c>
      <c r="AC385" s="5" t="s">
        <v>105</v>
      </c>
      <c r="AD385" s="5" t="s">
        <v>104</v>
      </c>
      <c r="AE385" s="5" t="s">
        <v>104</v>
      </c>
      <c r="AF385" s="5" t="s">
        <v>104</v>
      </c>
      <c r="AG385" s="5" t="s">
        <v>117</v>
      </c>
      <c r="AH385" s="5" t="s">
        <v>106</v>
      </c>
      <c r="AI385" s="5" t="s">
        <v>117</v>
      </c>
      <c r="AJ385" s="5" t="s">
        <v>117</v>
      </c>
      <c r="AK385" s="5" t="s">
        <v>117</v>
      </c>
      <c r="AL385" s="5" t="s">
        <v>104</v>
      </c>
      <c r="AM385" s="5" t="s">
        <v>117</v>
      </c>
      <c r="AN385" s="5" t="s">
        <v>126</v>
      </c>
      <c r="AO385" s="5" t="s">
        <v>2601</v>
      </c>
      <c r="AP385" s="5"/>
      <c r="AQ385" s="5"/>
      <c r="AR385" s="5"/>
      <c r="AS385" s="5" t="s">
        <v>2706</v>
      </c>
      <c r="AT385" s="5" t="s">
        <v>2707</v>
      </c>
      <c r="AU385" s="5" t="s">
        <v>2708</v>
      </c>
      <c r="AV385" s="5"/>
      <c r="AW385" s="5" t="s">
        <v>2166</v>
      </c>
      <c r="AX385" t="s">
        <v>2689</v>
      </c>
    </row>
    <row r="386" spans="1:50" ht="22" customHeight="1" x14ac:dyDescent="0.35">
      <c r="AX386" t="s">
        <v>2709</v>
      </c>
    </row>
    <row r="387" spans="1:50" ht="22" customHeight="1" x14ac:dyDescent="0.35">
      <c r="AX387" t="s">
        <v>2710</v>
      </c>
    </row>
  </sheetData>
  <conditionalFormatting sqref="AW1:AX1048576">
    <cfRule type="duplicateValues" dxfId="7" priority="1"/>
    <cfRule type="duplicateValues" dxfId="6" priority="2"/>
  </conditionalFormatting>
  <conditionalFormatting sqref="AW3:AX83 AW84:AW382 AX84:AX388">
    <cfRule type="duplicateValues" dxfId="5" priority="4"/>
  </conditionalFormatting>
  <conditionalFormatting sqref="AX3:AX302">
    <cfRule type="duplicateValues" dxfId="4" priority="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665E-DE2C-4615-9F99-935DF9E0F367}">
  <dimension ref="A1:V384"/>
  <sheetViews>
    <sheetView workbookViewId="0">
      <selection activeCell="J1" sqref="J1"/>
    </sheetView>
  </sheetViews>
  <sheetFormatPr defaultRowHeight="14.5" x14ac:dyDescent="0.35"/>
  <cols>
    <col min="1" max="1" width="11.7265625" bestFit="1" customWidth="1"/>
    <col min="2" max="11" width="22.7265625" bestFit="1" customWidth="1"/>
    <col min="12" max="12" width="6.54296875" bestFit="1" customWidth="1"/>
    <col min="14" max="14" width="16.453125" bestFit="1" customWidth="1"/>
    <col min="15" max="15" width="6.54296875" bestFit="1" customWidth="1"/>
    <col min="16" max="16" width="16.453125" bestFit="1" customWidth="1"/>
    <col min="17" max="17" width="13.453125" bestFit="1" customWidth="1"/>
    <col min="18" max="18" width="21.81640625" bestFit="1" customWidth="1"/>
  </cols>
  <sheetData>
    <row r="1" spans="1:18" x14ac:dyDescent="0.35">
      <c r="A1" s="1" t="s">
        <v>2723</v>
      </c>
      <c r="B1" s="1" t="s">
        <v>2724</v>
      </c>
      <c r="C1" t="s">
        <v>2725</v>
      </c>
      <c r="D1" t="s">
        <v>2726</v>
      </c>
      <c r="E1" t="s">
        <v>2727</v>
      </c>
      <c r="F1" t="s">
        <v>2728</v>
      </c>
      <c r="G1" t="s">
        <v>2729</v>
      </c>
      <c r="H1" t="s">
        <v>2730</v>
      </c>
      <c r="I1" t="s">
        <v>2731</v>
      </c>
      <c r="J1" t="s">
        <v>2836</v>
      </c>
      <c r="Q1" t="s">
        <v>2751</v>
      </c>
      <c r="R1" t="s">
        <v>2752</v>
      </c>
    </row>
    <row r="2" spans="1:18" x14ac:dyDescent="0.35">
      <c r="A2" s="3" t="s">
        <v>2715</v>
      </c>
      <c r="B2" s="3"/>
      <c r="K2" t="s">
        <v>2715</v>
      </c>
      <c r="L2">
        <v>366</v>
      </c>
      <c r="P2" t="s">
        <v>2738</v>
      </c>
      <c r="Q2">
        <v>29</v>
      </c>
      <c r="R2">
        <v>29</v>
      </c>
    </row>
    <row r="3" spans="1:18" x14ac:dyDescent="0.35">
      <c r="A3" s="3" t="s">
        <v>2715</v>
      </c>
      <c r="B3" s="3" t="s">
        <v>244</v>
      </c>
      <c r="C3" t="s">
        <v>2717</v>
      </c>
      <c r="D3" t="s">
        <v>854</v>
      </c>
      <c r="E3" t="s">
        <v>198</v>
      </c>
      <c r="K3" t="s">
        <v>2721</v>
      </c>
      <c r="L3">
        <v>39</v>
      </c>
      <c r="P3" t="s">
        <v>2739</v>
      </c>
      <c r="Q3">
        <v>82</v>
      </c>
      <c r="R3">
        <v>164</v>
      </c>
    </row>
    <row r="4" spans="1:18" x14ac:dyDescent="0.35">
      <c r="A4" s="3"/>
      <c r="B4" s="3" t="s">
        <v>244</v>
      </c>
      <c r="C4" t="s">
        <v>2719</v>
      </c>
      <c r="D4" t="s">
        <v>198</v>
      </c>
      <c r="K4" t="s">
        <v>2717</v>
      </c>
      <c r="L4">
        <v>176</v>
      </c>
      <c r="P4" t="s">
        <v>2740</v>
      </c>
      <c r="Q4">
        <v>101</v>
      </c>
      <c r="R4">
        <v>303</v>
      </c>
    </row>
    <row r="5" spans="1:18" x14ac:dyDescent="0.35">
      <c r="A5" s="3" t="s">
        <v>2715</v>
      </c>
      <c r="B5" s="3" t="s">
        <v>244</v>
      </c>
      <c r="C5" t="s">
        <v>2717</v>
      </c>
      <c r="D5" t="s">
        <v>198</v>
      </c>
      <c r="K5" t="s">
        <v>2718</v>
      </c>
      <c r="L5">
        <v>22</v>
      </c>
      <c r="P5" t="s">
        <v>2741</v>
      </c>
      <c r="Q5">
        <v>76</v>
      </c>
      <c r="R5">
        <v>304</v>
      </c>
    </row>
    <row r="6" spans="1:18" x14ac:dyDescent="0.35">
      <c r="A6" s="3" t="s">
        <v>2715</v>
      </c>
      <c r="B6" s="3" t="s">
        <v>244</v>
      </c>
      <c r="C6" t="s">
        <v>2719</v>
      </c>
      <c r="D6" t="s">
        <v>2717</v>
      </c>
      <c r="E6" t="s">
        <v>2720</v>
      </c>
      <c r="K6" t="s">
        <v>1487</v>
      </c>
      <c r="L6">
        <v>6</v>
      </c>
      <c r="P6" t="s">
        <v>2742</v>
      </c>
      <c r="Q6">
        <v>58</v>
      </c>
      <c r="R6">
        <v>290</v>
      </c>
    </row>
    <row r="7" spans="1:18" x14ac:dyDescent="0.35">
      <c r="A7" s="3" t="s">
        <v>2715</v>
      </c>
      <c r="B7" s="3"/>
      <c r="K7" t="s">
        <v>2719</v>
      </c>
      <c r="L7">
        <v>89</v>
      </c>
      <c r="P7" t="s">
        <v>2743</v>
      </c>
      <c r="Q7">
        <v>15</v>
      </c>
      <c r="R7">
        <v>90</v>
      </c>
    </row>
    <row r="8" spans="1:18" x14ac:dyDescent="0.35">
      <c r="A8" s="3" t="s">
        <v>2715</v>
      </c>
      <c r="B8" s="3" t="s">
        <v>244</v>
      </c>
      <c r="C8" t="s">
        <v>2721</v>
      </c>
      <c r="D8" t="s">
        <v>231</v>
      </c>
      <c r="E8" t="s">
        <v>2719</v>
      </c>
      <c r="F8" t="s">
        <v>2717</v>
      </c>
      <c r="G8" t="s">
        <v>198</v>
      </c>
      <c r="K8" t="s">
        <v>2722</v>
      </c>
      <c r="L8">
        <v>5</v>
      </c>
      <c r="P8" t="s">
        <v>2744</v>
      </c>
      <c r="Q8">
        <v>11</v>
      </c>
      <c r="R8">
        <v>77</v>
      </c>
    </row>
    <row r="9" spans="1:18" x14ac:dyDescent="0.35">
      <c r="A9" s="3" t="s">
        <v>2715</v>
      </c>
      <c r="B9" s="3" t="s">
        <v>244</v>
      </c>
      <c r="C9" t="s">
        <v>231</v>
      </c>
      <c r="D9" t="s">
        <v>2719</v>
      </c>
      <c r="E9" t="s">
        <v>198</v>
      </c>
      <c r="K9" t="s">
        <v>1177</v>
      </c>
      <c r="L9">
        <v>58</v>
      </c>
      <c r="P9" t="s">
        <v>2745</v>
      </c>
      <c r="Q9">
        <v>6</v>
      </c>
      <c r="R9">
        <v>43</v>
      </c>
    </row>
    <row r="10" spans="1:18" x14ac:dyDescent="0.35">
      <c r="A10" s="3" t="s">
        <v>2715</v>
      </c>
      <c r="B10" s="3" t="s">
        <v>244</v>
      </c>
      <c r="C10" t="s">
        <v>2717</v>
      </c>
      <c r="K10" t="s">
        <v>2720</v>
      </c>
      <c r="L10">
        <v>18</v>
      </c>
      <c r="P10" t="s">
        <v>2746</v>
      </c>
      <c r="Q10">
        <v>4</v>
      </c>
      <c r="R10">
        <v>36</v>
      </c>
    </row>
    <row r="11" spans="1:18" x14ac:dyDescent="0.35">
      <c r="A11" s="3" t="s">
        <v>2715</v>
      </c>
      <c r="B11" s="3" t="s">
        <v>244</v>
      </c>
      <c r="C11" t="s">
        <v>2717</v>
      </c>
      <c r="K11" t="s">
        <v>244</v>
      </c>
      <c r="L11">
        <v>236</v>
      </c>
      <c r="P11" t="s">
        <v>2747</v>
      </c>
      <c r="Q11">
        <v>1</v>
      </c>
      <c r="R11">
        <v>10</v>
      </c>
    </row>
    <row r="12" spans="1:18" x14ac:dyDescent="0.35">
      <c r="A12" s="3" t="s">
        <v>2715</v>
      </c>
      <c r="B12" s="3" t="s">
        <v>244</v>
      </c>
      <c r="C12" t="s">
        <v>2717</v>
      </c>
      <c r="K12" t="s">
        <v>231</v>
      </c>
      <c r="L12">
        <v>90</v>
      </c>
    </row>
    <row r="13" spans="1:18" x14ac:dyDescent="0.35">
      <c r="A13" s="3" t="s">
        <v>2715</v>
      </c>
      <c r="B13" s="3" t="s">
        <v>198</v>
      </c>
      <c r="K13" t="s">
        <v>854</v>
      </c>
      <c r="L13">
        <v>61</v>
      </c>
    </row>
    <row r="14" spans="1:18" x14ac:dyDescent="0.35">
      <c r="A14" s="3" t="s">
        <v>2715</v>
      </c>
      <c r="B14" s="3" t="s">
        <v>244</v>
      </c>
      <c r="C14" t="s">
        <v>198</v>
      </c>
      <c r="K14" t="s">
        <v>198</v>
      </c>
      <c r="L14" s="5">
        <v>185</v>
      </c>
    </row>
    <row r="15" spans="1:18" x14ac:dyDescent="0.35">
      <c r="A15" s="3" t="s">
        <v>2715</v>
      </c>
      <c r="B15" s="3" t="s">
        <v>2717</v>
      </c>
    </row>
    <row r="16" spans="1:18" x14ac:dyDescent="0.35">
      <c r="A16" s="3" t="s">
        <v>2715</v>
      </c>
      <c r="B16" s="3" t="s">
        <v>244</v>
      </c>
      <c r="C16" t="s">
        <v>2719</v>
      </c>
    </row>
    <row r="17" spans="1:22" x14ac:dyDescent="0.35">
      <c r="A17" s="3" t="s">
        <v>2715</v>
      </c>
      <c r="B17" s="3"/>
      <c r="K17" t="s">
        <v>2716</v>
      </c>
      <c r="L17">
        <v>17</v>
      </c>
      <c r="Q17" t="s">
        <v>2824</v>
      </c>
      <c r="R17" s="11" t="s">
        <v>2825</v>
      </c>
      <c r="S17" s="11" t="s">
        <v>2826</v>
      </c>
      <c r="T17" s="11" t="s">
        <v>2827</v>
      </c>
      <c r="U17" s="11" t="s">
        <v>2828</v>
      </c>
      <c r="V17" s="11" t="s">
        <v>2829</v>
      </c>
    </row>
    <row r="18" spans="1:22" x14ac:dyDescent="0.35">
      <c r="A18" s="3" t="s">
        <v>2715</v>
      </c>
      <c r="B18" s="3" t="s">
        <v>244</v>
      </c>
      <c r="C18" t="s">
        <v>2717</v>
      </c>
      <c r="Q18" t="s">
        <v>2830</v>
      </c>
      <c r="R18" s="11">
        <v>29</v>
      </c>
      <c r="S18" s="11">
        <v>82</v>
      </c>
      <c r="T18" s="11">
        <v>101</v>
      </c>
      <c r="U18" s="11">
        <v>76</v>
      </c>
      <c r="V18" s="11">
        <v>58</v>
      </c>
    </row>
    <row r="19" spans="1:22" x14ac:dyDescent="0.35">
      <c r="A19" s="3" t="s">
        <v>2715</v>
      </c>
      <c r="B19" s="3" t="s">
        <v>244</v>
      </c>
      <c r="Q19" s="11" t="s">
        <v>2831</v>
      </c>
      <c r="R19" s="17">
        <f>17/R18</f>
        <v>0.58620689655172409</v>
      </c>
      <c r="S19" s="17">
        <f>55/S18</f>
        <v>0.67073170731707321</v>
      </c>
      <c r="T19" s="17">
        <f>65/T18</f>
        <v>0.64356435643564358</v>
      </c>
      <c r="U19" s="17">
        <f>55/U18</f>
        <v>0.72368421052631582</v>
      </c>
      <c r="V19" s="17">
        <f>43/V18</f>
        <v>0.74137931034482762</v>
      </c>
    </row>
    <row r="20" spans="1:22" x14ac:dyDescent="0.35">
      <c r="A20" s="3" t="s">
        <v>2715</v>
      </c>
      <c r="B20" s="3" t="s">
        <v>2719</v>
      </c>
      <c r="L20" s="12">
        <f>SUM(L2:L19)</f>
        <v>1368</v>
      </c>
      <c r="Q20" s="11" t="s">
        <v>2832</v>
      </c>
      <c r="R20" s="17">
        <f>5/R18</f>
        <v>0.17241379310344829</v>
      </c>
      <c r="S20" s="17">
        <f>37/S18</f>
        <v>0.45121951219512196</v>
      </c>
      <c r="T20" s="17">
        <f>59/T18</f>
        <v>0.58415841584158412</v>
      </c>
      <c r="U20" s="17">
        <f>58/U18</f>
        <v>0.76315789473684215</v>
      </c>
      <c r="V20" s="17">
        <f>45/V18</f>
        <v>0.77586206896551724</v>
      </c>
    </row>
    <row r="21" spans="1:22" x14ac:dyDescent="0.35">
      <c r="A21" s="3" t="s">
        <v>2715</v>
      </c>
      <c r="B21" s="3" t="s">
        <v>2721</v>
      </c>
      <c r="C21" t="s">
        <v>2717</v>
      </c>
      <c r="D21" t="s">
        <v>198</v>
      </c>
      <c r="Q21" s="11" t="s">
        <v>2833</v>
      </c>
      <c r="R21" s="17">
        <f>5/R18</f>
        <v>0.17241379310344829</v>
      </c>
      <c r="S21" s="17">
        <f>17/S18</f>
        <v>0.2073170731707317</v>
      </c>
      <c r="T21" s="17">
        <f>26/T18</f>
        <v>0.25742574257425743</v>
      </c>
      <c r="U21" s="17">
        <f>21/U18</f>
        <v>0.27631578947368424</v>
      </c>
      <c r="V21" s="17">
        <f>16/V18</f>
        <v>0.27586206896551724</v>
      </c>
    </row>
    <row r="22" spans="1:22" x14ac:dyDescent="0.35">
      <c r="A22" s="3" t="s">
        <v>2715</v>
      </c>
      <c r="B22" s="3" t="s">
        <v>244</v>
      </c>
      <c r="C22" t="s">
        <v>2717</v>
      </c>
      <c r="Q22" s="11" t="s">
        <v>231</v>
      </c>
      <c r="R22" s="17">
        <f>21/R18</f>
        <v>0.72413793103448276</v>
      </c>
      <c r="S22" s="17">
        <f>60/S18</f>
        <v>0.73170731707317072</v>
      </c>
      <c r="T22" s="17">
        <f>69/T18</f>
        <v>0.68316831683168322</v>
      </c>
      <c r="U22" s="17">
        <f>59/U18</f>
        <v>0.77631578947368418</v>
      </c>
      <c r="V22" s="17">
        <f>46/V18</f>
        <v>0.7931034482758621</v>
      </c>
    </row>
    <row r="23" spans="1:22" x14ac:dyDescent="0.35">
      <c r="A23" s="3" t="s">
        <v>2715</v>
      </c>
      <c r="B23" s="3" t="s">
        <v>244</v>
      </c>
      <c r="C23" t="s">
        <v>231</v>
      </c>
      <c r="D23" t="s">
        <v>198</v>
      </c>
      <c r="Q23" s="11" t="s">
        <v>545</v>
      </c>
      <c r="R23" s="17">
        <f>9/R18</f>
        <v>0.31034482758620691</v>
      </c>
      <c r="S23" s="17">
        <f>37/S18</f>
        <v>0.45121951219512196</v>
      </c>
      <c r="T23" s="17">
        <f>42/T18</f>
        <v>0.41584158415841582</v>
      </c>
      <c r="U23" s="17">
        <f>45/U18</f>
        <v>0.59210526315789469</v>
      </c>
      <c r="V23" s="17">
        <f>39/V18</f>
        <v>0.67241379310344829</v>
      </c>
    </row>
    <row r="24" spans="1:22" x14ac:dyDescent="0.35">
      <c r="A24" s="3" t="s">
        <v>2715</v>
      </c>
      <c r="B24" s="3" t="s">
        <v>244</v>
      </c>
      <c r="K24" s="14" t="s">
        <v>2736</v>
      </c>
      <c r="L24" t="s">
        <v>2737</v>
      </c>
      <c r="N24" s="14" t="s">
        <v>2740</v>
      </c>
      <c r="O24" s="11" t="s">
        <v>2737</v>
      </c>
      <c r="Q24" s="11" t="s">
        <v>1566</v>
      </c>
      <c r="R24" s="17">
        <f>15/R18</f>
        <v>0.51724137931034486</v>
      </c>
      <c r="S24" s="17">
        <f>47/S18</f>
        <v>0.57317073170731703</v>
      </c>
      <c r="T24" s="17">
        <f>63/T18</f>
        <v>0.62376237623762376</v>
      </c>
      <c r="U24" s="17">
        <f>60/U18</f>
        <v>0.78947368421052633</v>
      </c>
      <c r="V24" s="17">
        <f>43/V18</f>
        <v>0.74137931034482762</v>
      </c>
    </row>
    <row r="25" spans="1:22" x14ac:dyDescent="0.35">
      <c r="A25" s="3" t="s">
        <v>2715</v>
      </c>
      <c r="B25" s="3" t="s">
        <v>244</v>
      </c>
      <c r="C25" t="s">
        <v>2717</v>
      </c>
      <c r="K25" t="s">
        <v>2715</v>
      </c>
      <c r="L25" s="11">
        <v>26</v>
      </c>
      <c r="N25" t="s">
        <v>2715</v>
      </c>
      <c r="O25" s="11">
        <v>98</v>
      </c>
      <c r="Q25" s="11" t="s">
        <v>1150</v>
      </c>
      <c r="R25" s="17">
        <f>1/R18</f>
        <v>3.4482758620689655E-2</v>
      </c>
      <c r="S25" s="17">
        <f>1/S18</f>
        <v>1.2195121951219513E-2</v>
      </c>
      <c r="T25" s="17">
        <f>4/T18</f>
        <v>3.9603960396039604E-2</v>
      </c>
      <c r="U25" s="17">
        <f>0/U18</f>
        <v>0</v>
      </c>
      <c r="V25" s="17">
        <f>0/V18</f>
        <v>0</v>
      </c>
    </row>
    <row r="26" spans="1:22" x14ac:dyDescent="0.35">
      <c r="A26" s="3" t="s">
        <v>2715</v>
      </c>
      <c r="B26" s="3" t="s">
        <v>244</v>
      </c>
      <c r="C26" t="s">
        <v>2721</v>
      </c>
      <c r="D26" t="s">
        <v>198</v>
      </c>
      <c r="K26" t="s">
        <v>2717</v>
      </c>
      <c r="L26" s="11">
        <v>2</v>
      </c>
      <c r="N26" t="s">
        <v>244</v>
      </c>
      <c r="O26" s="11">
        <v>72</v>
      </c>
    </row>
    <row r="27" spans="1:22" x14ac:dyDescent="0.35">
      <c r="A27" s="3" t="s">
        <v>2715</v>
      </c>
      <c r="B27" s="3" t="s">
        <v>244</v>
      </c>
      <c r="C27" t="s">
        <v>231</v>
      </c>
      <c r="D27" t="s">
        <v>198</v>
      </c>
      <c r="K27" t="s">
        <v>198</v>
      </c>
      <c r="L27" s="11">
        <v>1</v>
      </c>
      <c r="N27" t="s">
        <v>2717</v>
      </c>
      <c r="O27" s="11">
        <v>47</v>
      </c>
    </row>
    <row r="28" spans="1:22" x14ac:dyDescent="0.35">
      <c r="A28" s="3" t="s">
        <v>2715</v>
      </c>
      <c r="B28" s="3" t="s">
        <v>231</v>
      </c>
      <c r="C28" t="s">
        <v>198</v>
      </c>
      <c r="K28" t="s">
        <v>2734</v>
      </c>
      <c r="L28" s="11">
        <v>29</v>
      </c>
      <c r="N28" t="s">
        <v>198</v>
      </c>
      <c r="O28" s="11">
        <v>38</v>
      </c>
    </row>
    <row r="29" spans="1:22" x14ac:dyDescent="0.35">
      <c r="A29" s="3" t="s">
        <v>2715</v>
      </c>
      <c r="B29" s="3" t="s">
        <v>244</v>
      </c>
      <c r="C29" t="s">
        <v>2721</v>
      </c>
      <c r="D29" t="s">
        <v>231</v>
      </c>
      <c r="E29" t="s">
        <v>2719</v>
      </c>
      <c r="F29" t="s">
        <v>2718</v>
      </c>
      <c r="G29" t="s">
        <v>2717</v>
      </c>
      <c r="H29" t="s">
        <v>854</v>
      </c>
      <c r="I29" t="s">
        <v>198</v>
      </c>
      <c r="N29" t="s">
        <v>2719</v>
      </c>
      <c r="O29" s="11">
        <v>18</v>
      </c>
    </row>
    <row r="30" spans="1:22" x14ac:dyDescent="0.35">
      <c r="A30" s="3" t="s">
        <v>2715</v>
      </c>
      <c r="B30" s="3" t="s">
        <v>244</v>
      </c>
      <c r="C30" t="s">
        <v>2717</v>
      </c>
      <c r="K30" s="14" t="s">
        <v>2748</v>
      </c>
      <c r="L30" s="11" t="s">
        <v>2737</v>
      </c>
      <c r="N30" t="s">
        <v>231</v>
      </c>
      <c r="O30" s="11">
        <v>12</v>
      </c>
    </row>
    <row r="31" spans="1:22" x14ac:dyDescent="0.35">
      <c r="A31" s="3" t="s">
        <v>2715</v>
      </c>
      <c r="B31" s="3"/>
      <c r="K31" t="s">
        <v>2715</v>
      </c>
      <c r="L31" s="11">
        <v>76</v>
      </c>
      <c r="N31" t="s">
        <v>854</v>
      </c>
      <c r="O31" s="11">
        <v>7</v>
      </c>
    </row>
    <row r="32" spans="1:22" x14ac:dyDescent="0.35">
      <c r="A32" s="3" t="s">
        <v>2715</v>
      </c>
      <c r="B32" s="3" t="s">
        <v>244</v>
      </c>
      <c r="C32" t="s">
        <v>2717</v>
      </c>
      <c r="D32" t="s">
        <v>198</v>
      </c>
      <c r="K32" t="s">
        <v>244</v>
      </c>
      <c r="L32" s="11">
        <v>32</v>
      </c>
      <c r="N32" t="s">
        <v>1177</v>
      </c>
      <c r="O32" s="11">
        <v>4</v>
      </c>
    </row>
    <row r="33" spans="1:15" x14ac:dyDescent="0.35">
      <c r="A33" s="3" t="s">
        <v>2715</v>
      </c>
      <c r="B33" s="3" t="s">
        <v>244</v>
      </c>
      <c r="C33" t="s">
        <v>2721</v>
      </c>
      <c r="D33" t="s">
        <v>854</v>
      </c>
      <c r="E33" t="s">
        <v>198</v>
      </c>
      <c r="K33" t="s">
        <v>2717</v>
      </c>
      <c r="L33" s="11">
        <v>21</v>
      </c>
      <c r="N33" t="s">
        <v>2721</v>
      </c>
      <c r="O33" s="11">
        <v>2</v>
      </c>
    </row>
    <row r="34" spans="1:15" x14ac:dyDescent="0.35">
      <c r="A34" s="3" t="s">
        <v>2715</v>
      </c>
      <c r="B34" s="3" t="s">
        <v>244</v>
      </c>
      <c r="C34" t="s">
        <v>198</v>
      </c>
      <c r="K34" t="s">
        <v>231</v>
      </c>
      <c r="L34" s="11">
        <v>10</v>
      </c>
      <c r="N34" t="s">
        <v>1487</v>
      </c>
      <c r="O34" s="11">
        <v>2</v>
      </c>
    </row>
    <row r="35" spans="1:15" x14ac:dyDescent="0.35">
      <c r="A35" s="3" t="s">
        <v>2715</v>
      </c>
      <c r="B35" s="3" t="s">
        <v>244</v>
      </c>
      <c r="C35" t="s">
        <v>2717</v>
      </c>
      <c r="D35" t="s">
        <v>198</v>
      </c>
      <c r="K35" t="s">
        <v>198</v>
      </c>
      <c r="L35" s="11">
        <v>9</v>
      </c>
      <c r="N35" t="s">
        <v>2718</v>
      </c>
      <c r="O35" s="11">
        <v>2</v>
      </c>
    </row>
    <row r="36" spans="1:15" x14ac:dyDescent="0.35">
      <c r="A36" s="3" t="s">
        <v>2715</v>
      </c>
      <c r="B36" s="3" t="s">
        <v>244</v>
      </c>
      <c r="C36" t="s">
        <v>2720</v>
      </c>
      <c r="D36" t="s">
        <v>198</v>
      </c>
      <c r="K36" t="s">
        <v>2719</v>
      </c>
      <c r="L36" s="11">
        <v>6</v>
      </c>
      <c r="N36" t="s">
        <v>2720</v>
      </c>
      <c r="O36" s="11">
        <v>1</v>
      </c>
    </row>
    <row r="37" spans="1:15" x14ac:dyDescent="0.35">
      <c r="A37" s="3" t="s">
        <v>2715</v>
      </c>
      <c r="B37" s="3" t="s">
        <v>2717</v>
      </c>
      <c r="K37" t="s">
        <v>854</v>
      </c>
      <c r="L37" s="11">
        <v>4</v>
      </c>
      <c r="N37" t="s">
        <v>2734</v>
      </c>
      <c r="O37" s="11">
        <v>303</v>
      </c>
    </row>
    <row r="38" spans="1:15" x14ac:dyDescent="0.35">
      <c r="A38" s="3" t="s">
        <v>2715</v>
      </c>
      <c r="B38" s="3"/>
      <c r="K38" t="s">
        <v>1177</v>
      </c>
      <c r="L38" s="11">
        <v>3</v>
      </c>
    </row>
    <row r="39" spans="1:15" x14ac:dyDescent="0.35">
      <c r="A39" s="3" t="s">
        <v>2715</v>
      </c>
      <c r="B39" s="3" t="s">
        <v>244</v>
      </c>
      <c r="C39" t="s">
        <v>2719</v>
      </c>
      <c r="K39" t="s">
        <v>1487</v>
      </c>
      <c r="L39" s="11">
        <v>2</v>
      </c>
    </row>
    <row r="40" spans="1:15" x14ac:dyDescent="0.35">
      <c r="A40" s="3" t="s">
        <v>2715</v>
      </c>
      <c r="B40" s="3" t="s">
        <v>244</v>
      </c>
      <c r="K40" t="s">
        <v>2718</v>
      </c>
      <c r="L40" s="11">
        <v>1</v>
      </c>
    </row>
    <row r="41" spans="1:15" x14ac:dyDescent="0.35">
      <c r="A41" s="3" t="s">
        <v>2715</v>
      </c>
      <c r="B41" s="3" t="s">
        <v>2717</v>
      </c>
      <c r="C41" t="s">
        <v>198</v>
      </c>
      <c r="K41" t="s">
        <v>2734</v>
      </c>
      <c r="L41" s="11">
        <v>164</v>
      </c>
    </row>
    <row r="42" spans="1:15" x14ac:dyDescent="0.35">
      <c r="A42" s="3" t="s">
        <v>2715</v>
      </c>
      <c r="B42" s="3" t="s">
        <v>244</v>
      </c>
      <c r="C42" t="s">
        <v>1177</v>
      </c>
      <c r="D42" t="s">
        <v>2717</v>
      </c>
      <c r="E42" t="s">
        <v>198</v>
      </c>
      <c r="L42" s="11"/>
    </row>
    <row r="43" spans="1:15" x14ac:dyDescent="0.35">
      <c r="A43" s="3" t="s">
        <v>2715</v>
      </c>
      <c r="B43" s="3" t="s">
        <v>244</v>
      </c>
      <c r="C43" t="s">
        <v>2718</v>
      </c>
      <c r="D43" t="s">
        <v>2717</v>
      </c>
      <c r="E43" t="s">
        <v>854</v>
      </c>
      <c r="F43" t="s">
        <v>198</v>
      </c>
    </row>
    <row r="44" spans="1:15" x14ac:dyDescent="0.35">
      <c r="A44" s="3" t="s">
        <v>2715</v>
      </c>
      <c r="B44" s="3"/>
      <c r="K44" s="14" t="s">
        <v>2741</v>
      </c>
      <c r="L44" s="11" t="s">
        <v>2737</v>
      </c>
      <c r="N44" s="14" t="s">
        <v>2742</v>
      </c>
      <c r="O44" s="11" t="s">
        <v>2809</v>
      </c>
    </row>
    <row r="45" spans="1:15" x14ac:dyDescent="0.35">
      <c r="A45" s="3" t="s">
        <v>2715</v>
      </c>
      <c r="B45" s="3" t="s">
        <v>2721</v>
      </c>
      <c r="C45" t="s">
        <v>2717</v>
      </c>
      <c r="D45" t="s">
        <v>198</v>
      </c>
      <c r="K45" t="s">
        <v>2715</v>
      </c>
      <c r="L45" s="11">
        <v>73</v>
      </c>
      <c r="N45" t="s">
        <v>2715</v>
      </c>
      <c r="O45" s="11">
        <v>56</v>
      </c>
    </row>
    <row r="46" spans="1:15" x14ac:dyDescent="0.35">
      <c r="A46" s="3" t="s">
        <v>2715</v>
      </c>
      <c r="B46" s="3" t="s">
        <v>2719</v>
      </c>
      <c r="C46" t="s">
        <v>198</v>
      </c>
      <c r="K46" t="s">
        <v>198</v>
      </c>
      <c r="L46" s="11">
        <v>56</v>
      </c>
      <c r="N46" t="s">
        <v>198</v>
      </c>
      <c r="O46" s="11">
        <v>48</v>
      </c>
    </row>
    <row r="47" spans="1:15" x14ac:dyDescent="0.35">
      <c r="A47" s="3" t="s">
        <v>2715</v>
      </c>
      <c r="B47" s="3" t="s">
        <v>231</v>
      </c>
      <c r="K47" t="s">
        <v>244</v>
      </c>
      <c r="L47" s="11">
        <v>53</v>
      </c>
      <c r="N47" t="s">
        <v>244</v>
      </c>
      <c r="O47" s="11">
        <v>46</v>
      </c>
    </row>
    <row r="48" spans="1:15" x14ac:dyDescent="0.35">
      <c r="A48" s="3"/>
      <c r="B48" s="3" t="s">
        <v>244</v>
      </c>
      <c r="C48" t="s">
        <v>2721</v>
      </c>
      <c r="D48" t="s">
        <v>198</v>
      </c>
      <c r="K48" t="s">
        <v>2717</v>
      </c>
      <c r="L48" s="11">
        <v>42</v>
      </c>
      <c r="N48" t="s">
        <v>2717</v>
      </c>
      <c r="O48" s="11">
        <v>36</v>
      </c>
    </row>
    <row r="49" spans="1:15" x14ac:dyDescent="0.35">
      <c r="A49" s="3" t="s">
        <v>2715</v>
      </c>
      <c r="B49" s="3" t="s">
        <v>244</v>
      </c>
      <c r="C49" t="s">
        <v>2717</v>
      </c>
      <c r="K49" t="s">
        <v>2719</v>
      </c>
      <c r="L49" s="11">
        <v>21</v>
      </c>
      <c r="N49" t="s">
        <v>231</v>
      </c>
      <c r="O49" s="11">
        <v>26</v>
      </c>
    </row>
    <row r="50" spans="1:15" x14ac:dyDescent="0.35">
      <c r="A50" s="3" t="s">
        <v>2715</v>
      </c>
      <c r="B50" s="3"/>
      <c r="K50" t="s">
        <v>231</v>
      </c>
      <c r="L50" s="11">
        <v>21</v>
      </c>
      <c r="N50" t="s">
        <v>2719</v>
      </c>
      <c r="O50" s="11">
        <v>20</v>
      </c>
    </row>
    <row r="51" spans="1:15" x14ac:dyDescent="0.35">
      <c r="A51" s="3" t="s">
        <v>2715</v>
      </c>
      <c r="B51" s="3"/>
      <c r="K51" t="s">
        <v>854</v>
      </c>
      <c r="L51" s="11">
        <v>14</v>
      </c>
      <c r="N51" t="s">
        <v>1177</v>
      </c>
      <c r="O51" s="11">
        <v>17</v>
      </c>
    </row>
    <row r="52" spans="1:15" x14ac:dyDescent="0.35">
      <c r="A52" s="3" t="s">
        <v>2715</v>
      </c>
      <c r="B52" s="3" t="s">
        <v>244</v>
      </c>
      <c r="C52" t="s">
        <v>2717</v>
      </c>
      <c r="D52" t="s">
        <v>198</v>
      </c>
      <c r="K52" t="s">
        <v>2721</v>
      </c>
      <c r="L52" s="11">
        <v>7</v>
      </c>
      <c r="N52" t="s">
        <v>2721</v>
      </c>
      <c r="O52" s="11">
        <v>15</v>
      </c>
    </row>
    <row r="53" spans="1:15" x14ac:dyDescent="0.35">
      <c r="A53" s="3" t="s">
        <v>2715</v>
      </c>
      <c r="B53" s="3" t="s">
        <v>244</v>
      </c>
      <c r="C53" t="s">
        <v>2721</v>
      </c>
      <c r="D53" t="s">
        <v>2719</v>
      </c>
      <c r="E53" t="s">
        <v>2717</v>
      </c>
      <c r="K53" t="s">
        <v>1177</v>
      </c>
      <c r="L53" s="11">
        <v>7</v>
      </c>
      <c r="N53" t="s">
        <v>854</v>
      </c>
      <c r="O53" s="11">
        <v>14</v>
      </c>
    </row>
    <row r="54" spans="1:15" x14ac:dyDescent="0.35">
      <c r="A54" s="3" t="s">
        <v>2715</v>
      </c>
      <c r="B54" s="3"/>
      <c r="K54" t="s">
        <v>2720</v>
      </c>
      <c r="L54" s="11">
        <v>5</v>
      </c>
      <c r="N54" t="s">
        <v>2718</v>
      </c>
      <c r="O54" s="11">
        <v>5</v>
      </c>
    </row>
    <row r="55" spans="1:15" x14ac:dyDescent="0.35">
      <c r="A55" s="3" t="s">
        <v>2715</v>
      </c>
      <c r="B55" s="3" t="s">
        <v>244</v>
      </c>
      <c r="C55" t="s">
        <v>2719</v>
      </c>
      <c r="D55" t="s">
        <v>2717</v>
      </c>
      <c r="E55" t="s">
        <v>198</v>
      </c>
      <c r="K55" t="s">
        <v>2718</v>
      </c>
      <c r="L55" s="11">
        <v>4</v>
      </c>
      <c r="N55" t="s">
        <v>2720</v>
      </c>
      <c r="O55" s="11">
        <v>4</v>
      </c>
    </row>
    <row r="56" spans="1:15" x14ac:dyDescent="0.35">
      <c r="A56" s="3" t="s">
        <v>2715</v>
      </c>
      <c r="B56" s="3" t="s">
        <v>244</v>
      </c>
      <c r="C56" t="s">
        <v>231</v>
      </c>
      <c r="K56" t="s">
        <v>1487</v>
      </c>
      <c r="L56" s="11">
        <v>1</v>
      </c>
      <c r="N56" t="s">
        <v>2722</v>
      </c>
      <c r="O56" s="11">
        <v>3</v>
      </c>
    </row>
    <row r="57" spans="1:15" x14ac:dyDescent="0.35">
      <c r="A57" s="3" t="s">
        <v>2715</v>
      </c>
      <c r="B57" s="3" t="s">
        <v>244</v>
      </c>
      <c r="C57" t="s">
        <v>2717</v>
      </c>
      <c r="K57" t="s">
        <v>2734</v>
      </c>
      <c r="L57" s="11">
        <v>304</v>
      </c>
      <c r="N57" t="s">
        <v>2734</v>
      </c>
      <c r="O57" s="11">
        <v>290</v>
      </c>
    </row>
    <row r="58" spans="1:15" x14ac:dyDescent="0.35">
      <c r="A58" s="3" t="s">
        <v>2715</v>
      </c>
      <c r="B58" s="3" t="s">
        <v>244</v>
      </c>
      <c r="C58" t="s">
        <v>2721</v>
      </c>
      <c r="D58" t="s">
        <v>2719</v>
      </c>
    </row>
    <row r="59" spans="1:15" x14ac:dyDescent="0.35">
      <c r="A59" s="3" t="s">
        <v>2715</v>
      </c>
      <c r="B59" s="3" t="s">
        <v>2721</v>
      </c>
      <c r="C59" t="s">
        <v>2719</v>
      </c>
      <c r="D59" t="s">
        <v>2717</v>
      </c>
      <c r="E59" t="s">
        <v>198</v>
      </c>
    </row>
    <row r="60" spans="1:15" x14ac:dyDescent="0.35">
      <c r="A60" s="3" t="s">
        <v>2715</v>
      </c>
      <c r="B60" s="3"/>
    </row>
    <row r="61" spans="1:15" x14ac:dyDescent="0.35">
      <c r="A61" s="3" t="s">
        <v>2715</v>
      </c>
      <c r="B61" s="3" t="s">
        <v>244</v>
      </c>
    </row>
    <row r="62" spans="1:15" x14ac:dyDescent="0.35">
      <c r="A62" s="3" t="s">
        <v>2715</v>
      </c>
      <c r="B62" s="3"/>
    </row>
    <row r="63" spans="1:15" x14ac:dyDescent="0.35">
      <c r="A63" s="3" t="s">
        <v>2715</v>
      </c>
      <c r="B63" s="3" t="s">
        <v>244</v>
      </c>
    </row>
    <row r="64" spans="1:15" x14ac:dyDescent="0.35">
      <c r="A64" s="3" t="s">
        <v>2715</v>
      </c>
      <c r="B64" s="3" t="s">
        <v>2721</v>
      </c>
      <c r="C64" t="s">
        <v>2717</v>
      </c>
      <c r="D64" t="s">
        <v>198</v>
      </c>
    </row>
    <row r="65" spans="1:7" x14ac:dyDescent="0.35">
      <c r="A65" s="3" t="s">
        <v>2715</v>
      </c>
      <c r="B65" s="3" t="s">
        <v>244</v>
      </c>
      <c r="C65" t="s">
        <v>231</v>
      </c>
      <c r="D65" t="s">
        <v>198</v>
      </c>
    </row>
    <row r="66" spans="1:7" x14ac:dyDescent="0.35">
      <c r="A66" s="3" t="s">
        <v>2715</v>
      </c>
      <c r="B66" s="3" t="s">
        <v>2719</v>
      </c>
    </row>
    <row r="67" spans="1:7" x14ac:dyDescent="0.35">
      <c r="A67" s="3" t="s">
        <v>2715</v>
      </c>
      <c r="B67" s="3" t="s">
        <v>244</v>
      </c>
      <c r="C67" t="s">
        <v>2717</v>
      </c>
      <c r="D67" t="s">
        <v>198</v>
      </c>
    </row>
    <row r="68" spans="1:7" x14ac:dyDescent="0.35">
      <c r="A68" s="3" t="s">
        <v>2715</v>
      </c>
      <c r="B68" s="3" t="s">
        <v>244</v>
      </c>
      <c r="C68" t="s">
        <v>2717</v>
      </c>
      <c r="D68" t="s">
        <v>854</v>
      </c>
      <c r="E68" t="s">
        <v>198</v>
      </c>
    </row>
    <row r="69" spans="1:7" x14ac:dyDescent="0.35">
      <c r="A69" s="3" t="s">
        <v>2715</v>
      </c>
      <c r="B69" s="3"/>
    </row>
    <row r="70" spans="1:7" x14ac:dyDescent="0.35">
      <c r="A70" s="3" t="s">
        <v>2715</v>
      </c>
      <c r="B70" s="3" t="s">
        <v>244</v>
      </c>
      <c r="C70" t="s">
        <v>1177</v>
      </c>
      <c r="D70" t="s">
        <v>2718</v>
      </c>
      <c r="E70" t="s">
        <v>198</v>
      </c>
    </row>
    <row r="71" spans="1:7" x14ac:dyDescent="0.35">
      <c r="A71" s="3" t="s">
        <v>2715</v>
      </c>
      <c r="B71" s="3" t="s">
        <v>244</v>
      </c>
      <c r="C71" t="s">
        <v>231</v>
      </c>
      <c r="D71" t="s">
        <v>854</v>
      </c>
    </row>
    <row r="72" spans="1:7" x14ac:dyDescent="0.35">
      <c r="A72" s="3" t="s">
        <v>2715</v>
      </c>
      <c r="B72" s="3" t="s">
        <v>2717</v>
      </c>
      <c r="C72" t="s">
        <v>198</v>
      </c>
    </row>
    <row r="73" spans="1:7" x14ac:dyDescent="0.35">
      <c r="A73" s="3" t="s">
        <v>2715</v>
      </c>
      <c r="B73" s="3" t="s">
        <v>2717</v>
      </c>
    </row>
    <row r="74" spans="1:7" x14ac:dyDescent="0.35">
      <c r="A74" s="3" t="s">
        <v>2715</v>
      </c>
      <c r="B74" s="3" t="s">
        <v>2717</v>
      </c>
      <c r="C74" t="s">
        <v>854</v>
      </c>
      <c r="D74" t="s">
        <v>198</v>
      </c>
    </row>
    <row r="75" spans="1:7" x14ac:dyDescent="0.35">
      <c r="A75" s="3" t="s">
        <v>2715</v>
      </c>
      <c r="B75" s="3" t="s">
        <v>244</v>
      </c>
      <c r="C75" t="s">
        <v>2719</v>
      </c>
      <c r="D75" t="s">
        <v>2717</v>
      </c>
      <c r="E75" t="s">
        <v>198</v>
      </c>
    </row>
    <row r="76" spans="1:7" x14ac:dyDescent="0.35">
      <c r="A76" s="3" t="s">
        <v>2715</v>
      </c>
      <c r="B76" s="3" t="s">
        <v>244</v>
      </c>
    </row>
    <row r="77" spans="1:7" x14ac:dyDescent="0.35">
      <c r="A77" s="3" t="s">
        <v>2715</v>
      </c>
      <c r="B77" s="3" t="s">
        <v>244</v>
      </c>
      <c r="C77" t="s">
        <v>2717</v>
      </c>
    </row>
    <row r="78" spans="1:7" x14ac:dyDescent="0.35">
      <c r="A78" s="3" t="s">
        <v>2715</v>
      </c>
      <c r="B78" s="3" t="s">
        <v>244</v>
      </c>
      <c r="C78" t="s">
        <v>2717</v>
      </c>
      <c r="D78" t="s">
        <v>854</v>
      </c>
      <c r="E78" t="s">
        <v>198</v>
      </c>
    </row>
    <row r="79" spans="1:7" x14ac:dyDescent="0.35">
      <c r="A79" s="3" t="s">
        <v>2715</v>
      </c>
      <c r="B79" s="3" t="s">
        <v>244</v>
      </c>
      <c r="C79" t="s">
        <v>1177</v>
      </c>
      <c r="D79" t="s">
        <v>2717</v>
      </c>
      <c r="E79" t="s">
        <v>854</v>
      </c>
      <c r="F79" t="s">
        <v>2722</v>
      </c>
      <c r="G79" t="s">
        <v>198</v>
      </c>
    </row>
    <row r="80" spans="1:7" x14ac:dyDescent="0.35">
      <c r="A80" s="3" t="s">
        <v>2715</v>
      </c>
      <c r="B80" s="3" t="s">
        <v>2717</v>
      </c>
    </row>
    <row r="81" spans="1:5" x14ac:dyDescent="0.35">
      <c r="A81" s="3" t="s">
        <v>2715</v>
      </c>
      <c r="B81" s="3" t="s">
        <v>2717</v>
      </c>
      <c r="C81" t="s">
        <v>854</v>
      </c>
      <c r="D81" t="s">
        <v>2720</v>
      </c>
      <c r="E81" t="s">
        <v>198</v>
      </c>
    </row>
    <row r="82" spans="1:5" x14ac:dyDescent="0.35">
      <c r="A82" s="3" t="s">
        <v>2715</v>
      </c>
      <c r="B82" s="3" t="s">
        <v>244</v>
      </c>
      <c r="C82" t="s">
        <v>231</v>
      </c>
      <c r="D82" t="s">
        <v>2719</v>
      </c>
    </row>
    <row r="83" spans="1:5" x14ac:dyDescent="0.35">
      <c r="A83" s="3" t="s">
        <v>2715</v>
      </c>
      <c r="B83" s="3" t="s">
        <v>244</v>
      </c>
      <c r="C83" t="s">
        <v>2717</v>
      </c>
    </row>
    <row r="84" spans="1:5" x14ac:dyDescent="0.35">
      <c r="A84" s="3" t="s">
        <v>2715</v>
      </c>
      <c r="B84" s="3" t="s">
        <v>231</v>
      </c>
      <c r="C84" t="s">
        <v>2717</v>
      </c>
      <c r="D84" t="s">
        <v>198</v>
      </c>
    </row>
    <row r="85" spans="1:5" x14ac:dyDescent="0.35">
      <c r="A85" s="3" t="s">
        <v>2715</v>
      </c>
      <c r="B85" s="3" t="s">
        <v>244</v>
      </c>
      <c r="C85" t="s">
        <v>231</v>
      </c>
    </row>
    <row r="86" spans="1:5" x14ac:dyDescent="0.35">
      <c r="A86" s="3" t="s">
        <v>2715</v>
      </c>
      <c r="B86" s="3" t="s">
        <v>244</v>
      </c>
      <c r="C86" t="s">
        <v>198</v>
      </c>
    </row>
    <row r="87" spans="1:5" x14ac:dyDescent="0.35">
      <c r="A87" s="3"/>
      <c r="B87" s="3" t="s">
        <v>244</v>
      </c>
      <c r="C87" t="s">
        <v>2717</v>
      </c>
    </row>
    <row r="88" spans="1:5" x14ac:dyDescent="0.35">
      <c r="A88" s="3" t="s">
        <v>2715</v>
      </c>
      <c r="B88" s="3" t="s">
        <v>244</v>
      </c>
      <c r="C88" t="s">
        <v>2717</v>
      </c>
      <c r="D88" t="s">
        <v>198</v>
      </c>
    </row>
    <row r="89" spans="1:5" x14ac:dyDescent="0.35">
      <c r="A89" s="3" t="s">
        <v>2715</v>
      </c>
      <c r="B89" s="3"/>
    </row>
    <row r="90" spans="1:5" x14ac:dyDescent="0.35">
      <c r="A90" s="3" t="s">
        <v>2715</v>
      </c>
      <c r="B90" s="3" t="s">
        <v>244</v>
      </c>
      <c r="C90" t="s">
        <v>854</v>
      </c>
      <c r="D90" t="s">
        <v>198</v>
      </c>
    </row>
    <row r="91" spans="1:5" x14ac:dyDescent="0.35">
      <c r="A91" s="3" t="s">
        <v>2715</v>
      </c>
      <c r="B91" s="3" t="s">
        <v>244</v>
      </c>
      <c r="C91" t="s">
        <v>2717</v>
      </c>
    </row>
    <row r="92" spans="1:5" x14ac:dyDescent="0.35">
      <c r="A92" s="3" t="s">
        <v>2715</v>
      </c>
      <c r="B92" s="3" t="s">
        <v>2717</v>
      </c>
    </row>
    <row r="93" spans="1:5" x14ac:dyDescent="0.35">
      <c r="A93" s="3"/>
      <c r="B93" s="3" t="s">
        <v>244</v>
      </c>
      <c r="C93" t="s">
        <v>231</v>
      </c>
      <c r="D93" t="s">
        <v>2720</v>
      </c>
      <c r="E93" t="s">
        <v>198</v>
      </c>
    </row>
    <row r="94" spans="1:5" x14ac:dyDescent="0.35">
      <c r="A94" s="3" t="s">
        <v>2715</v>
      </c>
      <c r="B94" s="3" t="s">
        <v>244</v>
      </c>
      <c r="C94" t="s">
        <v>2717</v>
      </c>
    </row>
    <row r="95" spans="1:5" x14ac:dyDescent="0.35">
      <c r="A95" s="3" t="s">
        <v>2715</v>
      </c>
      <c r="B95" s="3" t="s">
        <v>244</v>
      </c>
      <c r="C95" t="s">
        <v>231</v>
      </c>
      <c r="D95" t="s">
        <v>2717</v>
      </c>
    </row>
    <row r="96" spans="1:5" x14ac:dyDescent="0.35">
      <c r="A96" s="3" t="s">
        <v>2715</v>
      </c>
      <c r="B96" s="3" t="s">
        <v>2719</v>
      </c>
      <c r="C96" t="s">
        <v>198</v>
      </c>
    </row>
    <row r="97" spans="1:5" x14ac:dyDescent="0.35">
      <c r="A97" s="3" t="s">
        <v>2715</v>
      </c>
      <c r="B97" s="3" t="s">
        <v>2721</v>
      </c>
      <c r="C97" t="s">
        <v>2719</v>
      </c>
      <c r="D97" t="s">
        <v>2717</v>
      </c>
    </row>
    <row r="98" spans="1:5" x14ac:dyDescent="0.35">
      <c r="A98" s="3" t="s">
        <v>2715</v>
      </c>
      <c r="B98" s="3" t="s">
        <v>244</v>
      </c>
    </row>
    <row r="99" spans="1:5" x14ac:dyDescent="0.35">
      <c r="A99" s="3" t="s">
        <v>2715</v>
      </c>
      <c r="B99" s="3" t="s">
        <v>244</v>
      </c>
      <c r="C99" t="s">
        <v>2717</v>
      </c>
      <c r="D99" t="s">
        <v>198</v>
      </c>
    </row>
    <row r="100" spans="1:5" x14ac:dyDescent="0.35">
      <c r="A100" s="3"/>
      <c r="B100" s="3" t="s">
        <v>244</v>
      </c>
      <c r="C100" t="s">
        <v>2717</v>
      </c>
    </row>
    <row r="101" spans="1:5" x14ac:dyDescent="0.35">
      <c r="A101" s="3" t="s">
        <v>2715</v>
      </c>
      <c r="B101" s="3" t="s">
        <v>2717</v>
      </c>
    </row>
    <row r="102" spans="1:5" x14ac:dyDescent="0.35">
      <c r="A102" s="3" t="s">
        <v>2715</v>
      </c>
      <c r="B102" s="3" t="s">
        <v>244</v>
      </c>
      <c r="C102" t="s">
        <v>231</v>
      </c>
      <c r="D102" t="s">
        <v>2717</v>
      </c>
      <c r="E102" t="s">
        <v>198</v>
      </c>
    </row>
    <row r="103" spans="1:5" x14ac:dyDescent="0.35">
      <c r="A103" s="3" t="s">
        <v>2715</v>
      </c>
      <c r="B103" s="3" t="s">
        <v>1177</v>
      </c>
      <c r="C103" t="s">
        <v>2719</v>
      </c>
      <c r="D103" t="s">
        <v>2717</v>
      </c>
    </row>
    <row r="104" spans="1:5" x14ac:dyDescent="0.35">
      <c r="A104" s="3" t="s">
        <v>2715</v>
      </c>
      <c r="B104" s="3" t="s">
        <v>244</v>
      </c>
    </row>
    <row r="105" spans="1:5" x14ac:dyDescent="0.35">
      <c r="A105" s="3" t="s">
        <v>2715</v>
      </c>
      <c r="B105" s="3" t="s">
        <v>244</v>
      </c>
      <c r="C105" t="s">
        <v>2717</v>
      </c>
    </row>
    <row r="106" spans="1:5" x14ac:dyDescent="0.35">
      <c r="A106" s="3" t="s">
        <v>2715</v>
      </c>
      <c r="B106" s="3" t="s">
        <v>244</v>
      </c>
      <c r="C106" t="s">
        <v>2717</v>
      </c>
      <c r="D106" t="s">
        <v>198</v>
      </c>
    </row>
    <row r="107" spans="1:5" x14ac:dyDescent="0.35">
      <c r="A107" s="3" t="s">
        <v>2715</v>
      </c>
      <c r="B107" s="3" t="s">
        <v>854</v>
      </c>
    </row>
    <row r="108" spans="1:5" x14ac:dyDescent="0.35">
      <c r="A108" s="3" t="s">
        <v>2715</v>
      </c>
      <c r="B108" s="3" t="s">
        <v>244</v>
      </c>
      <c r="C108" t="s">
        <v>2719</v>
      </c>
      <c r="D108" t="s">
        <v>198</v>
      </c>
    </row>
    <row r="109" spans="1:5" x14ac:dyDescent="0.35">
      <c r="A109" s="3" t="s">
        <v>2715</v>
      </c>
      <c r="B109" s="3" t="s">
        <v>244</v>
      </c>
      <c r="C109" t="s">
        <v>2719</v>
      </c>
    </row>
    <row r="110" spans="1:5" x14ac:dyDescent="0.35">
      <c r="A110" s="3" t="s">
        <v>2715</v>
      </c>
      <c r="B110" s="3" t="s">
        <v>244</v>
      </c>
      <c r="C110" t="s">
        <v>2717</v>
      </c>
      <c r="D110" t="s">
        <v>198</v>
      </c>
    </row>
    <row r="111" spans="1:5" x14ac:dyDescent="0.35">
      <c r="A111" s="3" t="s">
        <v>2715</v>
      </c>
      <c r="B111" s="3" t="s">
        <v>244</v>
      </c>
      <c r="C111" t="s">
        <v>2719</v>
      </c>
      <c r="D111" t="s">
        <v>854</v>
      </c>
    </row>
    <row r="112" spans="1:5" x14ac:dyDescent="0.35">
      <c r="A112" s="3" t="s">
        <v>2715</v>
      </c>
      <c r="B112" s="3" t="s">
        <v>244</v>
      </c>
      <c r="C112" t="s">
        <v>2717</v>
      </c>
      <c r="D112" t="s">
        <v>198</v>
      </c>
    </row>
    <row r="113" spans="1:7" x14ac:dyDescent="0.35">
      <c r="A113" s="3" t="s">
        <v>2715</v>
      </c>
      <c r="B113" s="3" t="s">
        <v>244</v>
      </c>
      <c r="C113" t="s">
        <v>231</v>
      </c>
      <c r="D113" t="s">
        <v>1177</v>
      </c>
      <c r="E113" t="s">
        <v>198</v>
      </c>
    </row>
    <row r="114" spans="1:7" x14ac:dyDescent="0.35">
      <c r="A114" s="3" t="s">
        <v>2715</v>
      </c>
      <c r="B114" s="3" t="s">
        <v>244</v>
      </c>
      <c r="C114" t="s">
        <v>2717</v>
      </c>
    </row>
    <row r="115" spans="1:7" x14ac:dyDescent="0.35">
      <c r="A115" s="3" t="s">
        <v>2715</v>
      </c>
      <c r="B115" s="3" t="s">
        <v>231</v>
      </c>
    </row>
    <row r="116" spans="1:7" x14ac:dyDescent="0.35">
      <c r="A116" s="3" t="s">
        <v>2715</v>
      </c>
      <c r="B116" s="3" t="s">
        <v>244</v>
      </c>
      <c r="C116" t="s">
        <v>1177</v>
      </c>
      <c r="D116" t="s">
        <v>2719</v>
      </c>
      <c r="E116" t="s">
        <v>2717</v>
      </c>
      <c r="F116" t="s">
        <v>198</v>
      </c>
      <c r="G116" t="s">
        <v>1487</v>
      </c>
    </row>
    <row r="117" spans="1:7" x14ac:dyDescent="0.35">
      <c r="A117" s="3" t="s">
        <v>2715</v>
      </c>
      <c r="B117" s="3" t="s">
        <v>244</v>
      </c>
    </row>
    <row r="118" spans="1:7" x14ac:dyDescent="0.35">
      <c r="A118" s="3" t="s">
        <v>2715</v>
      </c>
      <c r="B118" s="3" t="s">
        <v>244</v>
      </c>
      <c r="C118" t="s">
        <v>2721</v>
      </c>
      <c r="D118" t="s">
        <v>231</v>
      </c>
      <c r="E118" t="s">
        <v>2717</v>
      </c>
    </row>
    <row r="119" spans="1:7" x14ac:dyDescent="0.35">
      <c r="A119" s="3" t="s">
        <v>2715</v>
      </c>
      <c r="B119" s="3" t="s">
        <v>854</v>
      </c>
      <c r="C119" t="s">
        <v>198</v>
      </c>
    </row>
    <row r="120" spans="1:7" x14ac:dyDescent="0.35">
      <c r="A120" s="3" t="s">
        <v>2715</v>
      </c>
      <c r="B120" s="3" t="s">
        <v>244</v>
      </c>
      <c r="C120" t="s">
        <v>2721</v>
      </c>
      <c r="D120" t="s">
        <v>854</v>
      </c>
      <c r="E120" t="s">
        <v>198</v>
      </c>
    </row>
    <row r="121" spans="1:7" x14ac:dyDescent="0.35">
      <c r="A121" s="3" t="s">
        <v>2715</v>
      </c>
      <c r="B121" s="3" t="s">
        <v>244</v>
      </c>
      <c r="C121" t="s">
        <v>198</v>
      </c>
    </row>
    <row r="122" spans="1:7" x14ac:dyDescent="0.35">
      <c r="A122" s="3" t="s">
        <v>2715</v>
      </c>
      <c r="B122" s="3" t="s">
        <v>244</v>
      </c>
      <c r="C122" t="s">
        <v>2721</v>
      </c>
      <c r="D122" t="s">
        <v>2719</v>
      </c>
      <c r="E122" t="s">
        <v>2717</v>
      </c>
      <c r="F122" t="s">
        <v>198</v>
      </c>
    </row>
    <row r="123" spans="1:7" x14ac:dyDescent="0.35">
      <c r="A123" s="3" t="s">
        <v>2715</v>
      </c>
      <c r="B123" s="3" t="s">
        <v>244</v>
      </c>
      <c r="C123" t="s">
        <v>198</v>
      </c>
    </row>
    <row r="124" spans="1:7" x14ac:dyDescent="0.35">
      <c r="A124" s="3" t="s">
        <v>2715</v>
      </c>
      <c r="B124" s="3" t="s">
        <v>2719</v>
      </c>
      <c r="C124" t="s">
        <v>198</v>
      </c>
    </row>
    <row r="125" spans="1:7" x14ac:dyDescent="0.35">
      <c r="A125" s="3" t="s">
        <v>2715</v>
      </c>
      <c r="B125" s="3" t="s">
        <v>2717</v>
      </c>
    </row>
    <row r="126" spans="1:7" x14ac:dyDescent="0.35">
      <c r="A126" s="3" t="s">
        <v>2715</v>
      </c>
      <c r="B126" s="3" t="s">
        <v>244</v>
      </c>
      <c r="C126" t="s">
        <v>2721</v>
      </c>
      <c r="D126" t="s">
        <v>231</v>
      </c>
      <c r="E126" t="s">
        <v>2719</v>
      </c>
      <c r="F126" t="s">
        <v>854</v>
      </c>
      <c r="G126" t="s">
        <v>198</v>
      </c>
    </row>
    <row r="127" spans="1:7" x14ac:dyDescent="0.35">
      <c r="A127" s="3" t="s">
        <v>2715</v>
      </c>
      <c r="B127" s="3" t="s">
        <v>244</v>
      </c>
      <c r="C127" t="s">
        <v>2717</v>
      </c>
    </row>
    <row r="128" spans="1:7" x14ac:dyDescent="0.35">
      <c r="A128" s="3" t="s">
        <v>2715</v>
      </c>
      <c r="B128" s="3" t="s">
        <v>244</v>
      </c>
      <c r="C128" t="s">
        <v>231</v>
      </c>
      <c r="D128" t="s">
        <v>1177</v>
      </c>
      <c r="E128" t="s">
        <v>2717</v>
      </c>
      <c r="F128" t="s">
        <v>198</v>
      </c>
    </row>
    <row r="129" spans="1:5" x14ac:dyDescent="0.35">
      <c r="A129" s="3" t="s">
        <v>2715</v>
      </c>
      <c r="B129" s="3"/>
    </row>
    <row r="130" spans="1:5" x14ac:dyDescent="0.35">
      <c r="A130" s="3" t="s">
        <v>2715</v>
      </c>
      <c r="B130" s="3" t="s">
        <v>2721</v>
      </c>
      <c r="C130" t="s">
        <v>231</v>
      </c>
      <c r="D130" t="s">
        <v>2717</v>
      </c>
      <c r="E130" t="s">
        <v>198</v>
      </c>
    </row>
    <row r="131" spans="1:5" x14ac:dyDescent="0.35">
      <c r="A131" s="3" t="s">
        <v>2715</v>
      </c>
      <c r="B131" s="3" t="s">
        <v>244</v>
      </c>
    </row>
    <row r="132" spans="1:5" x14ac:dyDescent="0.35">
      <c r="A132" s="3" t="s">
        <v>2715</v>
      </c>
      <c r="B132" s="3" t="s">
        <v>244</v>
      </c>
    </row>
    <row r="133" spans="1:5" x14ac:dyDescent="0.35">
      <c r="A133" s="3" t="s">
        <v>2715</v>
      </c>
      <c r="B133" s="3" t="s">
        <v>244</v>
      </c>
      <c r="C133" t="s">
        <v>2719</v>
      </c>
    </row>
    <row r="134" spans="1:5" x14ac:dyDescent="0.35">
      <c r="A134" s="3" t="s">
        <v>2715</v>
      </c>
      <c r="B134" s="3" t="s">
        <v>244</v>
      </c>
      <c r="C134" t="s">
        <v>231</v>
      </c>
    </row>
    <row r="135" spans="1:5" x14ac:dyDescent="0.35">
      <c r="A135" s="3" t="s">
        <v>2715</v>
      </c>
      <c r="B135" s="3" t="s">
        <v>244</v>
      </c>
      <c r="C135" t="s">
        <v>2717</v>
      </c>
    </row>
    <row r="136" spans="1:5" x14ac:dyDescent="0.35">
      <c r="A136" s="3" t="s">
        <v>2715</v>
      </c>
      <c r="B136" s="3" t="s">
        <v>244</v>
      </c>
      <c r="C136" t="s">
        <v>854</v>
      </c>
      <c r="D136" t="s">
        <v>198</v>
      </c>
    </row>
    <row r="137" spans="1:5" x14ac:dyDescent="0.35">
      <c r="A137" s="3" t="s">
        <v>2715</v>
      </c>
      <c r="B137" s="3" t="s">
        <v>244</v>
      </c>
      <c r="C137" t="s">
        <v>2719</v>
      </c>
      <c r="D137" t="s">
        <v>198</v>
      </c>
    </row>
    <row r="138" spans="1:5" x14ac:dyDescent="0.35">
      <c r="A138" s="3" t="s">
        <v>2715</v>
      </c>
      <c r="B138" s="3" t="s">
        <v>244</v>
      </c>
      <c r="C138" t="s">
        <v>2721</v>
      </c>
      <c r="D138" t="s">
        <v>2717</v>
      </c>
      <c r="E138" t="s">
        <v>198</v>
      </c>
    </row>
    <row r="139" spans="1:5" x14ac:dyDescent="0.35">
      <c r="A139" s="3" t="s">
        <v>2715</v>
      </c>
      <c r="B139" s="3" t="s">
        <v>231</v>
      </c>
      <c r="C139" t="s">
        <v>198</v>
      </c>
    </row>
    <row r="140" spans="1:5" x14ac:dyDescent="0.35">
      <c r="A140" s="3" t="s">
        <v>2715</v>
      </c>
      <c r="B140" s="3" t="s">
        <v>244</v>
      </c>
      <c r="C140" t="s">
        <v>2717</v>
      </c>
      <c r="D140" t="s">
        <v>2722</v>
      </c>
      <c r="E140" t="s">
        <v>198</v>
      </c>
    </row>
    <row r="141" spans="1:5" x14ac:dyDescent="0.35">
      <c r="A141" s="3" t="s">
        <v>2715</v>
      </c>
      <c r="B141" s="3"/>
    </row>
    <row r="142" spans="1:5" x14ac:dyDescent="0.35">
      <c r="A142" s="3" t="s">
        <v>2715</v>
      </c>
      <c r="B142" s="3" t="s">
        <v>244</v>
      </c>
      <c r="C142" t="s">
        <v>2717</v>
      </c>
    </row>
    <row r="143" spans="1:5" x14ac:dyDescent="0.35">
      <c r="A143" s="3" t="s">
        <v>2715</v>
      </c>
      <c r="B143" s="3" t="s">
        <v>2717</v>
      </c>
    </row>
    <row r="144" spans="1:5" x14ac:dyDescent="0.35">
      <c r="A144" s="3" t="s">
        <v>2715</v>
      </c>
      <c r="B144" s="3" t="s">
        <v>1177</v>
      </c>
      <c r="C144" t="s">
        <v>198</v>
      </c>
    </row>
    <row r="145" spans="1:7" x14ac:dyDescent="0.35">
      <c r="A145" s="3" t="s">
        <v>2715</v>
      </c>
      <c r="B145" s="3" t="s">
        <v>2718</v>
      </c>
      <c r="C145" t="s">
        <v>2717</v>
      </c>
      <c r="D145" t="s">
        <v>198</v>
      </c>
    </row>
    <row r="146" spans="1:7" x14ac:dyDescent="0.35">
      <c r="A146" s="3" t="s">
        <v>2715</v>
      </c>
      <c r="B146" s="3" t="s">
        <v>2717</v>
      </c>
      <c r="C146" t="s">
        <v>198</v>
      </c>
    </row>
    <row r="147" spans="1:7" x14ac:dyDescent="0.35">
      <c r="A147" s="3" t="s">
        <v>2715</v>
      </c>
      <c r="B147" s="3" t="s">
        <v>244</v>
      </c>
      <c r="C147" t="s">
        <v>2717</v>
      </c>
      <c r="D147" t="s">
        <v>198</v>
      </c>
    </row>
    <row r="148" spans="1:7" x14ac:dyDescent="0.35">
      <c r="A148" s="3" t="s">
        <v>2715</v>
      </c>
      <c r="B148" s="3" t="s">
        <v>244</v>
      </c>
      <c r="C148" t="s">
        <v>231</v>
      </c>
      <c r="D148" t="s">
        <v>1177</v>
      </c>
      <c r="E148" t="s">
        <v>198</v>
      </c>
    </row>
    <row r="149" spans="1:7" x14ac:dyDescent="0.35">
      <c r="A149" s="3" t="s">
        <v>2715</v>
      </c>
      <c r="B149" s="3" t="s">
        <v>244</v>
      </c>
      <c r="C149" t="s">
        <v>2719</v>
      </c>
      <c r="D149" t="s">
        <v>198</v>
      </c>
    </row>
    <row r="150" spans="1:7" x14ac:dyDescent="0.35">
      <c r="A150" s="3" t="s">
        <v>2715</v>
      </c>
      <c r="B150" s="3" t="s">
        <v>1177</v>
      </c>
      <c r="C150" t="s">
        <v>2717</v>
      </c>
    </row>
    <row r="151" spans="1:7" x14ac:dyDescent="0.35">
      <c r="A151" s="3" t="s">
        <v>2715</v>
      </c>
      <c r="B151" s="3" t="s">
        <v>2718</v>
      </c>
      <c r="C151" t="s">
        <v>198</v>
      </c>
    </row>
    <row r="152" spans="1:7" x14ac:dyDescent="0.35">
      <c r="A152" s="3" t="s">
        <v>2715</v>
      </c>
      <c r="B152" s="3"/>
    </row>
    <row r="153" spans="1:7" x14ac:dyDescent="0.35">
      <c r="A153" s="3" t="s">
        <v>2715</v>
      </c>
      <c r="B153" s="3" t="s">
        <v>244</v>
      </c>
    </row>
    <row r="154" spans="1:7" x14ac:dyDescent="0.35">
      <c r="A154" s="3" t="s">
        <v>2715</v>
      </c>
      <c r="B154" s="3" t="s">
        <v>244</v>
      </c>
      <c r="C154" t="s">
        <v>1487</v>
      </c>
    </row>
    <row r="155" spans="1:7" x14ac:dyDescent="0.35">
      <c r="A155" s="3" t="s">
        <v>2715</v>
      </c>
      <c r="B155" s="3" t="s">
        <v>1177</v>
      </c>
    </row>
    <row r="156" spans="1:7" x14ac:dyDescent="0.35">
      <c r="A156" s="3" t="s">
        <v>2715</v>
      </c>
      <c r="B156" s="3" t="s">
        <v>244</v>
      </c>
      <c r="C156" t="s">
        <v>2721</v>
      </c>
      <c r="D156" t="s">
        <v>1177</v>
      </c>
      <c r="E156" t="s">
        <v>2719</v>
      </c>
      <c r="F156" t="s">
        <v>2717</v>
      </c>
      <c r="G156" t="s">
        <v>198</v>
      </c>
    </row>
    <row r="157" spans="1:7" x14ac:dyDescent="0.35">
      <c r="A157" s="3" t="s">
        <v>2715</v>
      </c>
      <c r="B157" s="3" t="s">
        <v>2717</v>
      </c>
      <c r="C157" t="s">
        <v>198</v>
      </c>
    </row>
    <row r="158" spans="1:7" x14ac:dyDescent="0.35">
      <c r="A158" s="3" t="s">
        <v>2715</v>
      </c>
      <c r="B158" s="3" t="s">
        <v>2717</v>
      </c>
      <c r="C158" t="s">
        <v>854</v>
      </c>
      <c r="D158" t="s">
        <v>2720</v>
      </c>
      <c r="E158" t="s">
        <v>198</v>
      </c>
    </row>
    <row r="159" spans="1:7" x14ac:dyDescent="0.35">
      <c r="A159" s="3" t="s">
        <v>2715</v>
      </c>
      <c r="B159" s="3" t="s">
        <v>1177</v>
      </c>
      <c r="C159" t="s">
        <v>854</v>
      </c>
      <c r="D159" t="s">
        <v>198</v>
      </c>
    </row>
    <row r="160" spans="1:7" x14ac:dyDescent="0.35">
      <c r="A160" s="3" t="s">
        <v>2715</v>
      </c>
      <c r="B160" s="3" t="s">
        <v>244</v>
      </c>
      <c r="C160" t="s">
        <v>2719</v>
      </c>
      <c r="D160" t="s">
        <v>2717</v>
      </c>
    </row>
    <row r="161" spans="1:8" x14ac:dyDescent="0.35">
      <c r="A161" s="3" t="s">
        <v>2715</v>
      </c>
      <c r="B161" s="3" t="s">
        <v>231</v>
      </c>
      <c r="C161" t="s">
        <v>2717</v>
      </c>
      <c r="D161" t="s">
        <v>198</v>
      </c>
    </row>
    <row r="162" spans="1:8" x14ac:dyDescent="0.35">
      <c r="A162" s="3" t="s">
        <v>2715</v>
      </c>
      <c r="B162" s="3"/>
    </row>
    <row r="163" spans="1:8" x14ac:dyDescent="0.35">
      <c r="A163" s="3" t="s">
        <v>2715</v>
      </c>
      <c r="B163" s="3" t="s">
        <v>2721</v>
      </c>
      <c r="C163" t="s">
        <v>231</v>
      </c>
      <c r="D163" t="s">
        <v>854</v>
      </c>
      <c r="E163" t="s">
        <v>198</v>
      </c>
    </row>
    <row r="164" spans="1:8" x14ac:dyDescent="0.35">
      <c r="A164" s="3" t="s">
        <v>2715</v>
      </c>
      <c r="B164" s="3" t="s">
        <v>231</v>
      </c>
      <c r="C164" t="s">
        <v>2719</v>
      </c>
      <c r="D164" t="s">
        <v>198</v>
      </c>
    </row>
    <row r="165" spans="1:8" x14ac:dyDescent="0.35">
      <c r="A165" s="3" t="s">
        <v>2715</v>
      </c>
      <c r="B165" s="3" t="s">
        <v>2719</v>
      </c>
    </row>
    <row r="166" spans="1:8" x14ac:dyDescent="0.35">
      <c r="A166" s="3" t="s">
        <v>2715</v>
      </c>
      <c r="B166" s="3" t="s">
        <v>244</v>
      </c>
    </row>
    <row r="167" spans="1:8" x14ac:dyDescent="0.35">
      <c r="A167" s="3" t="s">
        <v>2715</v>
      </c>
      <c r="B167" s="3" t="s">
        <v>198</v>
      </c>
    </row>
    <row r="168" spans="1:8" x14ac:dyDescent="0.35">
      <c r="A168" s="3" t="s">
        <v>2715</v>
      </c>
      <c r="B168" s="3" t="s">
        <v>244</v>
      </c>
      <c r="C168" t="s">
        <v>231</v>
      </c>
    </row>
    <row r="169" spans="1:8" x14ac:dyDescent="0.35">
      <c r="A169" s="3" t="s">
        <v>2715</v>
      </c>
      <c r="B169" s="3" t="s">
        <v>244</v>
      </c>
      <c r="C169" t="s">
        <v>1177</v>
      </c>
      <c r="D169" t="s">
        <v>2719</v>
      </c>
      <c r="E169" t="s">
        <v>2717</v>
      </c>
      <c r="F169" t="s">
        <v>854</v>
      </c>
      <c r="G169" t="s">
        <v>2720</v>
      </c>
      <c r="H169" t="s">
        <v>198</v>
      </c>
    </row>
    <row r="170" spans="1:8" x14ac:dyDescent="0.35">
      <c r="A170" s="3" t="s">
        <v>2715</v>
      </c>
      <c r="B170" s="3" t="s">
        <v>244</v>
      </c>
    </row>
    <row r="171" spans="1:8" x14ac:dyDescent="0.35">
      <c r="A171" s="3" t="s">
        <v>2715</v>
      </c>
      <c r="B171" s="3" t="s">
        <v>244</v>
      </c>
      <c r="C171" t="s">
        <v>2719</v>
      </c>
      <c r="D171" t="s">
        <v>198</v>
      </c>
    </row>
    <row r="172" spans="1:8" x14ac:dyDescent="0.35">
      <c r="A172" s="3" t="s">
        <v>2715</v>
      </c>
      <c r="B172" s="3" t="s">
        <v>198</v>
      </c>
    </row>
    <row r="173" spans="1:8" x14ac:dyDescent="0.35">
      <c r="A173" s="3" t="s">
        <v>2715</v>
      </c>
      <c r="B173" s="3" t="s">
        <v>244</v>
      </c>
      <c r="C173" t="s">
        <v>231</v>
      </c>
      <c r="D173" t="s">
        <v>2717</v>
      </c>
      <c r="E173" t="s">
        <v>198</v>
      </c>
    </row>
    <row r="174" spans="1:8" x14ac:dyDescent="0.35">
      <c r="A174" s="3" t="s">
        <v>2715</v>
      </c>
      <c r="B174" s="3" t="s">
        <v>244</v>
      </c>
    </row>
    <row r="175" spans="1:8" x14ac:dyDescent="0.35">
      <c r="A175" s="3" t="s">
        <v>2715</v>
      </c>
      <c r="B175" s="3" t="s">
        <v>244</v>
      </c>
      <c r="C175" t="s">
        <v>231</v>
      </c>
      <c r="D175" t="s">
        <v>2719</v>
      </c>
      <c r="E175" t="s">
        <v>854</v>
      </c>
      <c r="F175" t="s">
        <v>198</v>
      </c>
    </row>
    <row r="176" spans="1:8" x14ac:dyDescent="0.35">
      <c r="A176" s="3" t="s">
        <v>2715</v>
      </c>
      <c r="B176" s="3" t="s">
        <v>231</v>
      </c>
      <c r="C176" t="s">
        <v>1177</v>
      </c>
      <c r="D176" t="s">
        <v>198</v>
      </c>
    </row>
    <row r="177" spans="1:8" x14ac:dyDescent="0.35">
      <c r="A177" s="3" t="s">
        <v>2715</v>
      </c>
      <c r="B177" s="3" t="s">
        <v>244</v>
      </c>
      <c r="C177" t="s">
        <v>231</v>
      </c>
      <c r="D177" t="s">
        <v>2718</v>
      </c>
      <c r="E177" t="s">
        <v>198</v>
      </c>
    </row>
    <row r="178" spans="1:8" x14ac:dyDescent="0.35">
      <c r="A178" s="3" t="s">
        <v>2715</v>
      </c>
      <c r="B178" s="3" t="s">
        <v>244</v>
      </c>
      <c r="C178" t="s">
        <v>2721</v>
      </c>
      <c r="D178" t="s">
        <v>2717</v>
      </c>
      <c r="E178" t="s">
        <v>198</v>
      </c>
    </row>
    <row r="179" spans="1:8" x14ac:dyDescent="0.35">
      <c r="A179" s="3" t="s">
        <v>2715</v>
      </c>
      <c r="B179" s="3" t="s">
        <v>244</v>
      </c>
      <c r="C179" t="s">
        <v>2721</v>
      </c>
      <c r="D179" t="s">
        <v>231</v>
      </c>
      <c r="E179" t="s">
        <v>2719</v>
      </c>
    </row>
    <row r="180" spans="1:8" x14ac:dyDescent="0.35">
      <c r="A180" s="3" t="s">
        <v>2715</v>
      </c>
      <c r="B180" s="3" t="s">
        <v>2717</v>
      </c>
      <c r="C180" t="s">
        <v>198</v>
      </c>
    </row>
    <row r="181" spans="1:8" x14ac:dyDescent="0.35">
      <c r="A181" s="3" t="s">
        <v>2715</v>
      </c>
      <c r="B181" s="3" t="s">
        <v>231</v>
      </c>
    </row>
    <row r="182" spans="1:8" x14ac:dyDescent="0.35">
      <c r="A182" s="3" t="s">
        <v>2715</v>
      </c>
      <c r="B182" s="3" t="s">
        <v>244</v>
      </c>
      <c r="C182" t="s">
        <v>198</v>
      </c>
    </row>
    <row r="183" spans="1:8" x14ac:dyDescent="0.35">
      <c r="A183" s="3" t="s">
        <v>2715</v>
      </c>
      <c r="B183" s="3" t="s">
        <v>244</v>
      </c>
      <c r="C183" t="s">
        <v>231</v>
      </c>
      <c r="D183" t="s">
        <v>2717</v>
      </c>
      <c r="E183" t="s">
        <v>198</v>
      </c>
    </row>
    <row r="184" spans="1:8" x14ac:dyDescent="0.35">
      <c r="A184" s="3" t="s">
        <v>2715</v>
      </c>
      <c r="B184" s="3" t="s">
        <v>244</v>
      </c>
    </row>
    <row r="185" spans="1:8" x14ac:dyDescent="0.35">
      <c r="A185" s="3" t="s">
        <v>2715</v>
      </c>
      <c r="B185" s="3" t="s">
        <v>2718</v>
      </c>
    </row>
    <row r="186" spans="1:8" x14ac:dyDescent="0.35">
      <c r="A186" s="3" t="s">
        <v>2715</v>
      </c>
      <c r="B186" s="3" t="s">
        <v>2717</v>
      </c>
    </row>
    <row r="187" spans="1:8" x14ac:dyDescent="0.35">
      <c r="A187" s="3" t="s">
        <v>2715</v>
      </c>
      <c r="B187" s="3"/>
    </row>
    <row r="188" spans="1:8" x14ac:dyDescent="0.35">
      <c r="A188" s="3" t="s">
        <v>2715</v>
      </c>
      <c r="B188" s="3" t="s">
        <v>244</v>
      </c>
      <c r="C188" t="s">
        <v>2721</v>
      </c>
      <c r="D188" t="s">
        <v>1177</v>
      </c>
      <c r="E188" t="s">
        <v>2719</v>
      </c>
      <c r="F188" t="s">
        <v>2717</v>
      </c>
      <c r="G188" t="s">
        <v>854</v>
      </c>
      <c r="H188" t="s">
        <v>198</v>
      </c>
    </row>
    <row r="189" spans="1:8" x14ac:dyDescent="0.35">
      <c r="A189" s="3" t="s">
        <v>2715</v>
      </c>
      <c r="B189" s="3" t="s">
        <v>2719</v>
      </c>
      <c r="C189" t="s">
        <v>854</v>
      </c>
    </row>
    <row r="190" spans="1:8" x14ac:dyDescent="0.35">
      <c r="A190" s="3" t="s">
        <v>2715</v>
      </c>
      <c r="B190" s="3" t="s">
        <v>244</v>
      </c>
      <c r="C190" t="s">
        <v>2719</v>
      </c>
      <c r="D190" t="s">
        <v>198</v>
      </c>
    </row>
    <row r="191" spans="1:8" x14ac:dyDescent="0.35">
      <c r="A191" s="3" t="s">
        <v>2715</v>
      </c>
      <c r="B191" s="3" t="s">
        <v>244</v>
      </c>
      <c r="C191" t="s">
        <v>854</v>
      </c>
      <c r="D191" t="s">
        <v>198</v>
      </c>
    </row>
    <row r="192" spans="1:8" x14ac:dyDescent="0.35">
      <c r="A192" s="3" t="s">
        <v>2715</v>
      </c>
      <c r="B192" s="3" t="s">
        <v>244</v>
      </c>
      <c r="C192" t="s">
        <v>2717</v>
      </c>
    </row>
    <row r="193" spans="1:6" x14ac:dyDescent="0.35">
      <c r="A193" s="3" t="s">
        <v>2715</v>
      </c>
      <c r="B193" s="3" t="s">
        <v>2717</v>
      </c>
      <c r="C193" t="s">
        <v>854</v>
      </c>
      <c r="D193" t="s">
        <v>198</v>
      </c>
    </row>
    <row r="194" spans="1:6" x14ac:dyDescent="0.35">
      <c r="A194" s="3" t="s">
        <v>2715</v>
      </c>
      <c r="B194" s="3" t="s">
        <v>2717</v>
      </c>
      <c r="C194" t="s">
        <v>198</v>
      </c>
      <c r="D194" t="s">
        <v>1487</v>
      </c>
    </row>
    <row r="195" spans="1:6" x14ac:dyDescent="0.35">
      <c r="A195" s="3" t="s">
        <v>2715</v>
      </c>
      <c r="B195" s="3" t="s">
        <v>2717</v>
      </c>
    </row>
    <row r="196" spans="1:6" x14ac:dyDescent="0.35">
      <c r="A196" s="3" t="s">
        <v>2715</v>
      </c>
      <c r="B196" s="3"/>
    </row>
    <row r="197" spans="1:6" x14ac:dyDescent="0.35">
      <c r="A197" s="3" t="s">
        <v>2715</v>
      </c>
      <c r="B197" s="3"/>
    </row>
    <row r="198" spans="1:6" x14ac:dyDescent="0.35">
      <c r="A198" s="3" t="s">
        <v>2715</v>
      </c>
      <c r="B198" s="3" t="s">
        <v>244</v>
      </c>
      <c r="C198" t="s">
        <v>2717</v>
      </c>
      <c r="D198" t="s">
        <v>2720</v>
      </c>
      <c r="E198" t="s">
        <v>198</v>
      </c>
    </row>
    <row r="199" spans="1:6" x14ac:dyDescent="0.35">
      <c r="A199" s="3" t="s">
        <v>2715</v>
      </c>
      <c r="B199" s="3" t="s">
        <v>244</v>
      </c>
      <c r="C199" t="s">
        <v>198</v>
      </c>
    </row>
    <row r="200" spans="1:6" x14ac:dyDescent="0.35">
      <c r="A200" s="3" t="s">
        <v>2715</v>
      </c>
      <c r="B200" s="3" t="s">
        <v>244</v>
      </c>
    </row>
    <row r="201" spans="1:6" x14ac:dyDescent="0.35">
      <c r="A201" s="3" t="s">
        <v>2715</v>
      </c>
      <c r="B201" s="3" t="s">
        <v>1487</v>
      </c>
    </row>
    <row r="202" spans="1:6" x14ac:dyDescent="0.35">
      <c r="A202" s="3" t="s">
        <v>2715</v>
      </c>
      <c r="B202" s="3" t="s">
        <v>244</v>
      </c>
      <c r="C202" t="s">
        <v>2717</v>
      </c>
      <c r="D202" t="s">
        <v>198</v>
      </c>
    </row>
    <row r="203" spans="1:6" x14ac:dyDescent="0.35">
      <c r="A203" s="3" t="s">
        <v>2715</v>
      </c>
      <c r="B203" s="3" t="s">
        <v>244</v>
      </c>
      <c r="C203" t="s">
        <v>198</v>
      </c>
    </row>
    <row r="204" spans="1:6" x14ac:dyDescent="0.35">
      <c r="A204" s="3" t="s">
        <v>2715</v>
      </c>
      <c r="B204" s="3" t="s">
        <v>244</v>
      </c>
      <c r="C204" t="s">
        <v>2717</v>
      </c>
    </row>
    <row r="205" spans="1:6" x14ac:dyDescent="0.35">
      <c r="A205" s="3" t="s">
        <v>2715</v>
      </c>
      <c r="B205" s="3" t="s">
        <v>244</v>
      </c>
      <c r="C205" t="s">
        <v>2719</v>
      </c>
    </row>
    <row r="206" spans="1:6" x14ac:dyDescent="0.35">
      <c r="A206" s="3" t="s">
        <v>2715</v>
      </c>
      <c r="B206" s="3" t="s">
        <v>244</v>
      </c>
      <c r="C206" t="s">
        <v>1177</v>
      </c>
      <c r="D206" t="s">
        <v>2719</v>
      </c>
      <c r="E206" t="s">
        <v>198</v>
      </c>
    </row>
    <row r="207" spans="1:6" x14ac:dyDescent="0.35">
      <c r="A207" s="3" t="s">
        <v>2715</v>
      </c>
      <c r="B207" s="3" t="s">
        <v>244</v>
      </c>
    </row>
    <row r="208" spans="1:6" x14ac:dyDescent="0.35">
      <c r="A208" s="3"/>
      <c r="B208" s="3" t="s">
        <v>244</v>
      </c>
      <c r="C208" t="s">
        <v>2721</v>
      </c>
      <c r="D208" t="s">
        <v>2719</v>
      </c>
      <c r="E208" t="s">
        <v>2717</v>
      </c>
      <c r="F208" t="s">
        <v>198</v>
      </c>
    </row>
    <row r="209" spans="1:8" x14ac:dyDescent="0.35">
      <c r="A209" s="3" t="s">
        <v>2715</v>
      </c>
      <c r="B209" s="3" t="s">
        <v>231</v>
      </c>
    </row>
    <row r="210" spans="1:8" x14ac:dyDescent="0.35">
      <c r="A210" s="3" t="s">
        <v>2715</v>
      </c>
      <c r="B210" s="3" t="s">
        <v>2719</v>
      </c>
      <c r="C210" t="s">
        <v>1487</v>
      </c>
    </row>
    <row r="211" spans="1:8" x14ac:dyDescent="0.35">
      <c r="A211" s="3" t="s">
        <v>2715</v>
      </c>
      <c r="B211" s="3" t="s">
        <v>244</v>
      </c>
      <c r="C211" t="s">
        <v>2721</v>
      </c>
      <c r="D211" t="s">
        <v>231</v>
      </c>
      <c r="E211" t="s">
        <v>1177</v>
      </c>
      <c r="F211" t="s">
        <v>2719</v>
      </c>
      <c r="G211" t="s">
        <v>2717</v>
      </c>
      <c r="H211" t="s">
        <v>198</v>
      </c>
    </row>
    <row r="212" spans="1:8" x14ac:dyDescent="0.35">
      <c r="A212" s="3" t="s">
        <v>2715</v>
      </c>
      <c r="B212" s="3" t="s">
        <v>244</v>
      </c>
      <c r="C212" t="s">
        <v>2717</v>
      </c>
    </row>
    <row r="213" spans="1:8" x14ac:dyDescent="0.35">
      <c r="A213" s="3" t="s">
        <v>2715</v>
      </c>
      <c r="B213" s="3" t="s">
        <v>244</v>
      </c>
      <c r="C213" t="s">
        <v>2717</v>
      </c>
    </row>
    <row r="214" spans="1:8" x14ac:dyDescent="0.35">
      <c r="A214" s="3" t="s">
        <v>2715</v>
      </c>
      <c r="B214" s="3" t="s">
        <v>2721</v>
      </c>
      <c r="C214" t="s">
        <v>231</v>
      </c>
      <c r="D214" t="s">
        <v>2717</v>
      </c>
      <c r="E214" t="s">
        <v>198</v>
      </c>
    </row>
    <row r="215" spans="1:8" x14ac:dyDescent="0.35">
      <c r="A215" s="3" t="s">
        <v>2715</v>
      </c>
      <c r="B215" s="3" t="s">
        <v>2717</v>
      </c>
      <c r="C215" t="s">
        <v>198</v>
      </c>
    </row>
    <row r="216" spans="1:8" x14ac:dyDescent="0.35">
      <c r="A216" s="3" t="s">
        <v>2715</v>
      </c>
      <c r="B216" s="3" t="s">
        <v>244</v>
      </c>
      <c r="C216" t="s">
        <v>2719</v>
      </c>
    </row>
    <row r="217" spans="1:8" x14ac:dyDescent="0.35">
      <c r="A217" s="3" t="s">
        <v>2715</v>
      </c>
      <c r="B217" s="3" t="s">
        <v>244</v>
      </c>
      <c r="C217" t="s">
        <v>2717</v>
      </c>
      <c r="D217" t="s">
        <v>2720</v>
      </c>
    </row>
    <row r="218" spans="1:8" x14ac:dyDescent="0.35">
      <c r="A218" s="3" t="s">
        <v>2715</v>
      </c>
      <c r="B218" s="3" t="s">
        <v>198</v>
      </c>
    </row>
    <row r="219" spans="1:8" x14ac:dyDescent="0.35">
      <c r="A219" s="3" t="s">
        <v>2715</v>
      </c>
      <c r="B219" s="3" t="s">
        <v>244</v>
      </c>
      <c r="C219" t="s">
        <v>2721</v>
      </c>
      <c r="D219" t="s">
        <v>1177</v>
      </c>
      <c r="E219" t="s">
        <v>2718</v>
      </c>
      <c r="F219" t="s">
        <v>2717</v>
      </c>
    </row>
    <row r="220" spans="1:8" x14ac:dyDescent="0.35">
      <c r="A220" s="3" t="s">
        <v>2715</v>
      </c>
      <c r="B220" s="3" t="s">
        <v>244</v>
      </c>
      <c r="C220" t="s">
        <v>2719</v>
      </c>
      <c r="D220" t="s">
        <v>198</v>
      </c>
    </row>
    <row r="221" spans="1:8" x14ac:dyDescent="0.35">
      <c r="A221" s="3" t="s">
        <v>2715</v>
      </c>
      <c r="B221" s="3" t="s">
        <v>244</v>
      </c>
      <c r="C221" t="s">
        <v>2719</v>
      </c>
      <c r="D221" t="s">
        <v>2717</v>
      </c>
      <c r="E221" t="s">
        <v>198</v>
      </c>
    </row>
    <row r="222" spans="1:8" x14ac:dyDescent="0.35">
      <c r="A222" s="3"/>
      <c r="B222" s="3" t="s">
        <v>244</v>
      </c>
      <c r="C222" t="s">
        <v>231</v>
      </c>
      <c r="D222" t="s">
        <v>854</v>
      </c>
    </row>
    <row r="223" spans="1:8" x14ac:dyDescent="0.35">
      <c r="A223" s="3" t="s">
        <v>2715</v>
      </c>
      <c r="B223" s="3" t="s">
        <v>244</v>
      </c>
      <c r="C223" t="s">
        <v>231</v>
      </c>
      <c r="D223" t="s">
        <v>2722</v>
      </c>
      <c r="E223" t="s">
        <v>198</v>
      </c>
    </row>
    <row r="224" spans="1:8" x14ac:dyDescent="0.35">
      <c r="A224" s="3" t="s">
        <v>2715</v>
      </c>
      <c r="B224" s="3" t="s">
        <v>244</v>
      </c>
      <c r="C224" t="s">
        <v>231</v>
      </c>
    </row>
    <row r="225" spans="1:5" x14ac:dyDescent="0.35">
      <c r="A225" s="3" t="s">
        <v>2715</v>
      </c>
      <c r="B225" s="3" t="s">
        <v>2719</v>
      </c>
    </row>
    <row r="226" spans="1:5" x14ac:dyDescent="0.35">
      <c r="A226" s="3" t="s">
        <v>2715</v>
      </c>
      <c r="B226" s="3" t="s">
        <v>244</v>
      </c>
      <c r="C226" t="s">
        <v>2719</v>
      </c>
    </row>
    <row r="227" spans="1:5" x14ac:dyDescent="0.35">
      <c r="A227" s="3" t="s">
        <v>2715</v>
      </c>
      <c r="B227" s="3"/>
    </row>
    <row r="228" spans="1:5" x14ac:dyDescent="0.35">
      <c r="A228" s="3" t="s">
        <v>2715</v>
      </c>
      <c r="B228" s="3" t="s">
        <v>244</v>
      </c>
      <c r="C228" t="s">
        <v>2717</v>
      </c>
    </row>
    <row r="229" spans="1:5" x14ac:dyDescent="0.35">
      <c r="A229" s="3" t="s">
        <v>2715</v>
      </c>
      <c r="B229" s="3" t="s">
        <v>198</v>
      </c>
    </row>
    <row r="230" spans="1:5" x14ac:dyDescent="0.35">
      <c r="A230" s="3" t="s">
        <v>2715</v>
      </c>
      <c r="B230" s="3" t="s">
        <v>244</v>
      </c>
      <c r="C230" t="s">
        <v>2717</v>
      </c>
      <c r="D230" t="s">
        <v>198</v>
      </c>
    </row>
    <row r="231" spans="1:5" x14ac:dyDescent="0.35">
      <c r="A231" s="3" t="s">
        <v>2715</v>
      </c>
      <c r="B231" s="3" t="s">
        <v>244</v>
      </c>
      <c r="C231" t="s">
        <v>2717</v>
      </c>
    </row>
    <row r="232" spans="1:5" x14ac:dyDescent="0.35">
      <c r="A232" s="3" t="s">
        <v>2715</v>
      </c>
      <c r="B232" s="3" t="s">
        <v>231</v>
      </c>
    </row>
    <row r="233" spans="1:5" x14ac:dyDescent="0.35">
      <c r="A233" s="3" t="s">
        <v>2715</v>
      </c>
      <c r="B233" s="3" t="s">
        <v>2717</v>
      </c>
    </row>
    <row r="234" spans="1:5" x14ac:dyDescent="0.35">
      <c r="A234" s="3" t="s">
        <v>2715</v>
      </c>
      <c r="B234" s="3" t="s">
        <v>244</v>
      </c>
      <c r="C234" t="s">
        <v>1177</v>
      </c>
      <c r="D234" t="s">
        <v>2717</v>
      </c>
      <c r="E234" t="s">
        <v>198</v>
      </c>
    </row>
    <row r="235" spans="1:5" x14ac:dyDescent="0.35">
      <c r="A235" s="3" t="s">
        <v>2715</v>
      </c>
      <c r="B235" s="3" t="s">
        <v>2719</v>
      </c>
    </row>
    <row r="236" spans="1:5" x14ac:dyDescent="0.35">
      <c r="A236" s="3" t="s">
        <v>2715</v>
      </c>
      <c r="B236" s="3" t="s">
        <v>244</v>
      </c>
      <c r="C236" t="s">
        <v>2717</v>
      </c>
    </row>
    <row r="237" spans="1:5" x14ac:dyDescent="0.35">
      <c r="A237" s="3" t="s">
        <v>2715</v>
      </c>
      <c r="B237" s="3"/>
    </row>
    <row r="238" spans="1:5" x14ac:dyDescent="0.35">
      <c r="A238" s="3" t="s">
        <v>2715</v>
      </c>
      <c r="B238" s="3" t="s">
        <v>1177</v>
      </c>
      <c r="C238" t="s">
        <v>2717</v>
      </c>
    </row>
    <row r="239" spans="1:5" x14ac:dyDescent="0.35">
      <c r="A239" s="3" t="s">
        <v>2715</v>
      </c>
      <c r="B239" s="3" t="s">
        <v>244</v>
      </c>
      <c r="C239" t="s">
        <v>1177</v>
      </c>
      <c r="D239" t="s">
        <v>2719</v>
      </c>
      <c r="E239" t="s">
        <v>198</v>
      </c>
    </row>
    <row r="240" spans="1:5" x14ac:dyDescent="0.35">
      <c r="A240" s="3" t="s">
        <v>2715</v>
      </c>
      <c r="B240" s="3"/>
    </row>
    <row r="241" spans="1:9" x14ac:dyDescent="0.35">
      <c r="A241" s="3" t="s">
        <v>2715</v>
      </c>
      <c r="B241" s="3" t="s">
        <v>244</v>
      </c>
      <c r="C241" t="s">
        <v>854</v>
      </c>
    </row>
    <row r="242" spans="1:9" x14ac:dyDescent="0.35">
      <c r="A242" s="3" t="s">
        <v>2715</v>
      </c>
      <c r="B242" s="3" t="s">
        <v>2719</v>
      </c>
      <c r="C242" t="s">
        <v>2717</v>
      </c>
      <c r="D242" t="s">
        <v>198</v>
      </c>
    </row>
    <row r="243" spans="1:9" x14ac:dyDescent="0.35">
      <c r="A243" s="3" t="s">
        <v>2715</v>
      </c>
      <c r="B243" s="3" t="s">
        <v>231</v>
      </c>
      <c r="C243" t="s">
        <v>2719</v>
      </c>
      <c r="D243" t="s">
        <v>2717</v>
      </c>
    </row>
    <row r="244" spans="1:9" x14ac:dyDescent="0.35">
      <c r="A244" s="3" t="s">
        <v>2715</v>
      </c>
      <c r="B244" s="3" t="s">
        <v>244</v>
      </c>
      <c r="C244" t="s">
        <v>231</v>
      </c>
      <c r="D244" t="s">
        <v>1177</v>
      </c>
      <c r="E244" t="s">
        <v>2717</v>
      </c>
      <c r="F244" t="s">
        <v>2720</v>
      </c>
      <c r="G244" t="s">
        <v>198</v>
      </c>
    </row>
    <row r="245" spans="1:9" x14ac:dyDescent="0.35">
      <c r="A245" s="3" t="s">
        <v>2715</v>
      </c>
      <c r="B245" s="3" t="s">
        <v>854</v>
      </c>
      <c r="C245" t="s">
        <v>198</v>
      </c>
    </row>
    <row r="246" spans="1:9" x14ac:dyDescent="0.35">
      <c r="A246" s="3" t="s">
        <v>2715</v>
      </c>
      <c r="B246" s="3" t="s">
        <v>244</v>
      </c>
      <c r="C246" t="s">
        <v>1177</v>
      </c>
      <c r="D246" t="s">
        <v>854</v>
      </c>
      <c r="E246" t="s">
        <v>198</v>
      </c>
    </row>
    <row r="247" spans="1:9" x14ac:dyDescent="0.35">
      <c r="A247" s="3" t="s">
        <v>2715</v>
      </c>
      <c r="B247" s="3" t="s">
        <v>244</v>
      </c>
      <c r="C247" t="s">
        <v>231</v>
      </c>
      <c r="D247" t="s">
        <v>2717</v>
      </c>
      <c r="E247" t="s">
        <v>198</v>
      </c>
    </row>
    <row r="248" spans="1:9" x14ac:dyDescent="0.35">
      <c r="A248" s="3" t="s">
        <v>2715</v>
      </c>
      <c r="B248" s="3" t="s">
        <v>244</v>
      </c>
      <c r="C248" t="s">
        <v>1177</v>
      </c>
      <c r="D248" t="s">
        <v>854</v>
      </c>
      <c r="E248" t="s">
        <v>198</v>
      </c>
    </row>
    <row r="249" spans="1:9" x14ac:dyDescent="0.35">
      <c r="A249" s="3"/>
      <c r="B249" s="3" t="s">
        <v>244</v>
      </c>
      <c r="C249" t="s">
        <v>1177</v>
      </c>
    </row>
    <row r="250" spans="1:9" x14ac:dyDescent="0.35">
      <c r="A250" s="3" t="s">
        <v>2715</v>
      </c>
      <c r="B250" s="3" t="s">
        <v>244</v>
      </c>
      <c r="C250" t="s">
        <v>2719</v>
      </c>
      <c r="D250" t="s">
        <v>198</v>
      </c>
    </row>
    <row r="251" spans="1:9" x14ac:dyDescent="0.35">
      <c r="A251" s="3" t="s">
        <v>2715</v>
      </c>
      <c r="B251" s="3" t="s">
        <v>244</v>
      </c>
    </row>
    <row r="252" spans="1:9" x14ac:dyDescent="0.35">
      <c r="A252" s="3" t="s">
        <v>2715</v>
      </c>
      <c r="B252" s="3" t="s">
        <v>2717</v>
      </c>
    </row>
    <row r="253" spans="1:9" x14ac:dyDescent="0.35">
      <c r="A253" s="3" t="s">
        <v>2715</v>
      </c>
      <c r="B253" s="3" t="s">
        <v>244</v>
      </c>
      <c r="C253" t="s">
        <v>2717</v>
      </c>
    </row>
    <row r="254" spans="1:9" x14ac:dyDescent="0.35">
      <c r="A254" s="3" t="s">
        <v>2715</v>
      </c>
      <c r="B254" s="3" t="s">
        <v>244</v>
      </c>
      <c r="C254" t="s">
        <v>231</v>
      </c>
      <c r="D254" t="s">
        <v>1177</v>
      </c>
      <c r="E254" t="s">
        <v>2718</v>
      </c>
      <c r="F254" t="s">
        <v>2717</v>
      </c>
      <c r="G254" t="s">
        <v>854</v>
      </c>
      <c r="H254" t="s">
        <v>198</v>
      </c>
    </row>
    <row r="255" spans="1:9" x14ac:dyDescent="0.35">
      <c r="A255" s="3" t="s">
        <v>2715</v>
      </c>
      <c r="B255" s="3" t="s">
        <v>244</v>
      </c>
      <c r="C255" t="s">
        <v>231</v>
      </c>
      <c r="D255" t="s">
        <v>1177</v>
      </c>
      <c r="E255" t="s">
        <v>2719</v>
      </c>
      <c r="F255" t="s">
        <v>2717</v>
      </c>
      <c r="G255" t="s">
        <v>854</v>
      </c>
      <c r="H255" t="s">
        <v>2720</v>
      </c>
      <c r="I255" t="s">
        <v>198</v>
      </c>
    </row>
    <row r="256" spans="1:9" x14ac:dyDescent="0.35">
      <c r="A256" s="3" t="s">
        <v>2715</v>
      </c>
      <c r="B256" s="3" t="s">
        <v>231</v>
      </c>
    </row>
    <row r="257" spans="1:9" x14ac:dyDescent="0.35">
      <c r="A257" s="3" t="s">
        <v>2715</v>
      </c>
      <c r="B257" s="3" t="s">
        <v>244</v>
      </c>
      <c r="C257" t="s">
        <v>231</v>
      </c>
      <c r="D257" t="s">
        <v>2717</v>
      </c>
    </row>
    <row r="258" spans="1:9" x14ac:dyDescent="0.35">
      <c r="A258" s="3" t="s">
        <v>2715</v>
      </c>
      <c r="B258" s="3" t="s">
        <v>244</v>
      </c>
      <c r="C258" t="s">
        <v>2717</v>
      </c>
      <c r="D258" t="s">
        <v>198</v>
      </c>
    </row>
    <row r="259" spans="1:9" x14ac:dyDescent="0.35">
      <c r="A259" s="3" t="s">
        <v>2715</v>
      </c>
      <c r="B259" s="3" t="s">
        <v>244</v>
      </c>
      <c r="C259" t="s">
        <v>1177</v>
      </c>
      <c r="D259" t="s">
        <v>2717</v>
      </c>
      <c r="E259" t="s">
        <v>854</v>
      </c>
    </row>
    <row r="260" spans="1:9" x14ac:dyDescent="0.35">
      <c r="A260" s="3" t="s">
        <v>2715</v>
      </c>
      <c r="B260" s="3" t="s">
        <v>854</v>
      </c>
    </row>
    <row r="261" spans="1:9" x14ac:dyDescent="0.35">
      <c r="A261" s="3" t="s">
        <v>2715</v>
      </c>
      <c r="B261" s="3" t="s">
        <v>244</v>
      </c>
      <c r="C261" t="s">
        <v>2721</v>
      </c>
      <c r="D261" t="s">
        <v>1177</v>
      </c>
      <c r="E261" t="s">
        <v>2719</v>
      </c>
      <c r="F261" t="s">
        <v>2717</v>
      </c>
      <c r="G261" t="s">
        <v>198</v>
      </c>
    </row>
    <row r="262" spans="1:9" x14ac:dyDescent="0.35">
      <c r="A262" s="3" t="s">
        <v>2715</v>
      </c>
      <c r="B262" s="3" t="s">
        <v>244</v>
      </c>
    </row>
    <row r="263" spans="1:9" x14ac:dyDescent="0.35">
      <c r="A263" s="3" t="s">
        <v>2715</v>
      </c>
      <c r="B263" s="3" t="s">
        <v>198</v>
      </c>
    </row>
    <row r="264" spans="1:9" x14ac:dyDescent="0.35">
      <c r="A264" s="3" t="s">
        <v>2715</v>
      </c>
      <c r="B264" s="3" t="s">
        <v>244</v>
      </c>
      <c r="C264" t="s">
        <v>198</v>
      </c>
    </row>
    <row r="265" spans="1:9" x14ac:dyDescent="0.35">
      <c r="A265" s="3" t="s">
        <v>2715</v>
      </c>
      <c r="B265" s="3" t="s">
        <v>231</v>
      </c>
      <c r="C265" t="s">
        <v>1177</v>
      </c>
      <c r="D265" t="s">
        <v>2717</v>
      </c>
      <c r="E265" t="s">
        <v>854</v>
      </c>
      <c r="F265" t="s">
        <v>198</v>
      </c>
    </row>
    <row r="266" spans="1:9" x14ac:dyDescent="0.35">
      <c r="A266" s="3" t="s">
        <v>2715</v>
      </c>
      <c r="B266" s="3" t="s">
        <v>244</v>
      </c>
      <c r="C266" t="s">
        <v>2718</v>
      </c>
      <c r="D266" t="s">
        <v>198</v>
      </c>
    </row>
    <row r="267" spans="1:9" x14ac:dyDescent="0.35">
      <c r="A267" s="3" t="s">
        <v>2715</v>
      </c>
      <c r="B267" s="3" t="s">
        <v>244</v>
      </c>
      <c r="C267" t="s">
        <v>231</v>
      </c>
      <c r="D267" t="s">
        <v>1177</v>
      </c>
      <c r="E267" t="s">
        <v>2719</v>
      </c>
      <c r="F267" t="s">
        <v>2718</v>
      </c>
      <c r="G267" t="s">
        <v>2717</v>
      </c>
      <c r="H267" t="s">
        <v>854</v>
      </c>
      <c r="I267" t="s">
        <v>198</v>
      </c>
    </row>
    <row r="268" spans="1:9" x14ac:dyDescent="0.35">
      <c r="A268" s="3" t="s">
        <v>2715</v>
      </c>
      <c r="B268" s="3" t="s">
        <v>244</v>
      </c>
      <c r="C268" t="s">
        <v>2717</v>
      </c>
    </row>
    <row r="269" spans="1:9" x14ac:dyDescent="0.35">
      <c r="A269" s="3" t="s">
        <v>2715</v>
      </c>
      <c r="B269" s="3" t="s">
        <v>1177</v>
      </c>
    </row>
    <row r="270" spans="1:9" x14ac:dyDescent="0.35">
      <c r="A270" s="3" t="s">
        <v>2715</v>
      </c>
      <c r="B270" s="3" t="s">
        <v>2717</v>
      </c>
    </row>
    <row r="271" spans="1:9" x14ac:dyDescent="0.35">
      <c r="A271" s="3" t="s">
        <v>2715</v>
      </c>
      <c r="B271" s="3" t="s">
        <v>2719</v>
      </c>
      <c r="C271" t="s">
        <v>2720</v>
      </c>
    </row>
    <row r="272" spans="1:9" x14ac:dyDescent="0.35">
      <c r="A272" s="3" t="s">
        <v>2715</v>
      </c>
      <c r="B272" s="3" t="s">
        <v>244</v>
      </c>
      <c r="C272" t="s">
        <v>2717</v>
      </c>
    </row>
    <row r="273" spans="1:9" x14ac:dyDescent="0.35">
      <c r="A273" s="3" t="s">
        <v>2715</v>
      </c>
      <c r="B273" s="3" t="s">
        <v>244</v>
      </c>
      <c r="C273" t="s">
        <v>1177</v>
      </c>
      <c r="D273" t="s">
        <v>198</v>
      </c>
    </row>
    <row r="274" spans="1:9" x14ac:dyDescent="0.35">
      <c r="A274" s="3" t="s">
        <v>2715</v>
      </c>
      <c r="B274" s="3" t="s">
        <v>244</v>
      </c>
      <c r="C274" t="s">
        <v>231</v>
      </c>
      <c r="D274" t="s">
        <v>2719</v>
      </c>
    </row>
    <row r="275" spans="1:9" x14ac:dyDescent="0.35">
      <c r="A275" s="3" t="s">
        <v>2715</v>
      </c>
      <c r="B275" s="3" t="s">
        <v>244</v>
      </c>
      <c r="C275" t="s">
        <v>198</v>
      </c>
    </row>
    <row r="276" spans="1:9" x14ac:dyDescent="0.35">
      <c r="A276" s="3" t="s">
        <v>2715</v>
      </c>
      <c r="B276" s="3" t="s">
        <v>231</v>
      </c>
      <c r="C276" t="s">
        <v>1177</v>
      </c>
      <c r="D276" t="s">
        <v>2719</v>
      </c>
      <c r="E276" t="s">
        <v>2718</v>
      </c>
    </row>
    <row r="277" spans="1:9" x14ac:dyDescent="0.35">
      <c r="A277" s="3" t="s">
        <v>2715</v>
      </c>
      <c r="B277" s="3" t="s">
        <v>244</v>
      </c>
      <c r="C277" t="s">
        <v>231</v>
      </c>
      <c r="D277" t="s">
        <v>1177</v>
      </c>
      <c r="E277" t="s">
        <v>2718</v>
      </c>
    </row>
    <row r="278" spans="1:9" x14ac:dyDescent="0.35">
      <c r="A278" s="3" t="s">
        <v>2715</v>
      </c>
      <c r="B278" s="3" t="s">
        <v>231</v>
      </c>
    </row>
    <row r="279" spans="1:9" x14ac:dyDescent="0.35">
      <c r="A279" s="3"/>
      <c r="B279" s="3" t="s">
        <v>231</v>
      </c>
      <c r="C279" t="s">
        <v>1177</v>
      </c>
      <c r="D279" t="s">
        <v>2719</v>
      </c>
      <c r="E279" t="s">
        <v>2717</v>
      </c>
      <c r="F279" t="s">
        <v>198</v>
      </c>
    </row>
    <row r="280" spans="1:9" x14ac:dyDescent="0.35">
      <c r="A280" s="3" t="s">
        <v>2715</v>
      </c>
      <c r="B280" s="3" t="s">
        <v>244</v>
      </c>
      <c r="C280" t="s">
        <v>198</v>
      </c>
    </row>
    <row r="281" spans="1:9" x14ac:dyDescent="0.35">
      <c r="A281" s="3" t="s">
        <v>2715</v>
      </c>
      <c r="B281" s="3" t="s">
        <v>231</v>
      </c>
      <c r="C281" t="s">
        <v>2717</v>
      </c>
      <c r="D281" t="s">
        <v>854</v>
      </c>
    </row>
    <row r="282" spans="1:9" x14ac:dyDescent="0.35">
      <c r="A282" s="3" t="s">
        <v>2715</v>
      </c>
      <c r="B282" s="3" t="s">
        <v>244</v>
      </c>
      <c r="C282" t="s">
        <v>1177</v>
      </c>
      <c r="D282" t="s">
        <v>2717</v>
      </c>
    </row>
    <row r="283" spans="1:9" x14ac:dyDescent="0.35">
      <c r="A283" s="3"/>
      <c r="B283" s="3" t="s">
        <v>244</v>
      </c>
      <c r="C283" t="s">
        <v>198</v>
      </c>
    </row>
    <row r="284" spans="1:9" x14ac:dyDescent="0.35">
      <c r="A284" s="3" t="s">
        <v>2715</v>
      </c>
      <c r="B284" s="3" t="s">
        <v>244</v>
      </c>
      <c r="C284" t="s">
        <v>2721</v>
      </c>
      <c r="D284" t="s">
        <v>231</v>
      </c>
      <c r="E284" t="s">
        <v>1177</v>
      </c>
      <c r="F284" t="s">
        <v>2719</v>
      </c>
      <c r="G284" t="s">
        <v>2717</v>
      </c>
      <c r="H284" t="s">
        <v>854</v>
      </c>
      <c r="I284" t="s">
        <v>198</v>
      </c>
    </row>
    <row r="285" spans="1:9" x14ac:dyDescent="0.35">
      <c r="A285" s="3" t="s">
        <v>2715</v>
      </c>
      <c r="B285" s="3" t="s">
        <v>231</v>
      </c>
      <c r="C285" t="s">
        <v>2719</v>
      </c>
      <c r="D285" t="s">
        <v>2717</v>
      </c>
      <c r="E285" t="s">
        <v>198</v>
      </c>
    </row>
    <row r="286" spans="1:9" x14ac:dyDescent="0.35">
      <c r="A286" s="3" t="s">
        <v>2715</v>
      </c>
      <c r="B286" s="3" t="s">
        <v>244</v>
      </c>
      <c r="C286" t="s">
        <v>2717</v>
      </c>
      <c r="D286" t="s">
        <v>854</v>
      </c>
    </row>
    <row r="287" spans="1:9" x14ac:dyDescent="0.35">
      <c r="A287" s="3" t="s">
        <v>2715</v>
      </c>
      <c r="B287" s="3" t="s">
        <v>231</v>
      </c>
      <c r="C287" t="s">
        <v>2717</v>
      </c>
      <c r="D287" t="s">
        <v>198</v>
      </c>
    </row>
    <row r="288" spans="1:9" x14ac:dyDescent="0.35">
      <c r="A288" s="3"/>
      <c r="B288" s="3" t="s">
        <v>2717</v>
      </c>
      <c r="C288" t="s">
        <v>198</v>
      </c>
    </row>
    <row r="289" spans="1:7" x14ac:dyDescent="0.35">
      <c r="A289" s="3" t="s">
        <v>2715</v>
      </c>
      <c r="B289" s="3" t="s">
        <v>854</v>
      </c>
    </row>
    <row r="290" spans="1:7" x14ac:dyDescent="0.35">
      <c r="A290" s="3" t="s">
        <v>2715</v>
      </c>
      <c r="B290" s="3" t="s">
        <v>244</v>
      </c>
      <c r="C290" t="s">
        <v>2717</v>
      </c>
    </row>
    <row r="291" spans="1:7" x14ac:dyDescent="0.35">
      <c r="A291" s="3" t="s">
        <v>2715</v>
      </c>
      <c r="B291" s="3" t="s">
        <v>2717</v>
      </c>
      <c r="C291" t="s">
        <v>198</v>
      </c>
    </row>
    <row r="292" spans="1:7" x14ac:dyDescent="0.35">
      <c r="A292" s="3" t="s">
        <v>2715</v>
      </c>
      <c r="B292" s="3" t="s">
        <v>244</v>
      </c>
      <c r="C292" t="s">
        <v>198</v>
      </c>
    </row>
    <row r="293" spans="1:7" x14ac:dyDescent="0.35">
      <c r="A293" s="3" t="s">
        <v>2715</v>
      </c>
      <c r="B293" s="3" t="s">
        <v>244</v>
      </c>
      <c r="C293" t="s">
        <v>1177</v>
      </c>
      <c r="D293" t="s">
        <v>2719</v>
      </c>
      <c r="E293" t="s">
        <v>2718</v>
      </c>
      <c r="F293" t="s">
        <v>854</v>
      </c>
      <c r="G293" t="s">
        <v>2720</v>
      </c>
    </row>
    <row r="294" spans="1:7" x14ac:dyDescent="0.35">
      <c r="A294" s="3" t="s">
        <v>2715</v>
      </c>
      <c r="B294" s="3" t="s">
        <v>244</v>
      </c>
      <c r="C294" t="s">
        <v>2721</v>
      </c>
      <c r="D294" t="s">
        <v>2717</v>
      </c>
      <c r="E294" t="s">
        <v>198</v>
      </c>
    </row>
    <row r="295" spans="1:7" x14ac:dyDescent="0.35">
      <c r="A295" s="3" t="s">
        <v>2715</v>
      </c>
      <c r="B295" s="3" t="s">
        <v>231</v>
      </c>
      <c r="C295" t="s">
        <v>1177</v>
      </c>
      <c r="D295" t="s">
        <v>2719</v>
      </c>
      <c r="E295" t="s">
        <v>198</v>
      </c>
    </row>
    <row r="296" spans="1:7" x14ac:dyDescent="0.35">
      <c r="A296" s="3" t="s">
        <v>2715</v>
      </c>
      <c r="B296" s="3" t="s">
        <v>244</v>
      </c>
      <c r="C296" t="s">
        <v>2717</v>
      </c>
      <c r="D296" t="s">
        <v>198</v>
      </c>
    </row>
    <row r="297" spans="1:7" x14ac:dyDescent="0.35">
      <c r="A297" s="3" t="s">
        <v>2715</v>
      </c>
      <c r="B297" s="3" t="s">
        <v>244</v>
      </c>
      <c r="C297" t="s">
        <v>198</v>
      </c>
    </row>
    <row r="298" spans="1:7" x14ac:dyDescent="0.35">
      <c r="A298" s="3" t="s">
        <v>2715</v>
      </c>
      <c r="B298" s="3" t="s">
        <v>2719</v>
      </c>
    </row>
    <row r="299" spans="1:7" x14ac:dyDescent="0.35">
      <c r="A299" s="3" t="s">
        <v>2715</v>
      </c>
      <c r="B299" s="3" t="s">
        <v>244</v>
      </c>
    </row>
    <row r="300" spans="1:7" x14ac:dyDescent="0.35">
      <c r="A300" s="3" t="s">
        <v>2715</v>
      </c>
      <c r="B300" s="3" t="s">
        <v>2717</v>
      </c>
    </row>
    <row r="301" spans="1:7" x14ac:dyDescent="0.35">
      <c r="A301" s="3" t="s">
        <v>2715</v>
      </c>
      <c r="B301" s="3" t="s">
        <v>231</v>
      </c>
    </row>
    <row r="302" spans="1:7" x14ac:dyDescent="0.35">
      <c r="A302" s="3" t="s">
        <v>2715</v>
      </c>
      <c r="B302" s="3" t="s">
        <v>244</v>
      </c>
      <c r="C302" t="s">
        <v>198</v>
      </c>
    </row>
    <row r="303" spans="1:7" x14ac:dyDescent="0.35">
      <c r="A303" s="3" t="s">
        <v>2715</v>
      </c>
      <c r="B303" s="3"/>
    </row>
    <row r="304" spans="1:7" x14ac:dyDescent="0.35">
      <c r="A304" s="3" t="s">
        <v>2715</v>
      </c>
      <c r="B304" s="3" t="s">
        <v>244</v>
      </c>
      <c r="C304" t="s">
        <v>1177</v>
      </c>
      <c r="D304" t="s">
        <v>2719</v>
      </c>
      <c r="E304" t="s">
        <v>2717</v>
      </c>
      <c r="F304" t="s">
        <v>2722</v>
      </c>
      <c r="G304" t="s">
        <v>198</v>
      </c>
    </row>
    <row r="305" spans="1:8" x14ac:dyDescent="0.35">
      <c r="A305" s="3" t="s">
        <v>2715</v>
      </c>
      <c r="B305" s="3" t="s">
        <v>244</v>
      </c>
    </row>
    <row r="306" spans="1:8" x14ac:dyDescent="0.35">
      <c r="A306" s="3" t="s">
        <v>2715</v>
      </c>
      <c r="B306" s="3" t="s">
        <v>854</v>
      </c>
      <c r="C306" t="s">
        <v>198</v>
      </c>
    </row>
    <row r="307" spans="1:8" x14ac:dyDescent="0.35">
      <c r="A307" s="3" t="s">
        <v>2715</v>
      </c>
      <c r="B307" s="3" t="s">
        <v>244</v>
      </c>
      <c r="C307" t="s">
        <v>1177</v>
      </c>
      <c r="D307" t="s">
        <v>854</v>
      </c>
      <c r="E307" t="s">
        <v>2720</v>
      </c>
      <c r="F307" t="s">
        <v>198</v>
      </c>
    </row>
    <row r="308" spans="1:8" x14ac:dyDescent="0.35">
      <c r="A308" s="3" t="s">
        <v>2715</v>
      </c>
      <c r="B308" s="3" t="s">
        <v>244</v>
      </c>
      <c r="C308" t="s">
        <v>231</v>
      </c>
      <c r="D308" t="s">
        <v>1177</v>
      </c>
      <c r="E308" t="s">
        <v>2717</v>
      </c>
      <c r="F308" t="s">
        <v>198</v>
      </c>
    </row>
    <row r="309" spans="1:8" x14ac:dyDescent="0.35">
      <c r="A309" s="3"/>
      <c r="B309" s="3" t="s">
        <v>198</v>
      </c>
    </row>
    <row r="310" spans="1:8" x14ac:dyDescent="0.35">
      <c r="A310" s="3" t="s">
        <v>2715</v>
      </c>
      <c r="B310" s="3" t="s">
        <v>244</v>
      </c>
      <c r="C310" t="s">
        <v>231</v>
      </c>
      <c r="D310" t="s">
        <v>2718</v>
      </c>
      <c r="E310" t="s">
        <v>2717</v>
      </c>
      <c r="F310" t="s">
        <v>854</v>
      </c>
      <c r="G310" t="s">
        <v>2720</v>
      </c>
      <c r="H310" t="s">
        <v>198</v>
      </c>
    </row>
    <row r="311" spans="1:8" x14ac:dyDescent="0.35">
      <c r="A311" s="3"/>
      <c r="B311" s="3" t="s">
        <v>231</v>
      </c>
      <c r="C311" t="s">
        <v>1177</v>
      </c>
      <c r="D311" t="s">
        <v>2719</v>
      </c>
      <c r="E311" t="s">
        <v>2717</v>
      </c>
    </row>
    <row r="312" spans="1:8" x14ac:dyDescent="0.35">
      <c r="A312" s="3" t="s">
        <v>2715</v>
      </c>
      <c r="B312" s="3" t="s">
        <v>244</v>
      </c>
      <c r="C312" t="s">
        <v>2719</v>
      </c>
    </row>
    <row r="313" spans="1:8" x14ac:dyDescent="0.35">
      <c r="A313" s="3" t="s">
        <v>2715</v>
      </c>
      <c r="B313" s="3" t="s">
        <v>244</v>
      </c>
      <c r="C313" t="s">
        <v>2721</v>
      </c>
      <c r="D313" t="s">
        <v>2719</v>
      </c>
      <c r="E313" t="s">
        <v>198</v>
      </c>
    </row>
    <row r="314" spans="1:8" x14ac:dyDescent="0.35">
      <c r="A314" s="3" t="s">
        <v>2715</v>
      </c>
      <c r="B314" s="3" t="s">
        <v>231</v>
      </c>
      <c r="C314" t="s">
        <v>198</v>
      </c>
    </row>
    <row r="315" spans="1:8" x14ac:dyDescent="0.35">
      <c r="A315" s="3"/>
      <c r="B315" s="3" t="s">
        <v>2717</v>
      </c>
    </row>
    <row r="316" spans="1:8" x14ac:dyDescent="0.35">
      <c r="A316" s="3" t="s">
        <v>2715</v>
      </c>
      <c r="B316" s="3" t="s">
        <v>231</v>
      </c>
    </row>
    <row r="317" spans="1:8" x14ac:dyDescent="0.35">
      <c r="A317" s="3" t="s">
        <v>2715</v>
      </c>
      <c r="B317" s="3" t="s">
        <v>2721</v>
      </c>
      <c r="C317" t="s">
        <v>2719</v>
      </c>
      <c r="D317" t="s">
        <v>198</v>
      </c>
    </row>
    <row r="318" spans="1:8" x14ac:dyDescent="0.35">
      <c r="A318" s="3" t="s">
        <v>2715</v>
      </c>
      <c r="B318" s="3" t="s">
        <v>244</v>
      </c>
      <c r="C318" t="s">
        <v>231</v>
      </c>
      <c r="D318" t="s">
        <v>854</v>
      </c>
    </row>
    <row r="319" spans="1:8" x14ac:dyDescent="0.35">
      <c r="A319" s="3" t="s">
        <v>2715</v>
      </c>
      <c r="B319" s="3" t="s">
        <v>244</v>
      </c>
      <c r="C319" t="s">
        <v>231</v>
      </c>
      <c r="D319" t="s">
        <v>854</v>
      </c>
    </row>
    <row r="320" spans="1:8" x14ac:dyDescent="0.35">
      <c r="A320" s="3" t="s">
        <v>2715</v>
      </c>
      <c r="B320" s="3" t="s">
        <v>244</v>
      </c>
      <c r="C320" t="s">
        <v>231</v>
      </c>
    </row>
    <row r="321" spans="1:7" x14ac:dyDescent="0.35">
      <c r="A321" s="3" t="s">
        <v>2715</v>
      </c>
      <c r="B321" s="3" t="s">
        <v>244</v>
      </c>
      <c r="C321" t="s">
        <v>1177</v>
      </c>
      <c r="D321" t="s">
        <v>2719</v>
      </c>
      <c r="E321" t="s">
        <v>2717</v>
      </c>
      <c r="F321" t="s">
        <v>198</v>
      </c>
    </row>
    <row r="322" spans="1:7" x14ac:dyDescent="0.35">
      <c r="A322" s="3" t="s">
        <v>2715</v>
      </c>
      <c r="B322" s="3" t="s">
        <v>244</v>
      </c>
    </row>
    <row r="323" spans="1:7" x14ac:dyDescent="0.35">
      <c r="A323" s="3" t="s">
        <v>2715</v>
      </c>
      <c r="B323" s="3" t="s">
        <v>244</v>
      </c>
      <c r="C323" t="s">
        <v>231</v>
      </c>
      <c r="D323" t="s">
        <v>1177</v>
      </c>
      <c r="E323" t="s">
        <v>198</v>
      </c>
    </row>
    <row r="324" spans="1:7" x14ac:dyDescent="0.35">
      <c r="A324" s="3" t="s">
        <v>2715</v>
      </c>
      <c r="B324" s="3" t="s">
        <v>244</v>
      </c>
      <c r="C324" t="s">
        <v>231</v>
      </c>
      <c r="D324" t="s">
        <v>2719</v>
      </c>
      <c r="E324" t="s">
        <v>198</v>
      </c>
    </row>
    <row r="325" spans="1:7" x14ac:dyDescent="0.35">
      <c r="A325" s="3" t="s">
        <v>2715</v>
      </c>
      <c r="B325" s="3" t="s">
        <v>2717</v>
      </c>
    </row>
    <row r="326" spans="1:7" x14ac:dyDescent="0.35">
      <c r="A326" s="7" t="s">
        <v>2715</v>
      </c>
      <c r="B326" s="7" t="s">
        <v>2718</v>
      </c>
      <c r="C326" t="s">
        <v>2720</v>
      </c>
      <c r="D326" t="s">
        <v>198</v>
      </c>
    </row>
    <row r="327" spans="1:7" x14ac:dyDescent="0.35">
      <c r="A327" s="3" t="s">
        <v>2715</v>
      </c>
      <c r="B327" s="3" t="s">
        <v>244</v>
      </c>
      <c r="C327" t="s">
        <v>231</v>
      </c>
      <c r="D327" t="s">
        <v>2717</v>
      </c>
      <c r="E327" t="s">
        <v>198</v>
      </c>
    </row>
    <row r="328" spans="1:7" x14ac:dyDescent="0.35">
      <c r="A328" s="3" t="s">
        <v>2715</v>
      </c>
      <c r="B328" s="3" t="s">
        <v>244</v>
      </c>
      <c r="C328" t="s">
        <v>2719</v>
      </c>
    </row>
    <row r="329" spans="1:7" x14ac:dyDescent="0.35">
      <c r="A329" s="3" t="s">
        <v>2715</v>
      </c>
      <c r="B329" s="3" t="s">
        <v>2719</v>
      </c>
      <c r="C329" t="s">
        <v>2717</v>
      </c>
    </row>
    <row r="330" spans="1:7" x14ac:dyDescent="0.35">
      <c r="A330" s="3" t="s">
        <v>2715</v>
      </c>
      <c r="B330" s="3" t="s">
        <v>244</v>
      </c>
      <c r="C330" t="s">
        <v>2719</v>
      </c>
      <c r="D330" t="s">
        <v>2717</v>
      </c>
      <c r="E330" t="s">
        <v>198</v>
      </c>
    </row>
    <row r="331" spans="1:7" x14ac:dyDescent="0.35">
      <c r="A331" s="3" t="s">
        <v>2715</v>
      </c>
      <c r="B331" s="3" t="s">
        <v>244</v>
      </c>
      <c r="C331" t="s">
        <v>198</v>
      </c>
    </row>
    <row r="332" spans="1:7" x14ac:dyDescent="0.35">
      <c r="A332" s="3" t="s">
        <v>2715</v>
      </c>
      <c r="B332" s="3" t="s">
        <v>1177</v>
      </c>
      <c r="C332" t="s">
        <v>198</v>
      </c>
    </row>
    <row r="333" spans="1:7" x14ac:dyDescent="0.35">
      <c r="A333" s="3" t="s">
        <v>2715</v>
      </c>
      <c r="B333" s="3" t="s">
        <v>231</v>
      </c>
      <c r="C333" t="s">
        <v>1177</v>
      </c>
      <c r="D333" t="s">
        <v>2719</v>
      </c>
      <c r="E333" t="s">
        <v>2717</v>
      </c>
      <c r="F333" t="s">
        <v>2720</v>
      </c>
      <c r="G333" t="s">
        <v>198</v>
      </c>
    </row>
    <row r="334" spans="1:7" x14ac:dyDescent="0.35">
      <c r="A334" s="3" t="s">
        <v>2715</v>
      </c>
      <c r="B334" s="3" t="s">
        <v>244</v>
      </c>
      <c r="C334" t="s">
        <v>198</v>
      </c>
    </row>
    <row r="335" spans="1:7" x14ac:dyDescent="0.35">
      <c r="A335" s="3" t="s">
        <v>2715</v>
      </c>
      <c r="B335" s="3" t="s">
        <v>2721</v>
      </c>
      <c r="C335" t="s">
        <v>231</v>
      </c>
      <c r="D335" t="s">
        <v>2717</v>
      </c>
      <c r="E335" t="s">
        <v>198</v>
      </c>
    </row>
    <row r="336" spans="1:7" x14ac:dyDescent="0.35">
      <c r="A336" s="3" t="s">
        <v>2715</v>
      </c>
      <c r="B336" s="3" t="s">
        <v>244</v>
      </c>
      <c r="C336" t="s">
        <v>231</v>
      </c>
      <c r="D336" t="s">
        <v>2719</v>
      </c>
      <c r="E336" t="s">
        <v>854</v>
      </c>
      <c r="F336" t="s">
        <v>198</v>
      </c>
    </row>
    <row r="337" spans="1:10" x14ac:dyDescent="0.35">
      <c r="A337" s="3" t="s">
        <v>2715</v>
      </c>
      <c r="B337" s="3" t="s">
        <v>244</v>
      </c>
      <c r="C337" t="s">
        <v>2721</v>
      </c>
      <c r="D337" t="s">
        <v>1177</v>
      </c>
      <c r="E337" t="s">
        <v>2719</v>
      </c>
      <c r="F337" t="s">
        <v>854</v>
      </c>
    </row>
    <row r="338" spans="1:10" x14ac:dyDescent="0.35">
      <c r="A338" s="3" t="s">
        <v>2715</v>
      </c>
      <c r="B338" s="3" t="s">
        <v>244</v>
      </c>
      <c r="C338" t="s">
        <v>2717</v>
      </c>
      <c r="D338" t="s">
        <v>198</v>
      </c>
    </row>
    <row r="339" spans="1:10" x14ac:dyDescent="0.35">
      <c r="A339" s="3" t="s">
        <v>2715</v>
      </c>
      <c r="B339" s="3" t="s">
        <v>244</v>
      </c>
      <c r="C339" t="s">
        <v>231</v>
      </c>
      <c r="D339" t="s">
        <v>2719</v>
      </c>
      <c r="E339" t="s">
        <v>2718</v>
      </c>
    </row>
    <row r="340" spans="1:10" x14ac:dyDescent="0.35">
      <c r="A340" s="3" t="s">
        <v>2715</v>
      </c>
      <c r="B340" s="3" t="s">
        <v>244</v>
      </c>
      <c r="C340" t="s">
        <v>2721</v>
      </c>
      <c r="D340" t="s">
        <v>231</v>
      </c>
      <c r="E340" t="s">
        <v>1177</v>
      </c>
      <c r="F340" t="s">
        <v>2719</v>
      </c>
      <c r="G340" t="s">
        <v>2718</v>
      </c>
      <c r="H340" t="s">
        <v>2717</v>
      </c>
      <c r="I340" t="s">
        <v>854</v>
      </c>
      <c r="J340" t="s">
        <v>198</v>
      </c>
    </row>
    <row r="341" spans="1:10" x14ac:dyDescent="0.35">
      <c r="A341" s="3" t="s">
        <v>2715</v>
      </c>
      <c r="B341" s="3" t="s">
        <v>2717</v>
      </c>
    </row>
    <row r="342" spans="1:10" x14ac:dyDescent="0.35">
      <c r="A342" s="3" t="s">
        <v>2715</v>
      </c>
      <c r="B342" s="3" t="s">
        <v>231</v>
      </c>
    </row>
    <row r="343" spans="1:10" x14ac:dyDescent="0.35">
      <c r="A343" s="3" t="s">
        <v>2715</v>
      </c>
      <c r="B343" s="3" t="s">
        <v>244</v>
      </c>
      <c r="C343" t="s">
        <v>1177</v>
      </c>
      <c r="D343" t="s">
        <v>2719</v>
      </c>
      <c r="E343" t="s">
        <v>2717</v>
      </c>
      <c r="F343" t="s">
        <v>854</v>
      </c>
      <c r="G343" t="s">
        <v>198</v>
      </c>
    </row>
    <row r="344" spans="1:10" x14ac:dyDescent="0.35">
      <c r="A344" s="3" t="s">
        <v>2715</v>
      </c>
      <c r="B344" s="3"/>
    </row>
    <row r="345" spans="1:10" x14ac:dyDescent="0.35">
      <c r="A345" s="3" t="s">
        <v>2715</v>
      </c>
      <c r="B345" s="3" t="s">
        <v>244</v>
      </c>
    </row>
    <row r="346" spans="1:10" x14ac:dyDescent="0.35">
      <c r="A346" s="3" t="s">
        <v>2715</v>
      </c>
      <c r="B346" s="3" t="s">
        <v>244</v>
      </c>
      <c r="C346" t="s">
        <v>2717</v>
      </c>
    </row>
    <row r="347" spans="1:10" x14ac:dyDescent="0.35">
      <c r="A347" s="3" t="s">
        <v>2715</v>
      </c>
      <c r="B347" s="3" t="s">
        <v>244</v>
      </c>
      <c r="C347" t="s">
        <v>854</v>
      </c>
      <c r="D347" t="s">
        <v>198</v>
      </c>
    </row>
    <row r="348" spans="1:10" x14ac:dyDescent="0.35">
      <c r="A348" s="3" t="s">
        <v>2715</v>
      </c>
      <c r="B348" s="3" t="s">
        <v>244</v>
      </c>
      <c r="C348" t="s">
        <v>2717</v>
      </c>
    </row>
    <row r="349" spans="1:10" x14ac:dyDescent="0.35">
      <c r="A349" s="3"/>
      <c r="B349" s="3" t="s">
        <v>2717</v>
      </c>
    </row>
    <row r="350" spans="1:10" x14ac:dyDescent="0.35">
      <c r="A350" s="3" t="s">
        <v>2715</v>
      </c>
      <c r="B350" s="3" t="s">
        <v>244</v>
      </c>
      <c r="C350" t="s">
        <v>231</v>
      </c>
      <c r="D350" t="s">
        <v>1177</v>
      </c>
      <c r="E350" t="s">
        <v>2718</v>
      </c>
      <c r="F350" t="s">
        <v>198</v>
      </c>
    </row>
    <row r="351" spans="1:10" x14ac:dyDescent="0.35">
      <c r="A351" s="3" t="s">
        <v>2715</v>
      </c>
      <c r="B351" s="3" t="s">
        <v>244</v>
      </c>
    </row>
    <row r="352" spans="1:10" x14ac:dyDescent="0.35">
      <c r="A352" s="3" t="s">
        <v>2715</v>
      </c>
      <c r="B352" s="3" t="s">
        <v>244</v>
      </c>
      <c r="C352" t="s">
        <v>2717</v>
      </c>
    </row>
    <row r="353" spans="1:8" x14ac:dyDescent="0.35">
      <c r="A353" s="3" t="s">
        <v>2715</v>
      </c>
      <c r="B353" s="3" t="s">
        <v>244</v>
      </c>
      <c r="C353" t="s">
        <v>2719</v>
      </c>
      <c r="D353" t="s">
        <v>2717</v>
      </c>
      <c r="E353" t="s">
        <v>2720</v>
      </c>
      <c r="F353" t="s">
        <v>198</v>
      </c>
    </row>
    <row r="354" spans="1:8" x14ac:dyDescent="0.35">
      <c r="A354" s="3" t="s">
        <v>2715</v>
      </c>
      <c r="B354" s="3" t="s">
        <v>244</v>
      </c>
      <c r="C354" t="s">
        <v>2721</v>
      </c>
      <c r="D354" t="s">
        <v>231</v>
      </c>
      <c r="E354" t="s">
        <v>1177</v>
      </c>
      <c r="F354" t="s">
        <v>2717</v>
      </c>
      <c r="G354" t="s">
        <v>854</v>
      </c>
      <c r="H354" t="s">
        <v>198</v>
      </c>
    </row>
    <row r="355" spans="1:8" x14ac:dyDescent="0.35">
      <c r="A355" s="3" t="s">
        <v>2715</v>
      </c>
      <c r="B355" s="3" t="s">
        <v>244</v>
      </c>
    </row>
    <row r="356" spans="1:8" x14ac:dyDescent="0.35">
      <c r="A356" s="3" t="s">
        <v>2715</v>
      </c>
      <c r="B356" s="3" t="s">
        <v>2718</v>
      </c>
      <c r="C356" t="s">
        <v>854</v>
      </c>
      <c r="D356" t="s">
        <v>198</v>
      </c>
    </row>
    <row r="357" spans="1:8" x14ac:dyDescent="0.35">
      <c r="A357" s="3"/>
      <c r="B357" s="3" t="s">
        <v>244</v>
      </c>
      <c r="C357" t="s">
        <v>854</v>
      </c>
    </row>
    <row r="358" spans="1:8" x14ac:dyDescent="0.35">
      <c r="A358" s="3" t="s">
        <v>2715</v>
      </c>
      <c r="B358" s="3" t="s">
        <v>244</v>
      </c>
      <c r="C358" t="s">
        <v>231</v>
      </c>
    </row>
    <row r="359" spans="1:8" x14ac:dyDescent="0.35">
      <c r="A359" s="3" t="s">
        <v>2715</v>
      </c>
      <c r="B359" s="3" t="s">
        <v>2717</v>
      </c>
    </row>
    <row r="360" spans="1:8" x14ac:dyDescent="0.35">
      <c r="A360" s="3" t="s">
        <v>2715</v>
      </c>
      <c r="B360" s="3" t="s">
        <v>244</v>
      </c>
      <c r="C360" t="s">
        <v>231</v>
      </c>
      <c r="D360" t="s">
        <v>2717</v>
      </c>
      <c r="E360" t="s">
        <v>198</v>
      </c>
    </row>
    <row r="361" spans="1:8" x14ac:dyDescent="0.35">
      <c r="A361" s="3" t="s">
        <v>2715</v>
      </c>
      <c r="B361" s="3" t="s">
        <v>2717</v>
      </c>
      <c r="C361" t="s">
        <v>854</v>
      </c>
      <c r="D361" t="s">
        <v>2722</v>
      </c>
      <c r="E361" t="s">
        <v>198</v>
      </c>
    </row>
    <row r="362" spans="1:8" x14ac:dyDescent="0.35">
      <c r="A362" s="3" t="s">
        <v>2715</v>
      </c>
      <c r="B362" s="3" t="s">
        <v>244</v>
      </c>
      <c r="C362" t="s">
        <v>231</v>
      </c>
      <c r="D362" t="s">
        <v>198</v>
      </c>
    </row>
    <row r="363" spans="1:8" x14ac:dyDescent="0.35">
      <c r="A363" s="3" t="s">
        <v>2715</v>
      </c>
      <c r="B363" s="3" t="s">
        <v>244</v>
      </c>
      <c r="C363" t="s">
        <v>231</v>
      </c>
      <c r="D363" t="s">
        <v>1177</v>
      </c>
      <c r="E363" t="s">
        <v>854</v>
      </c>
    </row>
    <row r="364" spans="1:8" x14ac:dyDescent="0.35">
      <c r="A364" s="3" t="s">
        <v>2715</v>
      </c>
      <c r="B364" s="3" t="s">
        <v>2719</v>
      </c>
      <c r="C364" t="s">
        <v>2720</v>
      </c>
      <c r="D364" t="s">
        <v>198</v>
      </c>
    </row>
    <row r="365" spans="1:8" x14ac:dyDescent="0.35">
      <c r="A365" s="3" t="s">
        <v>2715</v>
      </c>
      <c r="B365" s="3" t="s">
        <v>198</v>
      </c>
    </row>
    <row r="366" spans="1:8" x14ac:dyDescent="0.35">
      <c r="A366" s="3" t="s">
        <v>2715</v>
      </c>
      <c r="B366" s="3" t="s">
        <v>244</v>
      </c>
    </row>
    <row r="367" spans="1:8" x14ac:dyDescent="0.35">
      <c r="A367" s="3" t="s">
        <v>2715</v>
      </c>
      <c r="B367" s="3" t="s">
        <v>244</v>
      </c>
      <c r="C367" t="s">
        <v>1177</v>
      </c>
      <c r="D367" t="s">
        <v>2719</v>
      </c>
      <c r="E367" t="s">
        <v>2717</v>
      </c>
    </row>
    <row r="368" spans="1:8" x14ac:dyDescent="0.35">
      <c r="A368" s="3" t="s">
        <v>2715</v>
      </c>
      <c r="B368" s="3" t="s">
        <v>2719</v>
      </c>
      <c r="C368" t="s">
        <v>2717</v>
      </c>
    </row>
    <row r="369" spans="1:6" x14ac:dyDescent="0.35">
      <c r="A369" s="3" t="s">
        <v>2715</v>
      </c>
      <c r="B369" s="3" t="s">
        <v>2718</v>
      </c>
      <c r="C369" t="s">
        <v>854</v>
      </c>
    </row>
    <row r="370" spans="1:6" x14ac:dyDescent="0.35">
      <c r="A370" s="3" t="s">
        <v>2715</v>
      </c>
      <c r="B370" s="3" t="s">
        <v>244</v>
      </c>
      <c r="C370" t="s">
        <v>2717</v>
      </c>
    </row>
    <row r="371" spans="1:6" x14ac:dyDescent="0.35">
      <c r="A371" s="3" t="s">
        <v>2715</v>
      </c>
      <c r="B371" s="3" t="s">
        <v>2717</v>
      </c>
    </row>
    <row r="372" spans="1:6" x14ac:dyDescent="0.35">
      <c r="A372" s="3" t="s">
        <v>2715</v>
      </c>
      <c r="B372" s="3" t="s">
        <v>244</v>
      </c>
      <c r="C372" t="s">
        <v>2717</v>
      </c>
      <c r="D372" t="s">
        <v>854</v>
      </c>
      <c r="E372" t="s">
        <v>198</v>
      </c>
    </row>
    <row r="373" spans="1:6" x14ac:dyDescent="0.35">
      <c r="A373" s="3" t="s">
        <v>2715</v>
      </c>
      <c r="B373" s="3" t="s">
        <v>244</v>
      </c>
      <c r="C373" t="s">
        <v>2717</v>
      </c>
    </row>
    <row r="374" spans="1:6" x14ac:dyDescent="0.35">
      <c r="A374" s="3" t="s">
        <v>2715</v>
      </c>
      <c r="B374" s="3" t="s">
        <v>244</v>
      </c>
      <c r="C374" t="s">
        <v>2717</v>
      </c>
      <c r="D374" t="s">
        <v>198</v>
      </c>
    </row>
    <row r="375" spans="1:6" x14ac:dyDescent="0.35">
      <c r="A375" s="3" t="s">
        <v>2715</v>
      </c>
      <c r="B375" s="3"/>
    </row>
    <row r="376" spans="1:6" x14ac:dyDescent="0.35">
      <c r="A376" s="3" t="s">
        <v>2715</v>
      </c>
      <c r="B376" s="3" t="s">
        <v>2717</v>
      </c>
      <c r="C376" t="s">
        <v>198</v>
      </c>
    </row>
    <row r="377" spans="1:6" x14ac:dyDescent="0.35">
      <c r="A377" s="3" t="s">
        <v>2715</v>
      </c>
      <c r="B377" s="3" t="s">
        <v>1487</v>
      </c>
    </row>
    <row r="378" spans="1:6" x14ac:dyDescent="0.35">
      <c r="A378" s="3" t="s">
        <v>2715</v>
      </c>
      <c r="B378" s="3" t="s">
        <v>2721</v>
      </c>
      <c r="C378" t="s">
        <v>231</v>
      </c>
      <c r="D378" t="s">
        <v>2719</v>
      </c>
      <c r="E378" t="s">
        <v>2718</v>
      </c>
      <c r="F378" t="s">
        <v>854</v>
      </c>
    </row>
    <row r="379" spans="1:6" x14ac:dyDescent="0.35">
      <c r="A379" s="3" t="s">
        <v>2715</v>
      </c>
      <c r="B379" s="3" t="s">
        <v>2721</v>
      </c>
      <c r="C379" t="s">
        <v>231</v>
      </c>
      <c r="D379" t="s">
        <v>1177</v>
      </c>
      <c r="E379" t="s">
        <v>854</v>
      </c>
      <c r="F379" t="s">
        <v>198</v>
      </c>
    </row>
    <row r="380" spans="1:6" x14ac:dyDescent="0.35">
      <c r="A380" s="3" t="s">
        <v>2715</v>
      </c>
      <c r="B380" s="3" t="s">
        <v>244</v>
      </c>
      <c r="C380" t="s">
        <v>2717</v>
      </c>
    </row>
    <row r="381" spans="1:6" x14ac:dyDescent="0.35">
      <c r="A381" s="3" t="s">
        <v>2715</v>
      </c>
      <c r="B381" s="3" t="s">
        <v>2721</v>
      </c>
      <c r="C381" t="s">
        <v>231</v>
      </c>
    </row>
    <row r="382" spans="1:6" x14ac:dyDescent="0.35">
      <c r="A382" s="5" t="s">
        <v>2715</v>
      </c>
      <c r="B382" s="5" t="s">
        <v>244</v>
      </c>
      <c r="C382" t="s">
        <v>2717</v>
      </c>
      <c r="D382" t="s">
        <v>198</v>
      </c>
    </row>
    <row r="383" spans="1:6" x14ac:dyDescent="0.35">
      <c r="A383" s="5" t="s">
        <v>2715</v>
      </c>
      <c r="B383" s="5" t="s">
        <v>244</v>
      </c>
      <c r="C383" t="s">
        <v>231</v>
      </c>
      <c r="D383" t="s">
        <v>2717</v>
      </c>
    </row>
    <row r="384" spans="1:6" x14ac:dyDescent="0.35">
      <c r="A384" s="5"/>
      <c r="B384" s="5" t="s">
        <v>244</v>
      </c>
      <c r="C384" t="s">
        <v>1177</v>
      </c>
      <c r="D384" t="s">
        <v>2719</v>
      </c>
      <c r="E384" t="s">
        <v>2717</v>
      </c>
    </row>
  </sheetData>
  <phoneticPr fontId="4" type="noConversion"/>
  <conditionalFormatting pivot="1" sqref="L25:L27">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A54E-7D36-4DC3-97A5-4B06AD6360F5}">
  <dimension ref="A1:K386"/>
  <sheetViews>
    <sheetView topLeftCell="A348" workbookViewId="0">
      <selection activeCell="K1" sqref="K1:K384"/>
    </sheetView>
  </sheetViews>
  <sheetFormatPr defaultRowHeight="14.5" x14ac:dyDescent="0.35"/>
  <cols>
    <col min="1" max="1" width="11.7265625" bestFit="1" customWidth="1"/>
    <col min="2" max="2" width="20.453125" bestFit="1" customWidth="1"/>
    <col min="3" max="10" width="22.7265625" bestFit="1" customWidth="1"/>
    <col min="11" max="11" width="12.54296875" style="11" bestFit="1" customWidth="1"/>
  </cols>
  <sheetData>
    <row r="1" spans="1:11" x14ac:dyDescent="0.35">
      <c r="A1" s="1" t="s">
        <v>2723</v>
      </c>
      <c r="B1" t="s">
        <v>2724</v>
      </c>
      <c r="C1" s="1" t="s">
        <v>2725</v>
      </c>
      <c r="D1" s="1" t="s">
        <v>2726</v>
      </c>
      <c r="E1" t="s">
        <v>2727</v>
      </c>
      <c r="F1" s="1" t="s">
        <v>2728</v>
      </c>
      <c r="G1" s="1" t="s">
        <v>2729</v>
      </c>
      <c r="H1" t="s">
        <v>2730</v>
      </c>
      <c r="I1" s="1" t="s">
        <v>2731</v>
      </c>
      <c r="J1" s="1" t="s">
        <v>2732</v>
      </c>
      <c r="K1" s="10" t="s">
        <v>2733</v>
      </c>
    </row>
    <row r="2" spans="1:11" x14ac:dyDescent="0.35">
      <c r="A2" s="3" t="s">
        <v>2715</v>
      </c>
      <c r="B2" s="3"/>
      <c r="K2" s="11" cm="1">
        <f t="array" ref="K2">SUMPRODUCT(--ISTEXT(A2:J2)*(A2:J2&lt;&gt;"No"))</f>
        <v>1</v>
      </c>
    </row>
    <row r="3" spans="1:11" x14ac:dyDescent="0.35">
      <c r="A3" s="3" t="s">
        <v>2715</v>
      </c>
      <c r="B3" s="3" t="s">
        <v>244</v>
      </c>
      <c r="C3" t="s">
        <v>2717</v>
      </c>
      <c r="D3" t="s">
        <v>854</v>
      </c>
      <c r="E3" t="s">
        <v>198</v>
      </c>
      <c r="K3" s="11" cm="1">
        <f t="array" ref="K3">SUMPRODUCT(--ISTEXT(A3:J3)*(A3:J3&lt;&gt;"No"))</f>
        <v>5</v>
      </c>
    </row>
    <row r="4" spans="1:11" x14ac:dyDescent="0.35">
      <c r="A4" s="3"/>
      <c r="B4" s="3" t="s">
        <v>244</v>
      </c>
      <c r="C4" t="s">
        <v>2719</v>
      </c>
      <c r="D4" t="s">
        <v>198</v>
      </c>
      <c r="K4" s="11" cm="1">
        <f t="array" ref="K4">SUMPRODUCT(--ISTEXT(A4:J4)*(A4:J4&lt;&gt;"No"))</f>
        <v>3</v>
      </c>
    </row>
    <row r="5" spans="1:11" x14ac:dyDescent="0.35">
      <c r="A5" s="3" t="s">
        <v>2715</v>
      </c>
      <c r="B5" s="3" t="s">
        <v>244</v>
      </c>
      <c r="C5" t="s">
        <v>2717</v>
      </c>
      <c r="D5" t="s">
        <v>198</v>
      </c>
      <c r="K5" s="11" cm="1">
        <f t="array" ref="K5">SUMPRODUCT(--ISTEXT(A5:J5)*(A5:J5&lt;&gt;"No"))</f>
        <v>4</v>
      </c>
    </row>
    <row r="6" spans="1:11" x14ac:dyDescent="0.35">
      <c r="A6" s="3" t="s">
        <v>2715</v>
      </c>
      <c r="B6" s="3" t="s">
        <v>244</v>
      </c>
      <c r="C6" t="s">
        <v>2719</v>
      </c>
      <c r="D6" t="s">
        <v>2717</v>
      </c>
      <c r="E6" t="s">
        <v>2720</v>
      </c>
      <c r="K6" s="11" cm="1">
        <f t="array" ref="K6">SUMPRODUCT(--ISTEXT(A6:J6)*(A6:J6&lt;&gt;"No"))</f>
        <v>5</v>
      </c>
    </row>
    <row r="7" spans="1:11" x14ac:dyDescent="0.35">
      <c r="A7" s="3" t="s">
        <v>2715</v>
      </c>
      <c r="B7" s="3"/>
      <c r="K7" s="11" cm="1">
        <f t="array" ref="K7">SUMPRODUCT(--ISTEXT(A7:J7)*(A7:J7&lt;&gt;"No"))</f>
        <v>1</v>
      </c>
    </row>
    <row r="8" spans="1:11" x14ac:dyDescent="0.35">
      <c r="A8" s="3" t="s">
        <v>2715</v>
      </c>
      <c r="B8" s="3" t="s">
        <v>244</v>
      </c>
      <c r="C8" t="s">
        <v>2721</v>
      </c>
      <c r="D8" t="s">
        <v>231</v>
      </c>
      <c r="E8" t="s">
        <v>2719</v>
      </c>
      <c r="F8" t="s">
        <v>2717</v>
      </c>
      <c r="G8" t="s">
        <v>198</v>
      </c>
      <c r="K8" s="11" cm="1">
        <f t="array" ref="K8">SUMPRODUCT(--ISTEXT(A8:J8)*(A8:J8&lt;&gt;"No"))</f>
        <v>7</v>
      </c>
    </row>
    <row r="9" spans="1:11" x14ac:dyDescent="0.35">
      <c r="A9" s="3" t="s">
        <v>2715</v>
      </c>
      <c r="B9" s="3" t="s">
        <v>244</v>
      </c>
      <c r="C9" t="s">
        <v>231</v>
      </c>
      <c r="D9" t="s">
        <v>2719</v>
      </c>
      <c r="E9" t="s">
        <v>198</v>
      </c>
      <c r="K9" s="11" cm="1">
        <f t="array" ref="K9">SUMPRODUCT(--ISTEXT(A9:J9)*(A9:J9&lt;&gt;"No"))</f>
        <v>5</v>
      </c>
    </row>
    <row r="10" spans="1:11" x14ac:dyDescent="0.35">
      <c r="A10" s="3" t="s">
        <v>2715</v>
      </c>
      <c r="B10" s="3" t="s">
        <v>244</v>
      </c>
      <c r="C10" t="s">
        <v>2717</v>
      </c>
      <c r="K10" s="11" cm="1">
        <f t="array" ref="K10">SUMPRODUCT(--ISTEXT(A10:J10)*(A10:J10&lt;&gt;"No"))</f>
        <v>3</v>
      </c>
    </row>
    <row r="11" spans="1:11" x14ac:dyDescent="0.35">
      <c r="A11" s="3" t="s">
        <v>2715</v>
      </c>
      <c r="B11" s="3" t="s">
        <v>244</v>
      </c>
      <c r="C11" t="s">
        <v>2717</v>
      </c>
      <c r="K11" s="11" cm="1">
        <f t="array" ref="K11">SUMPRODUCT(--ISTEXT(A11:J11)*(A11:J11&lt;&gt;"No"))</f>
        <v>3</v>
      </c>
    </row>
    <row r="12" spans="1:11" x14ac:dyDescent="0.35">
      <c r="A12" s="3" t="s">
        <v>2715</v>
      </c>
      <c r="B12" s="3" t="s">
        <v>244</v>
      </c>
      <c r="C12" t="s">
        <v>2717</v>
      </c>
      <c r="K12" s="11" cm="1">
        <f t="array" ref="K12">SUMPRODUCT(--ISTEXT(A12:J12)*(A12:J12&lt;&gt;"No"))</f>
        <v>3</v>
      </c>
    </row>
    <row r="13" spans="1:11" ht="29" x14ac:dyDescent="0.35">
      <c r="A13" s="3" t="s">
        <v>2715</v>
      </c>
      <c r="B13" s="3" t="s">
        <v>198</v>
      </c>
      <c r="K13" s="11" cm="1">
        <f t="array" ref="K13">SUMPRODUCT(--ISTEXT(A13:J13)*(A13:J13&lt;&gt;"No"))</f>
        <v>2</v>
      </c>
    </row>
    <row r="14" spans="1:11" x14ac:dyDescent="0.35">
      <c r="A14" s="3" t="s">
        <v>2715</v>
      </c>
      <c r="B14" s="3" t="s">
        <v>244</v>
      </c>
      <c r="C14" t="s">
        <v>198</v>
      </c>
      <c r="K14" s="11" cm="1">
        <f t="array" ref="K14">SUMPRODUCT(--ISTEXT(A14:J14)*(A14:J14&lt;&gt;"No"))</f>
        <v>3</v>
      </c>
    </row>
    <row r="15" spans="1:11" x14ac:dyDescent="0.35">
      <c r="A15" s="3" t="s">
        <v>2715</v>
      </c>
      <c r="B15" s="3" t="s">
        <v>2717</v>
      </c>
      <c r="K15" s="11" cm="1">
        <f t="array" ref="K15">SUMPRODUCT(--ISTEXT(A15:J15)*(A15:J15&lt;&gt;"No"))</f>
        <v>2</v>
      </c>
    </row>
    <row r="16" spans="1:11" x14ac:dyDescent="0.35">
      <c r="A16" s="3" t="s">
        <v>2715</v>
      </c>
      <c r="B16" s="3" t="s">
        <v>244</v>
      </c>
      <c r="C16" t="s">
        <v>2719</v>
      </c>
      <c r="K16" s="11" cm="1">
        <f t="array" ref="K16">SUMPRODUCT(--ISTEXT(A16:J16)*(A16:J16&lt;&gt;"No"))</f>
        <v>3</v>
      </c>
    </row>
    <row r="17" spans="1:11" x14ac:dyDescent="0.35">
      <c r="A17" s="3" t="s">
        <v>2715</v>
      </c>
      <c r="B17" s="3"/>
      <c r="K17" s="11" cm="1">
        <f t="array" ref="K17">SUMPRODUCT(--ISTEXT(A17:J17)*(A17:J17&lt;&gt;"No"))</f>
        <v>1</v>
      </c>
    </row>
    <row r="18" spans="1:11" x14ac:dyDescent="0.35">
      <c r="A18" s="3" t="s">
        <v>2715</v>
      </c>
      <c r="B18" s="3" t="s">
        <v>244</v>
      </c>
      <c r="C18" t="s">
        <v>2717</v>
      </c>
      <c r="K18" s="11" cm="1">
        <f t="array" ref="K18">SUMPRODUCT(--ISTEXT(A18:J18)*(A18:J18&lt;&gt;"No"))</f>
        <v>3</v>
      </c>
    </row>
    <row r="19" spans="1:11" x14ac:dyDescent="0.35">
      <c r="A19" s="3" t="s">
        <v>2715</v>
      </c>
      <c r="B19" s="3" t="s">
        <v>244</v>
      </c>
      <c r="K19" s="11" cm="1">
        <f t="array" ref="K19">SUMPRODUCT(--ISTEXT(A19:J19)*(A19:J19&lt;&gt;"No"))</f>
        <v>2</v>
      </c>
    </row>
    <row r="20" spans="1:11" x14ac:dyDescent="0.35">
      <c r="A20" s="3" t="s">
        <v>2715</v>
      </c>
      <c r="B20" s="3" t="s">
        <v>2719</v>
      </c>
      <c r="K20" s="11" cm="1">
        <f t="array" ref="K20">SUMPRODUCT(--ISTEXT(A20:J20)*(A20:J20&lt;&gt;"No"))</f>
        <v>2</v>
      </c>
    </row>
    <row r="21" spans="1:11" x14ac:dyDescent="0.35">
      <c r="A21" s="3" t="s">
        <v>2715</v>
      </c>
      <c r="B21" s="3" t="s">
        <v>2721</v>
      </c>
      <c r="C21" t="s">
        <v>2717</v>
      </c>
      <c r="D21" t="s">
        <v>198</v>
      </c>
      <c r="K21" s="11" cm="1">
        <f t="array" ref="K21">SUMPRODUCT(--ISTEXT(A21:J21)*(A21:J21&lt;&gt;"No"))</f>
        <v>4</v>
      </c>
    </row>
    <row r="22" spans="1:11" x14ac:dyDescent="0.35">
      <c r="A22" s="3" t="s">
        <v>2715</v>
      </c>
      <c r="B22" s="3" t="s">
        <v>244</v>
      </c>
      <c r="C22" t="s">
        <v>2717</v>
      </c>
      <c r="K22" s="11" cm="1">
        <f t="array" ref="K22">SUMPRODUCT(--ISTEXT(A22:J22)*(A22:J22&lt;&gt;"No"))</f>
        <v>3</v>
      </c>
    </row>
    <row r="23" spans="1:11" x14ac:dyDescent="0.35">
      <c r="A23" s="3" t="s">
        <v>2715</v>
      </c>
      <c r="B23" s="3" t="s">
        <v>244</v>
      </c>
      <c r="C23" t="s">
        <v>231</v>
      </c>
      <c r="D23" t="s">
        <v>198</v>
      </c>
      <c r="K23" s="11" cm="1">
        <f t="array" ref="K23">SUMPRODUCT(--ISTEXT(A23:J23)*(A23:J23&lt;&gt;"No"))</f>
        <v>4</v>
      </c>
    </row>
    <row r="24" spans="1:11" x14ac:dyDescent="0.35">
      <c r="A24" s="3" t="s">
        <v>2715</v>
      </c>
      <c r="B24" s="3" t="s">
        <v>244</v>
      </c>
      <c r="K24" s="11" cm="1">
        <f t="array" ref="K24">SUMPRODUCT(--ISTEXT(A24:J24)*(A24:J24&lt;&gt;"No"))</f>
        <v>2</v>
      </c>
    </row>
    <row r="25" spans="1:11" x14ac:dyDescent="0.35">
      <c r="A25" s="3" t="s">
        <v>2715</v>
      </c>
      <c r="B25" s="3" t="s">
        <v>244</v>
      </c>
      <c r="C25" t="s">
        <v>2717</v>
      </c>
      <c r="K25" s="11" cm="1">
        <f t="array" ref="K25">SUMPRODUCT(--ISTEXT(A25:J25)*(A25:J25&lt;&gt;"No"))</f>
        <v>3</v>
      </c>
    </row>
    <row r="26" spans="1:11" x14ac:dyDescent="0.35">
      <c r="A26" s="3" t="s">
        <v>2715</v>
      </c>
      <c r="B26" s="3" t="s">
        <v>244</v>
      </c>
      <c r="C26" t="s">
        <v>2721</v>
      </c>
      <c r="D26" t="s">
        <v>198</v>
      </c>
      <c r="K26" s="11" cm="1">
        <f t="array" ref="K26">SUMPRODUCT(--ISTEXT(A26:J26)*(A26:J26&lt;&gt;"No"))</f>
        <v>4</v>
      </c>
    </row>
    <row r="27" spans="1:11" x14ac:dyDescent="0.35">
      <c r="A27" s="3" t="s">
        <v>2715</v>
      </c>
      <c r="B27" s="3" t="s">
        <v>244</v>
      </c>
      <c r="C27" t="s">
        <v>231</v>
      </c>
      <c r="D27" t="s">
        <v>198</v>
      </c>
      <c r="K27" s="11" cm="1">
        <f t="array" ref="K27">SUMPRODUCT(--ISTEXT(A27:J27)*(A27:J27&lt;&gt;"No"))</f>
        <v>4</v>
      </c>
    </row>
    <row r="28" spans="1:11" x14ac:dyDescent="0.35">
      <c r="A28" s="3" t="s">
        <v>2715</v>
      </c>
      <c r="B28" s="3" t="s">
        <v>231</v>
      </c>
      <c r="C28" t="s">
        <v>198</v>
      </c>
      <c r="K28" s="11" cm="1">
        <f t="array" ref="K28">SUMPRODUCT(--ISTEXT(A28:J28)*(A28:J28&lt;&gt;"No"))</f>
        <v>3</v>
      </c>
    </row>
    <row r="29" spans="1:11" x14ac:dyDescent="0.35">
      <c r="A29" s="3" t="s">
        <v>2715</v>
      </c>
      <c r="B29" s="3" t="s">
        <v>244</v>
      </c>
      <c r="C29" t="s">
        <v>2721</v>
      </c>
      <c r="D29" t="s">
        <v>231</v>
      </c>
      <c r="E29" t="s">
        <v>2719</v>
      </c>
      <c r="F29" t="s">
        <v>2718</v>
      </c>
      <c r="G29" t="s">
        <v>2717</v>
      </c>
      <c r="H29" t="s">
        <v>854</v>
      </c>
      <c r="I29" t="s">
        <v>198</v>
      </c>
      <c r="K29" s="11" cm="1">
        <f t="array" ref="K29">SUMPRODUCT(--ISTEXT(A29:J29)*(A29:J29&lt;&gt;"No"))</f>
        <v>9</v>
      </c>
    </row>
    <row r="30" spans="1:11" x14ac:dyDescent="0.35">
      <c r="A30" s="3" t="s">
        <v>2715</v>
      </c>
      <c r="B30" s="3" t="s">
        <v>244</v>
      </c>
      <c r="C30" t="s">
        <v>2717</v>
      </c>
      <c r="K30" s="11" cm="1">
        <f t="array" ref="K30">SUMPRODUCT(--ISTEXT(A30:J30)*(A30:J30&lt;&gt;"No"))</f>
        <v>3</v>
      </c>
    </row>
    <row r="31" spans="1:11" x14ac:dyDescent="0.35">
      <c r="A31" s="3" t="s">
        <v>2715</v>
      </c>
      <c r="B31" s="3"/>
      <c r="K31" s="11" cm="1">
        <f t="array" ref="K31">SUMPRODUCT(--ISTEXT(A31:J31)*(A31:J31&lt;&gt;"No"))</f>
        <v>1</v>
      </c>
    </row>
    <row r="32" spans="1:11" x14ac:dyDescent="0.35">
      <c r="A32" s="3" t="s">
        <v>2715</v>
      </c>
      <c r="B32" s="3" t="s">
        <v>244</v>
      </c>
      <c r="C32" t="s">
        <v>2717</v>
      </c>
      <c r="D32" t="s">
        <v>198</v>
      </c>
      <c r="K32" s="11" cm="1">
        <f t="array" ref="K32">SUMPRODUCT(--ISTEXT(A32:J32)*(A32:J32&lt;&gt;"No"))</f>
        <v>4</v>
      </c>
    </row>
    <row r="33" spans="1:11" x14ac:dyDescent="0.35">
      <c r="A33" s="3" t="s">
        <v>2715</v>
      </c>
      <c r="B33" s="3" t="s">
        <v>244</v>
      </c>
      <c r="C33" t="s">
        <v>2721</v>
      </c>
      <c r="D33" t="s">
        <v>854</v>
      </c>
      <c r="E33" t="s">
        <v>198</v>
      </c>
      <c r="K33" s="11" cm="1">
        <f t="array" ref="K33">SUMPRODUCT(--ISTEXT(A33:J33)*(A33:J33&lt;&gt;"No"))</f>
        <v>5</v>
      </c>
    </row>
    <row r="34" spans="1:11" x14ac:dyDescent="0.35">
      <c r="A34" s="3" t="s">
        <v>2715</v>
      </c>
      <c r="B34" s="3" t="s">
        <v>244</v>
      </c>
      <c r="C34" t="s">
        <v>198</v>
      </c>
      <c r="K34" s="11" cm="1">
        <f t="array" ref="K34">SUMPRODUCT(--ISTEXT(A34:J34)*(A34:J34&lt;&gt;"No"))</f>
        <v>3</v>
      </c>
    </row>
    <row r="35" spans="1:11" x14ac:dyDescent="0.35">
      <c r="A35" s="3" t="s">
        <v>2715</v>
      </c>
      <c r="B35" s="3" t="s">
        <v>244</v>
      </c>
      <c r="C35" t="s">
        <v>2717</v>
      </c>
      <c r="D35" t="s">
        <v>198</v>
      </c>
      <c r="K35" s="11" cm="1">
        <f t="array" ref="K35">SUMPRODUCT(--ISTEXT(A35:J35)*(A35:J35&lt;&gt;"No"))</f>
        <v>4</v>
      </c>
    </row>
    <row r="36" spans="1:11" x14ac:dyDescent="0.35">
      <c r="A36" s="3" t="s">
        <v>2715</v>
      </c>
      <c r="B36" s="3" t="s">
        <v>244</v>
      </c>
      <c r="C36" t="s">
        <v>2720</v>
      </c>
      <c r="D36" t="s">
        <v>198</v>
      </c>
      <c r="K36" s="11" cm="1">
        <f t="array" ref="K36">SUMPRODUCT(--ISTEXT(A36:J36)*(A36:J36&lt;&gt;"No"))</f>
        <v>4</v>
      </c>
    </row>
    <row r="37" spans="1:11" x14ac:dyDescent="0.35">
      <c r="A37" s="3" t="s">
        <v>2715</v>
      </c>
      <c r="B37" s="3" t="s">
        <v>2717</v>
      </c>
      <c r="K37" s="11" cm="1">
        <f t="array" ref="K37">SUMPRODUCT(--ISTEXT(A37:J37)*(A37:J37&lt;&gt;"No"))</f>
        <v>2</v>
      </c>
    </row>
    <row r="38" spans="1:11" x14ac:dyDescent="0.35">
      <c r="A38" s="3" t="s">
        <v>2715</v>
      </c>
      <c r="B38" s="3"/>
      <c r="K38" s="11" cm="1">
        <f t="array" ref="K38">SUMPRODUCT(--ISTEXT(A38:J38)*(A38:J38&lt;&gt;"No"))</f>
        <v>1</v>
      </c>
    </row>
    <row r="39" spans="1:11" x14ac:dyDescent="0.35">
      <c r="A39" s="3" t="s">
        <v>2715</v>
      </c>
      <c r="B39" s="3" t="s">
        <v>244</v>
      </c>
      <c r="C39" t="s">
        <v>2719</v>
      </c>
      <c r="K39" s="11" cm="1">
        <f t="array" ref="K39">SUMPRODUCT(--ISTEXT(A39:J39)*(A39:J39&lt;&gt;"No"))</f>
        <v>3</v>
      </c>
    </row>
    <row r="40" spans="1:11" x14ac:dyDescent="0.35">
      <c r="A40" s="3" t="s">
        <v>2715</v>
      </c>
      <c r="B40" s="3" t="s">
        <v>244</v>
      </c>
      <c r="K40" s="11" cm="1">
        <f t="array" ref="K40">SUMPRODUCT(--ISTEXT(A40:J40)*(A40:J40&lt;&gt;"No"))</f>
        <v>2</v>
      </c>
    </row>
    <row r="41" spans="1:11" x14ac:dyDescent="0.35">
      <c r="A41" s="3" t="s">
        <v>2715</v>
      </c>
      <c r="B41" s="3" t="s">
        <v>2717</v>
      </c>
      <c r="C41" t="s">
        <v>198</v>
      </c>
      <c r="K41" s="11" cm="1">
        <f t="array" ref="K41">SUMPRODUCT(--ISTEXT(A41:J41)*(A41:J41&lt;&gt;"No"))</f>
        <v>3</v>
      </c>
    </row>
    <row r="42" spans="1:11" x14ac:dyDescent="0.35">
      <c r="A42" s="3" t="s">
        <v>2715</v>
      </c>
      <c r="B42" s="3" t="s">
        <v>244</v>
      </c>
      <c r="C42" t="s">
        <v>1177</v>
      </c>
      <c r="D42" t="s">
        <v>2717</v>
      </c>
      <c r="E42" t="s">
        <v>198</v>
      </c>
      <c r="K42" s="11" cm="1">
        <f t="array" ref="K42">SUMPRODUCT(--ISTEXT(A42:J42)*(A42:J42&lt;&gt;"No"))</f>
        <v>5</v>
      </c>
    </row>
    <row r="43" spans="1:11" x14ac:dyDescent="0.35">
      <c r="A43" s="3" t="s">
        <v>2715</v>
      </c>
      <c r="B43" s="3" t="s">
        <v>244</v>
      </c>
      <c r="C43" t="s">
        <v>2718</v>
      </c>
      <c r="D43" t="s">
        <v>2717</v>
      </c>
      <c r="E43" t="s">
        <v>854</v>
      </c>
      <c r="F43" t="s">
        <v>198</v>
      </c>
      <c r="K43" s="11" cm="1">
        <f t="array" ref="K43">SUMPRODUCT(--ISTEXT(A43:J43)*(A43:J43&lt;&gt;"No"))</f>
        <v>6</v>
      </c>
    </row>
    <row r="44" spans="1:11" x14ac:dyDescent="0.35">
      <c r="A44" s="3" t="s">
        <v>2715</v>
      </c>
      <c r="B44" s="3"/>
      <c r="K44" s="11" cm="1">
        <f t="array" ref="K44">SUMPRODUCT(--ISTEXT(A44:J44)*(A44:J44&lt;&gt;"No"))</f>
        <v>1</v>
      </c>
    </row>
    <row r="45" spans="1:11" x14ac:dyDescent="0.35">
      <c r="A45" s="3" t="s">
        <v>2715</v>
      </c>
      <c r="B45" s="3" t="s">
        <v>2721</v>
      </c>
      <c r="C45" t="s">
        <v>2717</v>
      </c>
      <c r="D45" t="s">
        <v>198</v>
      </c>
      <c r="K45" s="11" cm="1">
        <f t="array" ref="K45">SUMPRODUCT(--ISTEXT(A45:J45)*(A45:J45&lt;&gt;"No"))</f>
        <v>4</v>
      </c>
    </row>
    <row r="46" spans="1:11" x14ac:dyDescent="0.35">
      <c r="A46" s="3" t="s">
        <v>2715</v>
      </c>
      <c r="B46" s="3" t="s">
        <v>2719</v>
      </c>
      <c r="C46" t="s">
        <v>198</v>
      </c>
      <c r="K46" s="11" cm="1">
        <f t="array" ref="K46">SUMPRODUCT(--ISTEXT(A46:J46)*(A46:J46&lt;&gt;"No"))</f>
        <v>3</v>
      </c>
    </row>
    <row r="47" spans="1:11" x14ac:dyDescent="0.35">
      <c r="A47" s="3" t="s">
        <v>2715</v>
      </c>
      <c r="B47" s="3" t="s">
        <v>231</v>
      </c>
      <c r="K47" s="11" cm="1">
        <f t="array" ref="K47">SUMPRODUCT(--ISTEXT(A47:J47)*(A47:J47&lt;&gt;"No"))</f>
        <v>2</v>
      </c>
    </row>
    <row r="48" spans="1:11" x14ac:dyDescent="0.35">
      <c r="A48" s="3"/>
      <c r="B48" s="3" t="s">
        <v>244</v>
      </c>
      <c r="C48" t="s">
        <v>2721</v>
      </c>
      <c r="D48" t="s">
        <v>198</v>
      </c>
      <c r="K48" s="11" cm="1">
        <f t="array" ref="K48">SUMPRODUCT(--ISTEXT(A48:J48)*(A48:J48&lt;&gt;"No"))</f>
        <v>3</v>
      </c>
    </row>
    <row r="49" spans="1:11" x14ac:dyDescent="0.35">
      <c r="A49" s="3" t="s">
        <v>2715</v>
      </c>
      <c r="B49" s="3" t="s">
        <v>244</v>
      </c>
      <c r="C49" t="s">
        <v>2717</v>
      </c>
      <c r="K49" s="11" cm="1">
        <f t="array" ref="K49">SUMPRODUCT(--ISTEXT(A49:J49)*(A49:J49&lt;&gt;"No"))</f>
        <v>3</v>
      </c>
    </row>
    <row r="50" spans="1:11" x14ac:dyDescent="0.35">
      <c r="A50" s="3" t="s">
        <v>2715</v>
      </c>
      <c r="B50" s="3"/>
      <c r="K50" s="11" cm="1">
        <f t="array" ref="K50">SUMPRODUCT(--ISTEXT(A50:J50)*(A50:J50&lt;&gt;"No"))</f>
        <v>1</v>
      </c>
    </row>
    <row r="51" spans="1:11" x14ac:dyDescent="0.35">
      <c r="A51" s="3" t="s">
        <v>2715</v>
      </c>
      <c r="B51" s="3"/>
      <c r="K51" s="11" cm="1">
        <f t="array" ref="K51">SUMPRODUCT(--ISTEXT(A51:J51)*(A51:J51&lt;&gt;"No"))</f>
        <v>1</v>
      </c>
    </row>
    <row r="52" spans="1:11" x14ac:dyDescent="0.35">
      <c r="A52" s="3" t="s">
        <v>2715</v>
      </c>
      <c r="B52" s="3" t="s">
        <v>244</v>
      </c>
      <c r="C52" t="s">
        <v>2717</v>
      </c>
      <c r="D52" t="s">
        <v>198</v>
      </c>
      <c r="K52" s="11" cm="1">
        <f t="array" ref="K52">SUMPRODUCT(--ISTEXT(A52:J52)*(A52:J52&lt;&gt;"No"))</f>
        <v>4</v>
      </c>
    </row>
    <row r="53" spans="1:11" x14ac:dyDescent="0.35">
      <c r="A53" s="3" t="s">
        <v>2715</v>
      </c>
      <c r="B53" s="3" t="s">
        <v>244</v>
      </c>
      <c r="C53" t="s">
        <v>2721</v>
      </c>
      <c r="D53" t="s">
        <v>2719</v>
      </c>
      <c r="E53" t="s">
        <v>2717</v>
      </c>
      <c r="K53" s="11" cm="1">
        <f t="array" ref="K53">SUMPRODUCT(--ISTEXT(A53:J53)*(A53:J53&lt;&gt;"No"))</f>
        <v>5</v>
      </c>
    </row>
    <row r="54" spans="1:11" x14ac:dyDescent="0.35">
      <c r="A54" s="3" t="s">
        <v>2715</v>
      </c>
      <c r="B54" s="3"/>
      <c r="K54" s="11" cm="1">
        <f t="array" ref="K54">SUMPRODUCT(--ISTEXT(A54:J54)*(A54:J54&lt;&gt;"No"))</f>
        <v>1</v>
      </c>
    </row>
    <row r="55" spans="1:11" x14ac:dyDescent="0.35">
      <c r="A55" s="3" t="s">
        <v>2715</v>
      </c>
      <c r="B55" s="3" t="s">
        <v>244</v>
      </c>
      <c r="C55" t="s">
        <v>2719</v>
      </c>
      <c r="D55" t="s">
        <v>2717</v>
      </c>
      <c r="E55" t="s">
        <v>198</v>
      </c>
      <c r="K55" s="11" cm="1">
        <f t="array" ref="K55">SUMPRODUCT(--ISTEXT(A55:J55)*(A55:J55&lt;&gt;"No"))</f>
        <v>5</v>
      </c>
    </row>
    <row r="56" spans="1:11" x14ac:dyDescent="0.35">
      <c r="A56" s="3" t="s">
        <v>2715</v>
      </c>
      <c r="B56" s="3" t="s">
        <v>244</v>
      </c>
      <c r="C56" t="s">
        <v>231</v>
      </c>
      <c r="K56" s="11" cm="1">
        <f t="array" ref="K56">SUMPRODUCT(--ISTEXT(A56:J56)*(A56:J56&lt;&gt;"No"))</f>
        <v>3</v>
      </c>
    </row>
    <row r="57" spans="1:11" x14ac:dyDescent="0.35">
      <c r="A57" s="3" t="s">
        <v>2715</v>
      </c>
      <c r="B57" s="3" t="s">
        <v>244</v>
      </c>
      <c r="C57" t="s">
        <v>2717</v>
      </c>
      <c r="K57" s="11" cm="1">
        <f t="array" ref="K57">SUMPRODUCT(--ISTEXT(A57:J57)*(A57:J57&lt;&gt;"No"))</f>
        <v>3</v>
      </c>
    </row>
    <row r="58" spans="1:11" x14ac:dyDescent="0.35">
      <c r="A58" s="3" t="s">
        <v>2715</v>
      </c>
      <c r="B58" s="3" t="s">
        <v>244</v>
      </c>
      <c r="C58" t="s">
        <v>2721</v>
      </c>
      <c r="D58" t="s">
        <v>2719</v>
      </c>
      <c r="K58" s="11" cm="1">
        <f t="array" ref="K58">SUMPRODUCT(--ISTEXT(A58:J58)*(A58:J58&lt;&gt;"No"))</f>
        <v>4</v>
      </c>
    </row>
    <row r="59" spans="1:11" x14ac:dyDescent="0.35">
      <c r="A59" s="3" t="s">
        <v>2715</v>
      </c>
      <c r="B59" s="3" t="s">
        <v>2721</v>
      </c>
      <c r="C59" t="s">
        <v>2719</v>
      </c>
      <c r="D59" t="s">
        <v>2717</v>
      </c>
      <c r="E59" t="s">
        <v>198</v>
      </c>
      <c r="K59" s="11" cm="1">
        <f t="array" ref="K59">SUMPRODUCT(--ISTEXT(A59:J59)*(A59:J59&lt;&gt;"No"))</f>
        <v>5</v>
      </c>
    </row>
    <row r="60" spans="1:11" x14ac:dyDescent="0.35">
      <c r="A60" s="3" t="s">
        <v>2715</v>
      </c>
      <c r="B60" s="3"/>
      <c r="K60" s="11" cm="1">
        <f t="array" ref="K60">SUMPRODUCT(--ISTEXT(A60:J60)*(A60:J60&lt;&gt;"No"))</f>
        <v>1</v>
      </c>
    </row>
    <row r="61" spans="1:11" x14ac:dyDescent="0.35">
      <c r="A61" s="3" t="s">
        <v>2715</v>
      </c>
      <c r="B61" s="3" t="s">
        <v>244</v>
      </c>
      <c r="K61" s="11" cm="1">
        <f t="array" ref="K61">SUMPRODUCT(--ISTEXT(A61:J61)*(A61:J61&lt;&gt;"No"))</f>
        <v>2</v>
      </c>
    </row>
    <row r="62" spans="1:11" x14ac:dyDescent="0.35">
      <c r="A62" s="3" t="s">
        <v>2715</v>
      </c>
      <c r="B62" s="3"/>
      <c r="K62" s="11" cm="1">
        <f t="array" ref="K62">SUMPRODUCT(--ISTEXT(A62:J62)*(A62:J62&lt;&gt;"No"))</f>
        <v>1</v>
      </c>
    </row>
    <row r="63" spans="1:11" x14ac:dyDescent="0.35">
      <c r="A63" s="3" t="s">
        <v>2715</v>
      </c>
      <c r="B63" s="3" t="s">
        <v>244</v>
      </c>
      <c r="K63" s="11" cm="1">
        <f t="array" ref="K63">SUMPRODUCT(--ISTEXT(A63:J63)*(A63:J63&lt;&gt;"No"))</f>
        <v>2</v>
      </c>
    </row>
    <row r="64" spans="1:11" x14ac:dyDescent="0.35">
      <c r="A64" s="3" t="s">
        <v>2715</v>
      </c>
      <c r="B64" s="3" t="s">
        <v>2721</v>
      </c>
      <c r="C64" t="s">
        <v>2717</v>
      </c>
      <c r="D64" t="s">
        <v>198</v>
      </c>
      <c r="K64" s="11" cm="1">
        <f t="array" ref="K64">SUMPRODUCT(--ISTEXT(A64:J64)*(A64:J64&lt;&gt;"No"))</f>
        <v>4</v>
      </c>
    </row>
    <row r="65" spans="1:11" x14ac:dyDescent="0.35">
      <c r="A65" s="3" t="s">
        <v>2715</v>
      </c>
      <c r="B65" s="3" t="s">
        <v>244</v>
      </c>
      <c r="C65" t="s">
        <v>231</v>
      </c>
      <c r="D65" t="s">
        <v>198</v>
      </c>
      <c r="K65" s="11" cm="1">
        <f t="array" ref="K65">SUMPRODUCT(--ISTEXT(A65:J65)*(A65:J65&lt;&gt;"No"))</f>
        <v>4</v>
      </c>
    </row>
    <row r="66" spans="1:11" x14ac:dyDescent="0.35">
      <c r="A66" s="3" t="s">
        <v>2715</v>
      </c>
      <c r="B66" s="3" t="s">
        <v>2719</v>
      </c>
      <c r="K66" s="11" cm="1">
        <f t="array" ref="K66">SUMPRODUCT(--ISTEXT(A66:J66)*(A66:J66&lt;&gt;"No"))</f>
        <v>2</v>
      </c>
    </row>
    <row r="67" spans="1:11" x14ac:dyDescent="0.35">
      <c r="A67" s="3" t="s">
        <v>2715</v>
      </c>
      <c r="B67" s="3" t="s">
        <v>244</v>
      </c>
      <c r="C67" t="s">
        <v>2717</v>
      </c>
      <c r="D67" t="s">
        <v>198</v>
      </c>
      <c r="K67" s="11" cm="1">
        <f t="array" ref="K67">SUMPRODUCT(--ISTEXT(A67:J67)*(A67:J67&lt;&gt;"No"))</f>
        <v>4</v>
      </c>
    </row>
    <row r="68" spans="1:11" x14ac:dyDescent="0.35">
      <c r="A68" s="3" t="s">
        <v>2715</v>
      </c>
      <c r="B68" s="3" t="s">
        <v>244</v>
      </c>
      <c r="C68" t="s">
        <v>2717</v>
      </c>
      <c r="D68" t="s">
        <v>854</v>
      </c>
      <c r="E68" t="s">
        <v>198</v>
      </c>
      <c r="K68" s="11" cm="1">
        <f t="array" ref="K68">SUMPRODUCT(--ISTEXT(A68:J68)*(A68:J68&lt;&gt;"No"))</f>
        <v>5</v>
      </c>
    </row>
    <row r="69" spans="1:11" x14ac:dyDescent="0.35">
      <c r="A69" s="3" t="s">
        <v>2715</v>
      </c>
      <c r="B69" s="3"/>
      <c r="K69" s="11" cm="1">
        <f t="array" ref="K69">SUMPRODUCT(--ISTEXT(A69:J69)*(A69:J69&lt;&gt;"No"))</f>
        <v>1</v>
      </c>
    </row>
    <row r="70" spans="1:11" x14ac:dyDescent="0.35">
      <c r="A70" s="3" t="s">
        <v>2715</v>
      </c>
      <c r="B70" s="3" t="s">
        <v>244</v>
      </c>
      <c r="C70" t="s">
        <v>1177</v>
      </c>
      <c r="D70" t="s">
        <v>2718</v>
      </c>
      <c r="E70" t="s">
        <v>198</v>
      </c>
      <c r="K70" s="11" cm="1">
        <f t="array" ref="K70">SUMPRODUCT(--ISTEXT(A70:J70)*(A70:J70&lt;&gt;"No"))</f>
        <v>5</v>
      </c>
    </row>
    <row r="71" spans="1:11" x14ac:dyDescent="0.35">
      <c r="A71" s="3" t="s">
        <v>2715</v>
      </c>
      <c r="B71" s="3" t="s">
        <v>244</v>
      </c>
      <c r="C71" t="s">
        <v>231</v>
      </c>
      <c r="D71" t="s">
        <v>854</v>
      </c>
      <c r="K71" s="11" cm="1">
        <f t="array" ref="K71">SUMPRODUCT(--ISTEXT(A71:J71)*(A71:J71&lt;&gt;"No"))</f>
        <v>4</v>
      </c>
    </row>
    <row r="72" spans="1:11" x14ac:dyDescent="0.35">
      <c r="A72" s="3" t="s">
        <v>2715</v>
      </c>
      <c r="B72" s="3" t="s">
        <v>2717</v>
      </c>
      <c r="C72" t="s">
        <v>198</v>
      </c>
      <c r="K72" s="11" cm="1">
        <f t="array" ref="K72">SUMPRODUCT(--ISTEXT(A72:J72)*(A72:J72&lt;&gt;"No"))</f>
        <v>3</v>
      </c>
    </row>
    <row r="73" spans="1:11" x14ac:dyDescent="0.35">
      <c r="A73" s="3" t="s">
        <v>2715</v>
      </c>
      <c r="B73" s="3" t="s">
        <v>2717</v>
      </c>
      <c r="K73" s="11" cm="1">
        <f t="array" ref="K73">SUMPRODUCT(--ISTEXT(A73:J73)*(A73:J73&lt;&gt;"No"))</f>
        <v>2</v>
      </c>
    </row>
    <row r="74" spans="1:11" x14ac:dyDescent="0.35">
      <c r="A74" s="3" t="s">
        <v>2715</v>
      </c>
      <c r="B74" s="3" t="s">
        <v>2717</v>
      </c>
      <c r="C74" t="s">
        <v>854</v>
      </c>
      <c r="D74" t="s">
        <v>198</v>
      </c>
      <c r="K74" s="11" cm="1">
        <f t="array" ref="K74">SUMPRODUCT(--ISTEXT(A74:J74)*(A74:J74&lt;&gt;"No"))</f>
        <v>4</v>
      </c>
    </row>
    <row r="75" spans="1:11" x14ac:dyDescent="0.35">
      <c r="A75" s="3" t="s">
        <v>2715</v>
      </c>
      <c r="B75" s="3" t="s">
        <v>244</v>
      </c>
      <c r="C75" t="s">
        <v>2719</v>
      </c>
      <c r="D75" t="s">
        <v>2717</v>
      </c>
      <c r="E75" t="s">
        <v>198</v>
      </c>
      <c r="K75" s="11" cm="1">
        <f t="array" ref="K75">SUMPRODUCT(--ISTEXT(A75:J75)*(A75:J75&lt;&gt;"No"))</f>
        <v>5</v>
      </c>
    </row>
    <row r="76" spans="1:11" x14ac:dyDescent="0.35">
      <c r="A76" s="3" t="s">
        <v>2715</v>
      </c>
      <c r="B76" s="3" t="s">
        <v>244</v>
      </c>
      <c r="K76" s="11" cm="1">
        <f t="array" ref="K76">SUMPRODUCT(--ISTEXT(A76:J76)*(A76:J76&lt;&gt;"No"))</f>
        <v>2</v>
      </c>
    </row>
    <row r="77" spans="1:11" x14ac:dyDescent="0.35">
      <c r="A77" s="3" t="s">
        <v>2715</v>
      </c>
      <c r="B77" s="3" t="s">
        <v>244</v>
      </c>
      <c r="C77" t="s">
        <v>2717</v>
      </c>
      <c r="K77" s="11" cm="1">
        <f t="array" ref="K77">SUMPRODUCT(--ISTEXT(A77:J77)*(A77:J77&lt;&gt;"No"))</f>
        <v>3</v>
      </c>
    </row>
    <row r="78" spans="1:11" x14ac:dyDescent="0.35">
      <c r="A78" s="3" t="s">
        <v>2715</v>
      </c>
      <c r="B78" s="3" t="s">
        <v>244</v>
      </c>
      <c r="C78" t="s">
        <v>2717</v>
      </c>
      <c r="D78" t="s">
        <v>854</v>
      </c>
      <c r="E78" t="s">
        <v>198</v>
      </c>
      <c r="K78" s="11" cm="1">
        <f t="array" ref="K78">SUMPRODUCT(--ISTEXT(A78:J78)*(A78:J78&lt;&gt;"No"))</f>
        <v>5</v>
      </c>
    </row>
    <row r="79" spans="1:11" x14ac:dyDescent="0.35">
      <c r="A79" s="3" t="s">
        <v>2715</v>
      </c>
      <c r="B79" s="3" t="s">
        <v>244</v>
      </c>
      <c r="C79" t="s">
        <v>1177</v>
      </c>
      <c r="D79" t="s">
        <v>2717</v>
      </c>
      <c r="E79" t="s">
        <v>854</v>
      </c>
      <c r="F79" t="s">
        <v>2722</v>
      </c>
      <c r="G79" t="s">
        <v>198</v>
      </c>
      <c r="K79" s="11" cm="1">
        <f t="array" ref="K79">SUMPRODUCT(--ISTEXT(A79:J79)*(A79:J79&lt;&gt;"No"))</f>
        <v>7</v>
      </c>
    </row>
    <row r="80" spans="1:11" x14ac:dyDescent="0.35">
      <c r="A80" s="3" t="s">
        <v>2715</v>
      </c>
      <c r="B80" s="3" t="s">
        <v>2717</v>
      </c>
      <c r="K80" s="11" cm="1">
        <f t="array" ref="K80">SUMPRODUCT(--ISTEXT(A80:J80)*(A80:J80&lt;&gt;"No"))</f>
        <v>2</v>
      </c>
    </row>
    <row r="81" spans="1:11" x14ac:dyDescent="0.35">
      <c r="A81" s="3" t="s">
        <v>2715</v>
      </c>
      <c r="B81" s="3" t="s">
        <v>2717</v>
      </c>
      <c r="C81" t="s">
        <v>854</v>
      </c>
      <c r="D81" t="s">
        <v>2720</v>
      </c>
      <c r="E81" t="s">
        <v>198</v>
      </c>
      <c r="K81" s="11" cm="1">
        <f t="array" ref="K81">SUMPRODUCT(--ISTEXT(A81:J81)*(A81:J81&lt;&gt;"No"))</f>
        <v>5</v>
      </c>
    </row>
    <row r="82" spans="1:11" x14ac:dyDescent="0.35">
      <c r="A82" s="3" t="s">
        <v>2715</v>
      </c>
      <c r="B82" s="3" t="s">
        <v>244</v>
      </c>
      <c r="C82" t="s">
        <v>231</v>
      </c>
      <c r="D82" t="s">
        <v>2719</v>
      </c>
      <c r="K82" s="11" cm="1">
        <f t="array" ref="K82">SUMPRODUCT(--ISTEXT(A82:J82)*(A82:J82&lt;&gt;"No"))</f>
        <v>4</v>
      </c>
    </row>
    <row r="83" spans="1:11" x14ac:dyDescent="0.35">
      <c r="A83" s="3" t="s">
        <v>2715</v>
      </c>
      <c r="B83" s="3" t="s">
        <v>244</v>
      </c>
      <c r="C83" t="s">
        <v>2717</v>
      </c>
      <c r="K83" s="11" cm="1">
        <f t="array" ref="K83">SUMPRODUCT(--ISTEXT(A83:J83)*(A83:J83&lt;&gt;"No"))</f>
        <v>3</v>
      </c>
    </row>
    <row r="84" spans="1:11" x14ac:dyDescent="0.35">
      <c r="A84" s="3" t="s">
        <v>2715</v>
      </c>
      <c r="B84" s="3" t="s">
        <v>231</v>
      </c>
      <c r="C84" t="s">
        <v>2717</v>
      </c>
      <c r="D84" t="s">
        <v>198</v>
      </c>
      <c r="K84" s="11" cm="1">
        <f t="array" ref="K84">SUMPRODUCT(--ISTEXT(A84:J84)*(A84:J84&lt;&gt;"No"))</f>
        <v>4</v>
      </c>
    </row>
    <row r="85" spans="1:11" x14ac:dyDescent="0.35">
      <c r="A85" s="3" t="s">
        <v>2715</v>
      </c>
      <c r="B85" s="3" t="s">
        <v>244</v>
      </c>
      <c r="C85" t="s">
        <v>231</v>
      </c>
      <c r="K85" s="11" cm="1">
        <f t="array" ref="K85">SUMPRODUCT(--ISTEXT(A85:J85)*(A85:J85&lt;&gt;"No"))</f>
        <v>3</v>
      </c>
    </row>
    <row r="86" spans="1:11" x14ac:dyDescent="0.35">
      <c r="A86" s="3" t="s">
        <v>2715</v>
      </c>
      <c r="B86" s="3" t="s">
        <v>244</v>
      </c>
      <c r="C86" t="s">
        <v>198</v>
      </c>
      <c r="K86" s="11" cm="1">
        <f t="array" ref="K86">SUMPRODUCT(--ISTEXT(A86:J86)*(A86:J86&lt;&gt;"No"))</f>
        <v>3</v>
      </c>
    </row>
    <row r="87" spans="1:11" x14ac:dyDescent="0.35">
      <c r="A87" s="3"/>
      <c r="B87" s="3" t="s">
        <v>244</v>
      </c>
      <c r="C87" t="s">
        <v>2717</v>
      </c>
      <c r="K87" s="11" cm="1">
        <f t="array" ref="K87">SUMPRODUCT(--ISTEXT(A87:J87)*(A87:J87&lt;&gt;"No"))</f>
        <v>2</v>
      </c>
    </row>
    <row r="88" spans="1:11" x14ac:dyDescent="0.35">
      <c r="A88" s="3" t="s">
        <v>2715</v>
      </c>
      <c r="B88" s="3" t="s">
        <v>244</v>
      </c>
      <c r="C88" t="s">
        <v>2717</v>
      </c>
      <c r="D88" t="s">
        <v>198</v>
      </c>
      <c r="K88" s="11" cm="1">
        <f t="array" ref="K88">SUMPRODUCT(--ISTEXT(A88:J88)*(A88:J88&lt;&gt;"No"))</f>
        <v>4</v>
      </c>
    </row>
    <row r="89" spans="1:11" x14ac:dyDescent="0.35">
      <c r="A89" s="3" t="s">
        <v>2715</v>
      </c>
      <c r="B89" s="3"/>
      <c r="K89" s="11" cm="1">
        <f t="array" ref="K89">SUMPRODUCT(--ISTEXT(A89:J89)*(A89:J89&lt;&gt;"No"))</f>
        <v>1</v>
      </c>
    </row>
    <row r="90" spans="1:11" x14ac:dyDescent="0.35">
      <c r="A90" s="3" t="s">
        <v>2715</v>
      </c>
      <c r="B90" s="3" t="s">
        <v>244</v>
      </c>
      <c r="C90" t="s">
        <v>854</v>
      </c>
      <c r="D90" t="s">
        <v>198</v>
      </c>
      <c r="K90" s="11" cm="1">
        <f t="array" ref="K90">SUMPRODUCT(--ISTEXT(A90:J90)*(A90:J90&lt;&gt;"No"))</f>
        <v>4</v>
      </c>
    </row>
    <row r="91" spans="1:11" x14ac:dyDescent="0.35">
      <c r="A91" s="3" t="s">
        <v>2715</v>
      </c>
      <c r="B91" s="3" t="s">
        <v>244</v>
      </c>
      <c r="C91" t="s">
        <v>2717</v>
      </c>
      <c r="K91" s="11" cm="1">
        <f t="array" ref="K91">SUMPRODUCT(--ISTEXT(A91:J91)*(A91:J91&lt;&gt;"No"))</f>
        <v>3</v>
      </c>
    </row>
    <row r="92" spans="1:11" x14ac:dyDescent="0.35">
      <c r="A92" s="3" t="s">
        <v>2715</v>
      </c>
      <c r="B92" s="3" t="s">
        <v>2717</v>
      </c>
      <c r="K92" s="11" cm="1">
        <f t="array" ref="K92">SUMPRODUCT(--ISTEXT(A92:J92)*(A92:J92&lt;&gt;"No"))</f>
        <v>2</v>
      </c>
    </row>
    <row r="93" spans="1:11" x14ac:dyDescent="0.35">
      <c r="A93" s="3"/>
      <c r="B93" s="3" t="s">
        <v>244</v>
      </c>
      <c r="C93" t="s">
        <v>231</v>
      </c>
      <c r="D93" t="s">
        <v>2720</v>
      </c>
      <c r="E93" t="s">
        <v>198</v>
      </c>
      <c r="K93" s="11" cm="1">
        <f t="array" ref="K93">SUMPRODUCT(--ISTEXT(A93:J93)*(A93:J93&lt;&gt;"No"))</f>
        <v>4</v>
      </c>
    </row>
    <row r="94" spans="1:11" x14ac:dyDescent="0.35">
      <c r="A94" s="3" t="s">
        <v>2715</v>
      </c>
      <c r="B94" s="3" t="s">
        <v>244</v>
      </c>
      <c r="C94" t="s">
        <v>2717</v>
      </c>
      <c r="K94" s="11" cm="1">
        <f t="array" ref="K94">SUMPRODUCT(--ISTEXT(A94:J94)*(A94:J94&lt;&gt;"No"))</f>
        <v>3</v>
      </c>
    </row>
    <row r="95" spans="1:11" x14ac:dyDescent="0.35">
      <c r="A95" s="3" t="s">
        <v>2715</v>
      </c>
      <c r="B95" s="3" t="s">
        <v>244</v>
      </c>
      <c r="C95" t="s">
        <v>231</v>
      </c>
      <c r="D95" t="s">
        <v>2717</v>
      </c>
      <c r="K95" s="11" cm="1">
        <f t="array" ref="K95">SUMPRODUCT(--ISTEXT(A95:J95)*(A95:J95&lt;&gt;"No"))</f>
        <v>4</v>
      </c>
    </row>
    <row r="96" spans="1:11" x14ac:dyDescent="0.35">
      <c r="A96" s="3" t="s">
        <v>2715</v>
      </c>
      <c r="B96" s="3" t="s">
        <v>2719</v>
      </c>
      <c r="C96" t="s">
        <v>198</v>
      </c>
      <c r="K96" s="11" cm="1">
        <f t="array" ref="K96">SUMPRODUCT(--ISTEXT(A96:J96)*(A96:J96&lt;&gt;"No"))</f>
        <v>3</v>
      </c>
    </row>
    <row r="97" spans="1:11" x14ac:dyDescent="0.35">
      <c r="A97" s="3" t="s">
        <v>2715</v>
      </c>
      <c r="B97" s="3" t="s">
        <v>2721</v>
      </c>
      <c r="C97" t="s">
        <v>2719</v>
      </c>
      <c r="D97" t="s">
        <v>2717</v>
      </c>
      <c r="K97" s="11" cm="1">
        <f t="array" ref="K97">SUMPRODUCT(--ISTEXT(A97:J97)*(A97:J97&lt;&gt;"No"))</f>
        <v>4</v>
      </c>
    </row>
    <row r="98" spans="1:11" x14ac:dyDescent="0.35">
      <c r="A98" s="3" t="s">
        <v>2715</v>
      </c>
      <c r="B98" s="3" t="s">
        <v>244</v>
      </c>
      <c r="K98" s="11" cm="1">
        <f t="array" ref="K98">SUMPRODUCT(--ISTEXT(A98:J98)*(A98:J98&lt;&gt;"No"))</f>
        <v>2</v>
      </c>
    </row>
    <row r="99" spans="1:11" x14ac:dyDescent="0.35">
      <c r="A99" s="3" t="s">
        <v>2715</v>
      </c>
      <c r="B99" s="3" t="s">
        <v>244</v>
      </c>
      <c r="C99" t="s">
        <v>2717</v>
      </c>
      <c r="D99" t="s">
        <v>198</v>
      </c>
      <c r="K99" s="11" cm="1">
        <f t="array" ref="K99">SUMPRODUCT(--ISTEXT(A99:J99)*(A99:J99&lt;&gt;"No"))</f>
        <v>4</v>
      </c>
    </row>
    <row r="100" spans="1:11" x14ac:dyDescent="0.35">
      <c r="A100" s="3"/>
      <c r="B100" s="3" t="s">
        <v>244</v>
      </c>
      <c r="C100" t="s">
        <v>2717</v>
      </c>
      <c r="K100" s="11" cm="1">
        <f t="array" ref="K100">SUMPRODUCT(--ISTEXT(A100:J100)*(A100:J100&lt;&gt;"No"))</f>
        <v>2</v>
      </c>
    </row>
    <row r="101" spans="1:11" x14ac:dyDescent="0.35">
      <c r="A101" s="3" t="s">
        <v>2715</v>
      </c>
      <c r="B101" s="3" t="s">
        <v>2717</v>
      </c>
      <c r="K101" s="11" cm="1">
        <f t="array" ref="K101">SUMPRODUCT(--ISTEXT(A101:J101)*(A101:J101&lt;&gt;"No"))</f>
        <v>2</v>
      </c>
    </row>
    <row r="102" spans="1:11" x14ac:dyDescent="0.35">
      <c r="A102" s="3" t="s">
        <v>2715</v>
      </c>
      <c r="B102" s="3" t="s">
        <v>244</v>
      </c>
      <c r="C102" t="s">
        <v>231</v>
      </c>
      <c r="D102" t="s">
        <v>2717</v>
      </c>
      <c r="E102" t="s">
        <v>198</v>
      </c>
      <c r="K102" s="11" cm="1">
        <f t="array" ref="K102">SUMPRODUCT(--ISTEXT(A102:J102)*(A102:J102&lt;&gt;"No"))</f>
        <v>5</v>
      </c>
    </row>
    <row r="103" spans="1:11" x14ac:dyDescent="0.35">
      <c r="A103" s="3" t="s">
        <v>2715</v>
      </c>
      <c r="B103" s="3" t="s">
        <v>1177</v>
      </c>
      <c r="C103" t="s">
        <v>2719</v>
      </c>
      <c r="D103" t="s">
        <v>2717</v>
      </c>
      <c r="K103" s="11" cm="1">
        <f t="array" ref="K103">SUMPRODUCT(--ISTEXT(A103:J103)*(A103:J103&lt;&gt;"No"))</f>
        <v>4</v>
      </c>
    </row>
    <row r="104" spans="1:11" x14ac:dyDescent="0.35">
      <c r="A104" s="3" t="s">
        <v>2715</v>
      </c>
      <c r="B104" s="3" t="s">
        <v>244</v>
      </c>
      <c r="K104" s="11" cm="1">
        <f t="array" ref="K104">SUMPRODUCT(--ISTEXT(A104:J104)*(A104:J104&lt;&gt;"No"))</f>
        <v>2</v>
      </c>
    </row>
    <row r="105" spans="1:11" x14ac:dyDescent="0.35">
      <c r="A105" s="3" t="s">
        <v>2715</v>
      </c>
      <c r="B105" s="3" t="s">
        <v>244</v>
      </c>
      <c r="C105" t="s">
        <v>2717</v>
      </c>
      <c r="K105" s="11" cm="1">
        <f t="array" ref="K105">SUMPRODUCT(--ISTEXT(A105:J105)*(A105:J105&lt;&gt;"No"))</f>
        <v>3</v>
      </c>
    </row>
    <row r="106" spans="1:11" x14ac:dyDescent="0.35">
      <c r="A106" s="3" t="s">
        <v>2715</v>
      </c>
      <c r="B106" s="3" t="s">
        <v>244</v>
      </c>
      <c r="C106" t="s">
        <v>2717</v>
      </c>
      <c r="D106" t="s">
        <v>198</v>
      </c>
      <c r="K106" s="11" cm="1">
        <f t="array" ref="K106">SUMPRODUCT(--ISTEXT(A106:J106)*(A106:J106&lt;&gt;"No"))</f>
        <v>4</v>
      </c>
    </row>
    <row r="107" spans="1:11" x14ac:dyDescent="0.35">
      <c r="A107" s="3" t="s">
        <v>2715</v>
      </c>
      <c r="B107" s="3" t="s">
        <v>854</v>
      </c>
      <c r="K107" s="11" cm="1">
        <f t="array" ref="K107">SUMPRODUCT(--ISTEXT(A107:J107)*(A107:J107&lt;&gt;"No"))</f>
        <v>2</v>
      </c>
    </row>
    <row r="108" spans="1:11" x14ac:dyDescent="0.35">
      <c r="A108" s="3" t="s">
        <v>2715</v>
      </c>
      <c r="B108" s="3" t="s">
        <v>244</v>
      </c>
      <c r="C108" t="s">
        <v>2719</v>
      </c>
      <c r="D108" t="s">
        <v>198</v>
      </c>
      <c r="K108" s="11" cm="1">
        <f t="array" ref="K108">SUMPRODUCT(--ISTEXT(A108:J108)*(A108:J108&lt;&gt;"No"))</f>
        <v>4</v>
      </c>
    </row>
    <row r="109" spans="1:11" x14ac:dyDescent="0.35">
      <c r="A109" s="3" t="s">
        <v>2715</v>
      </c>
      <c r="B109" s="3" t="s">
        <v>244</v>
      </c>
      <c r="C109" t="s">
        <v>2719</v>
      </c>
      <c r="K109" s="11" cm="1">
        <f t="array" ref="K109">SUMPRODUCT(--ISTEXT(A109:J109)*(A109:J109&lt;&gt;"No"))</f>
        <v>3</v>
      </c>
    </row>
    <row r="110" spans="1:11" x14ac:dyDescent="0.35">
      <c r="A110" s="3" t="s">
        <v>2715</v>
      </c>
      <c r="B110" s="3" t="s">
        <v>244</v>
      </c>
      <c r="C110" t="s">
        <v>2717</v>
      </c>
      <c r="D110" t="s">
        <v>198</v>
      </c>
      <c r="K110" s="11" cm="1">
        <f t="array" ref="K110">SUMPRODUCT(--ISTEXT(A110:J110)*(A110:J110&lt;&gt;"No"))</f>
        <v>4</v>
      </c>
    </row>
    <row r="111" spans="1:11" x14ac:dyDescent="0.35">
      <c r="A111" s="3" t="s">
        <v>2715</v>
      </c>
      <c r="B111" s="3" t="s">
        <v>244</v>
      </c>
      <c r="C111" t="s">
        <v>2719</v>
      </c>
      <c r="D111" t="s">
        <v>854</v>
      </c>
      <c r="K111" s="11" cm="1">
        <f t="array" ref="K111">SUMPRODUCT(--ISTEXT(A111:J111)*(A111:J111&lt;&gt;"No"))</f>
        <v>4</v>
      </c>
    </row>
    <row r="112" spans="1:11" x14ac:dyDescent="0.35">
      <c r="A112" s="3" t="s">
        <v>2715</v>
      </c>
      <c r="B112" s="3" t="s">
        <v>244</v>
      </c>
      <c r="C112" t="s">
        <v>2717</v>
      </c>
      <c r="D112" t="s">
        <v>198</v>
      </c>
      <c r="K112" s="11" cm="1">
        <f t="array" ref="K112">SUMPRODUCT(--ISTEXT(A112:J112)*(A112:J112&lt;&gt;"No"))</f>
        <v>4</v>
      </c>
    </row>
    <row r="113" spans="1:11" x14ac:dyDescent="0.35">
      <c r="A113" s="3" t="s">
        <v>2715</v>
      </c>
      <c r="B113" s="3" t="s">
        <v>244</v>
      </c>
      <c r="C113" t="s">
        <v>231</v>
      </c>
      <c r="D113" t="s">
        <v>1177</v>
      </c>
      <c r="E113" t="s">
        <v>198</v>
      </c>
      <c r="K113" s="11" cm="1">
        <f t="array" ref="K113">SUMPRODUCT(--ISTEXT(A113:J113)*(A113:J113&lt;&gt;"No"))</f>
        <v>5</v>
      </c>
    </row>
    <row r="114" spans="1:11" x14ac:dyDescent="0.35">
      <c r="A114" s="3" t="s">
        <v>2715</v>
      </c>
      <c r="B114" s="3" t="s">
        <v>244</v>
      </c>
      <c r="C114" t="s">
        <v>2717</v>
      </c>
      <c r="K114" s="11" cm="1">
        <f t="array" ref="K114">SUMPRODUCT(--ISTEXT(A114:J114)*(A114:J114&lt;&gt;"No"))</f>
        <v>3</v>
      </c>
    </row>
    <row r="115" spans="1:11" x14ac:dyDescent="0.35">
      <c r="A115" s="3" t="s">
        <v>2715</v>
      </c>
      <c r="B115" s="3" t="s">
        <v>231</v>
      </c>
      <c r="K115" s="11" cm="1">
        <f t="array" ref="K115">SUMPRODUCT(--ISTEXT(A115:J115)*(A115:J115&lt;&gt;"No"))</f>
        <v>2</v>
      </c>
    </row>
    <row r="116" spans="1:11" x14ac:dyDescent="0.35">
      <c r="A116" s="3" t="s">
        <v>2715</v>
      </c>
      <c r="B116" s="3" t="s">
        <v>244</v>
      </c>
      <c r="C116" t="s">
        <v>1177</v>
      </c>
      <c r="D116" t="s">
        <v>2719</v>
      </c>
      <c r="E116" t="s">
        <v>2717</v>
      </c>
      <c r="F116" t="s">
        <v>198</v>
      </c>
      <c r="G116" t="s">
        <v>1487</v>
      </c>
      <c r="K116" s="11" cm="1">
        <f t="array" ref="K116">SUMPRODUCT(--ISTEXT(A116:J116)*(A116:J116&lt;&gt;"No"))</f>
        <v>7</v>
      </c>
    </row>
    <row r="117" spans="1:11" x14ac:dyDescent="0.35">
      <c r="A117" s="3" t="s">
        <v>2715</v>
      </c>
      <c r="B117" s="3" t="s">
        <v>244</v>
      </c>
      <c r="K117" s="11" cm="1">
        <f t="array" ref="K117">SUMPRODUCT(--ISTEXT(A117:J117)*(A117:J117&lt;&gt;"No"))</f>
        <v>2</v>
      </c>
    </row>
    <row r="118" spans="1:11" x14ac:dyDescent="0.35">
      <c r="A118" s="3" t="s">
        <v>2715</v>
      </c>
      <c r="B118" s="3" t="s">
        <v>244</v>
      </c>
      <c r="C118" t="s">
        <v>2721</v>
      </c>
      <c r="D118" t="s">
        <v>231</v>
      </c>
      <c r="E118" t="s">
        <v>2717</v>
      </c>
      <c r="K118" s="11" cm="1">
        <f t="array" ref="K118">SUMPRODUCT(--ISTEXT(A118:J118)*(A118:J118&lt;&gt;"No"))</f>
        <v>5</v>
      </c>
    </row>
    <row r="119" spans="1:11" x14ac:dyDescent="0.35">
      <c r="A119" s="3" t="s">
        <v>2715</v>
      </c>
      <c r="B119" s="3" t="s">
        <v>854</v>
      </c>
      <c r="C119" t="s">
        <v>198</v>
      </c>
      <c r="K119" s="11" cm="1">
        <f t="array" ref="K119">SUMPRODUCT(--ISTEXT(A119:J119)*(A119:J119&lt;&gt;"No"))</f>
        <v>3</v>
      </c>
    </row>
    <row r="120" spans="1:11" x14ac:dyDescent="0.35">
      <c r="A120" s="3" t="s">
        <v>2715</v>
      </c>
      <c r="B120" s="3" t="s">
        <v>244</v>
      </c>
      <c r="C120" t="s">
        <v>2721</v>
      </c>
      <c r="D120" t="s">
        <v>854</v>
      </c>
      <c r="E120" t="s">
        <v>198</v>
      </c>
      <c r="K120" s="11" cm="1">
        <f t="array" ref="K120">SUMPRODUCT(--ISTEXT(A120:J120)*(A120:J120&lt;&gt;"No"))</f>
        <v>5</v>
      </c>
    </row>
    <row r="121" spans="1:11" x14ac:dyDescent="0.35">
      <c r="A121" s="3" t="s">
        <v>2715</v>
      </c>
      <c r="B121" s="3" t="s">
        <v>244</v>
      </c>
      <c r="C121" t="s">
        <v>198</v>
      </c>
      <c r="K121" s="11" cm="1">
        <f t="array" ref="K121">SUMPRODUCT(--ISTEXT(A121:J121)*(A121:J121&lt;&gt;"No"))</f>
        <v>3</v>
      </c>
    </row>
    <row r="122" spans="1:11" x14ac:dyDescent="0.35">
      <c r="A122" s="3" t="s">
        <v>2715</v>
      </c>
      <c r="B122" s="3" t="s">
        <v>244</v>
      </c>
      <c r="C122" t="s">
        <v>2721</v>
      </c>
      <c r="D122" t="s">
        <v>2719</v>
      </c>
      <c r="E122" t="s">
        <v>2717</v>
      </c>
      <c r="F122" t="s">
        <v>198</v>
      </c>
      <c r="K122" s="11" cm="1">
        <f t="array" ref="K122">SUMPRODUCT(--ISTEXT(A122:J122)*(A122:J122&lt;&gt;"No"))</f>
        <v>6</v>
      </c>
    </row>
    <row r="123" spans="1:11" x14ac:dyDescent="0.35">
      <c r="A123" s="3" t="s">
        <v>2715</v>
      </c>
      <c r="B123" s="3" t="s">
        <v>244</v>
      </c>
      <c r="C123" t="s">
        <v>198</v>
      </c>
      <c r="K123" s="11" cm="1">
        <f t="array" ref="K123">SUMPRODUCT(--ISTEXT(A123:J123)*(A123:J123&lt;&gt;"No"))</f>
        <v>3</v>
      </c>
    </row>
    <row r="124" spans="1:11" x14ac:dyDescent="0.35">
      <c r="A124" s="3" t="s">
        <v>2715</v>
      </c>
      <c r="B124" s="3" t="s">
        <v>2719</v>
      </c>
      <c r="C124" t="s">
        <v>198</v>
      </c>
      <c r="K124" s="11" cm="1">
        <f t="array" ref="K124">SUMPRODUCT(--ISTEXT(A124:J124)*(A124:J124&lt;&gt;"No"))</f>
        <v>3</v>
      </c>
    </row>
    <row r="125" spans="1:11" x14ac:dyDescent="0.35">
      <c r="A125" s="3" t="s">
        <v>2715</v>
      </c>
      <c r="B125" s="3" t="s">
        <v>2717</v>
      </c>
      <c r="K125" s="11" cm="1">
        <f t="array" ref="K125">SUMPRODUCT(--ISTEXT(A125:J125)*(A125:J125&lt;&gt;"No"))</f>
        <v>2</v>
      </c>
    </row>
    <row r="126" spans="1:11" x14ac:dyDescent="0.35">
      <c r="A126" s="3" t="s">
        <v>2715</v>
      </c>
      <c r="B126" s="3" t="s">
        <v>244</v>
      </c>
      <c r="C126" t="s">
        <v>2721</v>
      </c>
      <c r="D126" t="s">
        <v>231</v>
      </c>
      <c r="E126" t="s">
        <v>2719</v>
      </c>
      <c r="F126" t="s">
        <v>854</v>
      </c>
      <c r="G126" t="s">
        <v>198</v>
      </c>
      <c r="K126" s="11" cm="1">
        <f t="array" ref="K126">SUMPRODUCT(--ISTEXT(A126:J126)*(A126:J126&lt;&gt;"No"))</f>
        <v>7</v>
      </c>
    </row>
    <row r="127" spans="1:11" x14ac:dyDescent="0.35">
      <c r="A127" s="3" t="s">
        <v>2715</v>
      </c>
      <c r="B127" s="3" t="s">
        <v>244</v>
      </c>
      <c r="C127" t="s">
        <v>2717</v>
      </c>
      <c r="K127" s="11" cm="1">
        <f t="array" ref="K127">SUMPRODUCT(--ISTEXT(A127:J127)*(A127:J127&lt;&gt;"No"))</f>
        <v>3</v>
      </c>
    </row>
    <row r="128" spans="1:11" x14ac:dyDescent="0.35">
      <c r="A128" s="3" t="s">
        <v>2715</v>
      </c>
      <c r="B128" s="3" t="s">
        <v>244</v>
      </c>
      <c r="C128" t="s">
        <v>231</v>
      </c>
      <c r="D128" t="s">
        <v>1177</v>
      </c>
      <c r="E128" t="s">
        <v>2717</v>
      </c>
      <c r="F128" t="s">
        <v>198</v>
      </c>
      <c r="K128" s="11" cm="1">
        <f t="array" ref="K128">SUMPRODUCT(--ISTEXT(A128:J128)*(A128:J128&lt;&gt;"No"))</f>
        <v>6</v>
      </c>
    </row>
    <row r="129" spans="1:11" x14ac:dyDescent="0.35">
      <c r="A129" s="3" t="s">
        <v>2715</v>
      </c>
      <c r="B129" s="3"/>
      <c r="K129" s="11" cm="1">
        <f t="array" ref="K129">SUMPRODUCT(--ISTEXT(A129:J129)*(A129:J129&lt;&gt;"No"))</f>
        <v>1</v>
      </c>
    </row>
    <row r="130" spans="1:11" x14ac:dyDescent="0.35">
      <c r="A130" s="3" t="s">
        <v>2715</v>
      </c>
      <c r="B130" s="3" t="s">
        <v>2721</v>
      </c>
      <c r="C130" t="s">
        <v>231</v>
      </c>
      <c r="D130" t="s">
        <v>2717</v>
      </c>
      <c r="E130" t="s">
        <v>198</v>
      </c>
      <c r="K130" s="11" cm="1">
        <f t="array" ref="K130">SUMPRODUCT(--ISTEXT(A130:J130)*(A130:J130&lt;&gt;"No"))</f>
        <v>5</v>
      </c>
    </row>
    <row r="131" spans="1:11" x14ac:dyDescent="0.35">
      <c r="A131" s="3" t="s">
        <v>2715</v>
      </c>
      <c r="B131" s="3" t="s">
        <v>244</v>
      </c>
      <c r="K131" s="11" cm="1">
        <f t="array" ref="K131">SUMPRODUCT(--ISTEXT(A131:J131)*(A131:J131&lt;&gt;"No"))</f>
        <v>2</v>
      </c>
    </row>
    <row r="132" spans="1:11" x14ac:dyDescent="0.35">
      <c r="A132" s="3" t="s">
        <v>2715</v>
      </c>
      <c r="B132" s="3" t="s">
        <v>244</v>
      </c>
      <c r="K132" s="11" cm="1">
        <f t="array" ref="K132">SUMPRODUCT(--ISTEXT(A132:J132)*(A132:J132&lt;&gt;"No"))</f>
        <v>2</v>
      </c>
    </row>
    <row r="133" spans="1:11" x14ac:dyDescent="0.35">
      <c r="A133" s="3" t="s">
        <v>2715</v>
      </c>
      <c r="B133" s="3" t="s">
        <v>244</v>
      </c>
      <c r="C133" t="s">
        <v>2719</v>
      </c>
      <c r="K133" s="11" cm="1">
        <f t="array" ref="K133">SUMPRODUCT(--ISTEXT(A133:J133)*(A133:J133&lt;&gt;"No"))</f>
        <v>3</v>
      </c>
    </row>
    <row r="134" spans="1:11" x14ac:dyDescent="0.35">
      <c r="A134" s="3" t="s">
        <v>2715</v>
      </c>
      <c r="B134" s="3" t="s">
        <v>244</v>
      </c>
      <c r="C134" t="s">
        <v>231</v>
      </c>
      <c r="K134" s="11" cm="1">
        <f t="array" ref="K134">SUMPRODUCT(--ISTEXT(A134:J134)*(A134:J134&lt;&gt;"No"))</f>
        <v>3</v>
      </c>
    </row>
    <row r="135" spans="1:11" x14ac:dyDescent="0.35">
      <c r="A135" s="3" t="s">
        <v>2715</v>
      </c>
      <c r="B135" s="3" t="s">
        <v>244</v>
      </c>
      <c r="C135" t="s">
        <v>2717</v>
      </c>
      <c r="K135" s="11" cm="1">
        <f t="array" ref="K135">SUMPRODUCT(--ISTEXT(A135:J135)*(A135:J135&lt;&gt;"No"))</f>
        <v>3</v>
      </c>
    </row>
    <row r="136" spans="1:11" x14ac:dyDescent="0.35">
      <c r="A136" s="3" t="s">
        <v>2715</v>
      </c>
      <c r="B136" s="3" t="s">
        <v>244</v>
      </c>
      <c r="C136" t="s">
        <v>854</v>
      </c>
      <c r="D136" t="s">
        <v>198</v>
      </c>
      <c r="K136" s="11" cm="1">
        <f t="array" ref="K136">SUMPRODUCT(--ISTEXT(A136:J136)*(A136:J136&lt;&gt;"No"))</f>
        <v>4</v>
      </c>
    </row>
    <row r="137" spans="1:11" x14ac:dyDescent="0.35">
      <c r="A137" s="3" t="s">
        <v>2715</v>
      </c>
      <c r="B137" s="3" t="s">
        <v>244</v>
      </c>
      <c r="C137" t="s">
        <v>2719</v>
      </c>
      <c r="D137" t="s">
        <v>198</v>
      </c>
      <c r="K137" s="11" cm="1">
        <f t="array" ref="K137">SUMPRODUCT(--ISTEXT(A137:J137)*(A137:J137&lt;&gt;"No"))</f>
        <v>4</v>
      </c>
    </row>
    <row r="138" spans="1:11" x14ac:dyDescent="0.35">
      <c r="A138" s="3" t="s">
        <v>2715</v>
      </c>
      <c r="B138" s="3" t="s">
        <v>244</v>
      </c>
      <c r="C138" t="s">
        <v>2721</v>
      </c>
      <c r="D138" t="s">
        <v>2717</v>
      </c>
      <c r="E138" t="s">
        <v>198</v>
      </c>
      <c r="K138" s="11" cm="1">
        <f t="array" ref="K138">SUMPRODUCT(--ISTEXT(A138:J138)*(A138:J138&lt;&gt;"No"))</f>
        <v>5</v>
      </c>
    </row>
    <row r="139" spans="1:11" x14ac:dyDescent="0.35">
      <c r="A139" s="3" t="s">
        <v>2715</v>
      </c>
      <c r="B139" s="3" t="s">
        <v>231</v>
      </c>
      <c r="C139" t="s">
        <v>198</v>
      </c>
      <c r="K139" s="11" cm="1">
        <f t="array" ref="K139">SUMPRODUCT(--ISTEXT(A139:J139)*(A139:J139&lt;&gt;"No"))</f>
        <v>3</v>
      </c>
    </row>
    <row r="140" spans="1:11" x14ac:dyDescent="0.35">
      <c r="A140" s="3" t="s">
        <v>2715</v>
      </c>
      <c r="B140" s="3" t="s">
        <v>244</v>
      </c>
      <c r="C140" t="s">
        <v>2717</v>
      </c>
      <c r="D140" t="s">
        <v>2722</v>
      </c>
      <c r="E140" t="s">
        <v>198</v>
      </c>
      <c r="K140" s="11" cm="1">
        <f t="array" ref="K140">SUMPRODUCT(--ISTEXT(A140:J140)*(A140:J140&lt;&gt;"No"))</f>
        <v>5</v>
      </c>
    </row>
    <row r="141" spans="1:11" x14ac:dyDescent="0.35">
      <c r="A141" s="3" t="s">
        <v>2715</v>
      </c>
      <c r="B141" s="3"/>
      <c r="K141" s="11" cm="1">
        <f t="array" ref="K141">SUMPRODUCT(--ISTEXT(A141:J141)*(A141:J141&lt;&gt;"No"))</f>
        <v>1</v>
      </c>
    </row>
    <row r="142" spans="1:11" x14ac:dyDescent="0.35">
      <c r="A142" s="3" t="s">
        <v>2715</v>
      </c>
      <c r="B142" s="3" t="s">
        <v>244</v>
      </c>
      <c r="C142" t="s">
        <v>2717</v>
      </c>
      <c r="K142" s="11" cm="1">
        <f t="array" ref="K142">SUMPRODUCT(--ISTEXT(A142:J142)*(A142:J142&lt;&gt;"No"))</f>
        <v>3</v>
      </c>
    </row>
    <row r="143" spans="1:11" x14ac:dyDescent="0.35">
      <c r="A143" s="3" t="s">
        <v>2715</v>
      </c>
      <c r="B143" s="3" t="s">
        <v>2717</v>
      </c>
      <c r="K143" s="11" cm="1">
        <f t="array" ref="K143">SUMPRODUCT(--ISTEXT(A143:J143)*(A143:J143&lt;&gt;"No"))</f>
        <v>2</v>
      </c>
    </row>
    <row r="144" spans="1:11" x14ac:dyDescent="0.35">
      <c r="A144" s="3" t="s">
        <v>2715</v>
      </c>
      <c r="B144" s="3" t="s">
        <v>1177</v>
      </c>
      <c r="C144" t="s">
        <v>198</v>
      </c>
      <c r="K144" s="11" cm="1">
        <f t="array" ref="K144">SUMPRODUCT(--ISTEXT(A144:J144)*(A144:J144&lt;&gt;"No"))</f>
        <v>3</v>
      </c>
    </row>
    <row r="145" spans="1:11" x14ac:dyDescent="0.35">
      <c r="A145" s="3" t="s">
        <v>2715</v>
      </c>
      <c r="B145" s="3" t="s">
        <v>2718</v>
      </c>
      <c r="C145" t="s">
        <v>2717</v>
      </c>
      <c r="D145" t="s">
        <v>198</v>
      </c>
      <c r="K145" s="11" cm="1">
        <f t="array" ref="K145">SUMPRODUCT(--ISTEXT(A145:J145)*(A145:J145&lt;&gt;"No"))</f>
        <v>4</v>
      </c>
    </row>
    <row r="146" spans="1:11" x14ac:dyDescent="0.35">
      <c r="A146" s="3" t="s">
        <v>2715</v>
      </c>
      <c r="B146" s="3" t="s">
        <v>2717</v>
      </c>
      <c r="C146" t="s">
        <v>198</v>
      </c>
      <c r="K146" s="11" cm="1">
        <f t="array" ref="K146">SUMPRODUCT(--ISTEXT(A146:J146)*(A146:J146&lt;&gt;"No"))</f>
        <v>3</v>
      </c>
    </row>
    <row r="147" spans="1:11" x14ac:dyDescent="0.35">
      <c r="A147" s="3" t="s">
        <v>2715</v>
      </c>
      <c r="B147" s="3" t="s">
        <v>244</v>
      </c>
      <c r="C147" t="s">
        <v>2717</v>
      </c>
      <c r="D147" t="s">
        <v>198</v>
      </c>
      <c r="K147" s="11" cm="1">
        <f t="array" ref="K147">SUMPRODUCT(--ISTEXT(A147:J147)*(A147:J147&lt;&gt;"No"))</f>
        <v>4</v>
      </c>
    </row>
    <row r="148" spans="1:11" x14ac:dyDescent="0.35">
      <c r="A148" s="3" t="s">
        <v>2715</v>
      </c>
      <c r="B148" s="3" t="s">
        <v>244</v>
      </c>
      <c r="C148" t="s">
        <v>231</v>
      </c>
      <c r="D148" t="s">
        <v>1177</v>
      </c>
      <c r="E148" t="s">
        <v>198</v>
      </c>
      <c r="K148" s="11" cm="1">
        <f t="array" ref="K148">SUMPRODUCT(--ISTEXT(A148:J148)*(A148:J148&lt;&gt;"No"))</f>
        <v>5</v>
      </c>
    </row>
    <row r="149" spans="1:11" x14ac:dyDescent="0.35">
      <c r="A149" s="3" t="s">
        <v>2715</v>
      </c>
      <c r="B149" s="3" t="s">
        <v>244</v>
      </c>
      <c r="C149" t="s">
        <v>2719</v>
      </c>
      <c r="D149" t="s">
        <v>198</v>
      </c>
      <c r="K149" s="11" cm="1">
        <f t="array" ref="K149">SUMPRODUCT(--ISTEXT(A149:J149)*(A149:J149&lt;&gt;"No"))</f>
        <v>4</v>
      </c>
    </row>
    <row r="150" spans="1:11" x14ac:dyDescent="0.35">
      <c r="A150" s="3" t="s">
        <v>2715</v>
      </c>
      <c r="B150" s="3" t="s">
        <v>1177</v>
      </c>
      <c r="C150" t="s">
        <v>2717</v>
      </c>
      <c r="K150" s="11" cm="1">
        <f t="array" ref="K150">SUMPRODUCT(--ISTEXT(A150:J150)*(A150:J150&lt;&gt;"No"))</f>
        <v>3</v>
      </c>
    </row>
    <row r="151" spans="1:11" x14ac:dyDescent="0.35">
      <c r="A151" s="3" t="s">
        <v>2715</v>
      </c>
      <c r="B151" s="3" t="s">
        <v>2718</v>
      </c>
      <c r="C151" t="s">
        <v>198</v>
      </c>
      <c r="K151" s="11" cm="1">
        <f t="array" ref="K151">SUMPRODUCT(--ISTEXT(A151:J151)*(A151:J151&lt;&gt;"No"))</f>
        <v>3</v>
      </c>
    </row>
    <row r="152" spans="1:11" x14ac:dyDescent="0.35">
      <c r="A152" s="3" t="s">
        <v>2715</v>
      </c>
      <c r="B152" s="3"/>
      <c r="K152" s="11" cm="1">
        <f t="array" ref="K152">SUMPRODUCT(--ISTEXT(A152:J152)*(A152:J152&lt;&gt;"No"))</f>
        <v>1</v>
      </c>
    </row>
    <row r="153" spans="1:11" x14ac:dyDescent="0.35">
      <c r="A153" s="3" t="s">
        <v>2715</v>
      </c>
      <c r="B153" s="3" t="s">
        <v>244</v>
      </c>
      <c r="K153" s="11" cm="1">
        <f t="array" ref="K153">SUMPRODUCT(--ISTEXT(A153:J153)*(A153:J153&lt;&gt;"No"))</f>
        <v>2</v>
      </c>
    </row>
    <row r="154" spans="1:11" x14ac:dyDescent="0.35">
      <c r="A154" s="3" t="s">
        <v>2715</v>
      </c>
      <c r="B154" s="3" t="s">
        <v>244</v>
      </c>
      <c r="C154" t="s">
        <v>1487</v>
      </c>
      <c r="K154" s="11" cm="1">
        <f t="array" ref="K154">SUMPRODUCT(--ISTEXT(A154:J154)*(A154:J154&lt;&gt;"No"))</f>
        <v>3</v>
      </c>
    </row>
    <row r="155" spans="1:11" x14ac:dyDescent="0.35">
      <c r="A155" s="3" t="s">
        <v>2715</v>
      </c>
      <c r="B155" s="3" t="s">
        <v>1177</v>
      </c>
      <c r="K155" s="11" cm="1">
        <f t="array" ref="K155">SUMPRODUCT(--ISTEXT(A155:J155)*(A155:J155&lt;&gt;"No"))</f>
        <v>2</v>
      </c>
    </row>
    <row r="156" spans="1:11" x14ac:dyDescent="0.35">
      <c r="A156" s="3" t="s">
        <v>2715</v>
      </c>
      <c r="B156" s="3" t="s">
        <v>244</v>
      </c>
      <c r="C156" t="s">
        <v>2721</v>
      </c>
      <c r="D156" t="s">
        <v>1177</v>
      </c>
      <c r="E156" t="s">
        <v>2719</v>
      </c>
      <c r="F156" t="s">
        <v>2717</v>
      </c>
      <c r="G156" t="s">
        <v>198</v>
      </c>
      <c r="K156" s="11" cm="1">
        <f t="array" ref="K156">SUMPRODUCT(--ISTEXT(A156:J156)*(A156:J156&lt;&gt;"No"))</f>
        <v>7</v>
      </c>
    </row>
    <row r="157" spans="1:11" x14ac:dyDescent="0.35">
      <c r="A157" s="3" t="s">
        <v>2715</v>
      </c>
      <c r="B157" s="3" t="s">
        <v>2717</v>
      </c>
      <c r="C157" t="s">
        <v>198</v>
      </c>
      <c r="K157" s="11" cm="1">
        <f t="array" ref="K157">SUMPRODUCT(--ISTEXT(A157:J157)*(A157:J157&lt;&gt;"No"))</f>
        <v>3</v>
      </c>
    </row>
    <row r="158" spans="1:11" x14ac:dyDescent="0.35">
      <c r="A158" s="3" t="s">
        <v>2715</v>
      </c>
      <c r="B158" s="3" t="s">
        <v>2717</v>
      </c>
      <c r="C158" t="s">
        <v>854</v>
      </c>
      <c r="D158" t="s">
        <v>2720</v>
      </c>
      <c r="E158" t="s">
        <v>198</v>
      </c>
      <c r="K158" s="11" cm="1">
        <f t="array" ref="K158">SUMPRODUCT(--ISTEXT(A158:J158)*(A158:J158&lt;&gt;"No"))</f>
        <v>5</v>
      </c>
    </row>
    <row r="159" spans="1:11" x14ac:dyDescent="0.35">
      <c r="A159" s="3" t="s">
        <v>2715</v>
      </c>
      <c r="B159" s="3" t="s">
        <v>1177</v>
      </c>
      <c r="C159" t="s">
        <v>854</v>
      </c>
      <c r="D159" t="s">
        <v>198</v>
      </c>
      <c r="K159" s="11" cm="1">
        <f t="array" ref="K159">SUMPRODUCT(--ISTEXT(A159:J159)*(A159:J159&lt;&gt;"No"))</f>
        <v>4</v>
      </c>
    </row>
    <row r="160" spans="1:11" x14ac:dyDescent="0.35">
      <c r="A160" s="3" t="s">
        <v>2715</v>
      </c>
      <c r="B160" s="3" t="s">
        <v>244</v>
      </c>
      <c r="C160" t="s">
        <v>2719</v>
      </c>
      <c r="D160" t="s">
        <v>2717</v>
      </c>
      <c r="K160" s="11" cm="1">
        <f t="array" ref="K160">SUMPRODUCT(--ISTEXT(A160:J160)*(A160:J160&lt;&gt;"No"))</f>
        <v>4</v>
      </c>
    </row>
    <row r="161" spans="1:11" x14ac:dyDescent="0.35">
      <c r="A161" s="3" t="s">
        <v>2715</v>
      </c>
      <c r="B161" s="3" t="s">
        <v>231</v>
      </c>
      <c r="C161" t="s">
        <v>2717</v>
      </c>
      <c r="D161" t="s">
        <v>198</v>
      </c>
      <c r="K161" s="11" cm="1">
        <f t="array" ref="K161">SUMPRODUCT(--ISTEXT(A161:J161)*(A161:J161&lt;&gt;"No"))</f>
        <v>4</v>
      </c>
    </row>
    <row r="162" spans="1:11" x14ac:dyDescent="0.35">
      <c r="A162" s="3" t="s">
        <v>2715</v>
      </c>
      <c r="B162" s="3"/>
      <c r="K162" s="11" cm="1">
        <f t="array" ref="K162">SUMPRODUCT(--ISTEXT(A162:J162)*(A162:J162&lt;&gt;"No"))</f>
        <v>1</v>
      </c>
    </row>
    <row r="163" spans="1:11" x14ac:dyDescent="0.35">
      <c r="A163" s="3" t="s">
        <v>2715</v>
      </c>
      <c r="B163" s="3" t="s">
        <v>2721</v>
      </c>
      <c r="C163" t="s">
        <v>231</v>
      </c>
      <c r="D163" t="s">
        <v>854</v>
      </c>
      <c r="E163" t="s">
        <v>198</v>
      </c>
      <c r="K163" s="11" cm="1">
        <f t="array" ref="K163">SUMPRODUCT(--ISTEXT(A163:J163)*(A163:J163&lt;&gt;"No"))</f>
        <v>5</v>
      </c>
    </row>
    <row r="164" spans="1:11" x14ac:dyDescent="0.35">
      <c r="A164" s="3" t="s">
        <v>2715</v>
      </c>
      <c r="B164" s="3" t="s">
        <v>231</v>
      </c>
      <c r="C164" t="s">
        <v>2719</v>
      </c>
      <c r="D164" t="s">
        <v>198</v>
      </c>
      <c r="K164" s="11" cm="1">
        <f t="array" ref="K164">SUMPRODUCT(--ISTEXT(A164:J164)*(A164:J164&lt;&gt;"No"))</f>
        <v>4</v>
      </c>
    </row>
    <row r="165" spans="1:11" x14ac:dyDescent="0.35">
      <c r="A165" s="3" t="s">
        <v>2715</v>
      </c>
      <c r="B165" s="3" t="s">
        <v>2719</v>
      </c>
      <c r="K165" s="11" cm="1">
        <f t="array" ref="K165">SUMPRODUCT(--ISTEXT(A165:J165)*(A165:J165&lt;&gt;"No"))</f>
        <v>2</v>
      </c>
    </row>
    <row r="166" spans="1:11" x14ac:dyDescent="0.35">
      <c r="A166" s="3" t="s">
        <v>2715</v>
      </c>
      <c r="B166" s="3" t="s">
        <v>244</v>
      </c>
      <c r="K166" s="11" cm="1">
        <f t="array" ref="K166">SUMPRODUCT(--ISTEXT(A166:J166)*(A166:J166&lt;&gt;"No"))</f>
        <v>2</v>
      </c>
    </row>
    <row r="167" spans="1:11" ht="29" x14ac:dyDescent="0.35">
      <c r="A167" s="3" t="s">
        <v>2715</v>
      </c>
      <c r="B167" s="3" t="s">
        <v>198</v>
      </c>
      <c r="K167" s="11" cm="1">
        <f t="array" ref="K167">SUMPRODUCT(--ISTEXT(A167:J167)*(A167:J167&lt;&gt;"No"))</f>
        <v>2</v>
      </c>
    </row>
    <row r="168" spans="1:11" x14ac:dyDescent="0.35">
      <c r="A168" s="3" t="s">
        <v>2715</v>
      </c>
      <c r="B168" s="3" t="s">
        <v>244</v>
      </c>
      <c r="C168" t="s">
        <v>231</v>
      </c>
      <c r="K168" s="11" cm="1">
        <f t="array" ref="K168">SUMPRODUCT(--ISTEXT(A168:J168)*(A168:J168&lt;&gt;"No"))</f>
        <v>3</v>
      </c>
    </row>
    <row r="169" spans="1:11" x14ac:dyDescent="0.35">
      <c r="A169" s="3" t="s">
        <v>2715</v>
      </c>
      <c r="B169" s="3" t="s">
        <v>244</v>
      </c>
      <c r="C169" t="s">
        <v>1177</v>
      </c>
      <c r="D169" t="s">
        <v>2719</v>
      </c>
      <c r="E169" t="s">
        <v>2717</v>
      </c>
      <c r="F169" t="s">
        <v>854</v>
      </c>
      <c r="G169" t="s">
        <v>2720</v>
      </c>
      <c r="H169" t="s">
        <v>198</v>
      </c>
      <c r="K169" s="11" cm="1">
        <f t="array" ref="K169">SUMPRODUCT(--ISTEXT(A169:J169)*(A169:J169&lt;&gt;"No"))</f>
        <v>8</v>
      </c>
    </row>
    <row r="170" spans="1:11" x14ac:dyDescent="0.35">
      <c r="A170" s="3" t="s">
        <v>2715</v>
      </c>
      <c r="B170" s="3" t="s">
        <v>244</v>
      </c>
      <c r="K170" s="11" cm="1">
        <f t="array" ref="K170">SUMPRODUCT(--ISTEXT(A170:J170)*(A170:J170&lt;&gt;"No"))</f>
        <v>2</v>
      </c>
    </row>
    <row r="171" spans="1:11" x14ac:dyDescent="0.35">
      <c r="A171" s="3" t="s">
        <v>2715</v>
      </c>
      <c r="B171" s="3" t="s">
        <v>244</v>
      </c>
      <c r="C171" t="s">
        <v>2719</v>
      </c>
      <c r="D171" t="s">
        <v>198</v>
      </c>
      <c r="K171" s="11" cm="1">
        <f t="array" ref="K171">SUMPRODUCT(--ISTEXT(A171:J171)*(A171:J171&lt;&gt;"No"))</f>
        <v>4</v>
      </c>
    </row>
    <row r="172" spans="1:11" ht="29" x14ac:dyDescent="0.35">
      <c r="A172" s="3" t="s">
        <v>2715</v>
      </c>
      <c r="B172" s="3" t="s">
        <v>198</v>
      </c>
      <c r="K172" s="11" cm="1">
        <f t="array" ref="K172">SUMPRODUCT(--ISTEXT(A172:J172)*(A172:J172&lt;&gt;"No"))</f>
        <v>2</v>
      </c>
    </row>
    <row r="173" spans="1:11" x14ac:dyDescent="0.35">
      <c r="A173" s="3" t="s">
        <v>2715</v>
      </c>
      <c r="B173" s="3" t="s">
        <v>244</v>
      </c>
      <c r="C173" t="s">
        <v>231</v>
      </c>
      <c r="D173" t="s">
        <v>2717</v>
      </c>
      <c r="E173" t="s">
        <v>198</v>
      </c>
      <c r="K173" s="11" cm="1">
        <f t="array" ref="K173">SUMPRODUCT(--ISTEXT(A173:J173)*(A173:J173&lt;&gt;"No"))</f>
        <v>5</v>
      </c>
    </row>
    <row r="174" spans="1:11" x14ac:dyDescent="0.35">
      <c r="A174" s="3" t="s">
        <v>2715</v>
      </c>
      <c r="B174" s="3" t="s">
        <v>244</v>
      </c>
      <c r="K174" s="11" cm="1">
        <f t="array" ref="K174">SUMPRODUCT(--ISTEXT(A174:J174)*(A174:J174&lt;&gt;"No"))</f>
        <v>2</v>
      </c>
    </row>
    <row r="175" spans="1:11" x14ac:dyDescent="0.35">
      <c r="A175" s="3" t="s">
        <v>2715</v>
      </c>
      <c r="B175" s="3" t="s">
        <v>244</v>
      </c>
      <c r="C175" t="s">
        <v>231</v>
      </c>
      <c r="D175" t="s">
        <v>2719</v>
      </c>
      <c r="E175" t="s">
        <v>854</v>
      </c>
      <c r="F175" t="s">
        <v>198</v>
      </c>
      <c r="K175" s="11" cm="1">
        <f t="array" ref="K175">SUMPRODUCT(--ISTEXT(A175:J175)*(A175:J175&lt;&gt;"No"))</f>
        <v>6</v>
      </c>
    </row>
    <row r="176" spans="1:11" x14ac:dyDescent="0.35">
      <c r="A176" s="3" t="s">
        <v>2715</v>
      </c>
      <c r="B176" s="3" t="s">
        <v>231</v>
      </c>
      <c r="C176" t="s">
        <v>1177</v>
      </c>
      <c r="D176" t="s">
        <v>198</v>
      </c>
      <c r="K176" s="11" cm="1">
        <f t="array" ref="K176">SUMPRODUCT(--ISTEXT(A176:J176)*(A176:J176&lt;&gt;"No"))</f>
        <v>4</v>
      </c>
    </row>
    <row r="177" spans="1:11" x14ac:dyDescent="0.35">
      <c r="A177" s="3" t="s">
        <v>2715</v>
      </c>
      <c r="B177" s="3" t="s">
        <v>244</v>
      </c>
      <c r="C177" t="s">
        <v>231</v>
      </c>
      <c r="D177" t="s">
        <v>2718</v>
      </c>
      <c r="E177" t="s">
        <v>198</v>
      </c>
      <c r="K177" s="11" cm="1">
        <f t="array" ref="K177">SUMPRODUCT(--ISTEXT(A177:J177)*(A177:J177&lt;&gt;"No"))</f>
        <v>5</v>
      </c>
    </row>
    <row r="178" spans="1:11" x14ac:dyDescent="0.35">
      <c r="A178" s="3" t="s">
        <v>2715</v>
      </c>
      <c r="B178" s="3" t="s">
        <v>244</v>
      </c>
      <c r="C178" t="s">
        <v>2721</v>
      </c>
      <c r="D178" t="s">
        <v>2717</v>
      </c>
      <c r="E178" t="s">
        <v>198</v>
      </c>
      <c r="K178" s="11" cm="1">
        <f t="array" ref="K178">SUMPRODUCT(--ISTEXT(A178:J178)*(A178:J178&lt;&gt;"No"))</f>
        <v>5</v>
      </c>
    </row>
    <row r="179" spans="1:11" x14ac:dyDescent="0.35">
      <c r="A179" s="3" t="s">
        <v>2715</v>
      </c>
      <c r="B179" s="3" t="s">
        <v>244</v>
      </c>
      <c r="C179" t="s">
        <v>2721</v>
      </c>
      <c r="D179" t="s">
        <v>231</v>
      </c>
      <c r="E179" t="s">
        <v>2719</v>
      </c>
      <c r="K179" s="11" cm="1">
        <f t="array" ref="K179">SUMPRODUCT(--ISTEXT(A179:J179)*(A179:J179&lt;&gt;"No"))</f>
        <v>5</v>
      </c>
    </row>
    <row r="180" spans="1:11" x14ac:dyDescent="0.35">
      <c r="A180" s="3" t="s">
        <v>2715</v>
      </c>
      <c r="B180" s="3" t="s">
        <v>2717</v>
      </c>
      <c r="C180" t="s">
        <v>198</v>
      </c>
      <c r="K180" s="11" cm="1">
        <f t="array" ref="K180">SUMPRODUCT(--ISTEXT(A180:J180)*(A180:J180&lt;&gt;"No"))</f>
        <v>3</v>
      </c>
    </row>
    <row r="181" spans="1:11" x14ac:dyDescent="0.35">
      <c r="A181" s="3" t="s">
        <v>2715</v>
      </c>
      <c r="B181" s="3" t="s">
        <v>231</v>
      </c>
      <c r="K181" s="11" cm="1">
        <f t="array" ref="K181">SUMPRODUCT(--ISTEXT(A181:J181)*(A181:J181&lt;&gt;"No"))</f>
        <v>2</v>
      </c>
    </row>
    <row r="182" spans="1:11" x14ac:dyDescent="0.35">
      <c r="A182" s="3" t="s">
        <v>2715</v>
      </c>
      <c r="B182" s="3" t="s">
        <v>244</v>
      </c>
      <c r="C182" t="s">
        <v>198</v>
      </c>
      <c r="K182" s="11" cm="1">
        <f t="array" ref="K182">SUMPRODUCT(--ISTEXT(A182:J182)*(A182:J182&lt;&gt;"No"))</f>
        <v>3</v>
      </c>
    </row>
    <row r="183" spans="1:11" x14ac:dyDescent="0.35">
      <c r="A183" s="3" t="s">
        <v>2715</v>
      </c>
      <c r="B183" s="3" t="s">
        <v>244</v>
      </c>
      <c r="C183" t="s">
        <v>231</v>
      </c>
      <c r="D183" t="s">
        <v>2717</v>
      </c>
      <c r="E183" t="s">
        <v>198</v>
      </c>
      <c r="K183" s="11" cm="1">
        <f t="array" ref="K183">SUMPRODUCT(--ISTEXT(A183:J183)*(A183:J183&lt;&gt;"No"))</f>
        <v>5</v>
      </c>
    </row>
    <row r="184" spans="1:11" x14ac:dyDescent="0.35">
      <c r="A184" s="3" t="s">
        <v>2715</v>
      </c>
      <c r="B184" s="3" t="s">
        <v>244</v>
      </c>
      <c r="K184" s="11" cm="1">
        <f t="array" ref="K184">SUMPRODUCT(--ISTEXT(A184:J184)*(A184:J184&lt;&gt;"No"))</f>
        <v>2</v>
      </c>
    </row>
    <row r="185" spans="1:11" x14ac:dyDescent="0.35">
      <c r="A185" s="3" t="s">
        <v>2715</v>
      </c>
      <c r="B185" s="3" t="s">
        <v>2718</v>
      </c>
      <c r="K185" s="11" cm="1">
        <f t="array" ref="K185">SUMPRODUCT(--ISTEXT(A185:J185)*(A185:J185&lt;&gt;"No"))</f>
        <v>2</v>
      </c>
    </row>
    <row r="186" spans="1:11" x14ac:dyDescent="0.35">
      <c r="A186" s="3" t="s">
        <v>2715</v>
      </c>
      <c r="B186" s="3" t="s">
        <v>2717</v>
      </c>
      <c r="K186" s="11" cm="1">
        <f t="array" ref="K186">SUMPRODUCT(--ISTEXT(A186:J186)*(A186:J186&lt;&gt;"No"))</f>
        <v>2</v>
      </c>
    </row>
    <row r="187" spans="1:11" x14ac:dyDescent="0.35">
      <c r="A187" s="3" t="s">
        <v>2715</v>
      </c>
      <c r="B187" s="3"/>
      <c r="K187" s="11" cm="1">
        <f t="array" ref="K187">SUMPRODUCT(--ISTEXT(A187:J187)*(A187:J187&lt;&gt;"No"))</f>
        <v>1</v>
      </c>
    </row>
    <row r="188" spans="1:11" x14ac:dyDescent="0.35">
      <c r="A188" s="3" t="s">
        <v>2715</v>
      </c>
      <c r="B188" s="3" t="s">
        <v>244</v>
      </c>
      <c r="C188" t="s">
        <v>2721</v>
      </c>
      <c r="D188" t="s">
        <v>1177</v>
      </c>
      <c r="E188" t="s">
        <v>2719</v>
      </c>
      <c r="F188" t="s">
        <v>2717</v>
      </c>
      <c r="G188" t="s">
        <v>854</v>
      </c>
      <c r="H188" t="s">
        <v>198</v>
      </c>
      <c r="K188" s="11" cm="1">
        <f t="array" ref="K188">SUMPRODUCT(--ISTEXT(A188:J188)*(A188:J188&lt;&gt;"No"))</f>
        <v>8</v>
      </c>
    </row>
    <row r="189" spans="1:11" x14ac:dyDescent="0.35">
      <c r="A189" s="3" t="s">
        <v>2715</v>
      </c>
      <c r="B189" s="3" t="s">
        <v>2719</v>
      </c>
      <c r="C189" t="s">
        <v>854</v>
      </c>
      <c r="K189" s="11" cm="1">
        <f t="array" ref="K189">SUMPRODUCT(--ISTEXT(A189:J189)*(A189:J189&lt;&gt;"No"))</f>
        <v>3</v>
      </c>
    </row>
    <row r="190" spans="1:11" x14ac:dyDescent="0.35">
      <c r="A190" s="3" t="s">
        <v>2715</v>
      </c>
      <c r="B190" s="3" t="s">
        <v>244</v>
      </c>
      <c r="C190" t="s">
        <v>2719</v>
      </c>
      <c r="D190" t="s">
        <v>198</v>
      </c>
      <c r="K190" s="11" cm="1">
        <f t="array" ref="K190">SUMPRODUCT(--ISTEXT(A190:J190)*(A190:J190&lt;&gt;"No"))</f>
        <v>4</v>
      </c>
    </row>
    <row r="191" spans="1:11" x14ac:dyDescent="0.35">
      <c r="A191" s="3" t="s">
        <v>2715</v>
      </c>
      <c r="B191" s="3" t="s">
        <v>244</v>
      </c>
      <c r="C191" t="s">
        <v>854</v>
      </c>
      <c r="D191" t="s">
        <v>198</v>
      </c>
      <c r="K191" s="11" cm="1">
        <f t="array" ref="K191">SUMPRODUCT(--ISTEXT(A191:J191)*(A191:J191&lt;&gt;"No"))</f>
        <v>4</v>
      </c>
    </row>
    <row r="192" spans="1:11" x14ac:dyDescent="0.35">
      <c r="A192" s="3" t="s">
        <v>2715</v>
      </c>
      <c r="B192" s="3" t="s">
        <v>244</v>
      </c>
      <c r="C192" t="s">
        <v>2717</v>
      </c>
      <c r="K192" s="11" cm="1">
        <f t="array" ref="K192">SUMPRODUCT(--ISTEXT(A192:J192)*(A192:J192&lt;&gt;"No"))</f>
        <v>3</v>
      </c>
    </row>
    <row r="193" spans="1:11" x14ac:dyDescent="0.35">
      <c r="A193" s="3" t="s">
        <v>2715</v>
      </c>
      <c r="B193" s="3" t="s">
        <v>2717</v>
      </c>
      <c r="C193" t="s">
        <v>854</v>
      </c>
      <c r="D193" t="s">
        <v>198</v>
      </c>
      <c r="K193" s="11" cm="1">
        <f t="array" ref="K193">SUMPRODUCT(--ISTEXT(A193:J193)*(A193:J193&lt;&gt;"No"))</f>
        <v>4</v>
      </c>
    </row>
    <row r="194" spans="1:11" x14ac:dyDescent="0.35">
      <c r="A194" s="3" t="s">
        <v>2715</v>
      </c>
      <c r="B194" s="3" t="s">
        <v>2717</v>
      </c>
      <c r="C194" t="s">
        <v>198</v>
      </c>
      <c r="D194" t="s">
        <v>1487</v>
      </c>
      <c r="K194" s="11" cm="1">
        <f t="array" ref="K194">SUMPRODUCT(--ISTEXT(A194:J194)*(A194:J194&lt;&gt;"No"))</f>
        <v>4</v>
      </c>
    </row>
    <row r="195" spans="1:11" x14ac:dyDescent="0.35">
      <c r="A195" s="3" t="s">
        <v>2715</v>
      </c>
      <c r="B195" s="3" t="s">
        <v>2717</v>
      </c>
      <c r="K195" s="11" cm="1">
        <f t="array" ref="K195">SUMPRODUCT(--ISTEXT(A195:J195)*(A195:J195&lt;&gt;"No"))</f>
        <v>2</v>
      </c>
    </row>
    <row r="196" spans="1:11" x14ac:dyDescent="0.35">
      <c r="A196" s="3" t="s">
        <v>2715</v>
      </c>
      <c r="B196" s="3"/>
      <c r="K196" s="11" cm="1">
        <f t="array" ref="K196">SUMPRODUCT(--ISTEXT(A196:J196)*(A196:J196&lt;&gt;"No"))</f>
        <v>1</v>
      </c>
    </row>
    <row r="197" spans="1:11" x14ac:dyDescent="0.35">
      <c r="A197" s="3" t="s">
        <v>2715</v>
      </c>
      <c r="B197" s="3"/>
      <c r="K197" s="11" cm="1">
        <f t="array" ref="K197">SUMPRODUCT(--ISTEXT(A197:J197)*(A197:J197&lt;&gt;"No"))</f>
        <v>1</v>
      </c>
    </row>
    <row r="198" spans="1:11" x14ac:dyDescent="0.35">
      <c r="A198" s="3" t="s">
        <v>2715</v>
      </c>
      <c r="B198" s="3" t="s">
        <v>244</v>
      </c>
      <c r="C198" t="s">
        <v>2717</v>
      </c>
      <c r="D198" t="s">
        <v>2720</v>
      </c>
      <c r="E198" t="s">
        <v>198</v>
      </c>
      <c r="K198" s="11" cm="1">
        <f t="array" ref="K198">SUMPRODUCT(--ISTEXT(A198:J198)*(A198:J198&lt;&gt;"No"))</f>
        <v>5</v>
      </c>
    </row>
    <row r="199" spans="1:11" x14ac:dyDescent="0.35">
      <c r="A199" s="3" t="s">
        <v>2715</v>
      </c>
      <c r="B199" s="3" t="s">
        <v>244</v>
      </c>
      <c r="C199" t="s">
        <v>198</v>
      </c>
      <c r="K199" s="11" cm="1">
        <f t="array" ref="K199">SUMPRODUCT(--ISTEXT(A199:J199)*(A199:J199&lt;&gt;"No"))</f>
        <v>3</v>
      </c>
    </row>
    <row r="200" spans="1:11" x14ac:dyDescent="0.35">
      <c r="A200" s="3" t="s">
        <v>2715</v>
      </c>
      <c r="B200" s="3" t="s">
        <v>244</v>
      </c>
      <c r="K200" s="11" cm="1">
        <f t="array" ref="K200">SUMPRODUCT(--ISTEXT(A200:J200)*(A200:J200&lt;&gt;"No"))</f>
        <v>2</v>
      </c>
    </row>
    <row r="201" spans="1:11" x14ac:dyDescent="0.35">
      <c r="A201" s="3" t="s">
        <v>2715</v>
      </c>
      <c r="B201" s="3" t="s">
        <v>1487</v>
      </c>
      <c r="K201" s="11" cm="1">
        <f t="array" ref="K201">SUMPRODUCT(--ISTEXT(A201:J201)*(A201:J201&lt;&gt;"No"))</f>
        <v>2</v>
      </c>
    </row>
    <row r="202" spans="1:11" x14ac:dyDescent="0.35">
      <c r="A202" s="3" t="s">
        <v>2715</v>
      </c>
      <c r="B202" s="3" t="s">
        <v>244</v>
      </c>
      <c r="C202" t="s">
        <v>2717</v>
      </c>
      <c r="D202" t="s">
        <v>198</v>
      </c>
      <c r="K202" s="11" cm="1">
        <f t="array" ref="K202">SUMPRODUCT(--ISTEXT(A202:J202)*(A202:J202&lt;&gt;"No"))</f>
        <v>4</v>
      </c>
    </row>
    <row r="203" spans="1:11" x14ac:dyDescent="0.35">
      <c r="A203" s="3" t="s">
        <v>2715</v>
      </c>
      <c r="B203" s="3" t="s">
        <v>244</v>
      </c>
      <c r="C203" t="s">
        <v>198</v>
      </c>
      <c r="K203" s="11" cm="1">
        <f t="array" ref="K203">SUMPRODUCT(--ISTEXT(A203:J203)*(A203:J203&lt;&gt;"No"))</f>
        <v>3</v>
      </c>
    </row>
    <row r="204" spans="1:11" x14ac:dyDescent="0.35">
      <c r="A204" s="3" t="s">
        <v>2715</v>
      </c>
      <c r="B204" s="3" t="s">
        <v>244</v>
      </c>
      <c r="C204" t="s">
        <v>2717</v>
      </c>
      <c r="K204" s="11" cm="1">
        <f t="array" ref="K204">SUMPRODUCT(--ISTEXT(A204:J204)*(A204:J204&lt;&gt;"No"))</f>
        <v>3</v>
      </c>
    </row>
    <row r="205" spans="1:11" x14ac:dyDescent="0.35">
      <c r="A205" s="3" t="s">
        <v>2715</v>
      </c>
      <c r="B205" s="3" t="s">
        <v>244</v>
      </c>
      <c r="C205" t="s">
        <v>2719</v>
      </c>
      <c r="K205" s="11" cm="1">
        <f t="array" ref="K205">SUMPRODUCT(--ISTEXT(A205:J205)*(A205:J205&lt;&gt;"No"))</f>
        <v>3</v>
      </c>
    </row>
    <row r="206" spans="1:11" x14ac:dyDescent="0.35">
      <c r="A206" s="3" t="s">
        <v>2715</v>
      </c>
      <c r="B206" s="3" t="s">
        <v>244</v>
      </c>
      <c r="C206" t="s">
        <v>1177</v>
      </c>
      <c r="D206" t="s">
        <v>2719</v>
      </c>
      <c r="E206" t="s">
        <v>198</v>
      </c>
      <c r="K206" s="11" cm="1">
        <f t="array" ref="K206">SUMPRODUCT(--ISTEXT(A206:J206)*(A206:J206&lt;&gt;"No"))</f>
        <v>5</v>
      </c>
    </row>
    <row r="207" spans="1:11" x14ac:dyDescent="0.35">
      <c r="A207" s="3" t="s">
        <v>2715</v>
      </c>
      <c r="B207" s="3" t="s">
        <v>244</v>
      </c>
      <c r="K207" s="11" cm="1">
        <f t="array" ref="K207">SUMPRODUCT(--ISTEXT(A207:J207)*(A207:J207&lt;&gt;"No"))</f>
        <v>2</v>
      </c>
    </row>
    <row r="208" spans="1:11" x14ac:dyDescent="0.35">
      <c r="A208" s="3"/>
      <c r="B208" s="3" t="s">
        <v>244</v>
      </c>
      <c r="C208" t="s">
        <v>2721</v>
      </c>
      <c r="D208" t="s">
        <v>2719</v>
      </c>
      <c r="E208" t="s">
        <v>2717</v>
      </c>
      <c r="F208" t="s">
        <v>198</v>
      </c>
      <c r="K208" s="11" cm="1">
        <f t="array" ref="K208">SUMPRODUCT(--ISTEXT(A208:J208)*(A208:J208&lt;&gt;"No"))</f>
        <v>5</v>
      </c>
    </row>
    <row r="209" spans="1:11" x14ac:dyDescent="0.35">
      <c r="A209" s="3" t="s">
        <v>2715</v>
      </c>
      <c r="B209" s="3" t="s">
        <v>231</v>
      </c>
      <c r="K209" s="11" cm="1">
        <f t="array" ref="K209">SUMPRODUCT(--ISTEXT(A209:J209)*(A209:J209&lt;&gt;"No"))</f>
        <v>2</v>
      </c>
    </row>
    <row r="210" spans="1:11" x14ac:dyDescent="0.35">
      <c r="A210" s="3" t="s">
        <v>2715</v>
      </c>
      <c r="B210" s="3" t="s">
        <v>2719</v>
      </c>
      <c r="C210" t="s">
        <v>1487</v>
      </c>
      <c r="K210" s="11" cm="1">
        <f t="array" ref="K210">SUMPRODUCT(--ISTEXT(A210:J210)*(A210:J210&lt;&gt;"No"))</f>
        <v>3</v>
      </c>
    </row>
    <row r="211" spans="1:11" x14ac:dyDescent="0.35">
      <c r="A211" s="3" t="s">
        <v>2715</v>
      </c>
      <c r="B211" s="3" t="s">
        <v>244</v>
      </c>
      <c r="C211" t="s">
        <v>2721</v>
      </c>
      <c r="D211" t="s">
        <v>231</v>
      </c>
      <c r="E211" t="s">
        <v>1177</v>
      </c>
      <c r="F211" t="s">
        <v>2719</v>
      </c>
      <c r="G211" t="s">
        <v>2717</v>
      </c>
      <c r="H211" t="s">
        <v>198</v>
      </c>
      <c r="K211" s="11" cm="1">
        <f t="array" ref="K211">SUMPRODUCT(--ISTEXT(A211:J211)*(A211:J211&lt;&gt;"No"))</f>
        <v>8</v>
      </c>
    </row>
    <row r="212" spans="1:11" x14ac:dyDescent="0.35">
      <c r="A212" s="3" t="s">
        <v>2715</v>
      </c>
      <c r="B212" s="3" t="s">
        <v>244</v>
      </c>
      <c r="C212" t="s">
        <v>2717</v>
      </c>
      <c r="K212" s="11" cm="1">
        <f t="array" ref="K212">SUMPRODUCT(--ISTEXT(A212:J212)*(A212:J212&lt;&gt;"No"))</f>
        <v>3</v>
      </c>
    </row>
    <row r="213" spans="1:11" x14ac:dyDescent="0.35">
      <c r="A213" s="3" t="s">
        <v>2715</v>
      </c>
      <c r="B213" s="3" t="s">
        <v>244</v>
      </c>
      <c r="C213" t="s">
        <v>2717</v>
      </c>
      <c r="K213" s="11" cm="1">
        <f t="array" ref="K213">SUMPRODUCT(--ISTEXT(A213:J213)*(A213:J213&lt;&gt;"No"))</f>
        <v>3</v>
      </c>
    </row>
    <row r="214" spans="1:11" x14ac:dyDescent="0.35">
      <c r="A214" s="3" t="s">
        <v>2715</v>
      </c>
      <c r="B214" s="3" t="s">
        <v>2721</v>
      </c>
      <c r="C214" t="s">
        <v>231</v>
      </c>
      <c r="D214" t="s">
        <v>2717</v>
      </c>
      <c r="E214" t="s">
        <v>198</v>
      </c>
      <c r="K214" s="11" cm="1">
        <f t="array" ref="K214">SUMPRODUCT(--ISTEXT(A214:J214)*(A214:J214&lt;&gt;"No"))</f>
        <v>5</v>
      </c>
    </row>
    <row r="215" spans="1:11" x14ac:dyDescent="0.35">
      <c r="A215" s="3" t="s">
        <v>2715</v>
      </c>
      <c r="B215" s="3" t="s">
        <v>2717</v>
      </c>
      <c r="C215" t="s">
        <v>198</v>
      </c>
      <c r="K215" s="11" cm="1">
        <f t="array" ref="K215">SUMPRODUCT(--ISTEXT(A215:J215)*(A215:J215&lt;&gt;"No"))</f>
        <v>3</v>
      </c>
    </row>
    <row r="216" spans="1:11" x14ac:dyDescent="0.35">
      <c r="A216" s="3" t="s">
        <v>2715</v>
      </c>
      <c r="B216" s="3" t="s">
        <v>244</v>
      </c>
      <c r="C216" t="s">
        <v>2719</v>
      </c>
      <c r="K216" s="11" cm="1">
        <f t="array" ref="K216">SUMPRODUCT(--ISTEXT(A216:J216)*(A216:J216&lt;&gt;"No"))</f>
        <v>3</v>
      </c>
    </row>
    <row r="217" spans="1:11" x14ac:dyDescent="0.35">
      <c r="A217" s="3" t="s">
        <v>2715</v>
      </c>
      <c r="B217" s="3" t="s">
        <v>244</v>
      </c>
      <c r="C217" t="s">
        <v>2717</v>
      </c>
      <c r="D217" t="s">
        <v>2720</v>
      </c>
      <c r="K217" s="11" cm="1">
        <f t="array" ref="K217">SUMPRODUCT(--ISTEXT(A217:J217)*(A217:J217&lt;&gt;"No"))</f>
        <v>4</v>
      </c>
    </row>
    <row r="218" spans="1:11" ht="29" x14ac:dyDescent="0.35">
      <c r="A218" s="3" t="s">
        <v>2715</v>
      </c>
      <c r="B218" s="3" t="s">
        <v>198</v>
      </c>
      <c r="K218" s="11" cm="1">
        <f t="array" ref="K218">SUMPRODUCT(--ISTEXT(A218:J218)*(A218:J218&lt;&gt;"No"))</f>
        <v>2</v>
      </c>
    </row>
    <row r="219" spans="1:11" x14ac:dyDescent="0.35">
      <c r="A219" s="3" t="s">
        <v>2715</v>
      </c>
      <c r="B219" s="3" t="s">
        <v>244</v>
      </c>
      <c r="C219" t="s">
        <v>2721</v>
      </c>
      <c r="D219" t="s">
        <v>1177</v>
      </c>
      <c r="E219" t="s">
        <v>2718</v>
      </c>
      <c r="F219" t="s">
        <v>2717</v>
      </c>
      <c r="K219" s="11" cm="1">
        <f t="array" ref="K219">SUMPRODUCT(--ISTEXT(A219:J219)*(A219:J219&lt;&gt;"No"))</f>
        <v>6</v>
      </c>
    </row>
    <row r="220" spans="1:11" x14ac:dyDescent="0.35">
      <c r="A220" s="3" t="s">
        <v>2715</v>
      </c>
      <c r="B220" s="3" t="s">
        <v>244</v>
      </c>
      <c r="C220" t="s">
        <v>2719</v>
      </c>
      <c r="D220" t="s">
        <v>198</v>
      </c>
      <c r="K220" s="11" cm="1">
        <f t="array" ref="K220">SUMPRODUCT(--ISTEXT(A220:J220)*(A220:J220&lt;&gt;"No"))</f>
        <v>4</v>
      </c>
    </row>
    <row r="221" spans="1:11" x14ac:dyDescent="0.35">
      <c r="A221" s="3" t="s">
        <v>2715</v>
      </c>
      <c r="B221" s="3" t="s">
        <v>244</v>
      </c>
      <c r="C221" t="s">
        <v>2719</v>
      </c>
      <c r="D221" t="s">
        <v>2717</v>
      </c>
      <c r="E221" t="s">
        <v>198</v>
      </c>
      <c r="K221" s="11" cm="1">
        <f t="array" ref="K221">SUMPRODUCT(--ISTEXT(A221:J221)*(A221:J221&lt;&gt;"No"))</f>
        <v>5</v>
      </c>
    </row>
    <row r="222" spans="1:11" x14ac:dyDescent="0.35">
      <c r="A222" s="3"/>
      <c r="B222" s="3" t="s">
        <v>244</v>
      </c>
      <c r="C222" t="s">
        <v>231</v>
      </c>
      <c r="D222" t="s">
        <v>854</v>
      </c>
      <c r="K222" s="11" cm="1">
        <f t="array" ref="K222">SUMPRODUCT(--ISTEXT(A222:J222)*(A222:J222&lt;&gt;"No"))</f>
        <v>3</v>
      </c>
    </row>
    <row r="223" spans="1:11" x14ac:dyDescent="0.35">
      <c r="A223" s="3" t="s">
        <v>2715</v>
      </c>
      <c r="B223" s="3" t="s">
        <v>244</v>
      </c>
      <c r="C223" t="s">
        <v>231</v>
      </c>
      <c r="D223" t="s">
        <v>2722</v>
      </c>
      <c r="E223" t="s">
        <v>198</v>
      </c>
      <c r="K223" s="11" cm="1">
        <f t="array" ref="K223">SUMPRODUCT(--ISTEXT(A223:J223)*(A223:J223&lt;&gt;"No"))</f>
        <v>5</v>
      </c>
    </row>
    <row r="224" spans="1:11" x14ac:dyDescent="0.35">
      <c r="A224" s="3" t="s">
        <v>2715</v>
      </c>
      <c r="B224" s="3" t="s">
        <v>244</v>
      </c>
      <c r="C224" t="s">
        <v>231</v>
      </c>
      <c r="K224" s="11" cm="1">
        <f t="array" ref="K224">SUMPRODUCT(--ISTEXT(A224:J224)*(A224:J224&lt;&gt;"No"))</f>
        <v>3</v>
      </c>
    </row>
    <row r="225" spans="1:11" x14ac:dyDescent="0.35">
      <c r="A225" s="3" t="s">
        <v>2715</v>
      </c>
      <c r="B225" s="3" t="s">
        <v>2719</v>
      </c>
      <c r="K225" s="11" cm="1">
        <f t="array" ref="K225">SUMPRODUCT(--ISTEXT(A225:J225)*(A225:J225&lt;&gt;"No"))</f>
        <v>2</v>
      </c>
    </row>
    <row r="226" spans="1:11" x14ac:dyDescent="0.35">
      <c r="A226" s="3" t="s">
        <v>2715</v>
      </c>
      <c r="B226" s="3" t="s">
        <v>244</v>
      </c>
      <c r="C226" t="s">
        <v>2719</v>
      </c>
      <c r="K226" s="11" cm="1">
        <f t="array" ref="K226">SUMPRODUCT(--ISTEXT(A226:J226)*(A226:J226&lt;&gt;"No"))</f>
        <v>3</v>
      </c>
    </row>
    <row r="227" spans="1:11" x14ac:dyDescent="0.35">
      <c r="A227" s="3" t="s">
        <v>2715</v>
      </c>
      <c r="B227" s="3"/>
      <c r="K227" s="11" cm="1">
        <f t="array" ref="K227">SUMPRODUCT(--ISTEXT(A227:J227)*(A227:J227&lt;&gt;"No"))</f>
        <v>1</v>
      </c>
    </row>
    <row r="228" spans="1:11" x14ac:dyDescent="0.35">
      <c r="A228" s="3" t="s">
        <v>2715</v>
      </c>
      <c r="B228" s="3" t="s">
        <v>244</v>
      </c>
      <c r="C228" t="s">
        <v>2717</v>
      </c>
      <c r="K228" s="11" cm="1">
        <f t="array" ref="K228">SUMPRODUCT(--ISTEXT(A228:J228)*(A228:J228&lt;&gt;"No"))</f>
        <v>3</v>
      </c>
    </row>
    <row r="229" spans="1:11" ht="29" x14ac:dyDescent="0.35">
      <c r="A229" s="3" t="s">
        <v>2715</v>
      </c>
      <c r="B229" s="3" t="s">
        <v>198</v>
      </c>
      <c r="K229" s="11" cm="1">
        <f t="array" ref="K229">SUMPRODUCT(--ISTEXT(A229:J229)*(A229:J229&lt;&gt;"No"))</f>
        <v>2</v>
      </c>
    </row>
    <row r="230" spans="1:11" x14ac:dyDescent="0.35">
      <c r="A230" s="3" t="s">
        <v>2715</v>
      </c>
      <c r="B230" s="3" t="s">
        <v>244</v>
      </c>
      <c r="C230" t="s">
        <v>2717</v>
      </c>
      <c r="D230" t="s">
        <v>198</v>
      </c>
      <c r="K230" s="11" cm="1">
        <f t="array" ref="K230">SUMPRODUCT(--ISTEXT(A230:J230)*(A230:J230&lt;&gt;"No"))</f>
        <v>4</v>
      </c>
    </row>
    <row r="231" spans="1:11" x14ac:dyDescent="0.35">
      <c r="A231" s="3" t="s">
        <v>2715</v>
      </c>
      <c r="B231" s="3" t="s">
        <v>244</v>
      </c>
      <c r="C231" t="s">
        <v>2717</v>
      </c>
      <c r="K231" s="11" cm="1">
        <f t="array" ref="K231">SUMPRODUCT(--ISTEXT(A231:J231)*(A231:J231&lt;&gt;"No"))</f>
        <v>3</v>
      </c>
    </row>
    <row r="232" spans="1:11" x14ac:dyDescent="0.35">
      <c r="A232" s="3" t="s">
        <v>2715</v>
      </c>
      <c r="B232" s="3" t="s">
        <v>231</v>
      </c>
      <c r="K232" s="11" cm="1">
        <f t="array" ref="K232">SUMPRODUCT(--ISTEXT(A232:J232)*(A232:J232&lt;&gt;"No"))</f>
        <v>2</v>
      </c>
    </row>
    <row r="233" spans="1:11" x14ac:dyDescent="0.35">
      <c r="A233" s="3" t="s">
        <v>2715</v>
      </c>
      <c r="B233" s="3" t="s">
        <v>2717</v>
      </c>
      <c r="K233" s="11" cm="1">
        <f t="array" ref="K233">SUMPRODUCT(--ISTEXT(A233:J233)*(A233:J233&lt;&gt;"No"))</f>
        <v>2</v>
      </c>
    </row>
    <row r="234" spans="1:11" x14ac:dyDescent="0.35">
      <c r="A234" s="3" t="s">
        <v>2715</v>
      </c>
      <c r="B234" s="3" t="s">
        <v>244</v>
      </c>
      <c r="C234" t="s">
        <v>1177</v>
      </c>
      <c r="D234" t="s">
        <v>2717</v>
      </c>
      <c r="E234" t="s">
        <v>198</v>
      </c>
      <c r="K234" s="11" cm="1">
        <f t="array" ref="K234">SUMPRODUCT(--ISTEXT(A234:J234)*(A234:J234&lt;&gt;"No"))</f>
        <v>5</v>
      </c>
    </row>
    <row r="235" spans="1:11" x14ac:dyDescent="0.35">
      <c r="A235" s="3" t="s">
        <v>2715</v>
      </c>
      <c r="B235" s="3" t="s">
        <v>2719</v>
      </c>
      <c r="K235" s="11" cm="1">
        <f t="array" ref="K235">SUMPRODUCT(--ISTEXT(A235:J235)*(A235:J235&lt;&gt;"No"))</f>
        <v>2</v>
      </c>
    </row>
    <row r="236" spans="1:11" x14ac:dyDescent="0.35">
      <c r="A236" s="3" t="s">
        <v>2715</v>
      </c>
      <c r="B236" s="3" t="s">
        <v>244</v>
      </c>
      <c r="C236" t="s">
        <v>2717</v>
      </c>
      <c r="K236" s="11" cm="1">
        <f t="array" ref="K236">SUMPRODUCT(--ISTEXT(A236:J236)*(A236:J236&lt;&gt;"No"))</f>
        <v>3</v>
      </c>
    </row>
    <row r="237" spans="1:11" x14ac:dyDescent="0.35">
      <c r="A237" s="3" t="s">
        <v>2715</v>
      </c>
      <c r="B237" s="3"/>
      <c r="K237" s="11" cm="1">
        <f t="array" ref="K237">SUMPRODUCT(--ISTEXT(A237:J237)*(A237:J237&lt;&gt;"No"))</f>
        <v>1</v>
      </c>
    </row>
    <row r="238" spans="1:11" x14ac:dyDescent="0.35">
      <c r="A238" s="3" t="s">
        <v>2715</v>
      </c>
      <c r="B238" s="3" t="s">
        <v>1177</v>
      </c>
      <c r="C238" t="s">
        <v>2717</v>
      </c>
      <c r="K238" s="11" cm="1">
        <f t="array" ref="K238">SUMPRODUCT(--ISTEXT(A238:J238)*(A238:J238&lt;&gt;"No"))</f>
        <v>3</v>
      </c>
    </row>
    <row r="239" spans="1:11" x14ac:dyDescent="0.35">
      <c r="A239" s="3" t="s">
        <v>2715</v>
      </c>
      <c r="B239" s="3" t="s">
        <v>244</v>
      </c>
      <c r="C239" t="s">
        <v>1177</v>
      </c>
      <c r="D239" t="s">
        <v>2719</v>
      </c>
      <c r="E239" t="s">
        <v>198</v>
      </c>
      <c r="K239" s="11" cm="1">
        <f t="array" ref="K239">SUMPRODUCT(--ISTEXT(A239:J239)*(A239:J239&lt;&gt;"No"))</f>
        <v>5</v>
      </c>
    </row>
    <row r="240" spans="1:11" x14ac:dyDescent="0.35">
      <c r="A240" s="3" t="s">
        <v>2715</v>
      </c>
      <c r="B240" s="3"/>
      <c r="K240" s="11" cm="1">
        <f t="array" ref="K240">SUMPRODUCT(--ISTEXT(A240:J240)*(A240:J240&lt;&gt;"No"))</f>
        <v>1</v>
      </c>
    </row>
    <row r="241" spans="1:11" x14ac:dyDescent="0.35">
      <c r="A241" s="3" t="s">
        <v>2715</v>
      </c>
      <c r="B241" s="3" t="s">
        <v>244</v>
      </c>
      <c r="C241" t="s">
        <v>854</v>
      </c>
      <c r="K241" s="11" cm="1">
        <f t="array" ref="K241">SUMPRODUCT(--ISTEXT(A241:J241)*(A241:J241&lt;&gt;"No"))</f>
        <v>3</v>
      </c>
    </row>
    <row r="242" spans="1:11" x14ac:dyDescent="0.35">
      <c r="A242" s="3" t="s">
        <v>2715</v>
      </c>
      <c r="B242" s="3" t="s">
        <v>2719</v>
      </c>
      <c r="C242" t="s">
        <v>2717</v>
      </c>
      <c r="D242" t="s">
        <v>198</v>
      </c>
      <c r="K242" s="11" cm="1">
        <f t="array" ref="K242">SUMPRODUCT(--ISTEXT(A242:J242)*(A242:J242&lt;&gt;"No"))</f>
        <v>4</v>
      </c>
    </row>
    <row r="243" spans="1:11" x14ac:dyDescent="0.35">
      <c r="A243" s="3" t="s">
        <v>2715</v>
      </c>
      <c r="B243" s="3" t="s">
        <v>231</v>
      </c>
      <c r="C243" t="s">
        <v>2719</v>
      </c>
      <c r="D243" t="s">
        <v>2717</v>
      </c>
      <c r="K243" s="11" cm="1">
        <f t="array" ref="K243">SUMPRODUCT(--ISTEXT(A243:J243)*(A243:J243&lt;&gt;"No"))</f>
        <v>4</v>
      </c>
    </row>
    <row r="244" spans="1:11" x14ac:dyDescent="0.35">
      <c r="A244" s="3" t="s">
        <v>2715</v>
      </c>
      <c r="B244" s="3" t="s">
        <v>244</v>
      </c>
      <c r="C244" t="s">
        <v>231</v>
      </c>
      <c r="D244" t="s">
        <v>1177</v>
      </c>
      <c r="E244" t="s">
        <v>2717</v>
      </c>
      <c r="F244" t="s">
        <v>2720</v>
      </c>
      <c r="G244" t="s">
        <v>198</v>
      </c>
      <c r="K244" s="11" cm="1">
        <f t="array" ref="K244">SUMPRODUCT(--ISTEXT(A244:J244)*(A244:J244&lt;&gt;"No"))</f>
        <v>7</v>
      </c>
    </row>
    <row r="245" spans="1:11" x14ac:dyDescent="0.35">
      <c r="A245" s="3" t="s">
        <v>2715</v>
      </c>
      <c r="B245" s="3" t="s">
        <v>854</v>
      </c>
      <c r="C245" t="s">
        <v>198</v>
      </c>
      <c r="K245" s="11" cm="1">
        <f t="array" ref="K245">SUMPRODUCT(--ISTEXT(A245:J245)*(A245:J245&lt;&gt;"No"))</f>
        <v>3</v>
      </c>
    </row>
    <row r="246" spans="1:11" x14ac:dyDescent="0.35">
      <c r="A246" s="3" t="s">
        <v>2715</v>
      </c>
      <c r="B246" s="3" t="s">
        <v>244</v>
      </c>
      <c r="C246" t="s">
        <v>1177</v>
      </c>
      <c r="D246" t="s">
        <v>854</v>
      </c>
      <c r="E246" t="s">
        <v>198</v>
      </c>
      <c r="K246" s="11" cm="1">
        <f t="array" ref="K246">SUMPRODUCT(--ISTEXT(A246:J246)*(A246:J246&lt;&gt;"No"))</f>
        <v>5</v>
      </c>
    </row>
    <row r="247" spans="1:11" x14ac:dyDescent="0.35">
      <c r="A247" s="3" t="s">
        <v>2715</v>
      </c>
      <c r="B247" s="3" t="s">
        <v>244</v>
      </c>
      <c r="C247" t="s">
        <v>231</v>
      </c>
      <c r="D247" t="s">
        <v>2717</v>
      </c>
      <c r="E247" t="s">
        <v>198</v>
      </c>
      <c r="K247" s="11" cm="1">
        <f t="array" ref="K247">SUMPRODUCT(--ISTEXT(A247:J247)*(A247:J247&lt;&gt;"No"))</f>
        <v>5</v>
      </c>
    </row>
    <row r="248" spans="1:11" x14ac:dyDescent="0.35">
      <c r="A248" s="3" t="s">
        <v>2715</v>
      </c>
      <c r="B248" s="3" t="s">
        <v>244</v>
      </c>
      <c r="C248" t="s">
        <v>1177</v>
      </c>
      <c r="D248" t="s">
        <v>854</v>
      </c>
      <c r="E248" t="s">
        <v>198</v>
      </c>
      <c r="K248" s="11" cm="1">
        <f t="array" ref="K248">SUMPRODUCT(--ISTEXT(A248:J248)*(A248:J248&lt;&gt;"No"))</f>
        <v>5</v>
      </c>
    </row>
    <row r="249" spans="1:11" x14ac:dyDescent="0.35">
      <c r="A249" s="3"/>
      <c r="B249" s="3" t="s">
        <v>244</v>
      </c>
      <c r="C249" t="s">
        <v>1177</v>
      </c>
      <c r="K249" s="11" cm="1">
        <f t="array" ref="K249">SUMPRODUCT(--ISTEXT(A249:J249)*(A249:J249&lt;&gt;"No"))</f>
        <v>2</v>
      </c>
    </row>
    <row r="250" spans="1:11" x14ac:dyDescent="0.35">
      <c r="A250" s="3" t="s">
        <v>2715</v>
      </c>
      <c r="B250" s="3" t="s">
        <v>244</v>
      </c>
      <c r="C250" t="s">
        <v>2719</v>
      </c>
      <c r="D250" t="s">
        <v>198</v>
      </c>
      <c r="K250" s="11" cm="1">
        <f t="array" ref="K250">SUMPRODUCT(--ISTEXT(A250:J250)*(A250:J250&lt;&gt;"No"))</f>
        <v>4</v>
      </c>
    </row>
    <row r="251" spans="1:11" x14ac:dyDescent="0.35">
      <c r="A251" s="3" t="s">
        <v>2715</v>
      </c>
      <c r="B251" s="3" t="s">
        <v>244</v>
      </c>
      <c r="K251" s="11" cm="1">
        <f t="array" ref="K251">SUMPRODUCT(--ISTEXT(A251:J251)*(A251:J251&lt;&gt;"No"))</f>
        <v>2</v>
      </c>
    </row>
    <row r="252" spans="1:11" x14ac:dyDescent="0.35">
      <c r="A252" s="3" t="s">
        <v>2715</v>
      </c>
      <c r="B252" s="3" t="s">
        <v>2717</v>
      </c>
      <c r="K252" s="11" cm="1">
        <f t="array" ref="K252">SUMPRODUCT(--ISTEXT(A252:J252)*(A252:J252&lt;&gt;"No"))</f>
        <v>2</v>
      </c>
    </row>
    <row r="253" spans="1:11" x14ac:dyDescent="0.35">
      <c r="A253" s="3" t="s">
        <v>2715</v>
      </c>
      <c r="B253" s="3" t="s">
        <v>244</v>
      </c>
      <c r="C253" t="s">
        <v>2717</v>
      </c>
      <c r="K253" s="11" cm="1">
        <f t="array" ref="K253">SUMPRODUCT(--ISTEXT(A253:J253)*(A253:J253&lt;&gt;"No"))</f>
        <v>3</v>
      </c>
    </row>
    <row r="254" spans="1:11" x14ac:dyDescent="0.35">
      <c r="A254" s="3" t="s">
        <v>2715</v>
      </c>
      <c r="B254" s="3" t="s">
        <v>244</v>
      </c>
      <c r="C254" t="s">
        <v>231</v>
      </c>
      <c r="D254" t="s">
        <v>1177</v>
      </c>
      <c r="E254" t="s">
        <v>2718</v>
      </c>
      <c r="F254" t="s">
        <v>2717</v>
      </c>
      <c r="G254" t="s">
        <v>854</v>
      </c>
      <c r="H254" t="s">
        <v>198</v>
      </c>
      <c r="K254" s="11" cm="1">
        <f t="array" ref="K254">SUMPRODUCT(--ISTEXT(A254:J254)*(A254:J254&lt;&gt;"No"))</f>
        <v>8</v>
      </c>
    </row>
    <row r="255" spans="1:11" x14ac:dyDescent="0.35">
      <c r="A255" s="3" t="s">
        <v>2715</v>
      </c>
      <c r="B255" s="3" t="s">
        <v>244</v>
      </c>
      <c r="C255" t="s">
        <v>231</v>
      </c>
      <c r="D255" t="s">
        <v>1177</v>
      </c>
      <c r="E255" t="s">
        <v>2719</v>
      </c>
      <c r="F255" t="s">
        <v>2717</v>
      </c>
      <c r="G255" t="s">
        <v>854</v>
      </c>
      <c r="H255" t="s">
        <v>2720</v>
      </c>
      <c r="I255" t="s">
        <v>198</v>
      </c>
      <c r="K255" s="11" cm="1">
        <f t="array" ref="K255">SUMPRODUCT(--ISTEXT(A255:J255)*(A255:J255&lt;&gt;"No"))</f>
        <v>9</v>
      </c>
    </row>
    <row r="256" spans="1:11" x14ac:dyDescent="0.35">
      <c r="A256" s="3" t="s">
        <v>2715</v>
      </c>
      <c r="B256" s="3" t="s">
        <v>231</v>
      </c>
      <c r="K256" s="11" cm="1">
        <f t="array" ref="K256">SUMPRODUCT(--ISTEXT(A256:J256)*(A256:J256&lt;&gt;"No"))</f>
        <v>2</v>
      </c>
    </row>
    <row r="257" spans="1:11" x14ac:dyDescent="0.35">
      <c r="A257" s="3" t="s">
        <v>2715</v>
      </c>
      <c r="B257" s="3" t="s">
        <v>244</v>
      </c>
      <c r="C257" t="s">
        <v>231</v>
      </c>
      <c r="D257" t="s">
        <v>2717</v>
      </c>
      <c r="K257" s="11" cm="1">
        <f t="array" ref="K257">SUMPRODUCT(--ISTEXT(A257:J257)*(A257:J257&lt;&gt;"No"))</f>
        <v>4</v>
      </c>
    </row>
    <row r="258" spans="1:11" x14ac:dyDescent="0.35">
      <c r="A258" s="3" t="s">
        <v>2715</v>
      </c>
      <c r="B258" s="3" t="s">
        <v>244</v>
      </c>
      <c r="C258" t="s">
        <v>2717</v>
      </c>
      <c r="D258" t="s">
        <v>198</v>
      </c>
      <c r="K258" s="11" cm="1">
        <f t="array" ref="K258">SUMPRODUCT(--ISTEXT(A258:J258)*(A258:J258&lt;&gt;"No"))</f>
        <v>4</v>
      </c>
    </row>
    <row r="259" spans="1:11" x14ac:dyDescent="0.35">
      <c r="A259" s="3" t="s">
        <v>2715</v>
      </c>
      <c r="B259" s="3" t="s">
        <v>244</v>
      </c>
      <c r="C259" t="s">
        <v>1177</v>
      </c>
      <c r="D259" t="s">
        <v>2717</v>
      </c>
      <c r="E259" t="s">
        <v>854</v>
      </c>
      <c r="K259" s="11" cm="1">
        <f t="array" ref="K259">SUMPRODUCT(--ISTEXT(A259:J259)*(A259:J259&lt;&gt;"No"))</f>
        <v>5</v>
      </c>
    </row>
    <row r="260" spans="1:11" x14ac:dyDescent="0.35">
      <c r="A260" s="3" t="s">
        <v>2715</v>
      </c>
      <c r="B260" s="3" t="s">
        <v>854</v>
      </c>
      <c r="K260" s="11" cm="1">
        <f t="array" ref="K260">SUMPRODUCT(--ISTEXT(A260:J260)*(A260:J260&lt;&gt;"No"))</f>
        <v>2</v>
      </c>
    </row>
    <row r="261" spans="1:11" x14ac:dyDescent="0.35">
      <c r="A261" s="3" t="s">
        <v>2715</v>
      </c>
      <c r="B261" s="3" t="s">
        <v>244</v>
      </c>
      <c r="C261" t="s">
        <v>2721</v>
      </c>
      <c r="D261" t="s">
        <v>1177</v>
      </c>
      <c r="E261" t="s">
        <v>2719</v>
      </c>
      <c r="F261" t="s">
        <v>2717</v>
      </c>
      <c r="G261" t="s">
        <v>198</v>
      </c>
      <c r="K261" s="11" cm="1">
        <f t="array" ref="K261">SUMPRODUCT(--ISTEXT(A261:J261)*(A261:J261&lt;&gt;"No"))</f>
        <v>7</v>
      </c>
    </row>
    <row r="262" spans="1:11" x14ac:dyDescent="0.35">
      <c r="A262" s="3" t="s">
        <v>2715</v>
      </c>
      <c r="B262" s="3" t="s">
        <v>244</v>
      </c>
      <c r="K262" s="11" cm="1">
        <f t="array" ref="K262">SUMPRODUCT(--ISTEXT(A262:J262)*(A262:J262&lt;&gt;"No"))</f>
        <v>2</v>
      </c>
    </row>
    <row r="263" spans="1:11" ht="29" x14ac:dyDescent="0.35">
      <c r="A263" s="3" t="s">
        <v>2715</v>
      </c>
      <c r="B263" s="3" t="s">
        <v>198</v>
      </c>
      <c r="K263" s="11" cm="1">
        <f t="array" ref="K263">SUMPRODUCT(--ISTEXT(A263:J263)*(A263:J263&lt;&gt;"No"))</f>
        <v>2</v>
      </c>
    </row>
    <row r="264" spans="1:11" x14ac:dyDescent="0.35">
      <c r="A264" s="3" t="s">
        <v>2715</v>
      </c>
      <c r="B264" s="3" t="s">
        <v>244</v>
      </c>
      <c r="C264" t="s">
        <v>198</v>
      </c>
      <c r="K264" s="11" cm="1">
        <f t="array" ref="K264">SUMPRODUCT(--ISTEXT(A264:J264)*(A264:J264&lt;&gt;"No"))</f>
        <v>3</v>
      </c>
    </row>
    <row r="265" spans="1:11" x14ac:dyDescent="0.35">
      <c r="A265" s="3" t="s">
        <v>2715</v>
      </c>
      <c r="B265" s="3" t="s">
        <v>231</v>
      </c>
      <c r="C265" t="s">
        <v>1177</v>
      </c>
      <c r="D265" t="s">
        <v>2717</v>
      </c>
      <c r="E265" t="s">
        <v>854</v>
      </c>
      <c r="F265" t="s">
        <v>198</v>
      </c>
      <c r="K265" s="11" cm="1">
        <f t="array" ref="K265">SUMPRODUCT(--ISTEXT(A265:J265)*(A265:J265&lt;&gt;"No"))</f>
        <v>6</v>
      </c>
    </row>
    <row r="266" spans="1:11" x14ac:dyDescent="0.35">
      <c r="A266" s="3" t="s">
        <v>2715</v>
      </c>
      <c r="B266" s="3" t="s">
        <v>244</v>
      </c>
      <c r="C266" t="s">
        <v>2718</v>
      </c>
      <c r="D266" t="s">
        <v>198</v>
      </c>
      <c r="K266" s="11" cm="1">
        <f t="array" ref="K266">SUMPRODUCT(--ISTEXT(A266:J266)*(A266:J266&lt;&gt;"No"))</f>
        <v>4</v>
      </c>
    </row>
    <row r="267" spans="1:11" x14ac:dyDescent="0.35">
      <c r="A267" s="3" t="s">
        <v>2715</v>
      </c>
      <c r="B267" s="3" t="s">
        <v>244</v>
      </c>
      <c r="C267" t="s">
        <v>231</v>
      </c>
      <c r="D267" t="s">
        <v>1177</v>
      </c>
      <c r="E267" t="s">
        <v>2719</v>
      </c>
      <c r="F267" t="s">
        <v>2718</v>
      </c>
      <c r="G267" t="s">
        <v>2717</v>
      </c>
      <c r="H267" t="s">
        <v>854</v>
      </c>
      <c r="I267" t="s">
        <v>198</v>
      </c>
      <c r="K267" s="11" cm="1">
        <f t="array" ref="K267">SUMPRODUCT(--ISTEXT(A267:J267)*(A267:J267&lt;&gt;"No"))</f>
        <v>9</v>
      </c>
    </row>
    <row r="268" spans="1:11" x14ac:dyDescent="0.35">
      <c r="A268" s="3" t="s">
        <v>2715</v>
      </c>
      <c r="B268" s="3" t="s">
        <v>244</v>
      </c>
      <c r="C268" t="s">
        <v>2717</v>
      </c>
      <c r="K268" s="11" cm="1">
        <f t="array" ref="K268">SUMPRODUCT(--ISTEXT(A268:J268)*(A268:J268&lt;&gt;"No"))</f>
        <v>3</v>
      </c>
    </row>
    <row r="269" spans="1:11" x14ac:dyDescent="0.35">
      <c r="A269" s="3" t="s">
        <v>2715</v>
      </c>
      <c r="B269" s="3" t="s">
        <v>1177</v>
      </c>
      <c r="K269" s="11" cm="1">
        <f t="array" ref="K269">SUMPRODUCT(--ISTEXT(A269:J269)*(A269:J269&lt;&gt;"No"))</f>
        <v>2</v>
      </c>
    </row>
    <row r="270" spans="1:11" x14ac:dyDescent="0.35">
      <c r="A270" s="3" t="s">
        <v>2715</v>
      </c>
      <c r="B270" s="3" t="s">
        <v>2717</v>
      </c>
      <c r="K270" s="11" cm="1">
        <f t="array" ref="K270">SUMPRODUCT(--ISTEXT(A270:J270)*(A270:J270&lt;&gt;"No"))</f>
        <v>2</v>
      </c>
    </row>
    <row r="271" spans="1:11" x14ac:dyDescent="0.35">
      <c r="A271" s="3" t="s">
        <v>2715</v>
      </c>
      <c r="B271" s="3" t="s">
        <v>2719</v>
      </c>
      <c r="C271" t="s">
        <v>2720</v>
      </c>
      <c r="K271" s="11" cm="1">
        <f t="array" ref="K271">SUMPRODUCT(--ISTEXT(A271:J271)*(A271:J271&lt;&gt;"No"))</f>
        <v>3</v>
      </c>
    </row>
    <row r="272" spans="1:11" x14ac:dyDescent="0.35">
      <c r="A272" s="3" t="s">
        <v>2715</v>
      </c>
      <c r="B272" s="3" t="s">
        <v>244</v>
      </c>
      <c r="C272" t="s">
        <v>2717</v>
      </c>
      <c r="K272" s="11" cm="1">
        <f t="array" ref="K272">SUMPRODUCT(--ISTEXT(A272:J272)*(A272:J272&lt;&gt;"No"))</f>
        <v>3</v>
      </c>
    </row>
    <row r="273" spans="1:11" x14ac:dyDescent="0.35">
      <c r="A273" s="3" t="s">
        <v>2715</v>
      </c>
      <c r="B273" s="3" t="s">
        <v>244</v>
      </c>
      <c r="C273" t="s">
        <v>1177</v>
      </c>
      <c r="D273" t="s">
        <v>198</v>
      </c>
      <c r="K273" s="11" cm="1">
        <f t="array" ref="K273">SUMPRODUCT(--ISTEXT(A273:J273)*(A273:J273&lt;&gt;"No"))</f>
        <v>4</v>
      </c>
    </row>
    <row r="274" spans="1:11" x14ac:dyDescent="0.35">
      <c r="A274" s="3" t="s">
        <v>2715</v>
      </c>
      <c r="B274" s="3" t="s">
        <v>244</v>
      </c>
      <c r="C274" t="s">
        <v>231</v>
      </c>
      <c r="D274" t="s">
        <v>2719</v>
      </c>
      <c r="K274" s="11" cm="1">
        <f t="array" ref="K274">SUMPRODUCT(--ISTEXT(A274:J274)*(A274:J274&lt;&gt;"No"))</f>
        <v>4</v>
      </c>
    </row>
    <row r="275" spans="1:11" x14ac:dyDescent="0.35">
      <c r="A275" s="3" t="s">
        <v>2715</v>
      </c>
      <c r="B275" s="3" t="s">
        <v>244</v>
      </c>
      <c r="C275" t="s">
        <v>198</v>
      </c>
      <c r="K275" s="11" cm="1">
        <f t="array" ref="K275">SUMPRODUCT(--ISTEXT(A275:J275)*(A275:J275&lt;&gt;"No"))</f>
        <v>3</v>
      </c>
    </row>
    <row r="276" spans="1:11" x14ac:dyDescent="0.35">
      <c r="A276" s="3" t="s">
        <v>2715</v>
      </c>
      <c r="B276" s="3" t="s">
        <v>231</v>
      </c>
      <c r="C276" t="s">
        <v>1177</v>
      </c>
      <c r="D276" t="s">
        <v>2719</v>
      </c>
      <c r="E276" t="s">
        <v>2718</v>
      </c>
      <c r="K276" s="11" cm="1">
        <f t="array" ref="K276">SUMPRODUCT(--ISTEXT(A276:J276)*(A276:J276&lt;&gt;"No"))</f>
        <v>5</v>
      </c>
    </row>
    <row r="277" spans="1:11" x14ac:dyDescent="0.35">
      <c r="A277" s="3" t="s">
        <v>2715</v>
      </c>
      <c r="B277" s="3" t="s">
        <v>244</v>
      </c>
      <c r="C277" t="s">
        <v>231</v>
      </c>
      <c r="D277" t="s">
        <v>1177</v>
      </c>
      <c r="E277" t="s">
        <v>2718</v>
      </c>
      <c r="K277" s="11" cm="1">
        <f t="array" ref="K277">SUMPRODUCT(--ISTEXT(A277:J277)*(A277:J277&lt;&gt;"No"))</f>
        <v>5</v>
      </c>
    </row>
    <row r="278" spans="1:11" x14ac:dyDescent="0.35">
      <c r="A278" s="3" t="s">
        <v>2715</v>
      </c>
      <c r="B278" s="3" t="s">
        <v>231</v>
      </c>
      <c r="K278" s="11" cm="1">
        <f t="array" ref="K278">SUMPRODUCT(--ISTEXT(A278:J278)*(A278:J278&lt;&gt;"No"))</f>
        <v>2</v>
      </c>
    </row>
    <row r="279" spans="1:11" x14ac:dyDescent="0.35">
      <c r="A279" s="3"/>
      <c r="B279" s="3" t="s">
        <v>231</v>
      </c>
      <c r="C279" t="s">
        <v>1177</v>
      </c>
      <c r="D279" t="s">
        <v>2719</v>
      </c>
      <c r="E279" t="s">
        <v>2717</v>
      </c>
      <c r="F279" t="s">
        <v>198</v>
      </c>
      <c r="K279" s="11" cm="1">
        <f t="array" ref="K279">SUMPRODUCT(--ISTEXT(A279:J279)*(A279:J279&lt;&gt;"No"))</f>
        <v>5</v>
      </c>
    </row>
    <row r="280" spans="1:11" x14ac:dyDescent="0.35">
      <c r="A280" s="3" t="s">
        <v>2715</v>
      </c>
      <c r="B280" s="3" t="s">
        <v>244</v>
      </c>
      <c r="C280" t="s">
        <v>198</v>
      </c>
      <c r="K280" s="11" cm="1">
        <f t="array" ref="K280">SUMPRODUCT(--ISTEXT(A280:J280)*(A280:J280&lt;&gt;"No"))</f>
        <v>3</v>
      </c>
    </row>
    <row r="281" spans="1:11" x14ac:dyDescent="0.35">
      <c r="A281" s="3" t="s">
        <v>2715</v>
      </c>
      <c r="B281" s="3" t="s">
        <v>231</v>
      </c>
      <c r="C281" t="s">
        <v>2717</v>
      </c>
      <c r="D281" t="s">
        <v>854</v>
      </c>
      <c r="K281" s="11" cm="1">
        <f t="array" ref="K281">SUMPRODUCT(--ISTEXT(A281:J281)*(A281:J281&lt;&gt;"No"))</f>
        <v>4</v>
      </c>
    </row>
    <row r="282" spans="1:11" x14ac:dyDescent="0.35">
      <c r="A282" s="3" t="s">
        <v>2715</v>
      </c>
      <c r="B282" s="3" t="s">
        <v>244</v>
      </c>
      <c r="C282" t="s">
        <v>1177</v>
      </c>
      <c r="D282" t="s">
        <v>2717</v>
      </c>
      <c r="K282" s="11" cm="1">
        <f t="array" ref="K282">SUMPRODUCT(--ISTEXT(A282:J282)*(A282:J282&lt;&gt;"No"))</f>
        <v>4</v>
      </c>
    </row>
    <row r="283" spans="1:11" x14ac:dyDescent="0.35">
      <c r="A283" s="3"/>
      <c r="B283" s="3" t="s">
        <v>244</v>
      </c>
      <c r="C283" t="s">
        <v>198</v>
      </c>
      <c r="K283" s="11" cm="1">
        <f t="array" ref="K283">SUMPRODUCT(--ISTEXT(A283:J283)*(A283:J283&lt;&gt;"No"))</f>
        <v>2</v>
      </c>
    </row>
    <row r="284" spans="1:11" x14ac:dyDescent="0.35">
      <c r="A284" s="3" t="s">
        <v>2715</v>
      </c>
      <c r="B284" s="3" t="s">
        <v>244</v>
      </c>
      <c r="C284" t="s">
        <v>2721</v>
      </c>
      <c r="D284" t="s">
        <v>231</v>
      </c>
      <c r="E284" t="s">
        <v>1177</v>
      </c>
      <c r="F284" t="s">
        <v>2719</v>
      </c>
      <c r="G284" t="s">
        <v>2717</v>
      </c>
      <c r="H284" t="s">
        <v>854</v>
      </c>
      <c r="I284" t="s">
        <v>198</v>
      </c>
      <c r="K284" s="11" cm="1">
        <f t="array" ref="K284">SUMPRODUCT(--ISTEXT(A284:J284)*(A284:J284&lt;&gt;"No"))</f>
        <v>9</v>
      </c>
    </row>
    <row r="285" spans="1:11" x14ac:dyDescent="0.35">
      <c r="A285" s="3" t="s">
        <v>2715</v>
      </c>
      <c r="B285" s="3" t="s">
        <v>231</v>
      </c>
      <c r="C285" t="s">
        <v>2719</v>
      </c>
      <c r="D285" t="s">
        <v>2717</v>
      </c>
      <c r="E285" t="s">
        <v>198</v>
      </c>
      <c r="K285" s="11" cm="1">
        <f t="array" ref="K285">SUMPRODUCT(--ISTEXT(A285:J285)*(A285:J285&lt;&gt;"No"))</f>
        <v>5</v>
      </c>
    </row>
    <row r="286" spans="1:11" x14ac:dyDescent="0.35">
      <c r="A286" s="3" t="s">
        <v>2715</v>
      </c>
      <c r="B286" s="3" t="s">
        <v>244</v>
      </c>
      <c r="C286" t="s">
        <v>2717</v>
      </c>
      <c r="D286" t="s">
        <v>854</v>
      </c>
      <c r="K286" s="11" cm="1">
        <f t="array" ref="K286">SUMPRODUCT(--ISTEXT(A286:J286)*(A286:J286&lt;&gt;"No"))</f>
        <v>4</v>
      </c>
    </row>
    <row r="287" spans="1:11" x14ac:dyDescent="0.35">
      <c r="A287" s="3" t="s">
        <v>2715</v>
      </c>
      <c r="B287" s="3" t="s">
        <v>231</v>
      </c>
      <c r="C287" t="s">
        <v>2717</v>
      </c>
      <c r="D287" t="s">
        <v>198</v>
      </c>
      <c r="K287" s="11" cm="1">
        <f t="array" ref="K287">SUMPRODUCT(--ISTEXT(A287:J287)*(A287:J287&lt;&gt;"No"))</f>
        <v>4</v>
      </c>
    </row>
    <row r="288" spans="1:11" x14ac:dyDescent="0.35">
      <c r="A288" s="3"/>
      <c r="B288" s="3" t="s">
        <v>2717</v>
      </c>
      <c r="C288" t="s">
        <v>198</v>
      </c>
      <c r="K288" s="11" cm="1">
        <f t="array" ref="K288">SUMPRODUCT(--ISTEXT(A288:J288)*(A288:J288&lt;&gt;"No"))</f>
        <v>2</v>
      </c>
    </row>
    <row r="289" spans="1:11" x14ac:dyDescent="0.35">
      <c r="A289" s="3" t="s">
        <v>2715</v>
      </c>
      <c r="B289" s="3" t="s">
        <v>854</v>
      </c>
      <c r="K289" s="11" cm="1">
        <f t="array" ref="K289">SUMPRODUCT(--ISTEXT(A289:J289)*(A289:J289&lt;&gt;"No"))</f>
        <v>2</v>
      </c>
    </row>
    <row r="290" spans="1:11" x14ac:dyDescent="0.35">
      <c r="A290" s="3" t="s">
        <v>2715</v>
      </c>
      <c r="B290" s="3" t="s">
        <v>244</v>
      </c>
      <c r="C290" t="s">
        <v>2717</v>
      </c>
      <c r="K290" s="11" cm="1">
        <f t="array" ref="K290">SUMPRODUCT(--ISTEXT(A290:J290)*(A290:J290&lt;&gt;"No"))</f>
        <v>3</v>
      </c>
    </row>
    <row r="291" spans="1:11" x14ac:dyDescent="0.35">
      <c r="A291" s="3" t="s">
        <v>2715</v>
      </c>
      <c r="B291" s="3" t="s">
        <v>2717</v>
      </c>
      <c r="C291" t="s">
        <v>198</v>
      </c>
      <c r="K291" s="11" cm="1">
        <f t="array" ref="K291">SUMPRODUCT(--ISTEXT(A291:J291)*(A291:J291&lt;&gt;"No"))</f>
        <v>3</v>
      </c>
    </row>
    <row r="292" spans="1:11" x14ac:dyDescent="0.35">
      <c r="A292" s="3" t="s">
        <v>2715</v>
      </c>
      <c r="B292" s="3" t="s">
        <v>244</v>
      </c>
      <c r="C292" t="s">
        <v>198</v>
      </c>
      <c r="K292" s="11" cm="1">
        <f t="array" ref="K292">SUMPRODUCT(--ISTEXT(A292:J292)*(A292:J292&lt;&gt;"No"))</f>
        <v>3</v>
      </c>
    </row>
    <row r="293" spans="1:11" x14ac:dyDescent="0.35">
      <c r="A293" s="3" t="s">
        <v>2715</v>
      </c>
      <c r="B293" s="3" t="s">
        <v>244</v>
      </c>
      <c r="C293" t="s">
        <v>1177</v>
      </c>
      <c r="D293" t="s">
        <v>2719</v>
      </c>
      <c r="E293" t="s">
        <v>2718</v>
      </c>
      <c r="F293" t="s">
        <v>854</v>
      </c>
      <c r="G293" t="s">
        <v>2720</v>
      </c>
      <c r="K293" s="11" cm="1">
        <f t="array" ref="K293">SUMPRODUCT(--ISTEXT(A293:J293)*(A293:J293&lt;&gt;"No"))</f>
        <v>7</v>
      </c>
    </row>
    <row r="294" spans="1:11" x14ac:dyDescent="0.35">
      <c r="A294" s="3" t="s">
        <v>2715</v>
      </c>
      <c r="B294" s="3" t="s">
        <v>244</v>
      </c>
      <c r="C294" t="s">
        <v>2721</v>
      </c>
      <c r="D294" t="s">
        <v>2717</v>
      </c>
      <c r="E294" t="s">
        <v>198</v>
      </c>
      <c r="K294" s="11" cm="1">
        <f t="array" ref="K294">SUMPRODUCT(--ISTEXT(A294:J294)*(A294:J294&lt;&gt;"No"))</f>
        <v>5</v>
      </c>
    </row>
    <row r="295" spans="1:11" x14ac:dyDescent="0.35">
      <c r="A295" s="3" t="s">
        <v>2715</v>
      </c>
      <c r="B295" s="3" t="s">
        <v>231</v>
      </c>
      <c r="C295" t="s">
        <v>1177</v>
      </c>
      <c r="D295" t="s">
        <v>2719</v>
      </c>
      <c r="E295" t="s">
        <v>198</v>
      </c>
      <c r="K295" s="11" cm="1">
        <f t="array" ref="K295">SUMPRODUCT(--ISTEXT(A295:J295)*(A295:J295&lt;&gt;"No"))</f>
        <v>5</v>
      </c>
    </row>
    <row r="296" spans="1:11" x14ac:dyDescent="0.35">
      <c r="A296" s="3" t="s">
        <v>2715</v>
      </c>
      <c r="B296" s="3" t="s">
        <v>244</v>
      </c>
      <c r="C296" t="s">
        <v>2717</v>
      </c>
      <c r="D296" t="s">
        <v>198</v>
      </c>
      <c r="K296" s="11" cm="1">
        <f t="array" ref="K296">SUMPRODUCT(--ISTEXT(A296:J296)*(A296:J296&lt;&gt;"No"))</f>
        <v>4</v>
      </c>
    </row>
    <row r="297" spans="1:11" x14ac:dyDescent="0.35">
      <c r="A297" s="3" t="s">
        <v>2715</v>
      </c>
      <c r="B297" s="3" t="s">
        <v>244</v>
      </c>
      <c r="C297" t="s">
        <v>198</v>
      </c>
      <c r="K297" s="11" cm="1">
        <f t="array" ref="K297">SUMPRODUCT(--ISTEXT(A297:J297)*(A297:J297&lt;&gt;"No"))</f>
        <v>3</v>
      </c>
    </row>
    <row r="298" spans="1:11" x14ac:dyDescent="0.35">
      <c r="A298" s="3" t="s">
        <v>2715</v>
      </c>
      <c r="B298" s="3" t="s">
        <v>2719</v>
      </c>
      <c r="K298" s="11" cm="1">
        <f t="array" ref="K298">SUMPRODUCT(--ISTEXT(A298:J298)*(A298:J298&lt;&gt;"No"))</f>
        <v>2</v>
      </c>
    </row>
    <row r="299" spans="1:11" x14ac:dyDescent="0.35">
      <c r="A299" s="3" t="s">
        <v>2715</v>
      </c>
      <c r="B299" s="3" t="s">
        <v>244</v>
      </c>
      <c r="K299" s="11" cm="1">
        <f t="array" ref="K299">SUMPRODUCT(--ISTEXT(A299:J299)*(A299:J299&lt;&gt;"No"))</f>
        <v>2</v>
      </c>
    </row>
    <row r="300" spans="1:11" x14ac:dyDescent="0.35">
      <c r="A300" s="3" t="s">
        <v>2715</v>
      </c>
      <c r="B300" s="3" t="s">
        <v>2717</v>
      </c>
      <c r="K300" s="11" cm="1">
        <f t="array" ref="K300">SUMPRODUCT(--ISTEXT(A300:J300)*(A300:J300&lt;&gt;"No"))</f>
        <v>2</v>
      </c>
    </row>
    <row r="301" spans="1:11" x14ac:dyDescent="0.35">
      <c r="A301" s="3" t="s">
        <v>2715</v>
      </c>
      <c r="B301" s="3" t="s">
        <v>231</v>
      </c>
      <c r="K301" s="11" cm="1">
        <f t="array" ref="K301">SUMPRODUCT(--ISTEXT(A301:J301)*(A301:J301&lt;&gt;"No"))</f>
        <v>2</v>
      </c>
    </row>
    <row r="302" spans="1:11" x14ac:dyDescent="0.35">
      <c r="A302" s="3" t="s">
        <v>2715</v>
      </c>
      <c r="B302" s="3" t="s">
        <v>244</v>
      </c>
      <c r="C302" t="s">
        <v>198</v>
      </c>
      <c r="K302" s="11" cm="1">
        <f t="array" ref="K302">SUMPRODUCT(--ISTEXT(A302:J302)*(A302:J302&lt;&gt;"No"))</f>
        <v>3</v>
      </c>
    </row>
    <row r="303" spans="1:11" x14ac:dyDescent="0.35">
      <c r="A303" s="3" t="s">
        <v>2715</v>
      </c>
      <c r="B303" s="3"/>
      <c r="K303" s="11" cm="1">
        <f t="array" ref="K303">SUMPRODUCT(--ISTEXT(A303:J303)*(A303:J303&lt;&gt;"No"))</f>
        <v>1</v>
      </c>
    </row>
    <row r="304" spans="1:11" x14ac:dyDescent="0.35">
      <c r="A304" s="3" t="s">
        <v>2715</v>
      </c>
      <c r="B304" s="3" t="s">
        <v>244</v>
      </c>
      <c r="C304" t="s">
        <v>1177</v>
      </c>
      <c r="D304" t="s">
        <v>2719</v>
      </c>
      <c r="E304" t="s">
        <v>2717</v>
      </c>
      <c r="F304" t="s">
        <v>2722</v>
      </c>
      <c r="G304" t="s">
        <v>198</v>
      </c>
      <c r="K304" s="11" cm="1">
        <f t="array" ref="K304">SUMPRODUCT(--ISTEXT(A304:J304)*(A304:J304&lt;&gt;"No"))</f>
        <v>7</v>
      </c>
    </row>
    <row r="305" spans="1:11" x14ac:dyDescent="0.35">
      <c r="A305" s="3" t="s">
        <v>2715</v>
      </c>
      <c r="B305" s="3" t="s">
        <v>244</v>
      </c>
      <c r="K305" s="11" cm="1">
        <f t="array" ref="K305">SUMPRODUCT(--ISTEXT(A305:J305)*(A305:J305&lt;&gt;"No"))</f>
        <v>2</v>
      </c>
    </row>
    <row r="306" spans="1:11" x14ac:dyDescent="0.35">
      <c r="A306" s="3" t="s">
        <v>2715</v>
      </c>
      <c r="B306" s="3" t="s">
        <v>854</v>
      </c>
      <c r="C306" t="s">
        <v>198</v>
      </c>
      <c r="K306" s="11" cm="1">
        <f t="array" ref="K306">SUMPRODUCT(--ISTEXT(A306:J306)*(A306:J306&lt;&gt;"No"))</f>
        <v>3</v>
      </c>
    </row>
    <row r="307" spans="1:11" x14ac:dyDescent="0.35">
      <c r="A307" s="3" t="s">
        <v>2715</v>
      </c>
      <c r="B307" s="3" t="s">
        <v>244</v>
      </c>
      <c r="C307" t="s">
        <v>1177</v>
      </c>
      <c r="D307" t="s">
        <v>854</v>
      </c>
      <c r="E307" t="s">
        <v>2720</v>
      </c>
      <c r="F307" t="s">
        <v>198</v>
      </c>
      <c r="K307" s="11" cm="1">
        <f t="array" ref="K307">SUMPRODUCT(--ISTEXT(A307:J307)*(A307:J307&lt;&gt;"No"))</f>
        <v>6</v>
      </c>
    </row>
    <row r="308" spans="1:11" x14ac:dyDescent="0.35">
      <c r="A308" s="3" t="s">
        <v>2715</v>
      </c>
      <c r="B308" s="3" t="s">
        <v>244</v>
      </c>
      <c r="C308" t="s">
        <v>231</v>
      </c>
      <c r="D308" t="s">
        <v>1177</v>
      </c>
      <c r="E308" t="s">
        <v>2717</v>
      </c>
      <c r="F308" t="s">
        <v>198</v>
      </c>
      <c r="K308" s="11" cm="1">
        <f t="array" ref="K308">SUMPRODUCT(--ISTEXT(A308:J308)*(A308:J308&lt;&gt;"No"))</f>
        <v>6</v>
      </c>
    </row>
    <row r="309" spans="1:11" ht="29" x14ac:dyDescent="0.35">
      <c r="A309" s="3"/>
      <c r="B309" s="3" t="s">
        <v>198</v>
      </c>
      <c r="K309" s="11" cm="1">
        <f t="array" ref="K309">SUMPRODUCT(--ISTEXT(A309:J309)*(A309:J309&lt;&gt;"No"))</f>
        <v>1</v>
      </c>
    </row>
    <row r="310" spans="1:11" x14ac:dyDescent="0.35">
      <c r="A310" s="3" t="s">
        <v>2715</v>
      </c>
      <c r="B310" s="3" t="s">
        <v>244</v>
      </c>
      <c r="C310" t="s">
        <v>231</v>
      </c>
      <c r="D310" t="s">
        <v>2718</v>
      </c>
      <c r="E310" t="s">
        <v>2717</v>
      </c>
      <c r="F310" t="s">
        <v>854</v>
      </c>
      <c r="G310" t="s">
        <v>2720</v>
      </c>
      <c r="H310" t="s">
        <v>198</v>
      </c>
      <c r="K310" s="11" cm="1">
        <f t="array" ref="K310">SUMPRODUCT(--ISTEXT(A310:J310)*(A310:J310&lt;&gt;"No"))</f>
        <v>8</v>
      </c>
    </row>
    <row r="311" spans="1:11" x14ac:dyDescent="0.35">
      <c r="A311" s="3"/>
      <c r="B311" s="3" t="s">
        <v>231</v>
      </c>
      <c r="C311" t="s">
        <v>1177</v>
      </c>
      <c r="D311" t="s">
        <v>2719</v>
      </c>
      <c r="E311" t="s">
        <v>2717</v>
      </c>
      <c r="K311" s="11" cm="1">
        <f t="array" ref="K311">SUMPRODUCT(--ISTEXT(A311:J311)*(A311:J311&lt;&gt;"No"))</f>
        <v>4</v>
      </c>
    </row>
    <row r="312" spans="1:11" x14ac:dyDescent="0.35">
      <c r="A312" s="3" t="s">
        <v>2715</v>
      </c>
      <c r="B312" s="3" t="s">
        <v>244</v>
      </c>
      <c r="C312" t="s">
        <v>2719</v>
      </c>
      <c r="K312" s="11" cm="1">
        <f t="array" ref="K312">SUMPRODUCT(--ISTEXT(A312:J312)*(A312:J312&lt;&gt;"No"))</f>
        <v>3</v>
      </c>
    </row>
    <row r="313" spans="1:11" x14ac:dyDescent="0.35">
      <c r="A313" s="3" t="s">
        <v>2715</v>
      </c>
      <c r="B313" s="3" t="s">
        <v>244</v>
      </c>
      <c r="C313" t="s">
        <v>2721</v>
      </c>
      <c r="D313" t="s">
        <v>2719</v>
      </c>
      <c r="E313" t="s">
        <v>198</v>
      </c>
      <c r="K313" s="11" cm="1">
        <f t="array" ref="K313">SUMPRODUCT(--ISTEXT(A313:J313)*(A313:J313&lt;&gt;"No"))</f>
        <v>5</v>
      </c>
    </row>
    <row r="314" spans="1:11" x14ac:dyDescent="0.35">
      <c r="A314" s="3" t="s">
        <v>2715</v>
      </c>
      <c r="B314" s="3" t="s">
        <v>231</v>
      </c>
      <c r="C314" t="s">
        <v>198</v>
      </c>
      <c r="K314" s="11" cm="1">
        <f t="array" ref="K314">SUMPRODUCT(--ISTEXT(A314:J314)*(A314:J314&lt;&gt;"No"))</f>
        <v>3</v>
      </c>
    </row>
    <row r="315" spans="1:11" x14ac:dyDescent="0.35">
      <c r="A315" s="3"/>
      <c r="B315" s="3" t="s">
        <v>2717</v>
      </c>
      <c r="K315" s="11" cm="1">
        <f t="array" ref="K315">SUMPRODUCT(--ISTEXT(A315:J315)*(A315:J315&lt;&gt;"No"))</f>
        <v>1</v>
      </c>
    </row>
    <row r="316" spans="1:11" x14ac:dyDescent="0.35">
      <c r="A316" s="3" t="s">
        <v>2715</v>
      </c>
      <c r="B316" s="3" t="s">
        <v>231</v>
      </c>
      <c r="K316" s="11" cm="1">
        <f t="array" ref="K316">SUMPRODUCT(--ISTEXT(A316:J316)*(A316:J316&lt;&gt;"No"))</f>
        <v>2</v>
      </c>
    </row>
    <row r="317" spans="1:11" x14ac:dyDescent="0.35">
      <c r="A317" s="3" t="s">
        <v>2715</v>
      </c>
      <c r="B317" s="3" t="s">
        <v>2721</v>
      </c>
      <c r="C317" t="s">
        <v>2719</v>
      </c>
      <c r="D317" t="s">
        <v>198</v>
      </c>
      <c r="K317" s="11" cm="1">
        <f t="array" ref="K317">SUMPRODUCT(--ISTEXT(A317:J317)*(A317:J317&lt;&gt;"No"))</f>
        <v>4</v>
      </c>
    </row>
    <row r="318" spans="1:11" x14ac:dyDescent="0.35">
      <c r="A318" s="3" t="s">
        <v>2715</v>
      </c>
      <c r="B318" s="3" t="s">
        <v>244</v>
      </c>
      <c r="C318" t="s">
        <v>231</v>
      </c>
      <c r="D318" t="s">
        <v>854</v>
      </c>
      <c r="K318" s="11" cm="1">
        <f t="array" ref="K318">SUMPRODUCT(--ISTEXT(A318:J318)*(A318:J318&lt;&gt;"No"))</f>
        <v>4</v>
      </c>
    </row>
    <row r="319" spans="1:11" x14ac:dyDescent="0.35">
      <c r="A319" s="3" t="s">
        <v>2715</v>
      </c>
      <c r="B319" s="3" t="s">
        <v>244</v>
      </c>
      <c r="C319" t="s">
        <v>231</v>
      </c>
      <c r="D319" t="s">
        <v>854</v>
      </c>
      <c r="K319" s="11" cm="1">
        <f t="array" ref="K319">SUMPRODUCT(--ISTEXT(A319:J319)*(A319:J319&lt;&gt;"No"))</f>
        <v>4</v>
      </c>
    </row>
    <row r="320" spans="1:11" x14ac:dyDescent="0.35">
      <c r="A320" s="3" t="s">
        <v>2715</v>
      </c>
      <c r="B320" s="3" t="s">
        <v>244</v>
      </c>
      <c r="C320" t="s">
        <v>231</v>
      </c>
      <c r="K320" s="11" cm="1">
        <f t="array" ref="K320">SUMPRODUCT(--ISTEXT(A320:J320)*(A320:J320&lt;&gt;"No"))</f>
        <v>3</v>
      </c>
    </row>
    <row r="321" spans="1:11" x14ac:dyDescent="0.35">
      <c r="A321" s="3" t="s">
        <v>2715</v>
      </c>
      <c r="B321" s="3" t="s">
        <v>244</v>
      </c>
      <c r="C321" t="s">
        <v>1177</v>
      </c>
      <c r="D321" t="s">
        <v>2719</v>
      </c>
      <c r="E321" t="s">
        <v>2717</v>
      </c>
      <c r="F321" t="s">
        <v>198</v>
      </c>
      <c r="K321" s="11" cm="1">
        <f t="array" ref="K321">SUMPRODUCT(--ISTEXT(A321:J321)*(A321:J321&lt;&gt;"No"))</f>
        <v>6</v>
      </c>
    </row>
    <row r="322" spans="1:11" x14ac:dyDescent="0.35">
      <c r="A322" s="3" t="s">
        <v>2715</v>
      </c>
      <c r="B322" s="3" t="s">
        <v>244</v>
      </c>
      <c r="K322" s="11" cm="1">
        <f t="array" ref="K322">SUMPRODUCT(--ISTEXT(A322:J322)*(A322:J322&lt;&gt;"No"))</f>
        <v>2</v>
      </c>
    </row>
    <row r="323" spans="1:11" x14ac:dyDescent="0.35">
      <c r="A323" s="3" t="s">
        <v>2715</v>
      </c>
      <c r="B323" s="3" t="s">
        <v>244</v>
      </c>
      <c r="C323" t="s">
        <v>231</v>
      </c>
      <c r="D323" t="s">
        <v>1177</v>
      </c>
      <c r="E323" t="s">
        <v>198</v>
      </c>
      <c r="K323" s="11" cm="1">
        <f t="array" ref="K323">SUMPRODUCT(--ISTEXT(A323:J323)*(A323:J323&lt;&gt;"No"))</f>
        <v>5</v>
      </c>
    </row>
    <row r="324" spans="1:11" x14ac:dyDescent="0.35">
      <c r="A324" s="3" t="s">
        <v>2715</v>
      </c>
      <c r="B324" s="3" t="s">
        <v>244</v>
      </c>
      <c r="C324" t="s">
        <v>231</v>
      </c>
      <c r="D324" t="s">
        <v>2719</v>
      </c>
      <c r="E324" t="s">
        <v>198</v>
      </c>
      <c r="K324" s="11" cm="1">
        <f t="array" ref="K324">SUMPRODUCT(--ISTEXT(A324:J324)*(A324:J324&lt;&gt;"No"))</f>
        <v>5</v>
      </c>
    </row>
    <row r="325" spans="1:11" x14ac:dyDescent="0.35">
      <c r="A325" s="3" t="s">
        <v>2715</v>
      </c>
      <c r="B325" s="3" t="s">
        <v>2717</v>
      </c>
      <c r="K325" s="11" cm="1">
        <f t="array" ref="K325">SUMPRODUCT(--ISTEXT(A325:J325)*(A325:J325&lt;&gt;"No"))</f>
        <v>2</v>
      </c>
    </row>
    <row r="326" spans="1:11" x14ac:dyDescent="0.35">
      <c r="A326" s="7" t="s">
        <v>2715</v>
      </c>
      <c r="B326" s="7" t="s">
        <v>2718</v>
      </c>
      <c r="C326" t="s">
        <v>2720</v>
      </c>
      <c r="D326" t="s">
        <v>198</v>
      </c>
      <c r="K326" s="11" cm="1">
        <f t="array" ref="K326">SUMPRODUCT(--ISTEXT(A326:J326)*(A326:J326&lt;&gt;"No"))</f>
        <v>4</v>
      </c>
    </row>
    <row r="327" spans="1:11" x14ac:dyDescent="0.35">
      <c r="A327" s="3" t="s">
        <v>2715</v>
      </c>
      <c r="B327" s="3" t="s">
        <v>244</v>
      </c>
      <c r="C327" t="s">
        <v>231</v>
      </c>
      <c r="D327" t="s">
        <v>2717</v>
      </c>
      <c r="E327" t="s">
        <v>198</v>
      </c>
      <c r="K327" s="11" cm="1">
        <f t="array" ref="K327">SUMPRODUCT(--ISTEXT(A327:J327)*(A327:J327&lt;&gt;"No"))</f>
        <v>5</v>
      </c>
    </row>
    <row r="328" spans="1:11" x14ac:dyDescent="0.35">
      <c r="A328" s="3" t="s">
        <v>2715</v>
      </c>
      <c r="B328" s="3" t="s">
        <v>244</v>
      </c>
      <c r="C328" t="s">
        <v>2719</v>
      </c>
      <c r="K328" s="11" cm="1">
        <f t="array" ref="K328">SUMPRODUCT(--ISTEXT(A328:J328)*(A328:J328&lt;&gt;"No"))</f>
        <v>3</v>
      </c>
    </row>
    <row r="329" spans="1:11" x14ac:dyDescent="0.35">
      <c r="A329" s="3" t="s">
        <v>2715</v>
      </c>
      <c r="B329" s="3" t="s">
        <v>2719</v>
      </c>
      <c r="C329" t="s">
        <v>2717</v>
      </c>
      <c r="K329" s="11" cm="1">
        <f t="array" ref="K329">SUMPRODUCT(--ISTEXT(A329:J329)*(A329:J329&lt;&gt;"No"))</f>
        <v>3</v>
      </c>
    </row>
    <row r="330" spans="1:11" x14ac:dyDescent="0.35">
      <c r="A330" s="3" t="s">
        <v>2715</v>
      </c>
      <c r="B330" s="3" t="s">
        <v>244</v>
      </c>
      <c r="C330" t="s">
        <v>2719</v>
      </c>
      <c r="D330" t="s">
        <v>2717</v>
      </c>
      <c r="E330" t="s">
        <v>198</v>
      </c>
      <c r="K330" s="11" cm="1">
        <f t="array" ref="K330">SUMPRODUCT(--ISTEXT(A330:J330)*(A330:J330&lt;&gt;"No"))</f>
        <v>5</v>
      </c>
    </row>
    <row r="331" spans="1:11" x14ac:dyDescent="0.35">
      <c r="A331" s="3" t="s">
        <v>2715</v>
      </c>
      <c r="B331" s="3" t="s">
        <v>244</v>
      </c>
      <c r="C331" t="s">
        <v>198</v>
      </c>
      <c r="K331" s="11" cm="1">
        <f t="array" ref="K331">SUMPRODUCT(--ISTEXT(A331:J331)*(A331:J331&lt;&gt;"No"))</f>
        <v>3</v>
      </c>
    </row>
    <row r="332" spans="1:11" x14ac:dyDescent="0.35">
      <c r="A332" s="3" t="s">
        <v>2715</v>
      </c>
      <c r="B332" s="3" t="s">
        <v>1177</v>
      </c>
      <c r="C332" t="s">
        <v>198</v>
      </c>
      <c r="K332" s="11" cm="1">
        <f t="array" ref="K332">SUMPRODUCT(--ISTEXT(A332:J332)*(A332:J332&lt;&gt;"No"))</f>
        <v>3</v>
      </c>
    </row>
    <row r="333" spans="1:11" x14ac:dyDescent="0.35">
      <c r="A333" s="3" t="s">
        <v>2715</v>
      </c>
      <c r="B333" s="3" t="s">
        <v>231</v>
      </c>
      <c r="C333" t="s">
        <v>1177</v>
      </c>
      <c r="D333" t="s">
        <v>2719</v>
      </c>
      <c r="E333" t="s">
        <v>2717</v>
      </c>
      <c r="F333" t="s">
        <v>2720</v>
      </c>
      <c r="G333" t="s">
        <v>198</v>
      </c>
      <c r="K333" s="11" cm="1">
        <f t="array" ref="K333">SUMPRODUCT(--ISTEXT(A333:J333)*(A333:J333&lt;&gt;"No"))</f>
        <v>7</v>
      </c>
    </row>
    <row r="334" spans="1:11" x14ac:dyDescent="0.35">
      <c r="A334" s="3" t="s">
        <v>2715</v>
      </c>
      <c r="B334" s="3" t="s">
        <v>244</v>
      </c>
      <c r="C334" t="s">
        <v>198</v>
      </c>
      <c r="K334" s="11" cm="1">
        <f t="array" ref="K334">SUMPRODUCT(--ISTEXT(A334:J334)*(A334:J334&lt;&gt;"No"))</f>
        <v>3</v>
      </c>
    </row>
    <row r="335" spans="1:11" x14ac:dyDescent="0.35">
      <c r="A335" s="3" t="s">
        <v>2715</v>
      </c>
      <c r="B335" s="3" t="s">
        <v>2721</v>
      </c>
      <c r="C335" t="s">
        <v>231</v>
      </c>
      <c r="D335" t="s">
        <v>2717</v>
      </c>
      <c r="E335" t="s">
        <v>198</v>
      </c>
      <c r="K335" s="11" cm="1">
        <f t="array" ref="K335">SUMPRODUCT(--ISTEXT(A335:J335)*(A335:J335&lt;&gt;"No"))</f>
        <v>5</v>
      </c>
    </row>
    <row r="336" spans="1:11" x14ac:dyDescent="0.35">
      <c r="A336" s="3" t="s">
        <v>2715</v>
      </c>
      <c r="B336" s="3" t="s">
        <v>244</v>
      </c>
      <c r="C336" t="s">
        <v>231</v>
      </c>
      <c r="D336" t="s">
        <v>2719</v>
      </c>
      <c r="E336" t="s">
        <v>854</v>
      </c>
      <c r="F336" t="s">
        <v>198</v>
      </c>
      <c r="K336" s="11" cm="1">
        <f t="array" ref="K336">SUMPRODUCT(--ISTEXT(A336:J336)*(A336:J336&lt;&gt;"No"))</f>
        <v>6</v>
      </c>
    </row>
    <row r="337" spans="1:11" x14ac:dyDescent="0.35">
      <c r="A337" s="3" t="s">
        <v>2715</v>
      </c>
      <c r="B337" s="3" t="s">
        <v>244</v>
      </c>
      <c r="C337" t="s">
        <v>2721</v>
      </c>
      <c r="D337" t="s">
        <v>1177</v>
      </c>
      <c r="E337" t="s">
        <v>2719</v>
      </c>
      <c r="F337" t="s">
        <v>854</v>
      </c>
      <c r="K337" s="11" cm="1">
        <f t="array" ref="K337">SUMPRODUCT(--ISTEXT(A337:J337)*(A337:J337&lt;&gt;"No"))</f>
        <v>6</v>
      </c>
    </row>
    <row r="338" spans="1:11" x14ac:dyDescent="0.35">
      <c r="A338" s="3" t="s">
        <v>2715</v>
      </c>
      <c r="B338" s="3" t="s">
        <v>244</v>
      </c>
      <c r="C338" t="s">
        <v>2717</v>
      </c>
      <c r="D338" t="s">
        <v>198</v>
      </c>
      <c r="K338" s="11" cm="1">
        <f t="array" ref="K338">SUMPRODUCT(--ISTEXT(A338:J338)*(A338:J338&lt;&gt;"No"))</f>
        <v>4</v>
      </c>
    </row>
    <row r="339" spans="1:11" x14ac:dyDescent="0.35">
      <c r="A339" s="3" t="s">
        <v>2715</v>
      </c>
      <c r="B339" s="3" t="s">
        <v>244</v>
      </c>
      <c r="C339" t="s">
        <v>231</v>
      </c>
      <c r="D339" t="s">
        <v>2719</v>
      </c>
      <c r="E339" t="s">
        <v>2718</v>
      </c>
      <c r="K339" s="11" cm="1">
        <f t="array" ref="K339">SUMPRODUCT(--ISTEXT(A339:J339)*(A339:J339&lt;&gt;"No"))</f>
        <v>5</v>
      </c>
    </row>
    <row r="340" spans="1:11" x14ac:dyDescent="0.35">
      <c r="A340" s="3" t="s">
        <v>2715</v>
      </c>
      <c r="B340" s="3" t="s">
        <v>244</v>
      </c>
      <c r="C340" t="s">
        <v>2721</v>
      </c>
      <c r="D340" t="s">
        <v>231</v>
      </c>
      <c r="E340" t="s">
        <v>1177</v>
      </c>
      <c r="F340" t="s">
        <v>2719</v>
      </c>
      <c r="G340" t="s">
        <v>2718</v>
      </c>
      <c r="H340" t="s">
        <v>2717</v>
      </c>
      <c r="I340" t="s">
        <v>854</v>
      </c>
      <c r="J340" t="s">
        <v>198</v>
      </c>
      <c r="K340" s="11" cm="1">
        <f t="array" ref="K340">SUMPRODUCT(--ISTEXT(A340:J340)*(A340:J340&lt;&gt;"No"))</f>
        <v>10</v>
      </c>
    </row>
    <row r="341" spans="1:11" x14ac:dyDescent="0.35">
      <c r="A341" s="3" t="s">
        <v>2715</v>
      </c>
      <c r="B341" s="3" t="s">
        <v>2717</v>
      </c>
      <c r="K341" s="11" cm="1">
        <f t="array" ref="K341">SUMPRODUCT(--ISTEXT(A341:J341)*(A341:J341&lt;&gt;"No"))</f>
        <v>2</v>
      </c>
    </row>
    <row r="342" spans="1:11" x14ac:dyDescent="0.35">
      <c r="A342" s="3" t="s">
        <v>2715</v>
      </c>
      <c r="B342" s="3" t="s">
        <v>231</v>
      </c>
      <c r="K342" s="11" cm="1">
        <f t="array" ref="K342">SUMPRODUCT(--ISTEXT(A342:J342)*(A342:J342&lt;&gt;"No"))</f>
        <v>2</v>
      </c>
    </row>
    <row r="343" spans="1:11" x14ac:dyDescent="0.35">
      <c r="A343" s="3" t="s">
        <v>2715</v>
      </c>
      <c r="B343" s="3" t="s">
        <v>244</v>
      </c>
      <c r="C343" t="s">
        <v>1177</v>
      </c>
      <c r="D343" t="s">
        <v>2719</v>
      </c>
      <c r="E343" t="s">
        <v>2717</v>
      </c>
      <c r="F343" t="s">
        <v>854</v>
      </c>
      <c r="G343" t="s">
        <v>198</v>
      </c>
      <c r="K343" s="11" cm="1">
        <f t="array" ref="K343">SUMPRODUCT(--ISTEXT(A343:J343)*(A343:J343&lt;&gt;"No"))</f>
        <v>7</v>
      </c>
    </row>
    <row r="344" spans="1:11" x14ac:dyDescent="0.35">
      <c r="A344" s="3" t="s">
        <v>2715</v>
      </c>
      <c r="B344" s="3"/>
      <c r="K344" s="11" cm="1">
        <f t="array" ref="K344">SUMPRODUCT(--ISTEXT(A344:J344)*(A344:J344&lt;&gt;"No"))</f>
        <v>1</v>
      </c>
    </row>
    <row r="345" spans="1:11" x14ac:dyDescent="0.35">
      <c r="A345" s="3" t="s">
        <v>2715</v>
      </c>
      <c r="B345" s="3" t="s">
        <v>244</v>
      </c>
      <c r="K345" s="11" cm="1">
        <f t="array" ref="K345">SUMPRODUCT(--ISTEXT(A345:J345)*(A345:J345&lt;&gt;"No"))</f>
        <v>2</v>
      </c>
    </row>
    <row r="346" spans="1:11" x14ac:dyDescent="0.35">
      <c r="A346" s="3" t="s">
        <v>2715</v>
      </c>
      <c r="B346" s="3" t="s">
        <v>244</v>
      </c>
      <c r="C346" t="s">
        <v>2717</v>
      </c>
      <c r="K346" s="11" cm="1">
        <f t="array" ref="K346">SUMPRODUCT(--ISTEXT(A346:J346)*(A346:J346&lt;&gt;"No"))</f>
        <v>3</v>
      </c>
    </row>
    <row r="347" spans="1:11" x14ac:dyDescent="0.35">
      <c r="A347" s="3" t="s">
        <v>2715</v>
      </c>
      <c r="B347" s="3" t="s">
        <v>244</v>
      </c>
      <c r="C347" t="s">
        <v>854</v>
      </c>
      <c r="D347" t="s">
        <v>198</v>
      </c>
      <c r="K347" s="11" cm="1">
        <f t="array" ref="K347">SUMPRODUCT(--ISTEXT(A347:J347)*(A347:J347&lt;&gt;"No"))</f>
        <v>4</v>
      </c>
    </row>
    <row r="348" spans="1:11" x14ac:dyDescent="0.35">
      <c r="A348" s="3" t="s">
        <v>2715</v>
      </c>
      <c r="B348" s="3" t="s">
        <v>244</v>
      </c>
      <c r="C348" t="s">
        <v>2717</v>
      </c>
      <c r="K348" s="11" cm="1">
        <f t="array" ref="K348">SUMPRODUCT(--ISTEXT(A348:J348)*(A348:J348&lt;&gt;"No"))</f>
        <v>3</v>
      </c>
    </row>
    <row r="349" spans="1:11" x14ac:dyDescent="0.35">
      <c r="A349" s="3"/>
      <c r="B349" s="3" t="s">
        <v>2717</v>
      </c>
      <c r="K349" s="11" cm="1">
        <f t="array" ref="K349">SUMPRODUCT(--ISTEXT(A349:J349)*(A349:J349&lt;&gt;"No"))</f>
        <v>1</v>
      </c>
    </row>
    <row r="350" spans="1:11" x14ac:dyDescent="0.35">
      <c r="A350" s="3" t="s">
        <v>2715</v>
      </c>
      <c r="B350" s="3" t="s">
        <v>244</v>
      </c>
      <c r="C350" t="s">
        <v>231</v>
      </c>
      <c r="D350" t="s">
        <v>1177</v>
      </c>
      <c r="E350" t="s">
        <v>2718</v>
      </c>
      <c r="F350" t="s">
        <v>198</v>
      </c>
      <c r="K350" s="11" cm="1">
        <f t="array" ref="K350">SUMPRODUCT(--ISTEXT(A350:J350)*(A350:J350&lt;&gt;"No"))</f>
        <v>6</v>
      </c>
    </row>
    <row r="351" spans="1:11" x14ac:dyDescent="0.35">
      <c r="A351" s="3" t="s">
        <v>2715</v>
      </c>
      <c r="B351" s="3" t="s">
        <v>244</v>
      </c>
      <c r="K351" s="11" cm="1">
        <f t="array" ref="K351">SUMPRODUCT(--ISTEXT(A351:J351)*(A351:J351&lt;&gt;"No"))</f>
        <v>2</v>
      </c>
    </row>
    <row r="352" spans="1:11" x14ac:dyDescent="0.35">
      <c r="A352" s="3" t="s">
        <v>2715</v>
      </c>
      <c r="B352" s="3" t="s">
        <v>244</v>
      </c>
      <c r="C352" t="s">
        <v>2717</v>
      </c>
      <c r="K352" s="11" cm="1">
        <f t="array" ref="K352">SUMPRODUCT(--ISTEXT(A352:J352)*(A352:J352&lt;&gt;"No"))</f>
        <v>3</v>
      </c>
    </row>
    <row r="353" spans="1:11" x14ac:dyDescent="0.35">
      <c r="A353" s="3" t="s">
        <v>2715</v>
      </c>
      <c r="B353" s="3" t="s">
        <v>244</v>
      </c>
      <c r="C353" t="s">
        <v>2719</v>
      </c>
      <c r="D353" t="s">
        <v>2717</v>
      </c>
      <c r="E353" t="s">
        <v>2720</v>
      </c>
      <c r="F353" t="s">
        <v>198</v>
      </c>
      <c r="K353" s="11" cm="1">
        <f t="array" ref="K353">SUMPRODUCT(--ISTEXT(A353:J353)*(A353:J353&lt;&gt;"No"))</f>
        <v>6</v>
      </c>
    </row>
    <row r="354" spans="1:11" x14ac:dyDescent="0.35">
      <c r="A354" s="3" t="s">
        <v>2715</v>
      </c>
      <c r="B354" s="3" t="s">
        <v>244</v>
      </c>
      <c r="C354" t="s">
        <v>2721</v>
      </c>
      <c r="D354" t="s">
        <v>231</v>
      </c>
      <c r="E354" t="s">
        <v>1177</v>
      </c>
      <c r="F354" t="s">
        <v>2717</v>
      </c>
      <c r="G354" t="s">
        <v>854</v>
      </c>
      <c r="H354" t="s">
        <v>198</v>
      </c>
      <c r="K354" s="11" cm="1">
        <f t="array" ref="K354">SUMPRODUCT(--ISTEXT(A354:J354)*(A354:J354&lt;&gt;"No"))</f>
        <v>8</v>
      </c>
    </row>
    <row r="355" spans="1:11" x14ac:dyDescent="0.35">
      <c r="A355" s="3" t="s">
        <v>2715</v>
      </c>
      <c r="B355" s="3" t="s">
        <v>244</v>
      </c>
      <c r="K355" s="11" cm="1">
        <f t="array" ref="K355">SUMPRODUCT(--ISTEXT(A355:J355)*(A355:J355&lt;&gt;"No"))</f>
        <v>2</v>
      </c>
    </row>
    <row r="356" spans="1:11" x14ac:dyDescent="0.35">
      <c r="A356" s="3" t="s">
        <v>2715</v>
      </c>
      <c r="B356" s="3" t="s">
        <v>2718</v>
      </c>
      <c r="C356" t="s">
        <v>854</v>
      </c>
      <c r="D356" t="s">
        <v>198</v>
      </c>
      <c r="K356" s="11" cm="1">
        <f t="array" ref="K356">SUMPRODUCT(--ISTEXT(A356:J356)*(A356:J356&lt;&gt;"No"))</f>
        <v>4</v>
      </c>
    </row>
    <row r="357" spans="1:11" x14ac:dyDescent="0.35">
      <c r="A357" s="3"/>
      <c r="B357" s="3" t="s">
        <v>244</v>
      </c>
      <c r="C357" t="s">
        <v>854</v>
      </c>
      <c r="K357" s="11" cm="1">
        <f t="array" ref="K357">SUMPRODUCT(--ISTEXT(A357:J357)*(A357:J357&lt;&gt;"No"))</f>
        <v>2</v>
      </c>
    </row>
    <row r="358" spans="1:11" x14ac:dyDescent="0.35">
      <c r="A358" s="3" t="s">
        <v>2715</v>
      </c>
      <c r="B358" s="3" t="s">
        <v>244</v>
      </c>
      <c r="C358" t="s">
        <v>231</v>
      </c>
      <c r="K358" s="11" cm="1">
        <f t="array" ref="K358">SUMPRODUCT(--ISTEXT(A358:J358)*(A358:J358&lt;&gt;"No"))</f>
        <v>3</v>
      </c>
    </row>
    <row r="359" spans="1:11" x14ac:dyDescent="0.35">
      <c r="A359" s="3" t="s">
        <v>2715</v>
      </c>
      <c r="B359" s="3" t="s">
        <v>2717</v>
      </c>
      <c r="K359" s="11" cm="1">
        <f t="array" ref="K359">SUMPRODUCT(--ISTEXT(A359:J359)*(A359:J359&lt;&gt;"No"))</f>
        <v>2</v>
      </c>
    </row>
    <row r="360" spans="1:11" x14ac:dyDescent="0.35">
      <c r="A360" s="3" t="s">
        <v>2715</v>
      </c>
      <c r="B360" s="3" t="s">
        <v>244</v>
      </c>
      <c r="C360" t="s">
        <v>231</v>
      </c>
      <c r="D360" t="s">
        <v>2717</v>
      </c>
      <c r="E360" t="s">
        <v>198</v>
      </c>
      <c r="K360" s="11" cm="1">
        <f t="array" ref="K360">SUMPRODUCT(--ISTEXT(A360:J360)*(A360:J360&lt;&gt;"No"))</f>
        <v>5</v>
      </c>
    </row>
    <row r="361" spans="1:11" x14ac:dyDescent="0.35">
      <c r="A361" s="3" t="s">
        <v>2715</v>
      </c>
      <c r="B361" s="3" t="s">
        <v>2717</v>
      </c>
      <c r="C361" t="s">
        <v>854</v>
      </c>
      <c r="D361" t="s">
        <v>2722</v>
      </c>
      <c r="E361" t="s">
        <v>198</v>
      </c>
      <c r="K361" s="11" cm="1">
        <f t="array" ref="K361">SUMPRODUCT(--ISTEXT(A361:J361)*(A361:J361&lt;&gt;"No"))</f>
        <v>5</v>
      </c>
    </row>
    <row r="362" spans="1:11" x14ac:dyDescent="0.35">
      <c r="A362" s="3" t="s">
        <v>2715</v>
      </c>
      <c r="B362" s="3" t="s">
        <v>244</v>
      </c>
      <c r="C362" t="s">
        <v>231</v>
      </c>
      <c r="D362" t="s">
        <v>198</v>
      </c>
      <c r="K362" s="11" cm="1">
        <f t="array" ref="K362">SUMPRODUCT(--ISTEXT(A362:J362)*(A362:J362&lt;&gt;"No"))</f>
        <v>4</v>
      </c>
    </row>
    <row r="363" spans="1:11" x14ac:dyDescent="0.35">
      <c r="A363" s="3" t="s">
        <v>2715</v>
      </c>
      <c r="B363" s="3" t="s">
        <v>244</v>
      </c>
      <c r="C363" t="s">
        <v>231</v>
      </c>
      <c r="D363" t="s">
        <v>1177</v>
      </c>
      <c r="E363" t="s">
        <v>854</v>
      </c>
      <c r="K363" s="11" cm="1">
        <f t="array" ref="K363">SUMPRODUCT(--ISTEXT(A363:J363)*(A363:J363&lt;&gt;"No"))</f>
        <v>5</v>
      </c>
    </row>
    <row r="364" spans="1:11" x14ac:dyDescent="0.35">
      <c r="A364" s="3" t="s">
        <v>2715</v>
      </c>
      <c r="B364" s="3" t="s">
        <v>2719</v>
      </c>
      <c r="C364" t="s">
        <v>2720</v>
      </c>
      <c r="D364" t="s">
        <v>198</v>
      </c>
      <c r="K364" s="11" cm="1">
        <f t="array" ref="K364">SUMPRODUCT(--ISTEXT(A364:J364)*(A364:J364&lt;&gt;"No"))</f>
        <v>4</v>
      </c>
    </row>
    <row r="365" spans="1:11" ht="29" x14ac:dyDescent="0.35">
      <c r="A365" s="3" t="s">
        <v>2715</v>
      </c>
      <c r="B365" s="3" t="s">
        <v>198</v>
      </c>
      <c r="K365" s="11" cm="1">
        <f t="array" ref="K365">SUMPRODUCT(--ISTEXT(A365:J365)*(A365:J365&lt;&gt;"No"))</f>
        <v>2</v>
      </c>
    </row>
    <row r="366" spans="1:11" x14ac:dyDescent="0.35">
      <c r="A366" s="3" t="s">
        <v>2715</v>
      </c>
      <c r="B366" s="3" t="s">
        <v>244</v>
      </c>
      <c r="K366" s="11" cm="1">
        <f t="array" ref="K366">SUMPRODUCT(--ISTEXT(A366:J366)*(A366:J366&lt;&gt;"No"))</f>
        <v>2</v>
      </c>
    </row>
    <row r="367" spans="1:11" x14ac:dyDescent="0.35">
      <c r="A367" s="3" t="s">
        <v>2715</v>
      </c>
      <c r="B367" s="3" t="s">
        <v>244</v>
      </c>
      <c r="C367" t="s">
        <v>1177</v>
      </c>
      <c r="D367" t="s">
        <v>2719</v>
      </c>
      <c r="E367" t="s">
        <v>2717</v>
      </c>
      <c r="K367" s="11" cm="1">
        <f t="array" ref="K367">SUMPRODUCT(--ISTEXT(A367:J367)*(A367:J367&lt;&gt;"No"))</f>
        <v>5</v>
      </c>
    </row>
    <row r="368" spans="1:11" x14ac:dyDescent="0.35">
      <c r="A368" s="3" t="s">
        <v>2715</v>
      </c>
      <c r="B368" s="3" t="s">
        <v>2719</v>
      </c>
      <c r="C368" t="s">
        <v>2717</v>
      </c>
      <c r="K368" s="11" cm="1">
        <f t="array" ref="K368">SUMPRODUCT(--ISTEXT(A368:J368)*(A368:J368&lt;&gt;"No"))</f>
        <v>3</v>
      </c>
    </row>
    <row r="369" spans="1:11" x14ac:dyDescent="0.35">
      <c r="A369" s="3" t="s">
        <v>2715</v>
      </c>
      <c r="B369" s="3" t="s">
        <v>2718</v>
      </c>
      <c r="C369" t="s">
        <v>854</v>
      </c>
      <c r="K369" s="11" cm="1">
        <f t="array" ref="K369">SUMPRODUCT(--ISTEXT(A369:J369)*(A369:J369&lt;&gt;"No"))</f>
        <v>3</v>
      </c>
    </row>
    <row r="370" spans="1:11" x14ac:dyDescent="0.35">
      <c r="A370" s="3" t="s">
        <v>2715</v>
      </c>
      <c r="B370" s="3" t="s">
        <v>244</v>
      </c>
      <c r="C370" t="s">
        <v>2717</v>
      </c>
      <c r="K370" s="11" cm="1">
        <f t="array" ref="K370">SUMPRODUCT(--ISTEXT(A370:J370)*(A370:J370&lt;&gt;"No"))</f>
        <v>3</v>
      </c>
    </row>
    <row r="371" spans="1:11" x14ac:dyDescent="0.35">
      <c r="A371" s="3" t="s">
        <v>2715</v>
      </c>
      <c r="B371" s="3" t="s">
        <v>2717</v>
      </c>
      <c r="K371" s="11" cm="1">
        <f t="array" ref="K371">SUMPRODUCT(--ISTEXT(A371:J371)*(A371:J371&lt;&gt;"No"))</f>
        <v>2</v>
      </c>
    </row>
    <row r="372" spans="1:11" x14ac:dyDescent="0.35">
      <c r="A372" s="3" t="s">
        <v>2715</v>
      </c>
      <c r="B372" s="3" t="s">
        <v>244</v>
      </c>
      <c r="C372" t="s">
        <v>2717</v>
      </c>
      <c r="D372" t="s">
        <v>854</v>
      </c>
      <c r="E372" t="s">
        <v>198</v>
      </c>
      <c r="K372" s="11" cm="1">
        <f t="array" ref="K372">SUMPRODUCT(--ISTEXT(A372:J372)*(A372:J372&lt;&gt;"No"))</f>
        <v>5</v>
      </c>
    </row>
    <row r="373" spans="1:11" x14ac:dyDescent="0.35">
      <c r="A373" s="3" t="s">
        <v>2715</v>
      </c>
      <c r="B373" s="3" t="s">
        <v>244</v>
      </c>
      <c r="C373" t="s">
        <v>2717</v>
      </c>
      <c r="K373" s="11" cm="1">
        <f t="array" ref="K373">SUMPRODUCT(--ISTEXT(A373:J373)*(A373:J373&lt;&gt;"No"))</f>
        <v>3</v>
      </c>
    </row>
    <row r="374" spans="1:11" x14ac:dyDescent="0.35">
      <c r="A374" s="3" t="s">
        <v>2715</v>
      </c>
      <c r="B374" s="3" t="s">
        <v>244</v>
      </c>
      <c r="C374" t="s">
        <v>2717</v>
      </c>
      <c r="D374" t="s">
        <v>198</v>
      </c>
      <c r="K374" s="11" cm="1">
        <f t="array" ref="K374">SUMPRODUCT(--ISTEXT(A374:J374)*(A374:J374&lt;&gt;"No"))</f>
        <v>4</v>
      </c>
    </row>
    <row r="375" spans="1:11" x14ac:dyDescent="0.35">
      <c r="A375" s="3" t="s">
        <v>2715</v>
      </c>
      <c r="B375" s="3"/>
      <c r="K375" s="11" cm="1">
        <f t="array" ref="K375">SUMPRODUCT(--ISTEXT(A375:J375)*(A375:J375&lt;&gt;"No"))</f>
        <v>1</v>
      </c>
    </row>
    <row r="376" spans="1:11" x14ac:dyDescent="0.35">
      <c r="A376" s="3" t="s">
        <v>2715</v>
      </c>
      <c r="B376" s="3" t="s">
        <v>2717</v>
      </c>
      <c r="C376" t="s">
        <v>198</v>
      </c>
      <c r="K376" s="11" cm="1">
        <f t="array" ref="K376">SUMPRODUCT(--ISTEXT(A376:J376)*(A376:J376&lt;&gt;"No"))</f>
        <v>3</v>
      </c>
    </row>
    <row r="377" spans="1:11" x14ac:dyDescent="0.35">
      <c r="A377" s="3" t="s">
        <v>2715</v>
      </c>
      <c r="B377" s="3" t="s">
        <v>1487</v>
      </c>
      <c r="K377" s="11" cm="1">
        <f t="array" ref="K377">SUMPRODUCT(--ISTEXT(A377:J377)*(A377:J377&lt;&gt;"No"))</f>
        <v>2</v>
      </c>
    </row>
    <row r="378" spans="1:11" x14ac:dyDescent="0.35">
      <c r="A378" s="3" t="s">
        <v>2715</v>
      </c>
      <c r="B378" s="3" t="s">
        <v>2721</v>
      </c>
      <c r="C378" t="s">
        <v>231</v>
      </c>
      <c r="D378" t="s">
        <v>2719</v>
      </c>
      <c r="E378" t="s">
        <v>2718</v>
      </c>
      <c r="F378" t="s">
        <v>854</v>
      </c>
      <c r="K378" s="11" cm="1">
        <f t="array" ref="K378">SUMPRODUCT(--ISTEXT(A378:J378)*(A378:J378&lt;&gt;"No"))</f>
        <v>6</v>
      </c>
    </row>
    <row r="379" spans="1:11" x14ac:dyDescent="0.35">
      <c r="A379" s="3" t="s">
        <v>2715</v>
      </c>
      <c r="B379" s="3" t="s">
        <v>2721</v>
      </c>
      <c r="C379" t="s">
        <v>231</v>
      </c>
      <c r="D379" t="s">
        <v>1177</v>
      </c>
      <c r="E379" t="s">
        <v>854</v>
      </c>
      <c r="F379" t="s">
        <v>198</v>
      </c>
      <c r="K379" s="11" cm="1">
        <f t="array" ref="K379">SUMPRODUCT(--ISTEXT(A379:J379)*(A379:J379&lt;&gt;"No"))</f>
        <v>6</v>
      </c>
    </row>
    <row r="380" spans="1:11" x14ac:dyDescent="0.35">
      <c r="A380" s="3" t="s">
        <v>2715</v>
      </c>
      <c r="B380" s="3" t="s">
        <v>244</v>
      </c>
      <c r="C380" t="s">
        <v>2717</v>
      </c>
      <c r="K380" s="11" cm="1">
        <f t="array" ref="K380">SUMPRODUCT(--ISTEXT(A380:J380)*(A380:J380&lt;&gt;"No"))</f>
        <v>3</v>
      </c>
    </row>
    <row r="381" spans="1:11" x14ac:dyDescent="0.35">
      <c r="A381" s="3" t="s">
        <v>2715</v>
      </c>
      <c r="B381" s="3" t="s">
        <v>2721</v>
      </c>
      <c r="C381" t="s">
        <v>231</v>
      </c>
      <c r="K381" s="11" cm="1">
        <f t="array" ref="K381">SUMPRODUCT(--ISTEXT(A381:J381)*(A381:J381&lt;&gt;"No"))</f>
        <v>3</v>
      </c>
    </row>
    <row r="382" spans="1:11" x14ac:dyDescent="0.35">
      <c r="A382" s="5" t="s">
        <v>2715</v>
      </c>
      <c r="B382" s="5" t="s">
        <v>244</v>
      </c>
      <c r="C382" t="s">
        <v>2717</v>
      </c>
      <c r="D382" t="s">
        <v>198</v>
      </c>
      <c r="K382" s="11" cm="1">
        <f t="array" ref="K382">SUMPRODUCT(--ISTEXT(A382:J382)*(A382:J382&lt;&gt;"No"))</f>
        <v>4</v>
      </c>
    </row>
    <row r="383" spans="1:11" x14ac:dyDescent="0.35">
      <c r="A383" s="5" t="s">
        <v>2715</v>
      </c>
      <c r="B383" s="5" t="s">
        <v>244</v>
      </c>
      <c r="C383" t="s">
        <v>231</v>
      </c>
      <c r="D383" t="s">
        <v>2717</v>
      </c>
      <c r="K383" s="11" cm="1">
        <f t="array" ref="K383">SUMPRODUCT(--ISTEXT(A383:J383)*(A383:J383&lt;&gt;"No"))</f>
        <v>4</v>
      </c>
    </row>
    <row r="384" spans="1:11" x14ac:dyDescent="0.35">
      <c r="A384" s="5"/>
      <c r="B384" s="5" t="s">
        <v>244</v>
      </c>
      <c r="C384" t="s">
        <v>1177</v>
      </c>
      <c r="D384" t="s">
        <v>2719</v>
      </c>
      <c r="E384" t="s">
        <v>2717</v>
      </c>
      <c r="K384" s="11" cm="1">
        <f t="array" ref="K384">SUMPRODUCT(--ISTEXT(A384:J384)*(A384:J384&lt;&gt;"No"))</f>
        <v>4</v>
      </c>
    </row>
    <row r="386" spans="11:11" x14ac:dyDescent="0.35">
      <c r="K386" s="13">
        <f>SUM(K2:K385)</f>
        <v>1351</v>
      </c>
    </row>
  </sheetData>
  <autoFilter ref="A1:K384" xr:uid="{C0CCA54E-7D36-4DC3-97A5-4B06AD6360F5}"/>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7FEB-4E00-41A0-9120-52A51C2E54CC}">
  <dimension ref="A1:AE384"/>
  <sheetViews>
    <sheetView topLeftCell="M1" workbookViewId="0">
      <selection activeCell="T22" activeCellId="1" sqref="T18:AD18 T22:AD23"/>
    </sheetView>
  </sheetViews>
  <sheetFormatPr defaultRowHeight="14.5" x14ac:dyDescent="0.35"/>
  <cols>
    <col min="1" max="1" width="12.7265625" bestFit="1" customWidth="1"/>
    <col min="2" max="2" width="10.6328125" bestFit="1" customWidth="1"/>
    <col min="3" max="11" width="20.7265625" bestFit="1" customWidth="1"/>
  </cols>
  <sheetData>
    <row r="1" spans="1:23" x14ac:dyDescent="0.35">
      <c r="A1" s="1" t="s">
        <v>2837</v>
      </c>
      <c r="B1" t="s">
        <v>2723</v>
      </c>
      <c r="C1" t="s">
        <v>2724</v>
      </c>
      <c r="D1" t="s">
        <v>2725</v>
      </c>
      <c r="E1" t="s">
        <v>2726</v>
      </c>
      <c r="F1" t="s">
        <v>2727</v>
      </c>
      <c r="G1" t="s">
        <v>2728</v>
      </c>
      <c r="H1" t="s">
        <v>2729</v>
      </c>
      <c r="I1" t="s">
        <v>2730</v>
      </c>
      <c r="J1" t="s">
        <v>2731</v>
      </c>
      <c r="K1" t="s">
        <v>2836</v>
      </c>
      <c r="L1" s="10" t="s">
        <v>2733</v>
      </c>
    </row>
    <row r="2" spans="1:23" x14ac:dyDescent="0.35">
      <c r="A2" s="3" t="s">
        <v>101</v>
      </c>
      <c r="B2" t="s">
        <v>2715</v>
      </c>
      <c r="L2" s="11" cm="1">
        <f t="array" ref="L2">SUMPRODUCT(--ISTEXT(B2:K2)*(B2:K2&lt;&gt;"No"))</f>
        <v>1</v>
      </c>
    </row>
    <row r="3" spans="1:23" x14ac:dyDescent="0.35">
      <c r="A3" s="3" t="s">
        <v>101</v>
      </c>
      <c r="B3" t="s">
        <v>2715</v>
      </c>
      <c r="C3" t="s">
        <v>244</v>
      </c>
      <c r="D3" t="s">
        <v>2717</v>
      </c>
      <c r="E3" t="s">
        <v>854</v>
      </c>
      <c r="F3" t="s">
        <v>198</v>
      </c>
      <c r="L3" s="11" cm="1">
        <f t="array" ref="L3">SUMPRODUCT(--ISTEXT(B3:K3)*(B3:K3&lt;&gt;"No"))</f>
        <v>5</v>
      </c>
    </row>
    <row r="4" spans="1:23" x14ac:dyDescent="0.35">
      <c r="A4" s="3" t="s">
        <v>101</v>
      </c>
      <c r="B4" t="s">
        <v>244</v>
      </c>
      <c r="C4" t="s">
        <v>2719</v>
      </c>
      <c r="D4" t="s">
        <v>198</v>
      </c>
      <c r="L4" s="11" cm="1">
        <f t="array" ref="L4">SUMPRODUCT(--ISTEXT(B4:K4)*(B4:K4&lt;&gt;"No"))</f>
        <v>3</v>
      </c>
      <c r="O4" s="12" t="s">
        <v>2824</v>
      </c>
      <c r="P4" s="12" t="s">
        <v>133</v>
      </c>
      <c r="Q4" s="12" t="s">
        <v>101</v>
      </c>
      <c r="S4">
        <v>718</v>
      </c>
      <c r="T4">
        <v>646</v>
      </c>
    </row>
    <row r="5" spans="1:23" x14ac:dyDescent="0.35">
      <c r="A5" s="3" t="s">
        <v>133</v>
      </c>
      <c r="B5" t="s">
        <v>2715</v>
      </c>
      <c r="C5" t="s">
        <v>244</v>
      </c>
      <c r="D5" t="s">
        <v>2717</v>
      </c>
      <c r="E5" t="s">
        <v>198</v>
      </c>
      <c r="L5" s="11" cm="1">
        <f t="array" ref="L5">SUMPRODUCT(--ISTEXT(B5:K5)*(B5:K5&lt;&gt;"No"))</f>
        <v>4</v>
      </c>
      <c r="O5" s="19" t="s">
        <v>2715</v>
      </c>
      <c r="P5">
        <v>181</v>
      </c>
      <c r="Q5">
        <v>178</v>
      </c>
      <c r="S5" s="17">
        <f t="shared" ref="S5:S16" si="0">P5/S$4</f>
        <v>0.25208913649025072</v>
      </c>
      <c r="T5" s="17">
        <f t="shared" ref="T5:T16" si="1">Q5/T$4</f>
        <v>0.27554179566563469</v>
      </c>
      <c r="V5" s="17">
        <v>0.25208913649025072</v>
      </c>
      <c r="W5" s="17">
        <v>0.27554179566563469</v>
      </c>
    </row>
    <row r="6" spans="1:23" x14ac:dyDescent="0.35">
      <c r="A6" s="3" t="s">
        <v>101</v>
      </c>
      <c r="B6" t="s">
        <v>2715</v>
      </c>
      <c r="C6" t="s">
        <v>244</v>
      </c>
      <c r="D6" t="s">
        <v>2719</v>
      </c>
      <c r="E6" t="s">
        <v>2717</v>
      </c>
      <c r="F6" t="s">
        <v>2720</v>
      </c>
      <c r="L6" s="11" cm="1">
        <f t="array" ref="L6">SUMPRODUCT(--ISTEXT(B6:K6)*(B6:K6&lt;&gt;"No"))</f>
        <v>5</v>
      </c>
      <c r="O6" s="19" t="s">
        <v>244</v>
      </c>
      <c r="P6">
        <v>115</v>
      </c>
      <c r="Q6">
        <v>115</v>
      </c>
      <c r="S6" s="17">
        <f t="shared" si="0"/>
        <v>0.16016713091922005</v>
      </c>
      <c r="T6" s="17">
        <f t="shared" si="1"/>
        <v>0.17801857585139319</v>
      </c>
      <c r="V6" s="17">
        <v>0.16016713091922005</v>
      </c>
      <c r="W6" s="17">
        <v>0.17801857585139319</v>
      </c>
    </row>
    <row r="7" spans="1:23" x14ac:dyDescent="0.35">
      <c r="A7" s="3" t="s">
        <v>133</v>
      </c>
      <c r="B7" t="s">
        <v>2715</v>
      </c>
      <c r="L7" s="11" cm="1">
        <f t="array" ref="L7">SUMPRODUCT(--ISTEXT(B7:K7)*(B7:K7&lt;&gt;"No"))</f>
        <v>1</v>
      </c>
      <c r="O7" s="19" t="s">
        <v>2717</v>
      </c>
      <c r="P7">
        <v>85</v>
      </c>
      <c r="Q7">
        <v>87</v>
      </c>
      <c r="S7" s="17">
        <f t="shared" si="0"/>
        <v>0.11838440111420613</v>
      </c>
      <c r="T7" s="17">
        <f t="shared" si="1"/>
        <v>0.1346749226006192</v>
      </c>
      <c r="V7" s="17">
        <v>0.11838440111420613</v>
      </c>
      <c r="W7" s="17">
        <v>0.1346749226006192</v>
      </c>
    </row>
    <row r="8" spans="1:23" x14ac:dyDescent="0.35">
      <c r="A8" s="3" t="s">
        <v>133</v>
      </c>
      <c r="B8" t="s">
        <v>2715</v>
      </c>
      <c r="C8" t="s">
        <v>244</v>
      </c>
      <c r="D8" t="s">
        <v>2721</v>
      </c>
      <c r="E8" t="s">
        <v>231</v>
      </c>
      <c r="F8" t="s">
        <v>2719</v>
      </c>
      <c r="G8" t="s">
        <v>2717</v>
      </c>
      <c r="H8" t="s">
        <v>198</v>
      </c>
      <c r="L8" s="11" cm="1">
        <f t="array" ref="L8">SUMPRODUCT(--ISTEXT(B8:K8)*(B8:K8&lt;&gt;"No"))</f>
        <v>7</v>
      </c>
      <c r="O8" s="19" t="s">
        <v>198</v>
      </c>
      <c r="P8">
        <v>97</v>
      </c>
      <c r="Q8">
        <v>85</v>
      </c>
      <c r="S8" s="17">
        <f t="shared" si="0"/>
        <v>0.13509749303621169</v>
      </c>
      <c r="T8" s="17">
        <f t="shared" si="1"/>
        <v>0.13157894736842105</v>
      </c>
      <c r="V8" s="17">
        <v>0.13509749303621169</v>
      </c>
      <c r="W8" s="17">
        <v>0.13157894736842105</v>
      </c>
    </row>
    <row r="9" spans="1:23" x14ac:dyDescent="0.35">
      <c r="A9" s="3" t="s">
        <v>101</v>
      </c>
      <c r="B9" t="s">
        <v>2715</v>
      </c>
      <c r="C9" t="s">
        <v>244</v>
      </c>
      <c r="D9" t="s">
        <v>231</v>
      </c>
      <c r="E9" t="s">
        <v>2719</v>
      </c>
      <c r="F9" t="s">
        <v>198</v>
      </c>
      <c r="L9" s="11" cm="1">
        <f t="array" ref="L9">SUMPRODUCT(--ISTEXT(B9:K9)*(B9:K9&lt;&gt;"No"))</f>
        <v>5</v>
      </c>
      <c r="O9" s="19" t="s">
        <v>2719</v>
      </c>
      <c r="P9">
        <v>45</v>
      </c>
      <c r="Q9">
        <v>44</v>
      </c>
      <c r="S9" s="17">
        <f t="shared" si="0"/>
        <v>6.2674094707520889E-2</v>
      </c>
      <c r="T9" s="17">
        <f t="shared" si="1"/>
        <v>6.8111455108359129E-2</v>
      </c>
      <c r="V9" s="17">
        <v>6.2674094707520889E-2</v>
      </c>
      <c r="W9" s="17">
        <v>6.8111455108359129E-2</v>
      </c>
    </row>
    <row r="10" spans="1:23" x14ac:dyDescent="0.35">
      <c r="A10" s="3" t="s">
        <v>133</v>
      </c>
      <c r="B10" t="s">
        <v>2715</v>
      </c>
      <c r="C10" t="s">
        <v>244</v>
      </c>
      <c r="D10" t="s">
        <v>2717</v>
      </c>
      <c r="L10" s="11" cm="1">
        <f t="array" ref="L10">SUMPRODUCT(--ISTEXT(B10:K10)*(B10:K10&lt;&gt;"No"))</f>
        <v>3</v>
      </c>
      <c r="O10" s="19" t="s">
        <v>231</v>
      </c>
      <c r="P10">
        <v>71</v>
      </c>
      <c r="Q10">
        <v>57</v>
      </c>
      <c r="S10" s="17">
        <f t="shared" si="0"/>
        <v>9.8885793871866301E-2</v>
      </c>
      <c r="T10" s="17">
        <f t="shared" si="1"/>
        <v>8.8235294117647065E-2</v>
      </c>
      <c r="V10" s="17">
        <v>9.8885793871866301E-2</v>
      </c>
      <c r="W10" s="17">
        <v>8.8235294117647065E-2</v>
      </c>
    </row>
    <row r="11" spans="1:23" x14ac:dyDescent="0.35">
      <c r="A11" s="3" t="s">
        <v>133</v>
      </c>
      <c r="B11" t="s">
        <v>2715</v>
      </c>
      <c r="C11" t="s">
        <v>244</v>
      </c>
      <c r="D11" t="s">
        <v>2717</v>
      </c>
      <c r="L11" s="11" cm="1">
        <f t="array" ref="L11">SUMPRODUCT(--ISTEXT(B11:K11)*(B11:K11&lt;&gt;"No"))</f>
        <v>3</v>
      </c>
      <c r="O11" s="19" t="s">
        <v>854</v>
      </c>
      <c r="P11">
        <v>39</v>
      </c>
      <c r="Q11">
        <v>22</v>
      </c>
      <c r="S11" s="17">
        <f t="shared" si="0"/>
        <v>5.4317548746518104E-2</v>
      </c>
      <c r="T11" s="17">
        <f t="shared" si="1"/>
        <v>3.4055727554179564E-2</v>
      </c>
      <c r="V11" s="17">
        <v>5.4317548746518104E-2</v>
      </c>
      <c r="W11" s="17">
        <v>3.4055727554179564E-2</v>
      </c>
    </row>
    <row r="12" spans="1:23" x14ac:dyDescent="0.35">
      <c r="A12" s="3" t="s">
        <v>133</v>
      </c>
      <c r="B12" t="s">
        <v>2715</v>
      </c>
      <c r="C12" t="s">
        <v>244</v>
      </c>
      <c r="D12" t="s">
        <v>2717</v>
      </c>
      <c r="L12" s="11" cm="1">
        <f t="array" ref="L12">SUMPRODUCT(--ISTEXT(B12:K12)*(B12:K12&lt;&gt;"No"))</f>
        <v>3</v>
      </c>
      <c r="O12" s="19" t="s">
        <v>1177</v>
      </c>
      <c r="P12">
        <v>31</v>
      </c>
      <c r="Q12">
        <v>27</v>
      </c>
      <c r="S12" s="17">
        <f t="shared" si="0"/>
        <v>4.3175487465181059E-2</v>
      </c>
      <c r="T12" s="17">
        <f t="shared" si="1"/>
        <v>4.1795665634674919E-2</v>
      </c>
      <c r="V12" s="17">
        <v>4.3175487465181059E-2</v>
      </c>
      <c r="W12" s="17">
        <v>4.1795665634674919E-2</v>
      </c>
    </row>
    <row r="13" spans="1:23" x14ac:dyDescent="0.35">
      <c r="A13" s="3" t="s">
        <v>101</v>
      </c>
      <c r="B13" t="s">
        <v>2715</v>
      </c>
      <c r="C13" t="s">
        <v>198</v>
      </c>
      <c r="L13" s="11" cm="1">
        <f t="array" ref="L13">SUMPRODUCT(--ISTEXT(B13:K13)*(B13:K13&lt;&gt;"No"))</f>
        <v>2</v>
      </c>
      <c r="O13" s="19" t="s">
        <v>2721</v>
      </c>
      <c r="P13">
        <v>25</v>
      </c>
      <c r="Q13">
        <v>14</v>
      </c>
      <c r="S13" s="17">
        <f t="shared" si="0"/>
        <v>3.4818941504178275E-2</v>
      </c>
      <c r="T13" s="17">
        <f t="shared" si="1"/>
        <v>2.1671826625386997E-2</v>
      </c>
      <c r="V13" s="17">
        <v>3.4818941504178275E-2</v>
      </c>
      <c r="W13" s="17">
        <v>2.1671826625386997E-2</v>
      </c>
    </row>
    <row r="14" spans="1:23" x14ac:dyDescent="0.35">
      <c r="A14" s="3" t="s">
        <v>101</v>
      </c>
      <c r="B14" t="s">
        <v>2715</v>
      </c>
      <c r="C14" t="s">
        <v>244</v>
      </c>
      <c r="D14" t="s">
        <v>198</v>
      </c>
      <c r="L14" s="11" cm="1">
        <f t="array" ref="L14">SUMPRODUCT(--ISTEXT(B14:K14)*(B14:K14&lt;&gt;"No"))</f>
        <v>3</v>
      </c>
      <c r="O14" s="19" t="s">
        <v>1487</v>
      </c>
      <c r="P14">
        <v>3</v>
      </c>
      <c r="Q14">
        <v>3</v>
      </c>
      <c r="S14" s="17">
        <f t="shared" si="0"/>
        <v>4.178272980501393E-3</v>
      </c>
      <c r="T14" s="17">
        <f t="shared" si="1"/>
        <v>4.6439628482972135E-3</v>
      </c>
      <c r="V14" s="17">
        <v>4.178272980501393E-3</v>
      </c>
      <c r="W14" s="17">
        <v>4.6439628482972135E-3</v>
      </c>
    </row>
    <row r="15" spans="1:23" x14ac:dyDescent="0.35">
      <c r="A15" s="3" t="s">
        <v>101</v>
      </c>
      <c r="B15" t="s">
        <v>2715</v>
      </c>
      <c r="C15" t="s">
        <v>2717</v>
      </c>
      <c r="L15" s="11" cm="1">
        <f t="array" ref="L15">SUMPRODUCT(--ISTEXT(B15:K15)*(B15:K15&lt;&gt;"No"))</f>
        <v>2</v>
      </c>
      <c r="O15" s="19" t="s">
        <v>2718</v>
      </c>
      <c r="P15">
        <v>14</v>
      </c>
      <c r="Q15">
        <v>8</v>
      </c>
      <c r="S15" s="17">
        <f t="shared" si="0"/>
        <v>1.9498607242339833E-2</v>
      </c>
      <c r="T15" s="17">
        <f t="shared" si="1"/>
        <v>1.238390092879257E-2</v>
      </c>
      <c r="V15" s="17">
        <v>1.9498607242339833E-2</v>
      </c>
      <c r="W15" s="17">
        <v>1.238390092879257E-2</v>
      </c>
    </row>
    <row r="16" spans="1:23" x14ac:dyDescent="0.35">
      <c r="A16" s="3" t="s">
        <v>101</v>
      </c>
      <c r="B16" t="s">
        <v>2715</v>
      </c>
      <c r="C16" t="s">
        <v>244</v>
      </c>
      <c r="D16" t="s">
        <v>2719</v>
      </c>
      <c r="L16" s="11" cm="1">
        <f t="array" ref="L16">SUMPRODUCT(--ISTEXT(B16:K16)*(B16:K16&lt;&gt;"No"))</f>
        <v>3</v>
      </c>
      <c r="O16" s="19" t="s">
        <v>2720</v>
      </c>
      <c r="P16">
        <v>12</v>
      </c>
      <c r="Q16">
        <v>6</v>
      </c>
      <c r="S16" s="17">
        <f t="shared" si="0"/>
        <v>1.6713091922005572E-2</v>
      </c>
      <c r="T16" s="17">
        <f t="shared" si="1"/>
        <v>9.2879256965944269E-3</v>
      </c>
      <c r="V16" s="17">
        <v>1.6713091922005572E-2</v>
      </c>
      <c r="W16" s="17">
        <v>9.2879256965944269E-3</v>
      </c>
    </row>
    <row r="17" spans="1:31" x14ac:dyDescent="0.35">
      <c r="A17" s="3" t="s">
        <v>101</v>
      </c>
      <c r="B17" t="s">
        <v>2715</v>
      </c>
      <c r="L17" s="11" cm="1">
        <f t="array" ref="L17">SUMPRODUCT(--ISTEXT(B17:K17)*(B17:K17&lt;&gt;"No"))</f>
        <v>1</v>
      </c>
    </row>
    <row r="18" spans="1:31" x14ac:dyDescent="0.35">
      <c r="A18" s="3" t="s">
        <v>101</v>
      </c>
      <c r="B18" t="s">
        <v>2715</v>
      </c>
      <c r="C18" t="s">
        <v>244</v>
      </c>
      <c r="D18" t="s">
        <v>2717</v>
      </c>
      <c r="L18" s="11" cm="1">
        <f t="array" ref="L18">SUMPRODUCT(--ISTEXT(B18:K18)*(B18:K18&lt;&gt;"No"))</f>
        <v>3</v>
      </c>
      <c r="O18" s="12" t="s">
        <v>2824</v>
      </c>
      <c r="P18" s="12" t="s">
        <v>133</v>
      </c>
      <c r="Q18" s="12" t="s">
        <v>101</v>
      </c>
      <c r="T18" s="12" t="s">
        <v>2839</v>
      </c>
      <c r="U18" s="12" t="s">
        <v>2840</v>
      </c>
      <c r="V18" s="12" t="s">
        <v>2841</v>
      </c>
      <c r="W18" s="12" t="s">
        <v>2842</v>
      </c>
      <c r="X18" s="12" t="s">
        <v>2843</v>
      </c>
      <c r="Y18" s="12" t="s">
        <v>2844</v>
      </c>
      <c r="Z18" s="12" t="s">
        <v>2845</v>
      </c>
      <c r="AA18" s="12" t="s">
        <v>2846</v>
      </c>
      <c r="AB18" s="12" t="s">
        <v>2847</v>
      </c>
      <c r="AC18" s="12" t="s">
        <v>2848</v>
      </c>
      <c r="AD18" s="12" t="s">
        <v>2849</v>
      </c>
    </row>
    <row r="19" spans="1:31" x14ac:dyDescent="0.35">
      <c r="A19" s="3" t="s">
        <v>101</v>
      </c>
      <c r="B19" t="s">
        <v>2715</v>
      </c>
      <c r="C19" t="s">
        <v>244</v>
      </c>
      <c r="L19" s="11" cm="1">
        <f t="array" ref="L19">SUMPRODUCT(--ISTEXT(B19:K19)*(B19:K19&lt;&gt;"No"))</f>
        <v>2</v>
      </c>
      <c r="O19" s="19" t="s">
        <v>2715</v>
      </c>
      <c r="P19" s="17">
        <v>0.25208913649025072</v>
      </c>
      <c r="Q19" s="17">
        <v>0.27554179566563469</v>
      </c>
      <c r="T19" t="s">
        <v>2838</v>
      </c>
      <c r="U19">
        <v>16</v>
      </c>
      <c r="V19" s="20">
        <v>36</v>
      </c>
      <c r="W19" s="20">
        <v>43</v>
      </c>
      <c r="X19" s="20">
        <v>38</v>
      </c>
      <c r="Y19" s="20">
        <v>30</v>
      </c>
      <c r="Z19" s="20">
        <v>10</v>
      </c>
      <c r="AA19" s="20">
        <v>7</v>
      </c>
      <c r="AB19" s="20">
        <v>5</v>
      </c>
      <c r="AC19" s="20">
        <v>2</v>
      </c>
      <c r="AD19" s="20">
        <v>1</v>
      </c>
      <c r="AE19" s="20">
        <v>188</v>
      </c>
    </row>
    <row r="20" spans="1:31" x14ac:dyDescent="0.35">
      <c r="A20" s="3" t="s">
        <v>101</v>
      </c>
      <c r="B20" t="s">
        <v>2715</v>
      </c>
      <c r="C20" t="s">
        <v>2719</v>
      </c>
      <c r="L20" s="11" cm="1">
        <f t="array" ref="L20">SUMPRODUCT(--ISTEXT(B20:K20)*(B20:K20&lt;&gt;"No"))</f>
        <v>2</v>
      </c>
      <c r="O20" s="19" t="s">
        <v>244</v>
      </c>
      <c r="P20" s="17">
        <v>0.16016713091922005</v>
      </c>
      <c r="Q20" s="17">
        <v>0.17801857585139319</v>
      </c>
      <c r="T20" t="s">
        <v>101</v>
      </c>
      <c r="U20">
        <v>13</v>
      </c>
      <c r="V20" s="20">
        <v>44</v>
      </c>
      <c r="W20">
        <v>55</v>
      </c>
      <c r="X20">
        <v>36</v>
      </c>
      <c r="Y20">
        <v>28</v>
      </c>
      <c r="Z20">
        <v>5</v>
      </c>
      <c r="AA20">
        <v>4</v>
      </c>
      <c r="AB20">
        <v>1</v>
      </c>
      <c r="AC20">
        <v>2</v>
      </c>
      <c r="AD20">
        <v>0</v>
      </c>
      <c r="AE20">
        <v>188</v>
      </c>
    </row>
    <row r="21" spans="1:31" x14ac:dyDescent="0.35">
      <c r="A21" s="3" t="s">
        <v>101</v>
      </c>
      <c r="B21" t="s">
        <v>2715</v>
      </c>
      <c r="C21" t="s">
        <v>2721</v>
      </c>
      <c r="D21" t="s">
        <v>2717</v>
      </c>
      <c r="E21" t="s">
        <v>198</v>
      </c>
      <c r="L21" s="11" cm="1">
        <f t="array" ref="L21">SUMPRODUCT(--ISTEXT(B21:K21)*(B21:K21&lt;&gt;"No"))</f>
        <v>4</v>
      </c>
      <c r="O21" s="19" t="s">
        <v>2717</v>
      </c>
      <c r="P21" s="17">
        <v>0.11838440111420613</v>
      </c>
      <c r="Q21" s="17">
        <v>0.1346749226006192</v>
      </c>
    </row>
    <row r="22" spans="1:31" x14ac:dyDescent="0.35">
      <c r="A22" s="3" t="s">
        <v>101</v>
      </c>
      <c r="B22" t="s">
        <v>2715</v>
      </c>
      <c r="C22" t="s">
        <v>244</v>
      </c>
      <c r="D22" t="s">
        <v>2717</v>
      </c>
      <c r="L22" s="11" cm="1">
        <f t="array" ref="L22">SUMPRODUCT(--ISTEXT(B22:K22)*(B22:K22&lt;&gt;"No"))</f>
        <v>3</v>
      </c>
      <c r="O22" s="19" t="s">
        <v>198</v>
      </c>
      <c r="P22" s="17">
        <v>0.13509749303621169</v>
      </c>
      <c r="Q22" s="17">
        <v>0.13157894736842105</v>
      </c>
      <c r="T22" t="s">
        <v>2838</v>
      </c>
      <c r="U22" s="17">
        <f>U19/AE$19</f>
        <v>8.5106382978723402E-2</v>
      </c>
      <c r="V22" s="17">
        <f>V19/$AE$19</f>
        <v>0.19148936170212766</v>
      </c>
      <c r="W22" s="17">
        <f>W19/$AE$19</f>
        <v>0.22872340425531915</v>
      </c>
      <c r="X22" s="17">
        <f t="shared" ref="X22:AD22" si="2">X19/$AE$19</f>
        <v>0.20212765957446807</v>
      </c>
      <c r="Y22" s="17">
        <f t="shared" si="2"/>
        <v>0.15957446808510639</v>
      </c>
      <c r="Z22" s="17">
        <f t="shared" si="2"/>
        <v>5.3191489361702128E-2</v>
      </c>
      <c r="AA22" s="17">
        <f t="shared" si="2"/>
        <v>3.7234042553191488E-2</v>
      </c>
      <c r="AB22" s="17">
        <f t="shared" si="2"/>
        <v>2.6595744680851064E-2</v>
      </c>
      <c r="AC22" s="17">
        <f t="shared" si="2"/>
        <v>1.0638297872340425E-2</v>
      </c>
      <c r="AD22" s="17">
        <f t="shared" si="2"/>
        <v>5.3191489361702126E-3</v>
      </c>
    </row>
    <row r="23" spans="1:31" x14ac:dyDescent="0.35">
      <c r="A23" s="3" t="s">
        <v>101</v>
      </c>
      <c r="B23" t="s">
        <v>2715</v>
      </c>
      <c r="C23" t="s">
        <v>244</v>
      </c>
      <c r="D23" t="s">
        <v>231</v>
      </c>
      <c r="E23" t="s">
        <v>198</v>
      </c>
      <c r="L23" s="11" cm="1">
        <f t="array" ref="L23">SUMPRODUCT(--ISTEXT(B23:K23)*(B23:K23&lt;&gt;"No"))</f>
        <v>4</v>
      </c>
      <c r="O23" s="19" t="s">
        <v>2719</v>
      </c>
      <c r="P23" s="17">
        <v>6.2674094707520889E-2</v>
      </c>
      <c r="Q23" s="17">
        <v>6.8111455108359129E-2</v>
      </c>
      <c r="T23" t="s">
        <v>101</v>
      </c>
      <c r="U23" s="17">
        <f>U20/AE$20</f>
        <v>6.9148936170212769E-2</v>
      </c>
      <c r="V23" s="17">
        <f>V20/$AE$20</f>
        <v>0.23404255319148937</v>
      </c>
      <c r="W23" s="17">
        <f t="shared" ref="W23:AD23" si="3">W20/$AE$20</f>
        <v>0.29255319148936171</v>
      </c>
      <c r="X23" s="17">
        <f t="shared" si="3"/>
        <v>0.19148936170212766</v>
      </c>
      <c r="Y23" s="17">
        <f t="shared" si="3"/>
        <v>0.14893617021276595</v>
      </c>
      <c r="Z23" s="17">
        <f t="shared" si="3"/>
        <v>2.6595744680851064E-2</v>
      </c>
      <c r="AA23" s="17">
        <f t="shared" si="3"/>
        <v>2.1276595744680851E-2</v>
      </c>
      <c r="AB23" s="17">
        <f t="shared" si="3"/>
        <v>5.3191489361702126E-3</v>
      </c>
      <c r="AC23" s="17">
        <f t="shared" si="3"/>
        <v>1.0638297872340425E-2</v>
      </c>
      <c r="AD23" s="17">
        <f t="shared" si="3"/>
        <v>0</v>
      </c>
    </row>
    <row r="24" spans="1:31" x14ac:dyDescent="0.35">
      <c r="A24" s="3" t="s">
        <v>101</v>
      </c>
      <c r="B24" t="s">
        <v>2715</v>
      </c>
      <c r="C24" t="s">
        <v>244</v>
      </c>
      <c r="L24" s="11" cm="1">
        <f t="array" ref="L24">SUMPRODUCT(--ISTEXT(B24:K24)*(B24:K24&lt;&gt;"No"))</f>
        <v>2</v>
      </c>
      <c r="O24" s="19" t="s">
        <v>231</v>
      </c>
      <c r="P24" s="17">
        <v>9.8885793871866301E-2</v>
      </c>
      <c r="Q24" s="17">
        <v>8.8235294117647065E-2</v>
      </c>
    </row>
    <row r="25" spans="1:31" x14ac:dyDescent="0.35">
      <c r="A25" s="3" t="s">
        <v>101</v>
      </c>
      <c r="B25" t="s">
        <v>2715</v>
      </c>
      <c r="C25" t="s">
        <v>244</v>
      </c>
      <c r="D25" t="s">
        <v>2717</v>
      </c>
      <c r="L25" s="11" cm="1">
        <f t="array" ref="L25">SUMPRODUCT(--ISTEXT(B25:K25)*(B25:K25&lt;&gt;"No"))</f>
        <v>3</v>
      </c>
      <c r="O25" s="19" t="s">
        <v>854</v>
      </c>
      <c r="P25" s="17">
        <v>5.4317548746518104E-2</v>
      </c>
      <c r="Q25" s="17">
        <v>3.4055727554179564E-2</v>
      </c>
    </row>
    <row r="26" spans="1:31" x14ac:dyDescent="0.35">
      <c r="A26" s="3" t="s">
        <v>101</v>
      </c>
      <c r="B26" t="s">
        <v>2715</v>
      </c>
      <c r="C26" t="s">
        <v>244</v>
      </c>
      <c r="D26" t="s">
        <v>2721</v>
      </c>
      <c r="E26" t="s">
        <v>198</v>
      </c>
      <c r="L26" s="11" cm="1">
        <f t="array" ref="L26">SUMPRODUCT(--ISTEXT(B26:K26)*(B26:K26&lt;&gt;"No"))</f>
        <v>4</v>
      </c>
      <c r="O26" s="19" t="s">
        <v>1177</v>
      </c>
      <c r="P26" s="17">
        <v>4.3175487465181059E-2</v>
      </c>
      <c r="Q26" s="17">
        <v>4.1795665634674919E-2</v>
      </c>
    </row>
    <row r="27" spans="1:31" x14ac:dyDescent="0.35">
      <c r="A27" s="3" t="s">
        <v>101</v>
      </c>
      <c r="B27" t="s">
        <v>2715</v>
      </c>
      <c r="C27" t="s">
        <v>244</v>
      </c>
      <c r="D27" t="s">
        <v>231</v>
      </c>
      <c r="E27" t="s">
        <v>198</v>
      </c>
      <c r="L27" s="11" cm="1">
        <f t="array" ref="L27">SUMPRODUCT(--ISTEXT(B27:K27)*(B27:K27&lt;&gt;"No"))</f>
        <v>4</v>
      </c>
      <c r="O27" s="19" t="s">
        <v>2721</v>
      </c>
      <c r="P27" s="17">
        <v>3.4818941504178275E-2</v>
      </c>
      <c r="Q27" s="17">
        <v>2.1671826625386997E-2</v>
      </c>
    </row>
    <row r="28" spans="1:31" x14ac:dyDescent="0.35">
      <c r="A28" s="3" t="s">
        <v>101</v>
      </c>
      <c r="B28" t="s">
        <v>2715</v>
      </c>
      <c r="C28" t="s">
        <v>231</v>
      </c>
      <c r="D28" t="s">
        <v>198</v>
      </c>
      <c r="L28" s="11" cm="1">
        <f t="array" ref="L28">SUMPRODUCT(--ISTEXT(B28:K28)*(B28:K28&lt;&gt;"No"))</f>
        <v>3</v>
      </c>
      <c r="O28" s="19" t="s">
        <v>1487</v>
      </c>
      <c r="P28" s="17">
        <v>4.178272980501393E-3</v>
      </c>
      <c r="Q28" s="17">
        <v>4.6439628482972135E-3</v>
      </c>
    </row>
    <row r="29" spans="1:31" x14ac:dyDescent="0.35">
      <c r="A29" s="3" t="s">
        <v>133</v>
      </c>
      <c r="B29" t="s">
        <v>2715</v>
      </c>
      <c r="C29" t="s">
        <v>244</v>
      </c>
      <c r="D29" t="s">
        <v>2721</v>
      </c>
      <c r="E29" t="s">
        <v>231</v>
      </c>
      <c r="F29" t="s">
        <v>2719</v>
      </c>
      <c r="G29" t="s">
        <v>2718</v>
      </c>
      <c r="H29" t="s">
        <v>2717</v>
      </c>
      <c r="I29" t="s">
        <v>854</v>
      </c>
      <c r="J29" t="s">
        <v>198</v>
      </c>
      <c r="L29" s="11" cm="1">
        <f t="array" ref="L29">SUMPRODUCT(--ISTEXT(B29:K29)*(B29:K29&lt;&gt;"No"))</f>
        <v>9</v>
      </c>
      <c r="O29" s="19" t="s">
        <v>2718</v>
      </c>
      <c r="P29" s="17">
        <v>1.9498607242339833E-2</v>
      </c>
      <c r="Q29" s="17">
        <v>1.238390092879257E-2</v>
      </c>
    </row>
    <row r="30" spans="1:31" x14ac:dyDescent="0.35">
      <c r="A30" s="3" t="s">
        <v>101</v>
      </c>
      <c r="B30" t="s">
        <v>2715</v>
      </c>
      <c r="C30" t="s">
        <v>244</v>
      </c>
      <c r="D30" t="s">
        <v>2717</v>
      </c>
      <c r="L30" s="11" cm="1">
        <f t="array" ref="L30">SUMPRODUCT(--ISTEXT(B30:K30)*(B30:K30&lt;&gt;"No"))</f>
        <v>3</v>
      </c>
      <c r="O30" s="19" t="s">
        <v>2720</v>
      </c>
      <c r="P30" s="17">
        <v>1.6713091922005572E-2</v>
      </c>
      <c r="Q30" s="17">
        <v>9.2879256965944269E-3</v>
      </c>
    </row>
    <row r="31" spans="1:31" x14ac:dyDescent="0.35">
      <c r="A31" s="3" t="s">
        <v>101</v>
      </c>
      <c r="B31" t="s">
        <v>2715</v>
      </c>
      <c r="L31" s="11" cm="1">
        <f t="array" ref="L31">SUMPRODUCT(--ISTEXT(B31:K31)*(B31:K31&lt;&gt;"No"))</f>
        <v>1</v>
      </c>
    </row>
    <row r="32" spans="1:31" x14ac:dyDescent="0.35">
      <c r="A32" s="3" t="s">
        <v>101</v>
      </c>
      <c r="B32" t="s">
        <v>2715</v>
      </c>
      <c r="C32" t="s">
        <v>244</v>
      </c>
      <c r="D32" t="s">
        <v>2717</v>
      </c>
      <c r="E32" t="s">
        <v>198</v>
      </c>
      <c r="L32" s="11" cm="1">
        <f t="array" ref="L32">SUMPRODUCT(--ISTEXT(B32:K32)*(B32:K32&lt;&gt;"No"))</f>
        <v>4</v>
      </c>
    </row>
    <row r="33" spans="1:12" x14ac:dyDescent="0.35">
      <c r="A33" s="3" t="s">
        <v>101</v>
      </c>
      <c r="B33" t="s">
        <v>2715</v>
      </c>
      <c r="C33" t="s">
        <v>244</v>
      </c>
      <c r="D33" t="s">
        <v>2721</v>
      </c>
      <c r="E33" t="s">
        <v>854</v>
      </c>
      <c r="F33" t="s">
        <v>198</v>
      </c>
      <c r="L33" s="11" cm="1">
        <f t="array" ref="L33">SUMPRODUCT(--ISTEXT(B33:K33)*(B33:K33&lt;&gt;"No"))</f>
        <v>5</v>
      </c>
    </row>
    <row r="34" spans="1:12" x14ac:dyDescent="0.35">
      <c r="A34" s="3" t="s">
        <v>133</v>
      </c>
      <c r="B34" t="s">
        <v>2715</v>
      </c>
      <c r="C34" t="s">
        <v>244</v>
      </c>
      <c r="D34" t="s">
        <v>198</v>
      </c>
      <c r="L34" s="11" cm="1">
        <f t="array" ref="L34">SUMPRODUCT(--ISTEXT(B34:K34)*(B34:K34&lt;&gt;"No"))</f>
        <v>3</v>
      </c>
    </row>
    <row r="35" spans="1:12" x14ac:dyDescent="0.35">
      <c r="A35" s="3" t="s">
        <v>133</v>
      </c>
      <c r="B35" t="s">
        <v>2715</v>
      </c>
      <c r="C35" t="s">
        <v>244</v>
      </c>
      <c r="D35" t="s">
        <v>2717</v>
      </c>
      <c r="E35" t="s">
        <v>198</v>
      </c>
      <c r="L35" s="11" cm="1">
        <f t="array" ref="L35">SUMPRODUCT(--ISTEXT(B35:K35)*(B35:K35&lt;&gt;"No"))</f>
        <v>4</v>
      </c>
    </row>
    <row r="36" spans="1:12" x14ac:dyDescent="0.35">
      <c r="A36" s="3" t="s">
        <v>101</v>
      </c>
      <c r="B36" t="s">
        <v>2715</v>
      </c>
      <c r="C36" t="s">
        <v>244</v>
      </c>
      <c r="D36" t="s">
        <v>2720</v>
      </c>
      <c r="E36" t="s">
        <v>198</v>
      </c>
      <c r="L36" s="11" cm="1">
        <f t="array" ref="L36">SUMPRODUCT(--ISTEXT(B36:K36)*(B36:K36&lt;&gt;"No"))</f>
        <v>4</v>
      </c>
    </row>
    <row r="37" spans="1:12" x14ac:dyDescent="0.35">
      <c r="A37" s="3" t="s">
        <v>101</v>
      </c>
      <c r="B37" t="s">
        <v>2715</v>
      </c>
      <c r="C37" t="s">
        <v>2717</v>
      </c>
      <c r="L37" s="11" cm="1">
        <f t="array" ref="L37">SUMPRODUCT(--ISTEXT(B37:K37)*(B37:K37&lt;&gt;"No"))</f>
        <v>2</v>
      </c>
    </row>
    <row r="38" spans="1:12" x14ac:dyDescent="0.35">
      <c r="A38" s="3" t="s">
        <v>133</v>
      </c>
      <c r="B38" t="s">
        <v>2715</v>
      </c>
      <c r="L38" s="11" cm="1">
        <f t="array" ref="L38">SUMPRODUCT(--ISTEXT(B38:K38)*(B38:K38&lt;&gt;"No"))</f>
        <v>1</v>
      </c>
    </row>
    <row r="39" spans="1:12" x14ac:dyDescent="0.35">
      <c r="A39" s="3" t="s">
        <v>133</v>
      </c>
      <c r="B39" t="s">
        <v>2715</v>
      </c>
      <c r="C39" t="s">
        <v>244</v>
      </c>
      <c r="D39" t="s">
        <v>2719</v>
      </c>
      <c r="L39" s="11" cm="1">
        <f t="array" ref="L39">SUMPRODUCT(--ISTEXT(B39:K39)*(B39:K39&lt;&gt;"No"))</f>
        <v>3</v>
      </c>
    </row>
    <row r="40" spans="1:12" x14ac:dyDescent="0.35">
      <c r="A40" s="3" t="s">
        <v>133</v>
      </c>
      <c r="B40" t="s">
        <v>2715</v>
      </c>
      <c r="C40" t="s">
        <v>244</v>
      </c>
      <c r="L40" s="11" cm="1">
        <f t="array" ref="L40">SUMPRODUCT(--ISTEXT(B40:K40)*(B40:K40&lt;&gt;"No"))</f>
        <v>2</v>
      </c>
    </row>
    <row r="41" spans="1:12" x14ac:dyDescent="0.35">
      <c r="A41" s="3" t="s">
        <v>101</v>
      </c>
      <c r="B41" t="s">
        <v>2715</v>
      </c>
      <c r="C41" t="s">
        <v>2717</v>
      </c>
      <c r="D41" t="s">
        <v>198</v>
      </c>
      <c r="L41" s="11" cm="1">
        <f t="array" ref="L41">SUMPRODUCT(--ISTEXT(B41:K41)*(B41:K41&lt;&gt;"No"))</f>
        <v>3</v>
      </c>
    </row>
    <row r="42" spans="1:12" x14ac:dyDescent="0.35">
      <c r="A42" s="3" t="s">
        <v>101</v>
      </c>
      <c r="B42" t="s">
        <v>2715</v>
      </c>
      <c r="C42" t="s">
        <v>244</v>
      </c>
      <c r="D42" t="s">
        <v>1177</v>
      </c>
      <c r="E42" t="s">
        <v>2717</v>
      </c>
      <c r="F42" t="s">
        <v>198</v>
      </c>
      <c r="L42" s="11" cm="1">
        <f t="array" ref="L42">SUMPRODUCT(--ISTEXT(B42:K42)*(B42:K42&lt;&gt;"No"))</f>
        <v>5</v>
      </c>
    </row>
    <row r="43" spans="1:12" x14ac:dyDescent="0.35">
      <c r="A43" s="3" t="s">
        <v>101</v>
      </c>
      <c r="B43" t="s">
        <v>2715</v>
      </c>
      <c r="C43" t="s">
        <v>244</v>
      </c>
      <c r="D43" t="s">
        <v>2718</v>
      </c>
      <c r="E43" t="s">
        <v>2717</v>
      </c>
      <c r="F43" t="s">
        <v>854</v>
      </c>
      <c r="G43" t="s">
        <v>198</v>
      </c>
      <c r="L43" s="11" cm="1">
        <f t="array" ref="L43">SUMPRODUCT(--ISTEXT(B43:K43)*(B43:K43&lt;&gt;"No"))</f>
        <v>6</v>
      </c>
    </row>
    <row r="44" spans="1:12" x14ac:dyDescent="0.35">
      <c r="A44" s="3" t="s">
        <v>101</v>
      </c>
      <c r="B44" t="s">
        <v>2715</v>
      </c>
      <c r="L44" s="11" cm="1">
        <f t="array" ref="L44">SUMPRODUCT(--ISTEXT(B44:K44)*(B44:K44&lt;&gt;"No"))</f>
        <v>1</v>
      </c>
    </row>
    <row r="45" spans="1:12" x14ac:dyDescent="0.35">
      <c r="A45" s="3" t="s">
        <v>133</v>
      </c>
      <c r="B45" t="s">
        <v>2715</v>
      </c>
      <c r="C45" t="s">
        <v>2721</v>
      </c>
      <c r="D45" t="s">
        <v>2717</v>
      </c>
      <c r="E45" t="s">
        <v>198</v>
      </c>
      <c r="L45" s="11" cm="1">
        <f t="array" ref="L45">SUMPRODUCT(--ISTEXT(B45:K45)*(B45:K45&lt;&gt;"No"))</f>
        <v>4</v>
      </c>
    </row>
    <row r="46" spans="1:12" x14ac:dyDescent="0.35">
      <c r="A46" s="3" t="s">
        <v>133</v>
      </c>
      <c r="B46" t="s">
        <v>2715</v>
      </c>
      <c r="C46" t="s">
        <v>2719</v>
      </c>
      <c r="D46" t="s">
        <v>198</v>
      </c>
      <c r="L46" s="11" cm="1">
        <f t="array" ref="L46">SUMPRODUCT(--ISTEXT(B46:K46)*(B46:K46&lt;&gt;"No"))</f>
        <v>3</v>
      </c>
    </row>
    <row r="47" spans="1:12" x14ac:dyDescent="0.35">
      <c r="A47" s="3" t="s">
        <v>101</v>
      </c>
      <c r="B47" t="s">
        <v>2715</v>
      </c>
      <c r="C47" t="s">
        <v>231</v>
      </c>
      <c r="L47" s="11" cm="1">
        <f t="array" ref="L47">SUMPRODUCT(--ISTEXT(B47:K47)*(B47:K47&lt;&gt;"No"))</f>
        <v>2</v>
      </c>
    </row>
    <row r="48" spans="1:12" x14ac:dyDescent="0.35">
      <c r="A48" s="3" t="s">
        <v>101</v>
      </c>
      <c r="B48" t="s">
        <v>244</v>
      </c>
      <c r="C48" t="s">
        <v>2721</v>
      </c>
      <c r="D48" t="s">
        <v>198</v>
      </c>
      <c r="L48" s="11" cm="1">
        <f t="array" ref="L48">SUMPRODUCT(--ISTEXT(B48:K48)*(B48:K48&lt;&gt;"No"))</f>
        <v>3</v>
      </c>
    </row>
    <row r="49" spans="1:12" x14ac:dyDescent="0.35">
      <c r="A49" s="3" t="s">
        <v>101</v>
      </c>
      <c r="B49" t="s">
        <v>2715</v>
      </c>
      <c r="C49" t="s">
        <v>244</v>
      </c>
      <c r="D49" t="s">
        <v>2717</v>
      </c>
      <c r="L49" s="11" cm="1">
        <f t="array" ref="L49">SUMPRODUCT(--ISTEXT(B49:K49)*(B49:K49&lt;&gt;"No"))</f>
        <v>3</v>
      </c>
    </row>
    <row r="50" spans="1:12" x14ac:dyDescent="0.35">
      <c r="A50" s="3" t="s">
        <v>101</v>
      </c>
      <c r="B50" t="s">
        <v>2715</v>
      </c>
      <c r="L50" s="11" cm="1">
        <f t="array" ref="L50">SUMPRODUCT(--ISTEXT(B50:K50)*(B50:K50&lt;&gt;"No"))</f>
        <v>1</v>
      </c>
    </row>
    <row r="51" spans="1:12" x14ac:dyDescent="0.35">
      <c r="A51" s="3" t="s">
        <v>101</v>
      </c>
      <c r="B51" t="s">
        <v>2715</v>
      </c>
      <c r="L51" s="11" cm="1">
        <f t="array" ref="L51">SUMPRODUCT(--ISTEXT(B51:K51)*(B51:K51&lt;&gt;"No"))</f>
        <v>1</v>
      </c>
    </row>
    <row r="52" spans="1:12" x14ac:dyDescent="0.35">
      <c r="A52" s="3" t="s">
        <v>476</v>
      </c>
      <c r="B52" t="s">
        <v>2715</v>
      </c>
      <c r="C52" t="s">
        <v>244</v>
      </c>
      <c r="D52" t="s">
        <v>2717</v>
      </c>
      <c r="E52" t="s">
        <v>198</v>
      </c>
      <c r="L52" s="11" cm="1">
        <f t="array" ref="L52">SUMPRODUCT(--ISTEXT(B52:K52)*(B52:K52&lt;&gt;"No"))</f>
        <v>4</v>
      </c>
    </row>
    <row r="53" spans="1:12" x14ac:dyDescent="0.35">
      <c r="A53" s="3" t="s">
        <v>133</v>
      </c>
      <c r="B53" t="s">
        <v>2715</v>
      </c>
      <c r="C53" t="s">
        <v>244</v>
      </c>
      <c r="D53" t="s">
        <v>2721</v>
      </c>
      <c r="E53" t="s">
        <v>2719</v>
      </c>
      <c r="F53" t="s">
        <v>2717</v>
      </c>
      <c r="L53" s="11" cm="1">
        <f t="array" ref="L53">SUMPRODUCT(--ISTEXT(B53:K53)*(B53:K53&lt;&gt;"No"))</f>
        <v>5</v>
      </c>
    </row>
    <row r="54" spans="1:12" x14ac:dyDescent="0.35">
      <c r="A54" s="3" t="s">
        <v>133</v>
      </c>
      <c r="B54" t="s">
        <v>2715</v>
      </c>
      <c r="L54" s="11" cm="1">
        <f t="array" ref="L54">SUMPRODUCT(--ISTEXT(B54:K54)*(B54:K54&lt;&gt;"No"))</f>
        <v>1</v>
      </c>
    </row>
    <row r="55" spans="1:12" x14ac:dyDescent="0.35">
      <c r="A55" s="3" t="s">
        <v>101</v>
      </c>
      <c r="B55" t="s">
        <v>2715</v>
      </c>
      <c r="C55" t="s">
        <v>244</v>
      </c>
      <c r="D55" t="s">
        <v>2719</v>
      </c>
      <c r="E55" t="s">
        <v>2717</v>
      </c>
      <c r="F55" t="s">
        <v>198</v>
      </c>
      <c r="L55" s="11" cm="1">
        <f t="array" ref="L55">SUMPRODUCT(--ISTEXT(B55:K55)*(B55:K55&lt;&gt;"No"))</f>
        <v>5</v>
      </c>
    </row>
    <row r="56" spans="1:12" x14ac:dyDescent="0.35">
      <c r="A56" s="3" t="s">
        <v>101</v>
      </c>
      <c r="B56" t="s">
        <v>2715</v>
      </c>
      <c r="C56" t="s">
        <v>244</v>
      </c>
      <c r="D56" t="s">
        <v>231</v>
      </c>
      <c r="L56" s="11" cm="1">
        <f t="array" ref="L56">SUMPRODUCT(--ISTEXT(B56:K56)*(B56:K56&lt;&gt;"No"))</f>
        <v>3</v>
      </c>
    </row>
    <row r="57" spans="1:12" x14ac:dyDescent="0.35">
      <c r="A57" s="3" t="s">
        <v>101</v>
      </c>
      <c r="B57" t="s">
        <v>2715</v>
      </c>
      <c r="C57" t="s">
        <v>244</v>
      </c>
      <c r="D57" t="s">
        <v>2717</v>
      </c>
      <c r="L57" s="11" cm="1">
        <f t="array" ref="L57">SUMPRODUCT(--ISTEXT(B57:K57)*(B57:K57&lt;&gt;"No"))</f>
        <v>3</v>
      </c>
    </row>
    <row r="58" spans="1:12" x14ac:dyDescent="0.35">
      <c r="A58" s="3" t="s">
        <v>133</v>
      </c>
      <c r="B58" t="s">
        <v>2715</v>
      </c>
      <c r="C58" t="s">
        <v>244</v>
      </c>
      <c r="D58" t="s">
        <v>2721</v>
      </c>
      <c r="E58" t="s">
        <v>2719</v>
      </c>
      <c r="L58" s="11" cm="1">
        <f t="array" ref="L58">SUMPRODUCT(--ISTEXT(B58:K58)*(B58:K58&lt;&gt;"No"))</f>
        <v>4</v>
      </c>
    </row>
    <row r="59" spans="1:12" x14ac:dyDescent="0.35">
      <c r="A59" s="3" t="s">
        <v>101</v>
      </c>
      <c r="B59" t="s">
        <v>2715</v>
      </c>
      <c r="C59" t="s">
        <v>2721</v>
      </c>
      <c r="D59" t="s">
        <v>2719</v>
      </c>
      <c r="E59" t="s">
        <v>2717</v>
      </c>
      <c r="F59" t="s">
        <v>198</v>
      </c>
      <c r="L59" s="11" cm="1">
        <f t="array" ref="L59">SUMPRODUCT(--ISTEXT(B59:K59)*(B59:K59&lt;&gt;"No"))</f>
        <v>5</v>
      </c>
    </row>
    <row r="60" spans="1:12" x14ac:dyDescent="0.35">
      <c r="A60" s="3" t="s">
        <v>133</v>
      </c>
      <c r="B60" t="s">
        <v>2715</v>
      </c>
      <c r="L60" s="11" cm="1">
        <f t="array" ref="L60">SUMPRODUCT(--ISTEXT(B60:K60)*(B60:K60&lt;&gt;"No"))</f>
        <v>1</v>
      </c>
    </row>
    <row r="61" spans="1:12" x14ac:dyDescent="0.35">
      <c r="A61" s="3" t="s">
        <v>133</v>
      </c>
      <c r="B61" t="s">
        <v>2715</v>
      </c>
      <c r="C61" t="s">
        <v>244</v>
      </c>
      <c r="L61" s="11" cm="1">
        <f t="array" ref="L61">SUMPRODUCT(--ISTEXT(B61:K61)*(B61:K61&lt;&gt;"No"))</f>
        <v>2</v>
      </c>
    </row>
    <row r="62" spans="1:12" x14ac:dyDescent="0.35">
      <c r="A62" s="3" t="s">
        <v>101</v>
      </c>
      <c r="B62" t="s">
        <v>2715</v>
      </c>
      <c r="L62" s="11" cm="1">
        <f t="array" ref="L62">SUMPRODUCT(--ISTEXT(B62:K62)*(B62:K62&lt;&gt;"No"))</f>
        <v>1</v>
      </c>
    </row>
    <row r="63" spans="1:12" x14ac:dyDescent="0.35">
      <c r="A63" s="3" t="s">
        <v>101</v>
      </c>
      <c r="B63" t="s">
        <v>2715</v>
      </c>
      <c r="C63" t="s">
        <v>244</v>
      </c>
      <c r="L63" s="11" cm="1">
        <f t="array" ref="L63">SUMPRODUCT(--ISTEXT(B63:K63)*(B63:K63&lt;&gt;"No"))</f>
        <v>2</v>
      </c>
    </row>
    <row r="64" spans="1:12" x14ac:dyDescent="0.35">
      <c r="A64" s="3" t="s">
        <v>133</v>
      </c>
      <c r="B64" t="s">
        <v>2715</v>
      </c>
      <c r="C64" t="s">
        <v>2721</v>
      </c>
      <c r="D64" t="s">
        <v>2717</v>
      </c>
      <c r="E64" t="s">
        <v>198</v>
      </c>
      <c r="L64" s="11" cm="1">
        <f t="array" ref="L64">SUMPRODUCT(--ISTEXT(B64:K64)*(B64:K64&lt;&gt;"No"))</f>
        <v>4</v>
      </c>
    </row>
    <row r="65" spans="1:12" x14ac:dyDescent="0.35">
      <c r="A65" s="3" t="s">
        <v>133</v>
      </c>
      <c r="B65" t="s">
        <v>2715</v>
      </c>
      <c r="C65" t="s">
        <v>244</v>
      </c>
      <c r="D65" t="s">
        <v>231</v>
      </c>
      <c r="E65" t="s">
        <v>198</v>
      </c>
      <c r="L65" s="11" cm="1">
        <f t="array" ref="L65">SUMPRODUCT(--ISTEXT(B65:K65)*(B65:K65&lt;&gt;"No"))</f>
        <v>4</v>
      </c>
    </row>
    <row r="66" spans="1:12" x14ac:dyDescent="0.35">
      <c r="A66" s="3" t="s">
        <v>101</v>
      </c>
      <c r="B66" t="s">
        <v>2715</v>
      </c>
      <c r="C66" t="s">
        <v>2719</v>
      </c>
      <c r="L66" s="11" cm="1">
        <f t="array" ref="L66">SUMPRODUCT(--ISTEXT(B66:K66)*(B66:K66&lt;&gt;"No"))</f>
        <v>2</v>
      </c>
    </row>
    <row r="67" spans="1:12" x14ac:dyDescent="0.35">
      <c r="A67" s="3" t="s">
        <v>101</v>
      </c>
      <c r="B67" t="s">
        <v>2715</v>
      </c>
      <c r="C67" t="s">
        <v>244</v>
      </c>
      <c r="D67" t="s">
        <v>2717</v>
      </c>
      <c r="E67" t="s">
        <v>198</v>
      </c>
      <c r="L67" s="11" cm="1">
        <f t="array" ref="L67">SUMPRODUCT(--ISTEXT(B67:K67)*(B67:K67&lt;&gt;"No"))</f>
        <v>4</v>
      </c>
    </row>
    <row r="68" spans="1:12" x14ac:dyDescent="0.35">
      <c r="A68" s="3" t="s">
        <v>101</v>
      </c>
      <c r="B68" t="s">
        <v>2715</v>
      </c>
      <c r="C68" t="s">
        <v>244</v>
      </c>
      <c r="D68" t="s">
        <v>2717</v>
      </c>
      <c r="E68" t="s">
        <v>854</v>
      </c>
      <c r="F68" t="s">
        <v>198</v>
      </c>
      <c r="L68" s="11" cm="1">
        <f t="array" ref="L68">SUMPRODUCT(--ISTEXT(B68:K68)*(B68:K68&lt;&gt;"No"))</f>
        <v>5</v>
      </c>
    </row>
    <row r="69" spans="1:12" x14ac:dyDescent="0.35">
      <c r="A69" s="3" t="s">
        <v>101</v>
      </c>
      <c r="B69" t="s">
        <v>2715</v>
      </c>
      <c r="L69" s="11" cm="1">
        <f t="array" ref="L69">SUMPRODUCT(--ISTEXT(B69:K69)*(B69:K69&lt;&gt;"No"))</f>
        <v>1</v>
      </c>
    </row>
    <row r="70" spans="1:12" x14ac:dyDescent="0.35">
      <c r="A70" s="3" t="s">
        <v>133</v>
      </c>
      <c r="B70" t="s">
        <v>2715</v>
      </c>
      <c r="C70" t="s">
        <v>244</v>
      </c>
      <c r="D70" t="s">
        <v>1177</v>
      </c>
      <c r="E70" t="s">
        <v>2718</v>
      </c>
      <c r="F70" t="s">
        <v>198</v>
      </c>
      <c r="L70" s="11" cm="1">
        <f t="array" ref="L70">SUMPRODUCT(--ISTEXT(B70:K70)*(B70:K70&lt;&gt;"No"))</f>
        <v>5</v>
      </c>
    </row>
    <row r="71" spans="1:12" x14ac:dyDescent="0.35">
      <c r="A71" s="3" t="s">
        <v>133</v>
      </c>
      <c r="B71" t="s">
        <v>2715</v>
      </c>
      <c r="C71" t="s">
        <v>244</v>
      </c>
      <c r="D71" t="s">
        <v>231</v>
      </c>
      <c r="E71" t="s">
        <v>854</v>
      </c>
      <c r="L71" s="11" cm="1">
        <f t="array" ref="L71">SUMPRODUCT(--ISTEXT(B71:K71)*(B71:K71&lt;&gt;"No"))</f>
        <v>4</v>
      </c>
    </row>
    <row r="72" spans="1:12" x14ac:dyDescent="0.35">
      <c r="A72" s="3" t="s">
        <v>133</v>
      </c>
      <c r="B72" t="s">
        <v>2715</v>
      </c>
      <c r="C72" t="s">
        <v>2717</v>
      </c>
      <c r="D72" t="s">
        <v>198</v>
      </c>
      <c r="L72" s="11" cm="1">
        <f t="array" ref="L72">SUMPRODUCT(--ISTEXT(B72:K72)*(B72:K72&lt;&gt;"No"))</f>
        <v>3</v>
      </c>
    </row>
    <row r="73" spans="1:12" x14ac:dyDescent="0.35">
      <c r="A73" s="3" t="s">
        <v>101</v>
      </c>
      <c r="B73" t="s">
        <v>2715</v>
      </c>
      <c r="C73" t="s">
        <v>2717</v>
      </c>
      <c r="L73" s="11" cm="1">
        <f t="array" ref="L73">SUMPRODUCT(--ISTEXT(B73:K73)*(B73:K73&lt;&gt;"No"))</f>
        <v>2</v>
      </c>
    </row>
    <row r="74" spans="1:12" x14ac:dyDescent="0.35">
      <c r="A74" s="3" t="s">
        <v>101</v>
      </c>
      <c r="B74" t="s">
        <v>2715</v>
      </c>
      <c r="C74" t="s">
        <v>2717</v>
      </c>
      <c r="D74" t="s">
        <v>854</v>
      </c>
      <c r="E74" t="s">
        <v>198</v>
      </c>
      <c r="L74" s="11" cm="1">
        <f t="array" ref="L74">SUMPRODUCT(--ISTEXT(B74:K74)*(B74:K74&lt;&gt;"No"))</f>
        <v>4</v>
      </c>
    </row>
    <row r="75" spans="1:12" x14ac:dyDescent="0.35">
      <c r="A75" s="3" t="s">
        <v>133</v>
      </c>
      <c r="B75" t="s">
        <v>2715</v>
      </c>
      <c r="C75" t="s">
        <v>244</v>
      </c>
      <c r="D75" t="s">
        <v>2719</v>
      </c>
      <c r="E75" t="s">
        <v>2717</v>
      </c>
      <c r="F75" t="s">
        <v>198</v>
      </c>
      <c r="L75" s="11" cm="1">
        <f t="array" ref="L75">SUMPRODUCT(--ISTEXT(B75:K75)*(B75:K75&lt;&gt;"No"))</f>
        <v>5</v>
      </c>
    </row>
    <row r="76" spans="1:12" x14ac:dyDescent="0.35">
      <c r="A76" s="3" t="s">
        <v>476</v>
      </c>
      <c r="B76" t="s">
        <v>2715</v>
      </c>
      <c r="C76" t="s">
        <v>244</v>
      </c>
      <c r="L76" s="11" cm="1">
        <f t="array" ref="L76">SUMPRODUCT(--ISTEXT(B76:K76)*(B76:K76&lt;&gt;"No"))</f>
        <v>2</v>
      </c>
    </row>
    <row r="77" spans="1:12" x14ac:dyDescent="0.35">
      <c r="A77" s="3" t="s">
        <v>101</v>
      </c>
      <c r="B77" t="s">
        <v>2715</v>
      </c>
      <c r="C77" t="s">
        <v>244</v>
      </c>
      <c r="D77" t="s">
        <v>2717</v>
      </c>
      <c r="L77" s="11" cm="1">
        <f t="array" ref="L77">SUMPRODUCT(--ISTEXT(B77:K77)*(B77:K77&lt;&gt;"No"))</f>
        <v>3</v>
      </c>
    </row>
    <row r="78" spans="1:12" x14ac:dyDescent="0.35">
      <c r="A78" s="3" t="s">
        <v>133</v>
      </c>
      <c r="B78" t="s">
        <v>2715</v>
      </c>
      <c r="C78" t="s">
        <v>244</v>
      </c>
      <c r="D78" t="s">
        <v>2717</v>
      </c>
      <c r="E78" t="s">
        <v>854</v>
      </c>
      <c r="F78" t="s">
        <v>198</v>
      </c>
      <c r="L78" s="11" cm="1">
        <f t="array" ref="L78">SUMPRODUCT(--ISTEXT(B78:K78)*(B78:K78&lt;&gt;"No"))</f>
        <v>5</v>
      </c>
    </row>
    <row r="79" spans="1:12" x14ac:dyDescent="0.35">
      <c r="A79" s="3" t="s">
        <v>101</v>
      </c>
      <c r="B79" t="s">
        <v>2715</v>
      </c>
      <c r="C79" t="s">
        <v>244</v>
      </c>
      <c r="D79" t="s">
        <v>1177</v>
      </c>
      <c r="E79" t="s">
        <v>2717</v>
      </c>
      <c r="F79" t="s">
        <v>854</v>
      </c>
      <c r="G79" t="s">
        <v>2722</v>
      </c>
      <c r="H79" t="s">
        <v>198</v>
      </c>
      <c r="L79" s="11" cm="1">
        <f t="array" ref="L79">SUMPRODUCT(--ISTEXT(B79:K79)*(B79:K79&lt;&gt;"No"))</f>
        <v>7</v>
      </c>
    </row>
    <row r="80" spans="1:12" x14ac:dyDescent="0.35">
      <c r="A80" s="3" t="s">
        <v>133</v>
      </c>
      <c r="B80" t="s">
        <v>2715</v>
      </c>
      <c r="C80" t="s">
        <v>2717</v>
      </c>
      <c r="L80" s="11" cm="1">
        <f t="array" ref="L80">SUMPRODUCT(--ISTEXT(B80:K80)*(B80:K80&lt;&gt;"No"))</f>
        <v>2</v>
      </c>
    </row>
    <row r="81" spans="1:26" x14ac:dyDescent="0.35">
      <c r="A81" s="3" t="s">
        <v>133</v>
      </c>
      <c r="B81" t="s">
        <v>2715</v>
      </c>
      <c r="C81" t="s">
        <v>2717</v>
      </c>
      <c r="D81" t="s">
        <v>854</v>
      </c>
      <c r="E81" t="s">
        <v>2720</v>
      </c>
      <c r="F81" t="s">
        <v>198</v>
      </c>
      <c r="L81" s="11" cm="1">
        <f t="array" ref="L81">SUMPRODUCT(--ISTEXT(B81:K81)*(B81:K81&lt;&gt;"No"))</f>
        <v>5</v>
      </c>
    </row>
    <row r="82" spans="1:26" x14ac:dyDescent="0.35">
      <c r="A82" s="3" t="s">
        <v>101</v>
      </c>
      <c r="B82" t="s">
        <v>2715</v>
      </c>
      <c r="C82" t="s">
        <v>244</v>
      </c>
      <c r="D82" t="s">
        <v>231</v>
      </c>
      <c r="E82" t="s">
        <v>2719</v>
      </c>
      <c r="L82" s="11" cm="1">
        <f t="array" ref="L82">SUMPRODUCT(--ISTEXT(B82:K82)*(B82:K82&lt;&gt;"No"))</f>
        <v>4</v>
      </c>
      <c r="P82" s="12" t="s">
        <v>2839</v>
      </c>
      <c r="Q82" s="12" t="s">
        <v>2840</v>
      </c>
      <c r="R82" s="12" t="s">
        <v>2841</v>
      </c>
      <c r="S82" s="12" t="s">
        <v>2842</v>
      </c>
      <c r="T82" s="12" t="s">
        <v>2843</v>
      </c>
      <c r="U82" s="12" t="s">
        <v>2844</v>
      </c>
      <c r="V82" s="12" t="s">
        <v>2845</v>
      </c>
      <c r="W82" s="12" t="s">
        <v>2846</v>
      </c>
      <c r="X82" s="12" t="s">
        <v>2847</v>
      </c>
      <c r="Y82" s="12" t="s">
        <v>2848</v>
      </c>
      <c r="Z82" s="12" t="s">
        <v>2849</v>
      </c>
    </row>
    <row r="83" spans="1:26" x14ac:dyDescent="0.35">
      <c r="A83" s="3" t="s">
        <v>101</v>
      </c>
      <c r="B83" t="s">
        <v>2715</v>
      </c>
      <c r="C83" t="s">
        <v>244</v>
      </c>
      <c r="D83" t="s">
        <v>2717</v>
      </c>
      <c r="L83" s="11" cm="1">
        <f t="array" ref="L83">SUMPRODUCT(--ISTEXT(B83:K83)*(B83:K83&lt;&gt;"No"))</f>
        <v>3</v>
      </c>
      <c r="P83" t="s">
        <v>2838</v>
      </c>
      <c r="Q83" s="17">
        <v>8.5106382978723402E-2</v>
      </c>
      <c r="R83" s="17">
        <v>0.19148936170212766</v>
      </c>
      <c r="S83" s="17">
        <v>0.22872340425531915</v>
      </c>
      <c r="T83" s="17">
        <v>0.20212765957446807</v>
      </c>
      <c r="U83" s="17">
        <v>0.15957446808510639</v>
      </c>
      <c r="V83" s="17">
        <v>5.3191489361702128E-2</v>
      </c>
      <c r="W83" s="17">
        <v>3.7234042553191488E-2</v>
      </c>
      <c r="X83" s="17">
        <v>2.6595744680851064E-2</v>
      </c>
      <c r="Y83" s="17">
        <v>1.0638297872340425E-2</v>
      </c>
      <c r="Z83" s="17">
        <v>5.3191489361702126E-3</v>
      </c>
    </row>
    <row r="84" spans="1:26" x14ac:dyDescent="0.35">
      <c r="A84" s="3" t="s">
        <v>133</v>
      </c>
      <c r="B84" t="s">
        <v>2715</v>
      </c>
      <c r="C84" t="s">
        <v>231</v>
      </c>
      <c r="D84" t="s">
        <v>2717</v>
      </c>
      <c r="E84" t="s">
        <v>198</v>
      </c>
      <c r="L84" s="11" cm="1">
        <f t="array" ref="L84">SUMPRODUCT(--ISTEXT(B84:K84)*(B84:K84&lt;&gt;"No"))</f>
        <v>4</v>
      </c>
      <c r="P84" t="s">
        <v>101</v>
      </c>
      <c r="Q84" s="17">
        <v>6.9148936170212769E-2</v>
      </c>
      <c r="R84" s="17">
        <v>0.23404255319148937</v>
      </c>
      <c r="S84" s="17">
        <v>0.29255319148936171</v>
      </c>
      <c r="T84" s="17">
        <v>0.19148936170212766</v>
      </c>
      <c r="U84" s="17">
        <v>0.14893617021276595</v>
      </c>
      <c r="V84" s="17">
        <v>2.6595744680851064E-2</v>
      </c>
      <c r="W84" s="17">
        <v>2.1276595744680851E-2</v>
      </c>
      <c r="X84" s="17">
        <v>5.3191489361702126E-3</v>
      </c>
      <c r="Y84" s="17">
        <v>1.0638297872340425E-2</v>
      </c>
      <c r="Z84" s="17">
        <v>0</v>
      </c>
    </row>
    <row r="85" spans="1:26" x14ac:dyDescent="0.35">
      <c r="A85" s="3" t="s">
        <v>101</v>
      </c>
      <c r="B85" t="s">
        <v>2715</v>
      </c>
      <c r="C85" t="s">
        <v>244</v>
      </c>
      <c r="D85" t="s">
        <v>231</v>
      </c>
      <c r="L85" s="11" cm="1">
        <f t="array" ref="L85">SUMPRODUCT(--ISTEXT(B85:K85)*(B85:K85&lt;&gt;"No"))</f>
        <v>3</v>
      </c>
    </row>
    <row r="86" spans="1:26" x14ac:dyDescent="0.35">
      <c r="A86" s="3" t="s">
        <v>101</v>
      </c>
      <c r="B86" t="s">
        <v>2715</v>
      </c>
      <c r="C86" t="s">
        <v>244</v>
      </c>
      <c r="D86" t="s">
        <v>198</v>
      </c>
      <c r="L86" s="11" cm="1">
        <f t="array" ref="L86">SUMPRODUCT(--ISTEXT(B86:K86)*(B86:K86&lt;&gt;"No"))</f>
        <v>3</v>
      </c>
    </row>
    <row r="87" spans="1:26" x14ac:dyDescent="0.35">
      <c r="A87" s="3" t="s">
        <v>101</v>
      </c>
      <c r="B87" t="s">
        <v>244</v>
      </c>
      <c r="C87" t="s">
        <v>2717</v>
      </c>
      <c r="L87" s="11" cm="1">
        <f t="array" ref="L87">SUMPRODUCT(--ISTEXT(B87:K87)*(B87:K87&lt;&gt;"No"))</f>
        <v>2</v>
      </c>
    </row>
    <row r="88" spans="1:26" x14ac:dyDescent="0.35">
      <c r="A88" s="3" t="s">
        <v>101</v>
      </c>
      <c r="B88" t="s">
        <v>2715</v>
      </c>
      <c r="C88" t="s">
        <v>244</v>
      </c>
      <c r="D88" t="s">
        <v>2717</v>
      </c>
      <c r="E88" t="s">
        <v>198</v>
      </c>
      <c r="L88" s="11" cm="1">
        <f t="array" ref="L88">SUMPRODUCT(--ISTEXT(B88:K88)*(B88:K88&lt;&gt;"No"))</f>
        <v>4</v>
      </c>
    </row>
    <row r="89" spans="1:26" x14ac:dyDescent="0.35">
      <c r="A89" s="3" t="s">
        <v>101</v>
      </c>
      <c r="B89" t="s">
        <v>2715</v>
      </c>
      <c r="L89" s="11" cm="1">
        <f t="array" ref="L89">SUMPRODUCT(--ISTEXT(B89:K89)*(B89:K89&lt;&gt;"No"))</f>
        <v>1</v>
      </c>
    </row>
    <row r="90" spans="1:26" x14ac:dyDescent="0.35">
      <c r="A90" s="3" t="s">
        <v>101</v>
      </c>
      <c r="B90" t="s">
        <v>2715</v>
      </c>
      <c r="C90" t="s">
        <v>244</v>
      </c>
      <c r="D90" t="s">
        <v>854</v>
      </c>
      <c r="E90" t="s">
        <v>198</v>
      </c>
      <c r="L90" s="11" cm="1">
        <f t="array" ref="L90">SUMPRODUCT(--ISTEXT(B90:K90)*(B90:K90&lt;&gt;"No"))</f>
        <v>4</v>
      </c>
    </row>
    <row r="91" spans="1:26" x14ac:dyDescent="0.35">
      <c r="A91" s="3" t="s">
        <v>101</v>
      </c>
      <c r="B91" t="s">
        <v>2715</v>
      </c>
      <c r="C91" t="s">
        <v>244</v>
      </c>
      <c r="D91" t="s">
        <v>2717</v>
      </c>
      <c r="L91" s="11" cm="1">
        <f t="array" ref="L91">SUMPRODUCT(--ISTEXT(B91:K91)*(B91:K91&lt;&gt;"No"))</f>
        <v>3</v>
      </c>
    </row>
    <row r="92" spans="1:26" x14ac:dyDescent="0.35">
      <c r="A92" s="3" t="s">
        <v>133</v>
      </c>
      <c r="B92" t="s">
        <v>2715</v>
      </c>
      <c r="C92" t="s">
        <v>2717</v>
      </c>
      <c r="L92" s="11" cm="1">
        <f t="array" ref="L92">SUMPRODUCT(--ISTEXT(B92:K92)*(B92:K92&lt;&gt;"No"))</f>
        <v>2</v>
      </c>
    </row>
    <row r="93" spans="1:26" x14ac:dyDescent="0.35">
      <c r="A93" s="3" t="s">
        <v>101</v>
      </c>
      <c r="B93" t="s">
        <v>244</v>
      </c>
      <c r="C93" t="s">
        <v>231</v>
      </c>
      <c r="D93" t="s">
        <v>2720</v>
      </c>
      <c r="E93" t="s">
        <v>198</v>
      </c>
      <c r="L93" s="11" cm="1">
        <f t="array" ref="L93">SUMPRODUCT(--ISTEXT(B93:K93)*(B93:K93&lt;&gt;"No"))</f>
        <v>4</v>
      </c>
    </row>
    <row r="94" spans="1:26" x14ac:dyDescent="0.35">
      <c r="A94" s="3" t="s">
        <v>101</v>
      </c>
      <c r="B94" t="s">
        <v>2715</v>
      </c>
      <c r="C94" t="s">
        <v>244</v>
      </c>
      <c r="D94" t="s">
        <v>2717</v>
      </c>
      <c r="L94" s="11" cm="1">
        <f t="array" ref="L94">SUMPRODUCT(--ISTEXT(B94:K94)*(B94:K94&lt;&gt;"No"))</f>
        <v>3</v>
      </c>
    </row>
    <row r="95" spans="1:26" x14ac:dyDescent="0.35">
      <c r="A95" s="3" t="s">
        <v>133</v>
      </c>
      <c r="B95" t="s">
        <v>2715</v>
      </c>
      <c r="C95" t="s">
        <v>244</v>
      </c>
      <c r="D95" t="s">
        <v>231</v>
      </c>
      <c r="E95" t="s">
        <v>2717</v>
      </c>
      <c r="L95" s="11" cm="1">
        <f t="array" ref="L95">SUMPRODUCT(--ISTEXT(B95:K95)*(B95:K95&lt;&gt;"No"))</f>
        <v>4</v>
      </c>
    </row>
    <row r="96" spans="1:26" x14ac:dyDescent="0.35">
      <c r="A96" s="3" t="s">
        <v>101</v>
      </c>
      <c r="B96" t="s">
        <v>2715</v>
      </c>
      <c r="C96" t="s">
        <v>2719</v>
      </c>
      <c r="D96" t="s">
        <v>198</v>
      </c>
      <c r="L96" s="11" cm="1">
        <f t="array" ref="L96">SUMPRODUCT(--ISTEXT(B96:K96)*(B96:K96&lt;&gt;"No"))</f>
        <v>3</v>
      </c>
    </row>
    <row r="97" spans="1:12" x14ac:dyDescent="0.35">
      <c r="A97" s="3" t="s">
        <v>133</v>
      </c>
      <c r="B97" t="s">
        <v>2715</v>
      </c>
      <c r="C97" t="s">
        <v>2721</v>
      </c>
      <c r="D97" t="s">
        <v>2719</v>
      </c>
      <c r="E97" t="s">
        <v>2717</v>
      </c>
      <c r="L97" s="11" cm="1">
        <f t="array" ref="L97">SUMPRODUCT(--ISTEXT(B97:K97)*(B97:K97&lt;&gt;"No"))</f>
        <v>4</v>
      </c>
    </row>
    <row r="98" spans="1:12" x14ac:dyDescent="0.35">
      <c r="A98" s="3" t="s">
        <v>101</v>
      </c>
      <c r="B98" t="s">
        <v>2715</v>
      </c>
      <c r="C98" t="s">
        <v>244</v>
      </c>
      <c r="L98" s="11" cm="1">
        <f t="array" ref="L98">SUMPRODUCT(--ISTEXT(B98:K98)*(B98:K98&lt;&gt;"No"))</f>
        <v>2</v>
      </c>
    </row>
    <row r="99" spans="1:12" x14ac:dyDescent="0.35">
      <c r="A99" s="3" t="s">
        <v>133</v>
      </c>
      <c r="B99" t="s">
        <v>2715</v>
      </c>
      <c r="C99" t="s">
        <v>244</v>
      </c>
      <c r="D99" t="s">
        <v>2717</v>
      </c>
      <c r="E99" t="s">
        <v>198</v>
      </c>
      <c r="L99" s="11" cm="1">
        <f t="array" ref="L99">SUMPRODUCT(--ISTEXT(B99:K99)*(B99:K99&lt;&gt;"No"))</f>
        <v>4</v>
      </c>
    </row>
    <row r="100" spans="1:12" x14ac:dyDescent="0.35">
      <c r="A100" s="3" t="s">
        <v>101</v>
      </c>
      <c r="B100" t="s">
        <v>244</v>
      </c>
      <c r="C100" t="s">
        <v>2717</v>
      </c>
      <c r="L100" s="11" cm="1">
        <f t="array" ref="L100">SUMPRODUCT(--ISTEXT(B100:K100)*(B100:K100&lt;&gt;"No"))</f>
        <v>2</v>
      </c>
    </row>
    <row r="101" spans="1:12" x14ac:dyDescent="0.35">
      <c r="A101" s="3" t="s">
        <v>133</v>
      </c>
      <c r="B101" t="s">
        <v>2715</v>
      </c>
      <c r="C101" t="s">
        <v>2717</v>
      </c>
      <c r="L101" s="11" cm="1">
        <f t="array" ref="L101">SUMPRODUCT(--ISTEXT(B101:K101)*(B101:K101&lt;&gt;"No"))</f>
        <v>2</v>
      </c>
    </row>
    <row r="102" spans="1:12" x14ac:dyDescent="0.35">
      <c r="A102" s="3" t="s">
        <v>101</v>
      </c>
      <c r="B102" t="s">
        <v>2715</v>
      </c>
      <c r="C102" t="s">
        <v>244</v>
      </c>
      <c r="D102" t="s">
        <v>231</v>
      </c>
      <c r="E102" t="s">
        <v>2717</v>
      </c>
      <c r="F102" t="s">
        <v>198</v>
      </c>
      <c r="L102" s="11" cm="1">
        <f t="array" ref="L102">SUMPRODUCT(--ISTEXT(B102:K102)*(B102:K102&lt;&gt;"No"))</f>
        <v>5</v>
      </c>
    </row>
    <row r="103" spans="1:12" x14ac:dyDescent="0.35">
      <c r="A103" s="3" t="s">
        <v>101</v>
      </c>
      <c r="B103" t="s">
        <v>2715</v>
      </c>
      <c r="C103" t="s">
        <v>1177</v>
      </c>
      <c r="D103" t="s">
        <v>2719</v>
      </c>
      <c r="E103" t="s">
        <v>2717</v>
      </c>
      <c r="L103" s="11" cm="1">
        <f t="array" ref="L103">SUMPRODUCT(--ISTEXT(B103:K103)*(B103:K103&lt;&gt;"No"))</f>
        <v>4</v>
      </c>
    </row>
    <row r="104" spans="1:12" x14ac:dyDescent="0.35">
      <c r="A104" s="3" t="s">
        <v>133</v>
      </c>
      <c r="B104" t="s">
        <v>2715</v>
      </c>
      <c r="C104" t="s">
        <v>244</v>
      </c>
      <c r="L104" s="11" cm="1">
        <f t="array" ref="L104">SUMPRODUCT(--ISTEXT(B104:K104)*(B104:K104&lt;&gt;"No"))</f>
        <v>2</v>
      </c>
    </row>
    <row r="105" spans="1:12" x14ac:dyDescent="0.35">
      <c r="A105" s="3" t="s">
        <v>101</v>
      </c>
      <c r="B105" t="s">
        <v>2715</v>
      </c>
      <c r="C105" t="s">
        <v>244</v>
      </c>
      <c r="D105" t="s">
        <v>2717</v>
      </c>
      <c r="L105" s="11" cm="1">
        <f t="array" ref="L105">SUMPRODUCT(--ISTEXT(B105:K105)*(B105:K105&lt;&gt;"No"))</f>
        <v>3</v>
      </c>
    </row>
    <row r="106" spans="1:12" x14ac:dyDescent="0.35">
      <c r="A106" s="3" t="s">
        <v>101</v>
      </c>
      <c r="B106" t="s">
        <v>2715</v>
      </c>
      <c r="C106" t="s">
        <v>244</v>
      </c>
      <c r="D106" t="s">
        <v>2717</v>
      </c>
      <c r="E106" t="s">
        <v>198</v>
      </c>
      <c r="L106" s="11" cm="1">
        <f t="array" ref="L106">SUMPRODUCT(--ISTEXT(B106:K106)*(B106:K106&lt;&gt;"No"))</f>
        <v>4</v>
      </c>
    </row>
    <row r="107" spans="1:12" x14ac:dyDescent="0.35">
      <c r="A107" s="3" t="s">
        <v>133</v>
      </c>
      <c r="B107" t="s">
        <v>2715</v>
      </c>
      <c r="C107" t="s">
        <v>854</v>
      </c>
      <c r="L107" s="11" cm="1">
        <f t="array" ref="L107">SUMPRODUCT(--ISTEXT(B107:K107)*(B107:K107&lt;&gt;"No"))</f>
        <v>2</v>
      </c>
    </row>
    <row r="108" spans="1:12" x14ac:dyDescent="0.35">
      <c r="A108" s="3" t="s">
        <v>133</v>
      </c>
      <c r="B108" t="s">
        <v>2715</v>
      </c>
      <c r="C108" t="s">
        <v>244</v>
      </c>
      <c r="D108" t="s">
        <v>2719</v>
      </c>
      <c r="E108" t="s">
        <v>198</v>
      </c>
      <c r="L108" s="11" cm="1">
        <f t="array" ref="L108">SUMPRODUCT(--ISTEXT(B108:K108)*(B108:K108&lt;&gt;"No"))</f>
        <v>4</v>
      </c>
    </row>
    <row r="109" spans="1:12" x14ac:dyDescent="0.35">
      <c r="A109" s="3" t="s">
        <v>101</v>
      </c>
      <c r="B109" t="s">
        <v>2715</v>
      </c>
      <c r="C109" t="s">
        <v>244</v>
      </c>
      <c r="D109" t="s">
        <v>2719</v>
      </c>
      <c r="L109" s="11" cm="1">
        <f t="array" ref="L109">SUMPRODUCT(--ISTEXT(B109:K109)*(B109:K109&lt;&gt;"No"))</f>
        <v>3</v>
      </c>
    </row>
    <row r="110" spans="1:12" x14ac:dyDescent="0.35">
      <c r="A110" s="3" t="s">
        <v>101</v>
      </c>
      <c r="B110" t="s">
        <v>2715</v>
      </c>
      <c r="C110" t="s">
        <v>244</v>
      </c>
      <c r="D110" t="s">
        <v>2717</v>
      </c>
      <c r="E110" t="s">
        <v>198</v>
      </c>
      <c r="L110" s="11" cm="1">
        <f t="array" ref="L110">SUMPRODUCT(--ISTEXT(B110:K110)*(B110:K110&lt;&gt;"No"))</f>
        <v>4</v>
      </c>
    </row>
    <row r="111" spans="1:12" x14ac:dyDescent="0.35">
      <c r="A111" s="3" t="s">
        <v>101</v>
      </c>
      <c r="B111" t="s">
        <v>2715</v>
      </c>
      <c r="C111" t="s">
        <v>244</v>
      </c>
      <c r="D111" t="s">
        <v>2719</v>
      </c>
      <c r="E111" t="s">
        <v>854</v>
      </c>
      <c r="L111" s="11" cm="1">
        <f t="array" ref="L111">SUMPRODUCT(--ISTEXT(B111:K111)*(B111:K111&lt;&gt;"No"))</f>
        <v>4</v>
      </c>
    </row>
    <row r="112" spans="1:12" x14ac:dyDescent="0.35">
      <c r="A112" s="3" t="s">
        <v>101</v>
      </c>
      <c r="B112" t="s">
        <v>2715</v>
      </c>
      <c r="C112" t="s">
        <v>244</v>
      </c>
      <c r="D112" t="s">
        <v>2717</v>
      </c>
      <c r="E112" t="s">
        <v>198</v>
      </c>
      <c r="L112" s="11" cm="1">
        <f t="array" ref="L112">SUMPRODUCT(--ISTEXT(B112:K112)*(B112:K112&lt;&gt;"No"))</f>
        <v>4</v>
      </c>
    </row>
    <row r="113" spans="1:12" x14ac:dyDescent="0.35">
      <c r="A113" s="3" t="s">
        <v>133</v>
      </c>
      <c r="B113" t="s">
        <v>2715</v>
      </c>
      <c r="C113" t="s">
        <v>244</v>
      </c>
      <c r="D113" t="s">
        <v>231</v>
      </c>
      <c r="E113" t="s">
        <v>1177</v>
      </c>
      <c r="F113" t="s">
        <v>198</v>
      </c>
      <c r="L113" s="11" cm="1">
        <f t="array" ref="L113">SUMPRODUCT(--ISTEXT(B113:K113)*(B113:K113&lt;&gt;"No"))</f>
        <v>5</v>
      </c>
    </row>
    <row r="114" spans="1:12" x14ac:dyDescent="0.35">
      <c r="A114" s="3" t="s">
        <v>101</v>
      </c>
      <c r="B114" t="s">
        <v>2715</v>
      </c>
      <c r="C114" t="s">
        <v>244</v>
      </c>
      <c r="D114" t="s">
        <v>2717</v>
      </c>
      <c r="L114" s="11" cm="1">
        <f t="array" ref="L114">SUMPRODUCT(--ISTEXT(B114:K114)*(B114:K114&lt;&gt;"No"))</f>
        <v>3</v>
      </c>
    </row>
    <row r="115" spans="1:12" x14ac:dyDescent="0.35">
      <c r="A115" s="3" t="s">
        <v>101</v>
      </c>
      <c r="B115" t="s">
        <v>2715</v>
      </c>
      <c r="C115" t="s">
        <v>231</v>
      </c>
      <c r="L115" s="11" cm="1">
        <f t="array" ref="L115">SUMPRODUCT(--ISTEXT(B115:K115)*(B115:K115&lt;&gt;"No"))</f>
        <v>2</v>
      </c>
    </row>
    <row r="116" spans="1:12" x14ac:dyDescent="0.35">
      <c r="A116" s="3" t="s">
        <v>101</v>
      </c>
      <c r="B116" t="s">
        <v>2715</v>
      </c>
      <c r="C116" t="s">
        <v>244</v>
      </c>
      <c r="D116" t="s">
        <v>1177</v>
      </c>
      <c r="E116" t="s">
        <v>2719</v>
      </c>
      <c r="F116" t="s">
        <v>2717</v>
      </c>
      <c r="G116" t="s">
        <v>198</v>
      </c>
      <c r="H116" t="s">
        <v>1487</v>
      </c>
      <c r="L116" s="11" cm="1">
        <f t="array" ref="L116">SUMPRODUCT(--ISTEXT(B116:K116)*(B116:K116&lt;&gt;"No"))</f>
        <v>7</v>
      </c>
    </row>
    <row r="117" spans="1:12" x14ac:dyDescent="0.35">
      <c r="A117" s="3" t="s">
        <v>101</v>
      </c>
      <c r="B117" t="s">
        <v>2715</v>
      </c>
      <c r="C117" t="s">
        <v>244</v>
      </c>
      <c r="L117" s="11" cm="1">
        <f t="array" ref="L117">SUMPRODUCT(--ISTEXT(B117:K117)*(B117:K117&lt;&gt;"No"))</f>
        <v>2</v>
      </c>
    </row>
    <row r="118" spans="1:12" x14ac:dyDescent="0.35">
      <c r="A118" s="3" t="s">
        <v>133</v>
      </c>
      <c r="B118" t="s">
        <v>2715</v>
      </c>
      <c r="C118" t="s">
        <v>244</v>
      </c>
      <c r="D118" t="s">
        <v>2721</v>
      </c>
      <c r="E118" t="s">
        <v>231</v>
      </c>
      <c r="F118" t="s">
        <v>2717</v>
      </c>
      <c r="L118" s="11" cm="1">
        <f t="array" ref="L118">SUMPRODUCT(--ISTEXT(B118:K118)*(B118:K118&lt;&gt;"No"))</f>
        <v>5</v>
      </c>
    </row>
    <row r="119" spans="1:12" x14ac:dyDescent="0.35">
      <c r="A119" s="3" t="s">
        <v>101</v>
      </c>
      <c r="B119" t="s">
        <v>2715</v>
      </c>
      <c r="C119" t="s">
        <v>854</v>
      </c>
      <c r="D119" t="s">
        <v>198</v>
      </c>
      <c r="L119" s="11" cm="1">
        <f t="array" ref="L119">SUMPRODUCT(--ISTEXT(B119:K119)*(B119:K119&lt;&gt;"No"))</f>
        <v>3</v>
      </c>
    </row>
    <row r="120" spans="1:12" x14ac:dyDescent="0.35">
      <c r="A120" s="3" t="s">
        <v>101</v>
      </c>
      <c r="B120" t="s">
        <v>2715</v>
      </c>
      <c r="C120" t="s">
        <v>244</v>
      </c>
      <c r="D120" t="s">
        <v>2721</v>
      </c>
      <c r="E120" t="s">
        <v>854</v>
      </c>
      <c r="F120" t="s">
        <v>198</v>
      </c>
      <c r="L120" s="11" cm="1">
        <f t="array" ref="L120">SUMPRODUCT(--ISTEXT(B120:K120)*(B120:K120&lt;&gt;"No"))</f>
        <v>5</v>
      </c>
    </row>
    <row r="121" spans="1:12" x14ac:dyDescent="0.35">
      <c r="A121" s="3" t="s">
        <v>133</v>
      </c>
      <c r="B121" t="s">
        <v>2715</v>
      </c>
      <c r="C121" t="s">
        <v>244</v>
      </c>
      <c r="D121" t="s">
        <v>198</v>
      </c>
      <c r="L121" s="11" cm="1">
        <f t="array" ref="L121">SUMPRODUCT(--ISTEXT(B121:K121)*(B121:K121&lt;&gt;"No"))</f>
        <v>3</v>
      </c>
    </row>
    <row r="122" spans="1:12" x14ac:dyDescent="0.35">
      <c r="A122" s="3" t="s">
        <v>101</v>
      </c>
      <c r="B122" t="s">
        <v>2715</v>
      </c>
      <c r="C122" t="s">
        <v>244</v>
      </c>
      <c r="D122" t="s">
        <v>2721</v>
      </c>
      <c r="E122" t="s">
        <v>2719</v>
      </c>
      <c r="F122" t="s">
        <v>2717</v>
      </c>
      <c r="G122" t="s">
        <v>198</v>
      </c>
      <c r="L122" s="11" cm="1">
        <f t="array" ref="L122">SUMPRODUCT(--ISTEXT(B122:K122)*(B122:K122&lt;&gt;"No"))</f>
        <v>6</v>
      </c>
    </row>
    <row r="123" spans="1:12" x14ac:dyDescent="0.35">
      <c r="A123" s="3" t="s">
        <v>101</v>
      </c>
      <c r="B123" t="s">
        <v>2715</v>
      </c>
      <c r="C123" t="s">
        <v>244</v>
      </c>
      <c r="D123" t="s">
        <v>198</v>
      </c>
      <c r="L123" s="11" cm="1">
        <f t="array" ref="L123">SUMPRODUCT(--ISTEXT(B123:K123)*(B123:K123&lt;&gt;"No"))</f>
        <v>3</v>
      </c>
    </row>
    <row r="124" spans="1:12" x14ac:dyDescent="0.35">
      <c r="A124" s="3" t="s">
        <v>101</v>
      </c>
      <c r="B124" t="s">
        <v>2715</v>
      </c>
      <c r="C124" t="s">
        <v>2719</v>
      </c>
      <c r="D124" t="s">
        <v>198</v>
      </c>
      <c r="L124" s="11" cm="1">
        <f t="array" ref="L124">SUMPRODUCT(--ISTEXT(B124:K124)*(B124:K124&lt;&gt;"No"))</f>
        <v>3</v>
      </c>
    </row>
    <row r="125" spans="1:12" x14ac:dyDescent="0.35">
      <c r="A125" s="3" t="s">
        <v>101</v>
      </c>
      <c r="B125" t="s">
        <v>2715</v>
      </c>
      <c r="C125" t="s">
        <v>2717</v>
      </c>
      <c r="L125" s="11" cm="1">
        <f t="array" ref="L125">SUMPRODUCT(--ISTEXT(B125:K125)*(B125:K125&lt;&gt;"No"))</f>
        <v>2</v>
      </c>
    </row>
    <row r="126" spans="1:12" x14ac:dyDescent="0.35">
      <c r="A126" s="3" t="s">
        <v>101</v>
      </c>
      <c r="B126" t="s">
        <v>2715</v>
      </c>
      <c r="C126" t="s">
        <v>244</v>
      </c>
      <c r="D126" t="s">
        <v>2721</v>
      </c>
      <c r="E126" t="s">
        <v>231</v>
      </c>
      <c r="F126" t="s">
        <v>2719</v>
      </c>
      <c r="G126" t="s">
        <v>854</v>
      </c>
      <c r="H126" t="s">
        <v>198</v>
      </c>
      <c r="L126" s="11" cm="1">
        <f t="array" ref="L126">SUMPRODUCT(--ISTEXT(B126:K126)*(B126:K126&lt;&gt;"No"))</f>
        <v>7</v>
      </c>
    </row>
    <row r="127" spans="1:12" x14ac:dyDescent="0.35">
      <c r="A127" s="3" t="s">
        <v>476</v>
      </c>
      <c r="B127" t="s">
        <v>2715</v>
      </c>
      <c r="C127" t="s">
        <v>244</v>
      </c>
      <c r="D127" t="s">
        <v>2717</v>
      </c>
      <c r="L127" s="11" cm="1">
        <f t="array" ref="L127">SUMPRODUCT(--ISTEXT(B127:K127)*(B127:K127&lt;&gt;"No"))</f>
        <v>3</v>
      </c>
    </row>
    <row r="128" spans="1:12" x14ac:dyDescent="0.35">
      <c r="A128" s="3" t="s">
        <v>101</v>
      </c>
      <c r="B128" t="s">
        <v>2715</v>
      </c>
      <c r="C128" t="s">
        <v>244</v>
      </c>
      <c r="D128" t="s">
        <v>231</v>
      </c>
      <c r="E128" t="s">
        <v>1177</v>
      </c>
      <c r="F128" t="s">
        <v>2717</v>
      </c>
      <c r="G128" t="s">
        <v>198</v>
      </c>
      <c r="L128" s="11" cm="1">
        <f t="array" ref="L128">SUMPRODUCT(--ISTEXT(B128:K128)*(B128:K128&lt;&gt;"No"))</f>
        <v>6</v>
      </c>
    </row>
    <row r="129" spans="1:12" x14ac:dyDescent="0.35">
      <c r="A129" s="3" t="s">
        <v>133</v>
      </c>
      <c r="B129" t="s">
        <v>2715</v>
      </c>
      <c r="L129" s="11" cm="1">
        <f t="array" ref="L129">SUMPRODUCT(--ISTEXT(B129:K129)*(B129:K129&lt;&gt;"No"))</f>
        <v>1</v>
      </c>
    </row>
    <row r="130" spans="1:12" x14ac:dyDescent="0.35">
      <c r="A130" s="3" t="s">
        <v>133</v>
      </c>
      <c r="B130" t="s">
        <v>2715</v>
      </c>
      <c r="C130" t="s">
        <v>2721</v>
      </c>
      <c r="D130" t="s">
        <v>231</v>
      </c>
      <c r="E130" t="s">
        <v>2717</v>
      </c>
      <c r="F130" t="s">
        <v>198</v>
      </c>
      <c r="L130" s="11" cm="1">
        <f t="array" ref="L130">SUMPRODUCT(--ISTEXT(B130:K130)*(B130:K130&lt;&gt;"No"))</f>
        <v>5</v>
      </c>
    </row>
    <row r="131" spans="1:12" x14ac:dyDescent="0.35">
      <c r="A131" s="3" t="s">
        <v>101</v>
      </c>
      <c r="B131" t="s">
        <v>2715</v>
      </c>
      <c r="C131" t="s">
        <v>244</v>
      </c>
      <c r="L131" s="11" cm="1">
        <f t="array" ref="L131">SUMPRODUCT(--ISTEXT(B131:K131)*(B131:K131&lt;&gt;"No"))</f>
        <v>2</v>
      </c>
    </row>
    <row r="132" spans="1:12" x14ac:dyDescent="0.35">
      <c r="A132" s="3" t="s">
        <v>101</v>
      </c>
      <c r="B132" t="s">
        <v>2715</v>
      </c>
      <c r="C132" t="s">
        <v>244</v>
      </c>
      <c r="L132" s="11" cm="1">
        <f t="array" ref="L132">SUMPRODUCT(--ISTEXT(B132:K132)*(B132:K132&lt;&gt;"No"))</f>
        <v>2</v>
      </c>
    </row>
    <row r="133" spans="1:12" x14ac:dyDescent="0.35">
      <c r="A133" s="3" t="s">
        <v>101</v>
      </c>
      <c r="B133" t="s">
        <v>2715</v>
      </c>
      <c r="C133" t="s">
        <v>244</v>
      </c>
      <c r="D133" t="s">
        <v>2719</v>
      </c>
      <c r="L133" s="11" cm="1">
        <f t="array" ref="L133">SUMPRODUCT(--ISTEXT(B133:K133)*(B133:K133&lt;&gt;"No"))</f>
        <v>3</v>
      </c>
    </row>
    <row r="134" spans="1:12" x14ac:dyDescent="0.35">
      <c r="A134" s="3" t="s">
        <v>101</v>
      </c>
      <c r="B134" t="s">
        <v>2715</v>
      </c>
      <c r="C134" t="s">
        <v>244</v>
      </c>
      <c r="D134" t="s">
        <v>231</v>
      </c>
      <c r="L134" s="11" cm="1">
        <f t="array" ref="L134">SUMPRODUCT(--ISTEXT(B134:K134)*(B134:K134&lt;&gt;"No"))</f>
        <v>3</v>
      </c>
    </row>
    <row r="135" spans="1:12" x14ac:dyDescent="0.35">
      <c r="A135" s="3" t="s">
        <v>101</v>
      </c>
      <c r="B135" t="s">
        <v>2715</v>
      </c>
      <c r="C135" t="s">
        <v>244</v>
      </c>
      <c r="D135" t="s">
        <v>2717</v>
      </c>
      <c r="L135" s="11" cm="1">
        <f t="array" ref="L135">SUMPRODUCT(--ISTEXT(B135:K135)*(B135:K135&lt;&gt;"No"))</f>
        <v>3</v>
      </c>
    </row>
    <row r="136" spans="1:12" x14ac:dyDescent="0.35">
      <c r="A136" s="3" t="s">
        <v>101</v>
      </c>
      <c r="B136" t="s">
        <v>2715</v>
      </c>
      <c r="C136" t="s">
        <v>244</v>
      </c>
      <c r="D136" t="s">
        <v>854</v>
      </c>
      <c r="E136" t="s">
        <v>198</v>
      </c>
      <c r="L136" s="11" cm="1">
        <f t="array" ref="L136">SUMPRODUCT(--ISTEXT(B136:K136)*(B136:K136&lt;&gt;"No"))</f>
        <v>4</v>
      </c>
    </row>
    <row r="137" spans="1:12" x14ac:dyDescent="0.35">
      <c r="A137" s="3" t="s">
        <v>101</v>
      </c>
      <c r="B137" t="s">
        <v>2715</v>
      </c>
      <c r="C137" t="s">
        <v>244</v>
      </c>
      <c r="D137" t="s">
        <v>2719</v>
      </c>
      <c r="E137" t="s">
        <v>198</v>
      </c>
      <c r="L137" s="11" cm="1">
        <f t="array" ref="L137">SUMPRODUCT(--ISTEXT(B137:K137)*(B137:K137&lt;&gt;"No"))</f>
        <v>4</v>
      </c>
    </row>
    <row r="138" spans="1:12" x14ac:dyDescent="0.35">
      <c r="A138" s="3" t="s">
        <v>133</v>
      </c>
      <c r="B138" t="s">
        <v>2715</v>
      </c>
      <c r="C138" t="s">
        <v>244</v>
      </c>
      <c r="D138" t="s">
        <v>2721</v>
      </c>
      <c r="E138" t="s">
        <v>2717</v>
      </c>
      <c r="F138" t="s">
        <v>198</v>
      </c>
      <c r="L138" s="11" cm="1">
        <f t="array" ref="L138">SUMPRODUCT(--ISTEXT(B138:K138)*(B138:K138&lt;&gt;"No"))</f>
        <v>5</v>
      </c>
    </row>
    <row r="139" spans="1:12" x14ac:dyDescent="0.35">
      <c r="A139" s="3" t="s">
        <v>101</v>
      </c>
      <c r="B139" t="s">
        <v>2715</v>
      </c>
      <c r="C139" t="s">
        <v>231</v>
      </c>
      <c r="D139" t="s">
        <v>198</v>
      </c>
      <c r="L139" s="11" cm="1">
        <f t="array" ref="L139">SUMPRODUCT(--ISTEXT(B139:K139)*(B139:K139&lt;&gt;"No"))</f>
        <v>3</v>
      </c>
    </row>
    <row r="140" spans="1:12" x14ac:dyDescent="0.35">
      <c r="A140" s="3" t="s">
        <v>133</v>
      </c>
      <c r="B140" t="s">
        <v>2715</v>
      </c>
      <c r="C140" t="s">
        <v>244</v>
      </c>
      <c r="D140" t="s">
        <v>2717</v>
      </c>
      <c r="E140" t="s">
        <v>2722</v>
      </c>
      <c r="F140" t="s">
        <v>198</v>
      </c>
      <c r="L140" s="11" cm="1">
        <f t="array" ref="L140">SUMPRODUCT(--ISTEXT(B140:K140)*(B140:K140&lt;&gt;"No"))</f>
        <v>5</v>
      </c>
    </row>
    <row r="141" spans="1:12" x14ac:dyDescent="0.35">
      <c r="A141" s="3" t="s">
        <v>133</v>
      </c>
      <c r="B141" t="s">
        <v>2715</v>
      </c>
      <c r="L141" s="11" cm="1">
        <f t="array" ref="L141">SUMPRODUCT(--ISTEXT(B141:K141)*(B141:K141&lt;&gt;"No"))</f>
        <v>1</v>
      </c>
    </row>
    <row r="142" spans="1:12" x14ac:dyDescent="0.35">
      <c r="A142" s="3" t="s">
        <v>101</v>
      </c>
      <c r="B142" t="s">
        <v>2715</v>
      </c>
      <c r="C142" t="s">
        <v>244</v>
      </c>
      <c r="D142" t="s">
        <v>2717</v>
      </c>
      <c r="L142" s="11" cm="1">
        <f t="array" ref="L142">SUMPRODUCT(--ISTEXT(B142:K142)*(B142:K142&lt;&gt;"No"))</f>
        <v>3</v>
      </c>
    </row>
    <row r="143" spans="1:12" x14ac:dyDescent="0.35">
      <c r="A143" s="3" t="s">
        <v>101</v>
      </c>
      <c r="B143" t="s">
        <v>2715</v>
      </c>
      <c r="C143" t="s">
        <v>2717</v>
      </c>
      <c r="L143" s="11" cm="1">
        <f t="array" ref="L143">SUMPRODUCT(--ISTEXT(B143:K143)*(B143:K143&lt;&gt;"No"))</f>
        <v>2</v>
      </c>
    </row>
    <row r="144" spans="1:12" x14ac:dyDescent="0.35">
      <c r="A144" s="3" t="s">
        <v>101</v>
      </c>
      <c r="B144" t="s">
        <v>2715</v>
      </c>
      <c r="C144" t="s">
        <v>1177</v>
      </c>
      <c r="D144" t="s">
        <v>198</v>
      </c>
      <c r="L144" s="11" cm="1">
        <f t="array" ref="L144">SUMPRODUCT(--ISTEXT(B144:K144)*(B144:K144&lt;&gt;"No"))</f>
        <v>3</v>
      </c>
    </row>
    <row r="145" spans="1:12" x14ac:dyDescent="0.35">
      <c r="A145" s="3" t="s">
        <v>133</v>
      </c>
      <c r="B145" t="s">
        <v>2715</v>
      </c>
      <c r="C145" t="s">
        <v>2718</v>
      </c>
      <c r="D145" t="s">
        <v>2717</v>
      </c>
      <c r="E145" t="s">
        <v>198</v>
      </c>
      <c r="L145" s="11" cm="1">
        <f t="array" ref="L145">SUMPRODUCT(--ISTEXT(B145:K145)*(B145:K145&lt;&gt;"No"))</f>
        <v>4</v>
      </c>
    </row>
    <row r="146" spans="1:12" x14ac:dyDescent="0.35">
      <c r="A146" s="3" t="s">
        <v>101</v>
      </c>
      <c r="B146" t="s">
        <v>2715</v>
      </c>
      <c r="C146" t="s">
        <v>2717</v>
      </c>
      <c r="D146" t="s">
        <v>198</v>
      </c>
      <c r="L146" s="11" cm="1">
        <f t="array" ref="L146">SUMPRODUCT(--ISTEXT(B146:K146)*(B146:K146&lt;&gt;"No"))</f>
        <v>3</v>
      </c>
    </row>
    <row r="147" spans="1:12" x14ac:dyDescent="0.35">
      <c r="A147" s="3" t="s">
        <v>133</v>
      </c>
      <c r="B147" t="s">
        <v>2715</v>
      </c>
      <c r="C147" t="s">
        <v>244</v>
      </c>
      <c r="D147" t="s">
        <v>2717</v>
      </c>
      <c r="E147" t="s">
        <v>198</v>
      </c>
      <c r="L147" s="11" cm="1">
        <f t="array" ref="L147">SUMPRODUCT(--ISTEXT(B147:K147)*(B147:K147&lt;&gt;"No"))</f>
        <v>4</v>
      </c>
    </row>
    <row r="148" spans="1:12" x14ac:dyDescent="0.35">
      <c r="A148" s="3" t="s">
        <v>101</v>
      </c>
      <c r="B148" t="s">
        <v>2715</v>
      </c>
      <c r="C148" t="s">
        <v>244</v>
      </c>
      <c r="D148" t="s">
        <v>231</v>
      </c>
      <c r="E148" t="s">
        <v>1177</v>
      </c>
      <c r="F148" t="s">
        <v>198</v>
      </c>
      <c r="L148" s="11" cm="1">
        <f t="array" ref="L148">SUMPRODUCT(--ISTEXT(B148:K148)*(B148:K148&lt;&gt;"No"))</f>
        <v>5</v>
      </c>
    </row>
    <row r="149" spans="1:12" x14ac:dyDescent="0.35">
      <c r="A149" s="3" t="s">
        <v>133</v>
      </c>
      <c r="B149" t="s">
        <v>2715</v>
      </c>
      <c r="C149" t="s">
        <v>244</v>
      </c>
      <c r="D149" t="s">
        <v>2719</v>
      </c>
      <c r="E149" t="s">
        <v>198</v>
      </c>
      <c r="L149" s="11" cm="1">
        <f t="array" ref="L149">SUMPRODUCT(--ISTEXT(B149:K149)*(B149:K149&lt;&gt;"No"))</f>
        <v>4</v>
      </c>
    </row>
    <row r="150" spans="1:12" x14ac:dyDescent="0.35">
      <c r="A150" s="3" t="s">
        <v>133</v>
      </c>
      <c r="B150" t="s">
        <v>2715</v>
      </c>
      <c r="C150" t="s">
        <v>1177</v>
      </c>
      <c r="D150" t="s">
        <v>2717</v>
      </c>
      <c r="L150" s="11" cm="1">
        <f t="array" ref="L150">SUMPRODUCT(--ISTEXT(B150:K150)*(B150:K150&lt;&gt;"No"))</f>
        <v>3</v>
      </c>
    </row>
    <row r="151" spans="1:12" x14ac:dyDescent="0.35">
      <c r="A151" s="3" t="s">
        <v>133</v>
      </c>
      <c r="B151" t="s">
        <v>2715</v>
      </c>
      <c r="C151" t="s">
        <v>2718</v>
      </c>
      <c r="D151" t="s">
        <v>198</v>
      </c>
      <c r="L151" s="11" cm="1">
        <f t="array" ref="L151">SUMPRODUCT(--ISTEXT(B151:K151)*(B151:K151&lt;&gt;"No"))</f>
        <v>3</v>
      </c>
    </row>
    <row r="152" spans="1:12" x14ac:dyDescent="0.35">
      <c r="A152" s="3" t="s">
        <v>133</v>
      </c>
      <c r="B152" t="s">
        <v>2715</v>
      </c>
      <c r="L152" s="11" cm="1">
        <f t="array" ref="L152">SUMPRODUCT(--ISTEXT(B152:K152)*(B152:K152&lt;&gt;"No"))</f>
        <v>1</v>
      </c>
    </row>
    <row r="153" spans="1:12" x14ac:dyDescent="0.35">
      <c r="A153" s="3" t="s">
        <v>133</v>
      </c>
      <c r="B153" t="s">
        <v>2715</v>
      </c>
      <c r="C153" t="s">
        <v>244</v>
      </c>
      <c r="L153" s="11" cm="1">
        <f t="array" ref="L153">SUMPRODUCT(--ISTEXT(B153:K153)*(B153:K153&lt;&gt;"No"))</f>
        <v>2</v>
      </c>
    </row>
    <row r="154" spans="1:12" x14ac:dyDescent="0.35">
      <c r="A154" s="3" t="s">
        <v>133</v>
      </c>
      <c r="B154" t="s">
        <v>2715</v>
      </c>
      <c r="C154" t="s">
        <v>244</v>
      </c>
      <c r="D154" t="s">
        <v>1487</v>
      </c>
      <c r="L154" s="11" cm="1">
        <f t="array" ref="L154">SUMPRODUCT(--ISTEXT(B154:K154)*(B154:K154&lt;&gt;"No"))</f>
        <v>3</v>
      </c>
    </row>
    <row r="155" spans="1:12" x14ac:dyDescent="0.35">
      <c r="A155" s="3" t="s">
        <v>101</v>
      </c>
      <c r="B155" t="s">
        <v>2715</v>
      </c>
      <c r="C155" t="s">
        <v>1177</v>
      </c>
      <c r="L155" s="11" cm="1">
        <f t="array" ref="L155">SUMPRODUCT(--ISTEXT(B155:K155)*(B155:K155&lt;&gt;"No"))</f>
        <v>2</v>
      </c>
    </row>
    <row r="156" spans="1:12" x14ac:dyDescent="0.35">
      <c r="A156" s="3" t="s">
        <v>133</v>
      </c>
      <c r="B156" t="s">
        <v>2715</v>
      </c>
      <c r="C156" t="s">
        <v>244</v>
      </c>
      <c r="D156" t="s">
        <v>2721</v>
      </c>
      <c r="E156" t="s">
        <v>1177</v>
      </c>
      <c r="F156" t="s">
        <v>2719</v>
      </c>
      <c r="G156" t="s">
        <v>2717</v>
      </c>
      <c r="H156" t="s">
        <v>198</v>
      </c>
      <c r="L156" s="11" cm="1">
        <f t="array" ref="L156">SUMPRODUCT(--ISTEXT(B156:K156)*(B156:K156&lt;&gt;"No"))</f>
        <v>7</v>
      </c>
    </row>
    <row r="157" spans="1:12" x14ac:dyDescent="0.35">
      <c r="A157" s="3" t="s">
        <v>476</v>
      </c>
      <c r="B157" t="s">
        <v>2715</v>
      </c>
      <c r="C157" t="s">
        <v>2717</v>
      </c>
      <c r="D157" t="s">
        <v>198</v>
      </c>
      <c r="L157" s="11" cm="1">
        <f t="array" ref="L157">SUMPRODUCT(--ISTEXT(B157:K157)*(B157:K157&lt;&gt;"No"))</f>
        <v>3</v>
      </c>
    </row>
    <row r="158" spans="1:12" x14ac:dyDescent="0.35">
      <c r="A158" s="3" t="s">
        <v>133</v>
      </c>
      <c r="B158" t="s">
        <v>2715</v>
      </c>
      <c r="C158" t="s">
        <v>2717</v>
      </c>
      <c r="D158" t="s">
        <v>854</v>
      </c>
      <c r="E158" t="s">
        <v>2720</v>
      </c>
      <c r="F158" t="s">
        <v>198</v>
      </c>
      <c r="L158" s="11" cm="1">
        <f t="array" ref="L158">SUMPRODUCT(--ISTEXT(B158:K158)*(B158:K158&lt;&gt;"No"))</f>
        <v>5</v>
      </c>
    </row>
    <row r="159" spans="1:12" x14ac:dyDescent="0.35">
      <c r="A159" s="3" t="s">
        <v>133</v>
      </c>
      <c r="B159" t="s">
        <v>2715</v>
      </c>
      <c r="C159" t="s">
        <v>1177</v>
      </c>
      <c r="D159" t="s">
        <v>854</v>
      </c>
      <c r="E159" t="s">
        <v>198</v>
      </c>
      <c r="L159" s="11" cm="1">
        <f t="array" ref="L159">SUMPRODUCT(--ISTEXT(B159:K159)*(B159:K159&lt;&gt;"No"))</f>
        <v>4</v>
      </c>
    </row>
    <row r="160" spans="1:12" x14ac:dyDescent="0.35">
      <c r="A160" s="3" t="s">
        <v>101</v>
      </c>
      <c r="B160" t="s">
        <v>2715</v>
      </c>
      <c r="C160" t="s">
        <v>244</v>
      </c>
      <c r="D160" t="s">
        <v>2719</v>
      </c>
      <c r="E160" t="s">
        <v>2717</v>
      </c>
      <c r="L160" s="11" cm="1">
        <f t="array" ref="L160">SUMPRODUCT(--ISTEXT(B160:K160)*(B160:K160&lt;&gt;"No"))</f>
        <v>4</v>
      </c>
    </row>
    <row r="161" spans="1:12" x14ac:dyDescent="0.35">
      <c r="A161" s="3" t="s">
        <v>101</v>
      </c>
      <c r="B161" t="s">
        <v>2715</v>
      </c>
      <c r="C161" t="s">
        <v>231</v>
      </c>
      <c r="D161" t="s">
        <v>2717</v>
      </c>
      <c r="E161" t="s">
        <v>198</v>
      </c>
      <c r="L161" s="11" cm="1">
        <f t="array" ref="L161">SUMPRODUCT(--ISTEXT(B161:K161)*(B161:K161&lt;&gt;"No"))</f>
        <v>4</v>
      </c>
    </row>
    <row r="162" spans="1:12" x14ac:dyDescent="0.35">
      <c r="A162" s="3" t="s">
        <v>101</v>
      </c>
      <c r="B162" t="s">
        <v>2715</v>
      </c>
      <c r="L162" s="11" cm="1">
        <f t="array" ref="L162">SUMPRODUCT(--ISTEXT(B162:K162)*(B162:K162&lt;&gt;"No"))</f>
        <v>1</v>
      </c>
    </row>
    <row r="163" spans="1:12" x14ac:dyDescent="0.35">
      <c r="A163" s="3" t="s">
        <v>133</v>
      </c>
      <c r="B163" t="s">
        <v>2715</v>
      </c>
      <c r="C163" t="s">
        <v>2721</v>
      </c>
      <c r="D163" t="s">
        <v>231</v>
      </c>
      <c r="E163" t="s">
        <v>854</v>
      </c>
      <c r="F163" t="s">
        <v>198</v>
      </c>
      <c r="L163" s="11" cm="1">
        <f t="array" ref="L163">SUMPRODUCT(--ISTEXT(B163:K163)*(B163:K163&lt;&gt;"No"))</f>
        <v>5</v>
      </c>
    </row>
    <row r="164" spans="1:12" x14ac:dyDescent="0.35">
      <c r="A164" s="3" t="s">
        <v>101</v>
      </c>
      <c r="B164" t="s">
        <v>2715</v>
      </c>
      <c r="C164" t="s">
        <v>231</v>
      </c>
      <c r="D164" t="s">
        <v>2719</v>
      </c>
      <c r="E164" t="s">
        <v>198</v>
      </c>
      <c r="L164" s="11" cm="1">
        <f t="array" ref="L164">SUMPRODUCT(--ISTEXT(B164:K164)*(B164:K164&lt;&gt;"No"))</f>
        <v>4</v>
      </c>
    </row>
    <row r="165" spans="1:12" x14ac:dyDescent="0.35">
      <c r="A165" s="3" t="s">
        <v>101</v>
      </c>
      <c r="B165" t="s">
        <v>2715</v>
      </c>
      <c r="C165" t="s">
        <v>2719</v>
      </c>
      <c r="L165" s="11" cm="1">
        <f t="array" ref="L165">SUMPRODUCT(--ISTEXT(B165:K165)*(B165:K165&lt;&gt;"No"))</f>
        <v>2</v>
      </c>
    </row>
    <row r="166" spans="1:12" x14ac:dyDescent="0.35">
      <c r="A166" s="3" t="s">
        <v>133</v>
      </c>
      <c r="B166" t="s">
        <v>2715</v>
      </c>
      <c r="C166" t="s">
        <v>244</v>
      </c>
      <c r="L166" s="11" cm="1">
        <f t="array" ref="L166">SUMPRODUCT(--ISTEXT(B166:K166)*(B166:K166&lt;&gt;"No"))</f>
        <v>2</v>
      </c>
    </row>
    <row r="167" spans="1:12" x14ac:dyDescent="0.35">
      <c r="A167" s="3" t="s">
        <v>101</v>
      </c>
      <c r="B167" t="s">
        <v>2715</v>
      </c>
      <c r="C167" t="s">
        <v>198</v>
      </c>
      <c r="L167" s="11" cm="1">
        <f t="array" ref="L167">SUMPRODUCT(--ISTEXT(B167:K167)*(B167:K167&lt;&gt;"No"))</f>
        <v>2</v>
      </c>
    </row>
    <row r="168" spans="1:12" x14ac:dyDescent="0.35">
      <c r="A168" s="3" t="s">
        <v>101</v>
      </c>
      <c r="B168" t="s">
        <v>2715</v>
      </c>
      <c r="C168" t="s">
        <v>244</v>
      </c>
      <c r="D168" t="s">
        <v>231</v>
      </c>
      <c r="L168" s="11" cm="1">
        <f t="array" ref="L168">SUMPRODUCT(--ISTEXT(B168:K168)*(B168:K168&lt;&gt;"No"))</f>
        <v>3</v>
      </c>
    </row>
    <row r="169" spans="1:12" x14ac:dyDescent="0.35">
      <c r="A169" s="3" t="s">
        <v>133</v>
      </c>
      <c r="B169" t="s">
        <v>2715</v>
      </c>
      <c r="C169" t="s">
        <v>244</v>
      </c>
      <c r="D169" t="s">
        <v>1177</v>
      </c>
      <c r="E169" t="s">
        <v>2719</v>
      </c>
      <c r="F169" t="s">
        <v>2717</v>
      </c>
      <c r="G169" t="s">
        <v>854</v>
      </c>
      <c r="H169" t="s">
        <v>2720</v>
      </c>
      <c r="I169" t="s">
        <v>198</v>
      </c>
      <c r="L169" s="11" cm="1">
        <f t="array" ref="L169">SUMPRODUCT(--ISTEXT(B169:K169)*(B169:K169&lt;&gt;"No"))</f>
        <v>8</v>
      </c>
    </row>
    <row r="170" spans="1:12" x14ac:dyDescent="0.35">
      <c r="A170" s="3" t="s">
        <v>101</v>
      </c>
      <c r="B170" t="s">
        <v>2715</v>
      </c>
      <c r="C170" t="s">
        <v>244</v>
      </c>
      <c r="L170" s="11" cm="1">
        <f t="array" ref="L170">SUMPRODUCT(--ISTEXT(B170:K170)*(B170:K170&lt;&gt;"No"))</f>
        <v>2</v>
      </c>
    </row>
    <row r="171" spans="1:12" x14ac:dyDescent="0.35">
      <c r="A171" s="3" t="s">
        <v>133</v>
      </c>
      <c r="B171" t="s">
        <v>2715</v>
      </c>
      <c r="C171" t="s">
        <v>244</v>
      </c>
      <c r="D171" t="s">
        <v>2719</v>
      </c>
      <c r="E171" t="s">
        <v>198</v>
      </c>
      <c r="L171" s="11" cm="1">
        <f t="array" ref="L171">SUMPRODUCT(--ISTEXT(B171:K171)*(B171:K171&lt;&gt;"No"))</f>
        <v>4</v>
      </c>
    </row>
    <row r="172" spans="1:12" x14ac:dyDescent="0.35">
      <c r="A172" s="3" t="s">
        <v>133</v>
      </c>
      <c r="B172" t="s">
        <v>2715</v>
      </c>
      <c r="C172" t="s">
        <v>198</v>
      </c>
      <c r="L172" s="11" cm="1">
        <f t="array" ref="L172">SUMPRODUCT(--ISTEXT(B172:K172)*(B172:K172&lt;&gt;"No"))</f>
        <v>2</v>
      </c>
    </row>
    <row r="173" spans="1:12" x14ac:dyDescent="0.35">
      <c r="A173" s="3" t="s">
        <v>101</v>
      </c>
      <c r="B173" t="s">
        <v>2715</v>
      </c>
      <c r="C173" t="s">
        <v>244</v>
      </c>
      <c r="D173" t="s">
        <v>231</v>
      </c>
      <c r="E173" t="s">
        <v>2717</v>
      </c>
      <c r="F173" t="s">
        <v>198</v>
      </c>
      <c r="L173" s="11" cm="1">
        <f t="array" ref="L173">SUMPRODUCT(--ISTEXT(B173:K173)*(B173:K173&lt;&gt;"No"))</f>
        <v>5</v>
      </c>
    </row>
    <row r="174" spans="1:12" x14ac:dyDescent="0.35">
      <c r="A174" s="3" t="s">
        <v>101</v>
      </c>
      <c r="B174" t="s">
        <v>2715</v>
      </c>
      <c r="C174" t="s">
        <v>244</v>
      </c>
      <c r="L174" s="11" cm="1">
        <f t="array" ref="L174">SUMPRODUCT(--ISTEXT(B174:K174)*(B174:K174&lt;&gt;"No"))</f>
        <v>2</v>
      </c>
    </row>
    <row r="175" spans="1:12" x14ac:dyDescent="0.35">
      <c r="A175" s="3" t="s">
        <v>133</v>
      </c>
      <c r="B175" t="s">
        <v>2715</v>
      </c>
      <c r="C175" t="s">
        <v>244</v>
      </c>
      <c r="D175" t="s">
        <v>231</v>
      </c>
      <c r="E175" t="s">
        <v>2719</v>
      </c>
      <c r="F175" t="s">
        <v>854</v>
      </c>
      <c r="G175" t="s">
        <v>198</v>
      </c>
      <c r="L175" s="11" cm="1">
        <f t="array" ref="L175">SUMPRODUCT(--ISTEXT(B175:K175)*(B175:K175&lt;&gt;"No"))</f>
        <v>6</v>
      </c>
    </row>
    <row r="176" spans="1:12" x14ac:dyDescent="0.35">
      <c r="A176" s="3" t="s">
        <v>133</v>
      </c>
      <c r="B176" t="s">
        <v>2715</v>
      </c>
      <c r="C176" t="s">
        <v>231</v>
      </c>
      <c r="D176" t="s">
        <v>1177</v>
      </c>
      <c r="E176" t="s">
        <v>198</v>
      </c>
      <c r="L176" s="11" cm="1">
        <f t="array" ref="L176">SUMPRODUCT(--ISTEXT(B176:K176)*(B176:K176&lt;&gt;"No"))</f>
        <v>4</v>
      </c>
    </row>
    <row r="177" spans="1:12" x14ac:dyDescent="0.35">
      <c r="A177" s="3" t="s">
        <v>101</v>
      </c>
      <c r="B177" t="s">
        <v>2715</v>
      </c>
      <c r="C177" t="s">
        <v>244</v>
      </c>
      <c r="D177" t="s">
        <v>231</v>
      </c>
      <c r="E177" t="s">
        <v>2718</v>
      </c>
      <c r="F177" t="s">
        <v>198</v>
      </c>
      <c r="L177" s="11" cm="1">
        <f t="array" ref="L177">SUMPRODUCT(--ISTEXT(B177:K177)*(B177:K177&lt;&gt;"No"))</f>
        <v>5</v>
      </c>
    </row>
    <row r="178" spans="1:12" x14ac:dyDescent="0.35">
      <c r="A178" s="3" t="s">
        <v>133</v>
      </c>
      <c r="B178" t="s">
        <v>2715</v>
      </c>
      <c r="C178" t="s">
        <v>244</v>
      </c>
      <c r="D178" t="s">
        <v>2721</v>
      </c>
      <c r="E178" t="s">
        <v>2717</v>
      </c>
      <c r="F178" t="s">
        <v>198</v>
      </c>
      <c r="L178" s="11" cm="1">
        <f t="array" ref="L178">SUMPRODUCT(--ISTEXT(B178:K178)*(B178:K178&lt;&gt;"No"))</f>
        <v>5</v>
      </c>
    </row>
    <row r="179" spans="1:12" x14ac:dyDescent="0.35">
      <c r="A179" s="3" t="s">
        <v>101</v>
      </c>
      <c r="B179" t="s">
        <v>2715</v>
      </c>
      <c r="C179" t="s">
        <v>244</v>
      </c>
      <c r="D179" t="s">
        <v>2721</v>
      </c>
      <c r="E179" t="s">
        <v>231</v>
      </c>
      <c r="F179" t="s">
        <v>2719</v>
      </c>
      <c r="L179" s="11" cm="1">
        <f t="array" ref="L179">SUMPRODUCT(--ISTEXT(B179:K179)*(B179:K179&lt;&gt;"No"))</f>
        <v>5</v>
      </c>
    </row>
    <row r="180" spans="1:12" x14ac:dyDescent="0.35">
      <c r="A180" s="3" t="s">
        <v>133</v>
      </c>
      <c r="B180" t="s">
        <v>2715</v>
      </c>
      <c r="C180" t="s">
        <v>2717</v>
      </c>
      <c r="D180" t="s">
        <v>198</v>
      </c>
      <c r="L180" s="11" cm="1">
        <f t="array" ref="L180">SUMPRODUCT(--ISTEXT(B180:K180)*(B180:K180&lt;&gt;"No"))</f>
        <v>3</v>
      </c>
    </row>
    <row r="181" spans="1:12" x14ac:dyDescent="0.35">
      <c r="A181" s="3" t="s">
        <v>133</v>
      </c>
      <c r="B181" t="s">
        <v>2715</v>
      </c>
      <c r="C181" t="s">
        <v>231</v>
      </c>
      <c r="L181" s="11" cm="1">
        <f t="array" ref="L181">SUMPRODUCT(--ISTEXT(B181:K181)*(B181:K181&lt;&gt;"No"))</f>
        <v>2</v>
      </c>
    </row>
    <row r="182" spans="1:12" x14ac:dyDescent="0.35">
      <c r="A182" s="3" t="s">
        <v>101</v>
      </c>
      <c r="B182" t="s">
        <v>2715</v>
      </c>
      <c r="C182" t="s">
        <v>244</v>
      </c>
      <c r="D182" t="s">
        <v>198</v>
      </c>
      <c r="L182" s="11" cm="1">
        <f t="array" ref="L182">SUMPRODUCT(--ISTEXT(B182:K182)*(B182:K182&lt;&gt;"No"))</f>
        <v>3</v>
      </c>
    </row>
    <row r="183" spans="1:12" x14ac:dyDescent="0.35">
      <c r="A183" s="3" t="s">
        <v>133</v>
      </c>
      <c r="B183" t="s">
        <v>2715</v>
      </c>
      <c r="C183" t="s">
        <v>244</v>
      </c>
      <c r="D183" t="s">
        <v>231</v>
      </c>
      <c r="E183" t="s">
        <v>2717</v>
      </c>
      <c r="F183" t="s">
        <v>198</v>
      </c>
      <c r="L183" s="11" cm="1">
        <f t="array" ref="L183">SUMPRODUCT(--ISTEXT(B183:K183)*(B183:K183&lt;&gt;"No"))</f>
        <v>5</v>
      </c>
    </row>
    <row r="184" spans="1:12" x14ac:dyDescent="0.35">
      <c r="A184" s="3" t="s">
        <v>101</v>
      </c>
      <c r="B184" t="s">
        <v>2715</v>
      </c>
      <c r="C184" t="s">
        <v>244</v>
      </c>
      <c r="L184" s="11" cm="1">
        <f t="array" ref="L184">SUMPRODUCT(--ISTEXT(B184:K184)*(B184:K184&lt;&gt;"No"))</f>
        <v>2</v>
      </c>
    </row>
    <row r="185" spans="1:12" x14ac:dyDescent="0.35">
      <c r="A185" s="3" t="s">
        <v>101</v>
      </c>
      <c r="B185" t="s">
        <v>2715</v>
      </c>
      <c r="C185" t="s">
        <v>2718</v>
      </c>
      <c r="L185" s="11" cm="1">
        <f t="array" ref="L185">SUMPRODUCT(--ISTEXT(B185:K185)*(B185:K185&lt;&gt;"No"))</f>
        <v>2</v>
      </c>
    </row>
    <row r="186" spans="1:12" x14ac:dyDescent="0.35">
      <c r="A186" s="3" t="s">
        <v>101</v>
      </c>
      <c r="B186" t="s">
        <v>2715</v>
      </c>
      <c r="C186" t="s">
        <v>2717</v>
      </c>
      <c r="L186" s="11" cm="1">
        <f t="array" ref="L186">SUMPRODUCT(--ISTEXT(B186:K186)*(B186:K186&lt;&gt;"No"))</f>
        <v>2</v>
      </c>
    </row>
    <row r="187" spans="1:12" x14ac:dyDescent="0.35">
      <c r="A187" s="3" t="s">
        <v>133</v>
      </c>
      <c r="B187" t="s">
        <v>2715</v>
      </c>
      <c r="L187" s="11" cm="1">
        <f t="array" ref="L187">SUMPRODUCT(--ISTEXT(B187:K187)*(B187:K187&lt;&gt;"No"))</f>
        <v>1</v>
      </c>
    </row>
    <row r="188" spans="1:12" x14ac:dyDescent="0.35">
      <c r="A188" s="3" t="s">
        <v>101</v>
      </c>
      <c r="B188" t="s">
        <v>2715</v>
      </c>
      <c r="C188" t="s">
        <v>244</v>
      </c>
      <c r="D188" t="s">
        <v>2721</v>
      </c>
      <c r="E188" t="s">
        <v>1177</v>
      </c>
      <c r="F188" t="s">
        <v>2719</v>
      </c>
      <c r="G188" t="s">
        <v>2717</v>
      </c>
      <c r="H188" t="s">
        <v>854</v>
      </c>
      <c r="I188" t="s">
        <v>198</v>
      </c>
      <c r="L188" s="11" cm="1">
        <f t="array" ref="L188">SUMPRODUCT(--ISTEXT(B188:K188)*(B188:K188&lt;&gt;"No"))</f>
        <v>8</v>
      </c>
    </row>
    <row r="189" spans="1:12" x14ac:dyDescent="0.35">
      <c r="A189" s="3" t="s">
        <v>101</v>
      </c>
      <c r="B189" t="s">
        <v>2715</v>
      </c>
      <c r="C189" t="s">
        <v>2719</v>
      </c>
      <c r="D189" t="s">
        <v>854</v>
      </c>
      <c r="L189" s="11" cm="1">
        <f t="array" ref="L189">SUMPRODUCT(--ISTEXT(B189:K189)*(B189:K189&lt;&gt;"No"))</f>
        <v>3</v>
      </c>
    </row>
    <row r="190" spans="1:12" x14ac:dyDescent="0.35">
      <c r="A190" s="3" t="s">
        <v>101</v>
      </c>
      <c r="B190" t="s">
        <v>2715</v>
      </c>
      <c r="C190" t="s">
        <v>244</v>
      </c>
      <c r="D190" t="s">
        <v>2719</v>
      </c>
      <c r="E190" t="s">
        <v>198</v>
      </c>
      <c r="L190" s="11" cm="1">
        <f t="array" ref="L190">SUMPRODUCT(--ISTEXT(B190:K190)*(B190:K190&lt;&gt;"No"))</f>
        <v>4</v>
      </c>
    </row>
    <row r="191" spans="1:12" x14ac:dyDescent="0.35">
      <c r="A191" s="3" t="s">
        <v>133</v>
      </c>
      <c r="B191" t="s">
        <v>2715</v>
      </c>
      <c r="C191" t="s">
        <v>244</v>
      </c>
      <c r="D191" t="s">
        <v>854</v>
      </c>
      <c r="E191" t="s">
        <v>198</v>
      </c>
      <c r="L191" s="11" cm="1">
        <f t="array" ref="L191">SUMPRODUCT(--ISTEXT(B191:K191)*(B191:K191&lt;&gt;"No"))</f>
        <v>4</v>
      </c>
    </row>
    <row r="192" spans="1:12" x14ac:dyDescent="0.35">
      <c r="A192" s="3" t="s">
        <v>476</v>
      </c>
      <c r="B192" t="s">
        <v>2715</v>
      </c>
      <c r="C192" t="s">
        <v>244</v>
      </c>
      <c r="D192" t="s">
        <v>2717</v>
      </c>
      <c r="L192" s="11" cm="1">
        <f t="array" ref="L192">SUMPRODUCT(--ISTEXT(B192:K192)*(B192:K192&lt;&gt;"No"))</f>
        <v>3</v>
      </c>
    </row>
    <row r="193" spans="1:12" x14ac:dyDescent="0.35">
      <c r="A193" s="3" t="s">
        <v>133</v>
      </c>
      <c r="B193" t="s">
        <v>2715</v>
      </c>
      <c r="C193" t="s">
        <v>2717</v>
      </c>
      <c r="D193" t="s">
        <v>854</v>
      </c>
      <c r="E193" t="s">
        <v>198</v>
      </c>
      <c r="L193" s="11" cm="1">
        <f t="array" ref="L193">SUMPRODUCT(--ISTEXT(B193:K193)*(B193:K193&lt;&gt;"No"))</f>
        <v>4</v>
      </c>
    </row>
    <row r="194" spans="1:12" x14ac:dyDescent="0.35">
      <c r="A194" s="3" t="s">
        <v>101</v>
      </c>
      <c r="B194" t="s">
        <v>2715</v>
      </c>
      <c r="C194" t="s">
        <v>2717</v>
      </c>
      <c r="D194" t="s">
        <v>198</v>
      </c>
      <c r="E194" t="s">
        <v>1487</v>
      </c>
      <c r="L194" s="11" cm="1">
        <f t="array" ref="L194">SUMPRODUCT(--ISTEXT(B194:K194)*(B194:K194&lt;&gt;"No"))</f>
        <v>4</v>
      </c>
    </row>
    <row r="195" spans="1:12" x14ac:dyDescent="0.35">
      <c r="A195" s="3" t="s">
        <v>101</v>
      </c>
      <c r="B195" t="s">
        <v>2715</v>
      </c>
      <c r="C195" t="s">
        <v>2717</v>
      </c>
      <c r="L195" s="11" cm="1">
        <f t="array" ref="L195">SUMPRODUCT(--ISTEXT(B195:K195)*(B195:K195&lt;&gt;"No"))</f>
        <v>2</v>
      </c>
    </row>
    <row r="196" spans="1:12" x14ac:dyDescent="0.35">
      <c r="A196" s="3" t="s">
        <v>101</v>
      </c>
      <c r="B196" t="s">
        <v>2715</v>
      </c>
      <c r="L196" s="11" cm="1">
        <f t="array" ref="L196">SUMPRODUCT(--ISTEXT(B196:K196)*(B196:K196&lt;&gt;"No"))</f>
        <v>1</v>
      </c>
    </row>
    <row r="197" spans="1:12" x14ac:dyDescent="0.35">
      <c r="A197" s="3" t="s">
        <v>133</v>
      </c>
      <c r="B197" t="s">
        <v>2715</v>
      </c>
      <c r="L197" s="11" cm="1">
        <f t="array" ref="L197">SUMPRODUCT(--ISTEXT(B197:K197)*(B197:K197&lt;&gt;"No"))</f>
        <v>1</v>
      </c>
    </row>
    <row r="198" spans="1:12" x14ac:dyDescent="0.35">
      <c r="A198" s="3" t="s">
        <v>133</v>
      </c>
      <c r="B198" t="s">
        <v>2715</v>
      </c>
      <c r="C198" t="s">
        <v>244</v>
      </c>
      <c r="D198" t="s">
        <v>2717</v>
      </c>
      <c r="E198" t="s">
        <v>2720</v>
      </c>
      <c r="F198" t="s">
        <v>198</v>
      </c>
      <c r="L198" s="11" cm="1">
        <f t="array" ref="L198">SUMPRODUCT(--ISTEXT(B198:K198)*(B198:K198&lt;&gt;"No"))</f>
        <v>5</v>
      </c>
    </row>
    <row r="199" spans="1:12" x14ac:dyDescent="0.35">
      <c r="A199" s="3" t="s">
        <v>101</v>
      </c>
      <c r="B199" t="s">
        <v>2715</v>
      </c>
      <c r="C199" t="s">
        <v>244</v>
      </c>
      <c r="D199" t="s">
        <v>198</v>
      </c>
      <c r="L199" s="11" cm="1">
        <f t="array" ref="L199">SUMPRODUCT(--ISTEXT(B199:K199)*(B199:K199&lt;&gt;"No"))</f>
        <v>3</v>
      </c>
    </row>
    <row r="200" spans="1:12" x14ac:dyDescent="0.35">
      <c r="A200" s="3" t="s">
        <v>133</v>
      </c>
      <c r="B200" t="s">
        <v>2715</v>
      </c>
      <c r="C200" t="s">
        <v>244</v>
      </c>
      <c r="L200" s="11" cm="1">
        <f t="array" ref="L200">SUMPRODUCT(--ISTEXT(B200:K200)*(B200:K200&lt;&gt;"No"))</f>
        <v>2</v>
      </c>
    </row>
    <row r="201" spans="1:12" x14ac:dyDescent="0.35">
      <c r="A201" s="3" t="s">
        <v>133</v>
      </c>
      <c r="B201" t="s">
        <v>2715</v>
      </c>
      <c r="C201" t="s">
        <v>1487</v>
      </c>
      <c r="L201" s="11" cm="1">
        <f t="array" ref="L201">SUMPRODUCT(--ISTEXT(B201:K201)*(B201:K201&lt;&gt;"No"))</f>
        <v>2</v>
      </c>
    </row>
    <row r="202" spans="1:12" x14ac:dyDescent="0.35">
      <c r="A202" s="3" t="s">
        <v>133</v>
      </c>
      <c r="B202" t="s">
        <v>2715</v>
      </c>
      <c r="C202" t="s">
        <v>244</v>
      </c>
      <c r="D202" t="s">
        <v>2717</v>
      </c>
      <c r="E202" t="s">
        <v>198</v>
      </c>
      <c r="L202" s="11" cm="1">
        <f t="array" ref="L202">SUMPRODUCT(--ISTEXT(B202:K202)*(B202:K202&lt;&gt;"No"))</f>
        <v>4</v>
      </c>
    </row>
    <row r="203" spans="1:12" x14ac:dyDescent="0.35">
      <c r="A203" s="3" t="s">
        <v>133</v>
      </c>
      <c r="B203" t="s">
        <v>2715</v>
      </c>
      <c r="C203" t="s">
        <v>244</v>
      </c>
      <c r="D203" t="s">
        <v>198</v>
      </c>
      <c r="L203" s="11" cm="1">
        <f t="array" ref="L203">SUMPRODUCT(--ISTEXT(B203:K203)*(B203:K203&lt;&gt;"No"))</f>
        <v>3</v>
      </c>
    </row>
    <row r="204" spans="1:12" x14ac:dyDescent="0.35">
      <c r="A204" s="3" t="s">
        <v>101</v>
      </c>
      <c r="B204" t="s">
        <v>2715</v>
      </c>
      <c r="C204" t="s">
        <v>244</v>
      </c>
      <c r="D204" t="s">
        <v>2717</v>
      </c>
      <c r="L204" s="11" cm="1">
        <f t="array" ref="L204">SUMPRODUCT(--ISTEXT(B204:K204)*(B204:K204&lt;&gt;"No"))</f>
        <v>3</v>
      </c>
    </row>
    <row r="205" spans="1:12" x14ac:dyDescent="0.35">
      <c r="A205" s="3" t="s">
        <v>133</v>
      </c>
      <c r="B205" t="s">
        <v>2715</v>
      </c>
      <c r="C205" t="s">
        <v>244</v>
      </c>
      <c r="D205" t="s">
        <v>2719</v>
      </c>
      <c r="L205" s="11" cm="1">
        <f t="array" ref="L205">SUMPRODUCT(--ISTEXT(B205:K205)*(B205:K205&lt;&gt;"No"))</f>
        <v>3</v>
      </c>
    </row>
    <row r="206" spans="1:12" x14ac:dyDescent="0.35">
      <c r="A206" s="3" t="s">
        <v>101</v>
      </c>
      <c r="B206" t="s">
        <v>2715</v>
      </c>
      <c r="C206" t="s">
        <v>244</v>
      </c>
      <c r="D206" t="s">
        <v>1177</v>
      </c>
      <c r="E206" t="s">
        <v>2719</v>
      </c>
      <c r="F206" t="s">
        <v>198</v>
      </c>
      <c r="L206" s="11" cm="1">
        <f t="array" ref="L206">SUMPRODUCT(--ISTEXT(B206:K206)*(B206:K206&lt;&gt;"No"))</f>
        <v>5</v>
      </c>
    </row>
    <row r="207" spans="1:12" x14ac:dyDescent="0.35">
      <c r="A207" s="3" t="s">
        <v>476</v>
      </c>
      <c r="B207" t="s">
        <v>2715</v>
      </c>
      <c r="C207" t="s">
        <v>244</v>
      </c>
      <c r="L207" s="11" cm="1">
        <f t="array" ref="L207">SUMPRODUCT(--ISTEXT(B207:K207)*(B207:K207&lt;&gt;"No"))</f>
        <v>2</v>
      </c>
    </row>
    <row r="208" spans="1:12" x14ac:dyDescent="0.35">
      <c r="A208" s="3" t="s">
        <v>101</v>
      </c>
      <c r="B208" t="s">
        <v>244</v>
      </c>
      <c r="C208" t="s">
        <v>2721</v>
      </c>
      <c r="D208" t="s">
        <v>2719</v>
      </c>
      <c r="E208" t="s">
        <v>2717</v>
      </c>
      <c r="F208" t="s">
        <v>198</v>
      </c>
      <c r="L208" s="11" cm="1">
        <f t="array" ref="L208">SUMPRODUCT(--ISTEXT(B208:K208)*(B208:K208&lt;&gt;"No"))</f>
        <v>5</v>
      </c>
    </row>
    <row r="209" spans="1:12" x14ac:dyDescent="0.35">
      <c r="A209" s="3" t="s">
        <v>101</v>
      </c>
      <c r="B209" t="s">
        <v>2715</v>
      </c>
      <c r="C209" t="s">
        <v>231</v>
      </c>
      <c r="L209" s="11" cm="1">
        <f t="array" ref="L209">SUMPRODUCT(--ISTEXT(B209:K209)*(B209:K209&lt;&gt;"No"))</f>
        <v>2</v>
      </c>
    </row>
    <row r="210" spans="1:12" x14ac:dyDescent="0.35">
      <c r="A210" s="3" t="s">
        <v>101</v>
      </c>
      <c r="B210" t="s">
        <v>2715</v>
      </c>
      <c r="C210" t="s">
        <v>2719</v>
      </c>
      <c r="D210" t="s">
        <v>1487</v>
      </c>
      <c r="L210" s="11" cm="1">
        <f t="array" ref="L210">SUMPRODUCT(--ISTEXT(B210:K210)*(B210:K210&lt;&gt;"No"))</f>
        <v>3</v>
      </c>
    </row>
    <row r="211" spans="1:12" x14ac:dyDescent="0.35">
      <c r="A211" s="3" t="s">
        <v>133</v>
      </c>
      <c r="B211" t="s">
        <v>2715</v>
      </c>
      <c r="C211" t="s">
        <v>244</v>
      </c>
      <c r="D211" t="s">
        <v>2721</v>
      </c>
      <c r="E211" t="s">
        <v>231</v>
      </c>
      <c r="F211" t="s">
        <v>1177</v>
      </c>
      <c r="G211" t="s">
        <v>2719</v>
      </c>
      <c r="H211" t="s">
        <v>2717</v>
      </c>
      <c r="I211" t="s">
        <v>198</v>
      </c>
      <c r="L211" s="11" cm="1">
        <f t="array" ref="L211">SUMPRODUCT(--ISTEXT(B211:K211)*(B211:K211&lt;&gt;"No"))</f>
        <v>8</v>
      </c>
    </row>
    <row r="212" spans="1:12" x14ac:dyDescent="0.35">
      <c r="A212" s="3" t="s">
        <v>101</v>
      </c>
      <c r="B212" t="s">
        <v>2715</v>
      </c>
      <c r="C212" t="s">
        <v>244</v>
      </c>
      <c r="D212" t="s">
        <v>2717</v>
      </c>
      <c r="L212" s="11" cm="1">
        <f t="array" ref="L212">SUMPRODUCT(--ISTEXT(B212:K212)*(B212:K212&lt;&gt;"No"))</f>
        <v>3</v>
      </c>
    </row>
    <row r="213" spans="1:12" x14ac:dyDescent="0.35">
      <c r="A213" s="3" t="s">
        <v>101</v>
      </c>
      <c r="B213" t="s">
        <v>2715</v>
      </c>
      <c r="C213" t="s">
        <v>244</v>
      </c>
      <c r="D213" t="s">
        <v>2717</v>
      </c>
      <c r="L213" s="11" cm="1">
        <f t="array" ref="L213">SUMPRODUCT(--ISTEXT(B213:K213)*(B213:K213&lt;&gt;"No"))</f>
        <v>3</v>
      </c>
    </row>
    <row r="214" spans="1:12" x14ac:dyDescent="0.35">
      <c r="A214" s="3" t="s">
        <v>101</v>
      </c>
      <c r="B214" t="s">
        <v>2715</v>
      </c>
      <c r="C214" t="s">
        <v>2721</v>
      </c>
      <c r="D214" t="s">
        <v>231</v>
      </c>
      <c r="E214" t="s">
        <v>2717</v>
      </c>
      <c r="F214" t="s">
        <v>198</v>
      </c>
      <c r="L214" s="11" cm="1">
        <f t="array" ref="L214">SUMPRODUCT(--ISTEXT(B214:K214)*(B214:K214&lt;&gt;"No"))</f>
        <v>5</v>
      </c>
    </row>
    <row r="215" spans="1:12" x14ac:dyDescent="0.35">
      <c r="A215" s="3" t="s">
        <v>133</v>
      </c>
      <c r="B215" t="s">
        <v>2715</v>
      </c>
      <c r="C215" t="s">
        <v>2717</v>
      </c>
      <c r="D215" t="s">
        <v>198</v>
      </c>
      <c r="L215" s="11" cm="1">
        <f t="array" ref="L215">SUMPRODUCT(--ISTEXT(B215:K215)*(B215:K215&lt;&gt;"No"))</f>
        <v>3</v>
      </c>
    </row>
    <row r="216" spans="1:12" x14ac:dyDescent="0.35">
      <c r="A216" s="3" t="s">
        <v>133</v>
      </c>
      <c r="B216" t="s">
        <v>2715</v>
      </c>
      <c r="C216" t="s">
        <v>244</v>
      </c>
      <c r="D216" t="s">
        <v>2719</v>
      </c>
      <c r="L216" s="11" cm="1">
        <f t="array" ref="L216">SUMPRODUCT(--ISTEXT(B216:K216)*(B216:K216&lt;&gt;"No"))</f>
        <v>3</v>
      </c>
    </row>
    <row r="217" spans="1:12" x14ac:dyDescent="0.35">
      <c r="A217" s="3" t="s">
        <v>133</v>
      </c>
      <c r="B217" t="s">
        <v>2715</v>
      </c>
      <c r="C217" t="s">
        <v>244</v>
      </c>
      <c r="D217" t="s">
        <v>2717</v>
      </c>
      <c r="E217" t="s">
        <v>2720</v>
      </c>
      <c r="L217" s="11" cm="1">
        <f t="array" ref="L217">SUMPRODUCT(--ISTEXT(B217:K217)*(B217:K217&lt;&gt;"No"))</f>
        <v>4</v>
      </c>
    </row>
    <row r="218" spans="1:12" x14ac:dyDescent="0.35">
      <c r="A218" s="3" t="s">
        <v>101</v>
      </c>
      <c r="B218" t="s">
        <v>2715</v>
      </c>
      <c r="C218" t="s">
        <v>198</v>
      </c>
      <c r="L218" s="11" cm="1">
        <f t="array" ref="L218">SUMPRODUCT(--ISTEXT(B218:K218)*(B218:K218&lt;&gt;"No"))</f>
        <v>2</v>
      </c>
    </row>
    <row r="219" spans="1:12" x14ac:dyDescent="0.35">
      <c r="A219" s="3" t="s">
        <v>101</v>
      </c>
      <c r="B219" t="s">
        <v>2715</v>
      </c>
      <c r="C219" t="s">
        <v>244</v>
      </c>
      <c r="D219" t="s">
        <v>2721</v>
      </c>
      <c r="E219" t="s">
        <v>1177</v>
      </c>
      <c r="F219" t="s">
        <v>2718</v>
      </c>
      <c r="G219" t="s">
        <v>2717</v>
      </c>
      <c r="L219" s="11" cm="1">
        <f t="array" ref="L219">SUMPRODUCT(--ISTEXT(B219:K219)*(B219:K219&lt;&gt;"No"))</f>
        <v>6</v>
      </c>
    </row>
    <row r="220" spans="1:12" x14ac:dyDescent="0.35">
      <c r="A220" s="3" t="s">
        <v>101</v>
      </c>
      <c r="B220" t="s">
        <v>2715</v>
      </c>
      <c r="C220" t="s">
        <v>244</v>
      </c>
      <c r="D220" t="s">
        <v>2719</v>
      </c>
      <c r="E220" t="s">
        <v>198</v>
      </c>
      <c r="L220" s="11" cm="1">
        <f t="array" ref="L220">SUMPRODUCT(--ISTEXT(B220:K220)*(B220:K220&lt;&gt;"No"))</f>
        <v>4</v>
      </c>
    </row>
    <row r="221" spans="1:12" x14ac:dyDescent="0.35">
      <c r="A221" s="3" t="s">
        <v>101</v>
      </c>
      <c r="B221" t="s">
        <v>2715</v>
      </c>
      <c r="C221" t="s">
        <v>244</v>
      </c>
      <c r="D221" t="s">
        <v>2719</v>
      </c>
      <c r="E221" t="s">
        <v>2717</v>
      </c>
      <c r="F221" t="s">
        <v>198</v>
      </c>
      <c r="L221" s="11" cm="1">
        <f t="array" ref="L221">SUMPRODUCT(--ISTEXT(B221:K221)*(B221:K221&lt;&gt;"No"))</f>
        <v>5</v>
      </c>
    </row>
    <row r="222" spans="1:12" x14ac:dyDescent="0.35">
      <c r="A222" s="3" t="s">
        <v>133</v>
      </c>
      <c r="B222" t="s">
        <v>244</v>
      </c>
      <c r="C222" t="s">
        <v>231</v>
      </c>
      <c r="D222" t="s">
        <v>854</v>
      </c>
      <c r="L222" s="11" cm="1">
        <f t="array" ref="L222">SUMPRODUCT(--ISTEXT(B222:K222)*(B222:K222&lt;&gt;"No"))</f>
        <v>3</v>
      </c>
    </row>
    <row r="223" spans="1:12" x14ac:dyDescent="0.35">
      <c r="A223" s="3" t="s">
        <v>101</v>
      </c>
      <c r="B223" t="s">
        <v>2715</v>
      </c>
      <c r="C223" t="s">
        <v>244</v>
      </c>
      <c r="D223" t="s">
        <v>231</v>
      </c>
      <c r="E223" t="s">
        <v>2722</v>
      </c>
      <c r="F223" t="s">
        <v>198</v>
      </c>
      <c r="L223" s="11" cm="1">
        <f t="array" ref="L223">SUMPRODUCT(--ISTEXT(B223:K223)*(B223:K223&lt;&gt;"No"))</f>
        <v>5</v>
      </c>
    </row>
    <row r="224" spans="1:12" x14ac:dyDescent="0.35">
      <c r="A224" s="3" t="s">
        <v>101</v>
      </c>
      <c r="B224" t="s">
        <v>2715</v>
      </c>
      <c r="C224" t="s">
        <v>244</v>
      </c>
      <c r="D224" t="s">
        <v>231</v>
      </c>
      <c r="L224" s="11" cm="1">
        <f t="array" ref="L224">SUMPRODUCT(--ISTEXT(B224:K224)*(B224:K224&lt;&gt;"No"))</f>
        <v>3</v>
      </c>
    </row>
    <row r="225" spans="1:12" x14ac:dyDescent="0.35">
      <c r="A225" s="3" t="s">
        <v>101</v>
      </c>
      <c r="B225" t="s">
        <v>2715</v>
      </c>
      <c r="C225" t="s">
        <v>2719</v>
      </c>
      <c r="L225" s="11" cm="1">
        <f t="array" ref="L225">SUMPRODUCT(--ISTEXT(B225:K225)*(B225:K225&lt;&gt;"No"))</f>
        <v>2</v>
      </c>
    </row>
    <row r="226" spans="1:12" x14ac:dyDescent="0.35">
      <c r="A226" s="3" t="s">
        <v>101</v>
      </c>
      <c r="B226" t="s">
        <v>2715</v>
      </c>
      <c r="C226" t="s">
        <v>244</v>
      </c>
      <c r="D226" t="s">
        <v>2719</v>
      </c>
      <c r="L226" s="11" cm="1">
        <f t="array" ref="L226">SUMPRODUCT(--ISTEXT(B226:K226)*(B226:K226&lt;&gt;"No"))</f>
        <v>3</v>
      </c>
    </row>
    <row r="227" spans="1:12" x14ac:dyDescent="0.35">
      <c r="A227" s="3" t="s">
        <v>101</v>
      </c>
      <c r="B227" t="s">
        <v>2715</v>
      </c>
      <c r="L227" s="11" cm="1">
        <f t="array" ref="L227">SUMPRODUCT(--ISTEXT(B227:K227)*(B227:K227&lt;&gt;"No"))</f>
        <v>1</v>
      </c>
    </row>
    <row r="228" spans="1:12" x14ac:dyDescent="0.35">
      <c r="A228" s="3" t="s">
        <v>101</v>
      </c>
      <c r="B228" t="s">
        <v>2715</v>
      </c>
      <c r="C228" t="s">
        <v>244</v>
      </c>
      <c r="D228" t="s">
        <v>2717</v>
      </c>
      <c r="L228" s="11" cm="1">
        <f t="array" ref="L228">SUMPRODUCT(--ISTEXT(B228:K228)*(B228:K228&lt;&gt;"No"))</f>
        <v>3</v>
      </c>
    </row>
    <row r="229" spans="1:12" x14ac:dyDescent="0.35">
      <c r="A229" s="3" t="s">
        <v>133</v>
      </c>
      <c r="B229" t="s">
        <v>2715</v>
      </c>
      <c r="C229" t="s">
        <v>198</v>
      </c>
      <c r="L229" s="11" cm="1">
        <f t="array" ref="L229">SUMPRODUCT(--ISTEXT(B229:K229)*(B229:K229&lt;&gt;"No"))</f>
        <v>2</v>
      </c>
    </row>
    <row r="230" spans="1:12" x14ac:dyDescent="0.35">
      <c r="A230" s="3" t="s">
        <v>133</v>
      </c>
      <c r="B230" t="s">
        <v>2715</v>
      </c>
      <c r="C230" t="s">
        <v>244</v>
      </c>
      <c r="D230" t="s">
        <v>2717</v>
      </c>
      <c r="E230" t="s">
        <v>198</v>
      </c>
      <c r="L230" s="11" cm="1">
        <f t="array" ref="L230">SUMPRODUCT(--ISTEXT(B230:K230)*(B230:K230&lt;&gt;"No"))</f>
        <v>4</v>
      </c>
    </row>
    <row r="231" spans="1:12" x14ac:dyDescent="0.35">
      <c r="A231" s="3" t="s">
        <v>101</v>
      </c>
      <c r="B231" t="s">
        <v>2715</v>
      </c>
      <c r="C231" t="s">
        <v>244</v>
      </c>
      <c r="D231" t="s">
        <v>2717</v>
      </c>
      <c r="L231" s="11" cm="1">
        <f t="array" ref="L231">SUMPRODUCT(--ISTEXT(B231:K231)*(B231:K231&lt;&gt;"No"))</f>
        <v>3</v>
      </c>
    </row>
    <row r="232" spans="1:12" x14ac:dyDescent="0.35">
      <c r="A232" s="3" t="s">
        <v>101</v>
      </c>
      <c r="B232" t="s">
        <v>2715</v>
      </c>
      <c r="C232" t="s">
        <v>231</v>
      </c>
      <c r="L232" s="11" cm="1">
        <f t="array" ref="L232">SUMPRODUCT(--ISTEXT(B232:K232)*(B232:K232&lt;&gt;"No"))</f>
        <v>2</v>
      </c>
    </row>
    <row r="233" spans="1:12" x14ac:dyDescent="0.35">
      <c r="A233" s="3" t="s">
        <v>101</v>
      </c>
      <c r="B233" t="s">
        <v>2715</v>
      </c>
      <c r="C233" t="s">
        <v>2717</v>
      </c>
      <c r="L233" s="11" cm="1">
        <f t="array" ref="L233">SUMPRODUCT(--ISTEXT(B233:K233)*(B233:K233&lt;&gt;"No"))</f>
        <v>2</v>
      </c>
    </row>
    <row r="234" spans="1:12" x14ac:dyDescent="0.35">
      <c r="A234" s="3" t="s">
        <v>101</v>
      </c>
      <c r="B234" t="s">
        <v>2715</v>
      </c>
      <c r="C234" t="s">
        <v>244</v>
      </c>
      <c r="D234" t="s">
        <v>1177</v>
      </c>
      <c r="E234" t="s">
        <v>2717</v>
      </c>
      <c r="F234" t="s">
        <v>198</v>
      </c>
      <c r="L234" s="11" cm="1">
        <f t="array" ref="L234">SUMPRODUCT(--ISTEXT(B234:K234)*(B234:K234&lt;&gt;"No"))</f>
        <v>5</v>
      </c>
    </row>
    <row r="235" spans="1:12" x14ac:dyDescent="0.35">
      <c r="A235" s="3" t="s">
        <v>133</v>
      </c>
      <c r="B235" t="s">
        <v>2715</v>
      </c>
      <c r="C235" t="s">
        <v>2719</v>
      </c>
      <c r="L235" s="11" cm="1">
        <f t="array" ref="L235">SUMPRODUCT(--ISTEXT(B235:K235)*(B235:K235&lt;&gt;"No"))</f>
        <v>2</v>
      </c>
    </row>
    <row r="236" spans="1:12" x14ac:dyDescent="0.35">
      <c r="A236" s="3" t="s">
        <v>101</v>
      </c>
      <c r="B236" t="s">
        <v>2715</v>
      </c>
      <c r="C236" t="s">
        <v>244</v>
      </c>
      <c r="D236" t="s">
        <v>2717</v>
      </c>
      <c r="L236" s="11" cm="1">
        <f t="array" ref="L236">SUMPRODUCT(--ISTEXT(B236:K236)*(B236:K236&lt;&gt;"No"))</f>
        <v>3</v>
      </c>
    </row>
    <row r="237" spans="1:12" x14ac:dyDescent="0.35">
      <c r="A237" s="3" t="s">
        <v>101</v>
      </c>
      <c r="B237" t="s">
        <v>2715</v>
      </c>
      <c r="L237" s="11" cm="1">
        <f t="array" ref="L237">SUMPRODUCT(--ISTEXT(B237:K237)*(B237:K237&lt;&gt;"No"))</f>
        <v>1</v>
      </c>
    </row>
    <row r="238" spans="1:12" x14ac:dyDescent="0.35">
      <c r="A238" s="3" t="s">
        <v>101</v>
      </c>
      <c r="B238" t="s">
        <v>2715</v>
      </c>
      <c r="C238" t="s">
        <v>1177</v>
      </c>
      <c r="D238" t="s">
        <v>2717</v>
      </c>
      <c r="L238" s="11" cm="1">
        <f t="array" ref="L238">SUMPRODUCT(--ISTEXT(B238:K238)*(B238:K238&lt;&gt;"No"))</f>
        <v>3</v>
      </c>
    </row>
    <row r="239" spans="1:12" x14ac:dyDescent="0.35">
      <c r="A239" s="3" t="s">
        <v>133</v>
      </c>
      <c r="B239" t="s">
        <v>2715</v>
      </c>
      <c r="C239" t="s">
        <v>244</v>
      </c>
      <c r="D239" t="s">
        <v>1177</v>
      </c>
      <c r="E239" t="s">
        <v>2719</v>
      </c>
      <c r="F239" t="s">
        <v>198</v>
      </c>
      <c r="L239" s="11" cm="1">
        <f t="array" ref="L239">SUMPRODUCT(--ISTEXT(B239:K239)*(B239:K239&lt;&gt;"No"))</f>
        <v>5</v>
      </c>
    </row>
    <row r="240" spans="1:12" x14ac:dyDescent="0.35">
      <c r="A240" s="3" t="s">
        <v>133</v>
      </c>
      <c r="B240" t="s">
        <v>2715</v>
      </c>
      <c r="L240" s="11" cm="1">
        <f t="array" ref="L240">SUMPRODUCT(--ISTEXT(B240:K240)*(B240:K240&lt;&gt;"No"))</f>
        <v>1</v>
      </c>
    </row>
    <row r="241" spans="1:12" x14ac:dyDescent="0.35">
      <c r="A241" s="3" t="s">
        <v>101</v>
      </c>
      <c r="B241" t="s">
        <v>2715</v>
      </c>
      <c r="C241" t="s">
        <v>244</v>
      </c>
      <c r="D241" t="s">
        <v>854</v>
      </c>
      <c r="L241" s="11" cm="1">
        <f t="array" ref="L241">SUMPRODUCT(--ISTEXT(B241:K241)*(B241:K241&lt;&gt;"No"))</f>
        <v>3</v>
      </c>
    </row>
    <row r="242" spans="1:12" x14ac:dyDescent="0.35">
      <c r="A242" s="3" t="s">
        <v>101</v>
      </c>
      <c r="B242" t="s">
        <v>2715</v>
      </c>
      <c r="C242" t="s">
        <v>2719</v>
      </c>
      <c r="D242" t="s">
        <v>2717</v>
      </c>
      <c r="E242" t="s">
        <v>198</v>
      </c>
      <c r="L242" s="11" cm="1">
        <f t="array" ref="L242">SUMPRODUCT(--ISTEXT(B242:K242)*(B242:K242&lt;&gt;"No"))</f>
        <v>4</v>
      </c>
    </row>
    <row r="243" spans="1:12" x14ac:dyDescent="0.35">
      <c r="A243" s="3" t="s">
        <v>101</v>
      </c>
      <c r="B243" t="s">
        <v>2715</v>
      </c>
      <c r="C243" t="s">
        <v>231</v>
      </c>
      <c r="D243" t="s">
        <v>2719</v>
      </c>
      <c r="E243" t="s">
        <v>2717</v>
      </c>
      <c r="L243" s="11" cm="1">
        <f t="array" ref="L243">SUMPRODUCT(--ISTEXT(B243:K243)*(B243:K243&lt;&gt;"No"))</f>
        <v>4</v>
      </c>
    </row>
    <row r="244" spans="1:12" x14ac:dyDescent="0.35">
      <c r="A244" s="3" t="s">
        <v>101</v>
      </c>
      <c r="B244" t="s">
        <v>2715</v>
      </c>
      <c r="C244" t="s">
        <v>244</v>
      </c>
      <c r="D244" t="s">
        <v>231</v>
      </c>
      <c r="E244" t="s">
        <v>1177</v>
      </c>
      <c r="F244" t="s">
        <v>2717</v>
      </c>
      <c r="G244" t="s">
        <v>2720</v>
      </c>
      <c r="H244" t="s">
        <v>198</v>
      </c>
      <c r="L244" s="11" cm="1">
        <f t="array" ref="L244">SUMPRODUCT(--ISTEXT(B244:K244)*(B244:K244&lt;&gt;"No"))</f>
        <v>7</v>
      </c>
    </row>
    <row r="245" spans="1:12" x14ac:dyDescent="0.35">
      <c r="A245" s="3" t="s">
        <v>133</v>
      </c>
      <c r="B245" t="s">
        <v>2715</v>
      </c>
      <c r="C245" t="s">
        <v>854</v>
      </c>
      <c r="D245" t="s">
        <v>198</v>
      </c>
      <c r="L245" s="11" cm="1">
        <f t="array" ref="L245">SUMPRODUCT(--ISTEXT(B245:K245)*(B245:K245&lt;&gt;"No"))</f>
        <v>3</v>
      </c>
    </row>
    <row r="246" spans="1:12" x14ac:dyDescent="0.35">
      <c r="A246" s="3" t="s">
        <v>133</v>
      </c>
      <c r="B246" t="s">
        <v>2715</v>
      </c>
      <c r="C246" t="s">
        <v>244</v>
      </c>
      <c r="D246" t="s">
        <v>1177</v>
      </c>
      <c r="E246" t="s">
        <v>854</v>
      </c>
      <c r="F246" t="s">
        <v>198</v>
      </c>
      <c r="L246" s="11" cm="1">
        <f t="array" ref="L246">SUMPRODUCT(--ISTEXT(B246:K246)*(B246:K246&lt;&gt;"No"))</f>
        <v>5</v>
      </c>
    </row>
    <row r="247" spans="1:12" x14ac:dyDescent="0.35">
      <c r="A247" s="3" t="s">
        <v>101</v>
      </c>
      <c r="B247" t="s">
        <v>2715</v>
      </c>
      <c r="C247" t="s">
        <v>244</v>
      </c>
      <c r="D247" t="s">
        <v>231</v>
      </c>
      <c r="E247" t="s">
        <v>2717</v>
      </c>
      <c r="F247" t="s">
        <v>198</v>
      </c>
      <c r="L247" s="11" cm="1">
        <f t="array" ref="L247">SUMPRODUCT(--ISTEXT(B247:K247)*(B247:K247&lt;&gt;"No"))</f>
        <v>5</v>
      </c>
    </row>
    <row r="248" spans="1:12" x14ac:dyDescent="0.35">
      <c r="A248" s="3" t="s">
        <v>101</v>
      </c>
      <c r="B248" t="s">
        <v>2715</v>
      </c>
      <c r="C248" t="s">
        <v>244</v>
      </c>
      <c r="D248" t="s">
        <v>1177</v>
      </c>
      <c r="E248" t="s">
        <v>854</v>
      </c>
      <c r="F248" t="s">
        <v>198</v>
      </c>
      <c r="L248" s="11" cm="1">
        <f t="array" ref="L248">SUMPRODUCT(--ISTEXT(B248:K248)*(B248:K248&lt;&gt;"No"))</f>
        <v>5</v>
      </c>
    </row>
    <row r="249" spans="1:12" x14ac:dyDescent="0.35">
      <c r="A249" s="3" t="s">
        <v>101</v>
      </c>
      <c r="B249" t="s">
        <v>244</v>
      </c>
      <c r="C249" t="s">
        <v>1177</v>
      </c>
      <c r="L249" s="11" cm="1">
        <f t="array" ref="L249">SUMPRODUCT(--ISTEXT(B249:K249)*(B249:K249&lt;&gt;"No"))</f>
        <v>2</v>
      </c>
    </row>
    <row r="250" spans="1:12" x14ac:dyDescent="0.35">
      <c r="A250" s="3" t="s">
        <v>133</v>
      </c>
      <c r="B250" t="s">
        <v>2715</v>
      </c>
      <c r="C250" t="s">
        <v>244</v>
      </c>
      <c r="D250" t="s">
        <v>2719</v>
      </c>
      <c r="E250" t="s">
        <v>198</v>
      </c>
      <c r="L250" s="11" cm="1">
        <f t="array" ref="L250">SUMPRODUCT(--ISTEXT(B250:K250)*(B250:K250&lt;&gt;"No"))</f>
        <v>4</v>
      </c>
    </row>
    <row r="251" spans="1:12" x14ac:dyDescent="0.35">
      <c r="A251" s="3" t="s">
        <v>133</v>
      </c>
      <c r="B251" t="s">
        <v>2715</v>
      </c>
      <c r="C251" t="s">
        <v>244</v>
      </c>
      <c r="L251" s="11" cm="1">
        <f t="array" ref="L251">SUMPRODUCT(--ISTEXT(B251:K251)*(B251:K251&lt;&gt;"No"))</f>
        <v>2</v>
      </c>
    </row>
    <row r="252" spans="1:12" x14ac:dyDescent="0.35">
      <c r="A252" s="3" t="s">
        <v>133</v>
      </c>
      <c r="B252" t="s">
        <v>2715</v>
      </c>
      <c r="C252" t="s">
        <v>2717</v>
      </c>
      <c r="L252" s="11" cm="1">
        <f t="array" ref="L252">SUMPRODUCT(--ISTEXT(B252:K252)*(B252:K252&lt;&gt;"No"))</f>
        <v>2</v>
      </c>
    </row>
    <row r="253" spans="1:12" x14ac:dyDescent="0.35">
      <c r="A253" s="3" t="s">
        <v>101</v>
      </c>
      <c r="B253" t="s">
        <v>2715</v>
      </c>
      <c r="C253" t="s">
        <v>244</v>
      </c>
      <c r="D253" t="s">
        <v>2717</v>
      </c>
      <c r="L253" s="11" cm="1">
        <f t="array" ref="L253">SUMPRODUCT(--ISTEXT(B253:K253)*(B253:K253&lt;&gt;"No"))</f>
        <v>3</v>
      </c>
    </row>
    <row r="254" spans="1:12" x14ac:dyDescent="0.35">
      <c r="A254" s="3" t="s">
        <v>133</v>
      </c>
      <c r="B254" t="s">
        <v>2715</v>
      </c>
      <c r="C254" t="s">
        <v>244</v>
      </c>
      <c r="D254" t="s">
        <v>231</v>
      </c>
      <c r="E254" t="s">
        <v>1177</v>
      </c>
      <c r="F254" t="s">
        <v>2718</v>
      </c>
      <c r="G254" t="s">
        <v>2717</v>
      </c>
      <c r="H254" t="s">
        <v>854</v>
      </c>
      <c r="I254" t="s">
        <v>198</v>
      </c>
      <c r="L254" s="11" cm="1">
        <f t="array" ref="L254">SUMPRODUCT(--ISTEXT(B254:K254)*(B254:K254&lt;&gt;"No"))</f>
        <v>8</v>
      </c>
    </row>
    <row r="255" spans="1:12" x14ac:dyDescent="0.35">
      <c r="A255" s="3" t="s">
        <v>133</v>
      </c>
      <c r="B255" t="s">
        <v>2715</v>
      </c>
      <c r="C255" t="s">
        <v>244</v>
      </c>
      <c r="D255" t="s">
        <v>231</v>
      </c>
      <c r="E255" t="s">
        <v>1177</v>
      </c>
      <c r="F255" t="s">
        <v>2719</v>
      </c>
      <c r="G255" t="s">
        <v>2717</v>
      </c>
      <c r="H255" t="s">
        <v>854</v>
      </c>
      <c r="I255" t="s">
        <v>2720</v>
      </c>
      <c r="J255" t="s">
        <v>198</v>
      </c>
      <c r="L255" s="11" cm="1">
        <f t="array" ref="L255">SUMPRODUCT(--ISTEXT(B255:K255)*(B255:K255&lt;&gt;"No"))</f>
        <v>9</v>
      </c>
    </row>
    <row r="256" spans="1:12" x14ac:dyDescent="0.35">
      <c r="A256" s="3" t="s">
        <v>133</v>
      </c>
      <c r="B256" t="s">
        <v>2715</v>
      </c>
      <c r="C256" t="s">
        <v>231</v>
      </c>
      <c r="L256" s="11" cm="1">
        <f t="array" ref="L256">SUMPRODUCT(--ISTEXT(B256:K256)*(B256:K256&lt;&gt;"No"))</f>
        <v>2</v>
      </c>
    </row>
    <row r="257" spans="1:12" x14ac:dyDescent="0.35">
      <c r="A257" s="3" t="s">
        <v>101</v>
      </c>
      <c r="B257" t="s">
        <v>2715</v>
      </c>
      <c r="C257" t="s">
        <v>244</v>
      </c>
      <c r="D257" t="s">
        <v>231</v>
      </c>
      <c r="E257" t="s">
        <v>2717</v>
      </c>
      <c r="L257" s="11" cm="1">
        <f t="array" ref="L257">SUMPRODUCT(--ISTEXT(B257:K257)*(B257:K257&lt;&gt;"No"))</f>
        <v>4</v>
      </c>
    </row>
    <row r="258" spans="1:12" x14ac:dyDescent="0.35">
      <c r="A258" s="3" t="s">
        <v>101</v>
      </c>
      <c r="B258" t="s">
        <v>2715</v>
      </c>
      <c r="C258" t="s">
        <v>244</v>
      </c>
      <c r="D258" t="s">
        <v>2717</v>
      </c>
      <c r="E258" t="s">
        <v>198</v>
      </c>
      <c r="L258" s="11" cm="1">
        <f t="array" ref="L258">SUMPRODUCT(--ISTEXT(B258:K258)*(B258:K258&lt;&gt;"No"))</f>
        <v>4</v>
      </c>
    </row>
    <row r="259" spans="1:12" x14ac:dyDescent="0.35">
      <c r="A259" s="3" t="s">
        <v>101</v>
      </c>
      <c r="B259" t="s">
        <v>2715</v>
      </c>
      <c r="C259" t="s">
        <v>244</v>
      </c>
      <c r="D259" t="s">
        <v>1177</v>
      </c>
      <c r="E259" t="s">
        <v>2717</v>
      </c>
      <c r="F259" t="s">
        <v>854</v>
      </c>
      <c r="L259" s="11" cm="1">
        <f t="array" ref="L259">SUMPRODUCT(--ISTEXT(B259:K259)*(B259:K259&lt;&gt;"No"))</f>
        <v>5</v>
      </c>
    </row>
    <row r="260" spans="1:12" x14ac:dyDescent="0.35">
      <c r="A260" s="3" t="s">
        <v>133</v>
      </c>
      <c r="B260" t="s">
        <v>2715</v>
      </c>
      <c r="C260" t="s">
        <v>854</v>
      </c>
      <c r="L260" s="11" cm="1">
        <f t="array" ref="L260">SUMPRODUCT(--ISTEXT(B260:K260)*(B260:K260&lt;&gt;"No"))</f>
        <v>2</v>
      </c>
    </row>
    <row r="261" spans="1:12" x14ac:dyDescent="0.35">
      <c r="A261" s="3" t="s">
        <v>133</v>
      </c>
      <c r="B261" t="s">
        <v>2715</v>
      </c>
      <c r="C261" t="s">
        <v>244</v>
      </c>
      <c r="D261" t="s">
        <v>2721</v>
      </c>
      <c r="E261" t="s">
        <v>1177</v>
      </c>
      <c r="F261" t="s">
        <v>2719</v>
      </c>
      <c r="G261" t="s">
        <v>2717</v>
      </c>
      <c r="H261" t="s">
        <v>198</v>
      </c>
      <c r="L261" s="11" cm="1">
        <f t="array" ref="L261">SUMPRODUCT(--ISTEXT(B261:K261)*(B261:K261&lt;&gt;"No"))</f>
        <v>7</v>
      </c>
    </row>
    <row r="262" spans="1:12" x14ac:dyDescent="0.35">
      <c r="A262" s="3" t="s">
        <v>133</v>
      </c>
      <c r="B262" t="s">
        <v>2715</v>
      </c>
      <c r="C262" t="s">
        <v>244</v>
      </c>
      <c r="L262" s="11" cm="1">
        <f t="array" ref="L262">SUMPRODUCT(--ISTEXT(B262:K262)*(B262:K262&lt;&gt;"No"))</f>
        <v>2</v>
      </c>
    </row>
    <row r="263" spans="1:12" x14ac:dyDescent="0.35">
      <c r="A263" s="3" t="s">
        <v>101</v>
      </c>
      <c r="B263" t="s">
        <v>2715</v>
      </c>
      <c r="C263" t="s">
        <v>198</v>
      </c>
      <c r="L263" s="11" cm="1">
        <f t="array" ref="L263">SUMPRODUCT(--ISTEXT(B263:K263)*(B263:K263&lt;&gt;"No"))</f>
        <v>2</v>
      </c>
    </row>
    <row r="264" spans="1:12" x14ac:dyDescent="0.35">
      <c r="A264" s="3" t="s">
        <v>101</v>
      </c>
      <c r="B264" t="s">
        <v>2715</v>
      </c>
      <c r="C264" t="s">
        <v>244</v>
      </c>
      <c r="D264" t="s">
        <v>198</v>
      </c>
      <c r="L264" s="11" cm="1">
        <f t="array" ref="L264">SUMPRODUCT(--ISTEXT(B264:K264)*(B264:K264&lt;&gt;"No"))</f>
        <v>3</v>
      </c>
    </row>
    <row r="265" spans="1:12" x14ac:dyDescent="0.35">
      <c r="A265" s="3" t="s">
        <v>101</v>
      </c>
      <c r="B265" t="s">
        <v>2715</v>
      </c>
      <c r="C265" t="s">
        <v>231</v>
      </c>
      <c r="D265" t="s">
        <v>1177</v>
      </c>
      <c r="E265" t="s">
        <v>2717</v>
      </c>
      <c r="F265" t="s">
        <v>854</v>
      </c>
      <c r="G265" t="s">
        <v>198</v>
      </c>
      <c r="L265" s="11" cm="1">
        <f t="array" ref="L265">SUMPRODUCT(--ISTEXT(B265:K265)*(B265:K265&lt;&gt;"No"))</f>
        <v>6</v>
      </c>
    </row>
    <row r="266" spans="1:12" x14ac:dyDescent="0.35">
      <c r="A266" s="3" t="s">
        <v>133</v>
      </c>
      <c r="B266" t="s">
        <v>2715</v>
      </c>
      <c r="C266" t="s">
        <v>244</v>
      </c>
      <c r="D266" t="s">
        <v>2718</v>
      </c>
      <c r="E266" t="s">
        <v>198</v>
      </c>
      <c r="L266" s="11" cm="1">
        <f t="array" ref="L266">SUMPRODUCT(--ISTEXT(B266:K266)*(B266:K266&lt;&gt;"No"))</f>
        <v>4</v>
      </c>
    </row>
    <row r="267" spans="1:12" x14ac:dyDescent="0.35">
      <c r="A267" s="3" t="s">
        <v>101</v>
      </c>
      <c r="B267" t="s">
        <v>2715</v>
      </c>
      <c r="C267" t="s">
        <v>244</v>
      </c>
      <c r="D267" t="s">
        <v>231</v>
      </c>
      <c r="E267" t="s">
        <v>1177</v>
      </c>
      <c r="F267" t="s">
        <v>2719</v>
      </c>
      <c r="G267" t="s">
        <v>2718</v>
      </c>
      <c r="H267" t="s">
        <v>2717</v>
      </c>
      <c r="I267" t="s">
        <v>854</v>
      </c>
      <c r="J267" t="s">
        <v>198</v>
      </c>
      <c r="L267" s="11" cm="1">
        <f t="array" ref="L267">SUMPRODUCT(--ISTEXT(B267:K267)*(B267:K267&lt;&gt;"No"))</f>
        <v>9</v>
      </c>
    </row>
    <row r="268" spans="1:12" x14ac:dyDescent="0.35">
      <c r="A268" s="3" t="s">
        <v>101</v>
      </c>
      <c r="B268" t="s">
        <v>2715</v>
      </c>
      <c r="C268" t="s">
        <v>244</v>
      </c>
      <c r="D268" t="s">
        <v>2717</v>
      </c>
      <c r="L268" s="11" cm="1">
        <f t="array" ref="L268">SUMPRODUCT(--ISTEXT(B268:K268)*(B268:K268&lt;&gt;"No"))</f>
        <v>3</v>
      </c>
    </row>
    <row r="269" spans="1:12" x14ac:dyDescent="0.35">
      <c r="A269" s="3" t="s">
        <v>101</v>
      </c>
      <c r="B269" t="s">
        <v>2715</v>
      </c>
      <c r="C269" t="s">
        <v>1177</v>
      </c>
      <c r="L269" s="11" cm="1">
        <f t="array" ref="L269">SUMPRODUCT(--ISTEXT(B269:K269)*(B269:K269&lt;&gt;"No"))</f>
        <v>2</v>
      </c>
    </row>
    <row r="270" spans="1:12" x14ac:dyDescent="0.35">
      <c r="A270" s="3" t="s">
        <v>101</v>
      </c>
      <c r="B270" t="s">
        <v>2715</v>
      </c>
      <c r="C270" t="s">
        <v>2717</v>
      </c>
      <c r="L270" s="11" cm="1">
        <f t="array" ref="L270">SUMPRODUCT(--ISTEXT(B270:K270)*(B270:K270&lt;&gt;"No"))</f>
        <v>2</v>
      </c>
    </row>
    <row r="271" spans="1:12" x14ac:dyDescent="0.35">
      <c r="A271" s="3" t="s">
        <v>101</v>
      </c>
      <c r="B271" t="s">
        <v>2715</v>
      </c>
      <c r="C271" t="s">
        <v>2719</v>
      </c>
      <c r="D271" t="s">
        <v>2720</v>
      </c>
      <c r="L271" s="11" cm="1">
        <f t="array" ref="L271">SUMPRODUCT(--ISTEXT(B271:K271)*(B271:K271&lt;&gt;"No"))</f>
        <v>3</v>
      </c>
    </row>
    <row r="272" spans="1:12" x14ac:dyDescent="0.35">
      <c r="A272" s="3" t="s">
        <v>101</v>
      </c>
      <c r="B272" t="s">
        <v>2715</v>
      </c>
      <c r="C272" t="s">
        <v>244</v>
      </c>
      <c r="D272" t="s">
        <v>2717</v>
      </c>
      <c r="L272" s="11" cm="1">
        <f t="array" ref="L272">SUMPRODUCT(--ISTEXT(B272:K272)*(B272:K272&lt;&gt;"No"))</f>
        <v>3</v>
      </c>
    </row>
    <row r="273" spans="1:12" x14ac:dyDescent="0.35">
      <c r="A273" s="3" t="s">
        <v>101</v>
      </c>
      <c r="B273" t="s">
        <v>2715</v>
      </c>
      <c r="C273" t="s">
        <v>244</v>
      </c>
      <c r="D273" t="s">
        <v>1177</v>
      </c>
      <c r="E273" t="s">
        <v>198</v>
      </c>
      <c r="L273" s="11" cm="1">
        <f t="array" ref="L273">SUMPRODUCT(--ISTEXT(B273:K273)*(B273:K273&lt;&gt;"No"))</f>
        <v>4</v>
      </c>
    </row>
    <row r="274" spans="1:12" x14ac:dyDescent="0.35">
      <c r="A274" s="3" t="s">
        <v>101</v>
      </c>
      <c r="B274" t="s">
        <v>2715</v>
      </c>
      <c r="C274" t="s">
        <v>244</v>
      </c>
      <c r="D274" t="s">
        <v>231</v>
      </c>
      <c r="E274" t="s">
        <v>2719</v>
      </c>
      <c r="L274" s="11" cm="1">
        <f t="array" ref="L274">SUMPRODUCT(--ISTEXT(B274:K274)*(B274:K274&lt;&gt;"No"))</f>
        <v>4</v>
      </c>
    </row>
    <row r="275" spans="1:12" x14ac:dyDescent="0.35">
      <c r="A275" s="3" t="s">
        <v>133</v>
      </c>
      <c r="B275" t="s">
        <v>2715</v>
      </c>
      <c r="C275" t="s">
        <v>244</v>
      </c>
      <c r="D275" t="s">
        <v>198</v>
      </c>
      <c r="L275" s="11" cm="1">
        <f t="array" ref="L275">SUMPRODUCT(--ISTEXT(B275:K275)*(B275:K275&lt;&gt;"No"))</f>
        <v>3</v>
      </c>
    </row>
    <row r="276" spans="1:12" x14ac:dyDescent="0.35">
      <c r="A276" s="3" t="s">
        <v>101</v>
      </c>
      <c r="B276" t="s">
        <v>2715</v>
      </c>
      <c r="C276" t="s">
        <v>231</v>
      </c>
      <c r="D276" t="s">
        <v>1177</v>
      </c>
      <c r="E276" t="s">
        <v>2719</v>
      </c>
      <c r="F276" t="s">
        <v>2718</v>
      </c>
      <c r="L276" s="11" cm="1">
        <f t="array" ref="L276">SUMPRODUCT(--ISTEXT(B276:K276)*(B276:K276&lt;&gt;"No"))</f>
        <v>5</v>
      </c>
    </row>
    <row r="277" spans="1:12" x14ac:dyDescent="0.35">
      <c r="A277" s="3" t="s">
        <v>101</v>
      </c>
      <c r="B277" t="s">
        <v>2715</v>
      </c>
      <c r="C277" t="s">
        <v>244</v>
      </c>
      <c r="D277" t="s">
        <v>231</v>
      </c>
      <c r="E277" t="s">
        <v>1177</v>
      </c>
      <c r="F277" t="s">
        <v>2718</v>
      </c>
      <c r="L277" s="11" cm="1">
        <f t="array" ref="L277">SUMPRODUCT(--ISTEXT(B277:K277)*(B277:K277&lt;&gt;"No"))</f>
        <v>5</v>
      </c>
    </row>
    <row r="278" spans="1:12" x14ac:dyDescent="0.35">
      <c r="A278" s="3" t="s">
        <v>101</v>
      </c>
      <c r="B278" t="s">
        <v>2715</v>
      </c>
      <c r="C278" t="s">
        <v>231</v>
      </c>
      <c r="L278" s="11" cm="1">
        <f t="array" ref="L278">SUMPRODUCT(--ISTEXT(B278:K278)*(B278:K278&lt;&gt;"No"))</f>
        <v>2</v>
      </c>
    </row>
    <row r="279" spans="1:12" x14ac:dyDescent="0.35">
      <c r="A279" s="3" t="s">
        <v>101</v>
      </c>
      <c r="B279" t="s">
        <v>231</v>
      </c>
      <c r="C279" t="s">
        <v>1177</v>
      </c>
      <c r="D279" t="s">
        <v>2719</v>
      </c>
      <c r="E279" t="s">
        <v>2717</v>
      </c>
      <c r="F279" t="s">
        <v>198</v>
      </c>
      <c r="L279" s="11" cm="1">
        <f t="array" ref="L279">SUMPRODUCT(--ISTEXT(B279:K279)*(B279:K279&lt;&gt;"No"))</f>
        <v>5</v>
      </c>
    </row>
    <row r="280" spans="1:12" x14ac:dyDescent="0.35">
      <c r="A280" s="3" t="s">
        <v>133</v>
      </c>
      <c r="B280" t="s">
        <v>2715</v>
      </c>
      <c r="C280" t="s">
        <v>244</v>
      </c>
      <c r="D280" t="s">
        <v>198</v>
      </c>
      <c r="L280" s="11" cm="1">
        <f t="array" ref="L280">SUMPRODUCT(--ISTEXT(B280:K280)*(B280:K280&lt;&gt;"No"))</f>
        <v>3</v>
      </c>
    </row>
    <row r="281" spans="1:12" x14ac:dyDescent="0.35">
      <c r="A281" s="3" t="s">
        <v>101</v>
      </c>
      <c r="B281" t="s">
        <v>2715</v>
      </c>
      <c r="C281" t="s">
        <v>231</v>
      </c>
      <c r="D281" t="s">
        <v>2717</v>
      </c>
      <c r="E281" t="s">
        <v>854</v>
      </c>
      <c r="L281" s="11" cm="1">
        <f t="array" ref="L281">SUMPRODUCT(--ISTEXT(B281:K281)*(B281:K281&lt;&gt;"No"))</f>
        <v>4</v>
      </c>
    </row>
    <row r="282" spans="1:12" x14ac:dyDescent="0.35">
      <c r="A282" s="3" t="s">
        <v>101</v>
      </c>
      <c r="B282" t="s">
        <v>2715</v>
      </c>
      <c r="C282" t="s">
        <v>244</v>
      </c>
      <c r="D282" t="s">
        <v>1177</v>
      </c>
      <c r="E282" t="s">
        <v>2717</v>
      </c>
      <c r="L282" s="11" cm="1">
        <f t="array" ref="L282">SUMPRODUCT(--ISTEXT(B282:K282)*(B282:K282&lt;&gt;"No"))</f>
        <v>4</v>
      </c>
    </row>
    <row r="283" spans="1:12" x14ac:dyDescent="0.35">
      <c r="A283" s="3" t="s">
        <v>101</v>
      </c>
      <c r="B283" t="s">
        <v>244</v>
      </c>
      <c r="C283" t="s">
        <v>198</v>
      </c>
      <c r="L283" s="11" cm="1">
        <f t="array" ref="L283">SUMPRODUCT(--ISTEXT(B283:K283)*(B283:K283&lt;&gt;"No"))</f>
        <v>2</v>
      </c>
    </row>
    <row r="284" spans="1:12" x14ac:dyDescent="0.35">
      <c r="A284" s="3" t="s">
        <v>101</v>
      </c>
      <c r="B284" t="s">
        <v>2715</v>
      </c>
      <c r="C284" t="s">
        <v>244</v>
      </c>
      <c r="D284" t="s">
        <v>2721</v>
      </c>
      <c r="E284" t="s">
        <v>231</v>
      </c>
      <c r="F284" t="s">
        <v>1177</v>
      </c>
      <c r="G284" t="s">
        <v>2719</v>
      </c>
      <c r="H284" t="s">
        <v>2717</v>
      </c>
      <c r="I284" t="s">
        <v>854</v>
      </c>
      <c r="J284" t="s">
        <v>198</v>
      </c>
      <c r="L284" s="11" cm="1">
        <f t="array" ref="L284">SUMPRODUCT(--ISTEXT(B284:K284)*(B284:K284&lt;&gt;"No"))</f>
        <v>9</v>
      </c>
    </row>
    <row r="285" spans="1:12" x14ac:dyDescent="0.35">
      <c r="A285" s="3" t="s">
        <v>101</v>
      </c>
      <c r="B285" t="s">
        <v>2715</v>
      </c>
      <c r="C285" t="s">
        <v>231</v>
      </c>
      <c r="D285" t="s">
        <v>2719</v>
      </c>
      <c r="E285" t="s">
        <v>2717</v>
      </c>
      <c r="F285" t="s">
        <v>198</v>
      </c>
      <c r="L285" s="11" cm="1">
        <f t="array" ref="L285">SUMPRODUCT(--ISTEXT(B285:K285)*(B285:K285&lt;&gt;"No"))</f>
        <v>5</v>
      </c>
    </row>
    <row r="286" spans="1:12" x14ac:dyDescent="0.35">
      <c r="A286" s="3" t="s">
        <v>133</v>
      </c>
      <c r="B286" t="s">
        <v>2715</v>
      </c>
      <c r="C286" t="s">
        <v>244</v>
      </c>
      <c r="D286" t="s">
        <v>2717</v>
      </c>
      <c r="E286" t="s">
        <v>854</v>
      </c>
      <c r="L286" s="11" cm="1">
        <f t="array" ref="L286">SUMPRODUCT(--ISTEXT(B286:K286)*(B286:K286&lt;&gt;"No"))</f>
        <v>4</v>
      </c>
    </row>
    <row r="287" spans="1:12" x14ac:dyDescent="0.35">
      <c r="A287" s="3" t="s">
        <v>101</v>
      </c>
      <c r="B287" t="s">
        <v>2715</v>
      </c>
      <c r="C287" t="s">
        <v>231</v>
      </c>
      <c r="D287" t="s">
        <v>2717</v>
      </c>
      <c r="E287" t="s">
        <v>198</v>
      </c>
      <c r="L287" s="11" cm="1">
        <f t="array" ref="L287">SUMPRODUCT(--ISTEXT(B287:K287)*(B287:K287&lt;&gt;"No"))</f>
        <v>4</v>
      </c>
    </row>
    <row r="288" spans="1:12" x14ac:dyDescent="0.35">
      <c r="A288" s="3" t="s">
        <v>101</v>
      </c>
      <c r="B288" t="s">
        <v>2717</v>
      </c>
      <c r="C288" t="s">
        <v>198</v>
      </c>
      <c r="L288" s="11" cm="1">
        <f t="array" ref="L288">SUMPRODUCT(--ISTEXT(B288:K288)*(B288:K288&lt;&gt;"No"))</f>
        <v>2</v>
      </c>
    </row>
    <row r="289" spans="1:12" x14ac:dyDescent="0.35">
      <c r="A289" s="3" t="s">
        <v>101</v>
      </c>
      <c r="B289" t="s">
        <v>2715</v>
      </c>
      <c r="C289" t="s">
        <v>854</v>
      </c>
      <c r="L289" s="11" cm="1">
        <f t="array" ref="L289">SUMPRODUCT(--ISTEXT(B289:K289)*(B289:K289&lt;&gt;"No"))</f>
        <v>2</v>
      </c>
    </row>
    <row r="290" spans="1:12" x14ac:dyDescent="0.35">
      <c r="A290" s="3" t="s">
        <v>133</v>
      </c>
      <c r="B290" t="s">
        <v>2715</v>
      </c>
      <c r="C290" t="s">
        <v>244</v>
      </c>
      <c r="D290" t="s">
        <v>2717</v>
      </c>
      <c r="L290" s="11" cm="1">
        <f t="array" ref="L290">SUMPRODUCT(--ISTEXT(B290:K290)*(B290:K290&lt;&gt;"No"))</f>
        <v>3</v>
      </c>
    </row>
    <row r="291" spans="1:12" x14ac:dyDescent="0.35">
      <c r="A291" s="3" t="s">
        <v>101</v>
      </c>
      <c r="B291" t="s">
        <v>2715</v>
      </c>
      <c r="C291" t="s">
        <v>2717</v>
      </c>
      <c r="D291" t="s">
        <v>198</v>
      </c>
      <c r="L291" s="11" cm="1">
        <f t="array" ref="L291">SUMPRODUCT(--ISTEXT(B291:K291)*(B291:K291&lt;&gt;"No"))</f>
        <v>3</v>
      </c>
    </row>
    <row r="292" spans="1:12" x14ac:dyDescent="0.35">
      <c r="A292" s="3" t="s">
        <v>133</v>
      </c>
      <c r="B292" t="s">
        <v>2715</v>
      </c>
      <c r="C292" t="s">
        <v>244</v>
      </c>
      <c r="D292" t="s">
        <v>198</v>
      </c>
      <c r="L292" s="11" cm="1">
        <f t="array" ref="L292">SUMPRODUCT(--ISTEXT(B292:K292)*(B292:K292&lt;&gt;"No"))</f>
        <v>3</v>
      </c>
    </row>
    <row r="293" spans="1:12" x14ac:dyDescent="0.35">
      <c r="A293" s="3" t="s">
        <v>133</v>
      </c>
      <c r="B293" t="s">
        <v>2715</v>
      </c>
      <c r="C293" t="s">
        <v>244</v>
      </c>
      <c r="D293" t="s">
        <v>1177</v>
      </c>
      <c r="E293" t="s">
        <v>2719</v>
      </c>
      <c r="F293" t="s">
        <v>2718</v>
      </c>
      <c r="G293" t="s">
        <v>854</v>
      </c>
      <c r="H293" t="s">
        <v>2720</v>
      </c>
      <c r="L293" s="11" cm="1">
        <f t="array" ref="L293">SUMPRODUCT(--ISTEXT(B293:K293)*(B293:K293&lt;&gt;"No"))</f>
        <v>7</v>
      </c>
    </row>
    <row r="294" spans="1:12" x14ac:dyDescent="0.35">
      <c r="A294" s="3" t="s">
        <v>133</v>
      </c>
      <c r="B294" t="s">
        <v>2715</v>
      </c>
      <c r="C294" t="s">
        <v>244</v>
      </c>
      <c r="D294" t="s">
        <v>2721</v>
      </c>
      <c r="E294" t="s">
        <v>2717</v>
      </c>
      <c r="F294" t="s">
        <v>198</v>
      </c>
      <c r="L294" s="11" cm="1">
        <f t="array" ref="L294">SUMPRODUCT(--ISTEXT(B294:K294)*(B294:K294&lt;&gt;"No"))</f>
        <v>5</v>
      </c>
    </row>
    <row r="295" spans="1:12" x14ac:dyDescent="0.35">
      <c r="A295" s="3" t="s">
        <v>101</v>
      </c>
      <c r="B295" t="s">
        <v>2715</v>
      </c>
      <c r="C295" t="s">
        <v>231</v>
      </c>
      <c r="D295" t="s">
        <v>1177</v>
      </c>
      <c r="E295" t="s">
        <v>2719</v>
      </c>
      <c r="F295" t="s">
        <v>198</v>
      </c>
      <c r="L295" s="11" cm="1">
        <f t="array" ref="L295">SUMPRODUCT(--ISTEXT(B295:K295)*(B295:K295&lt;&gt;"No"))</f>
        <v>5</v>
      </c>
    </row>
    <row r="296" spans="1:12" x14ac:dyDescent="0.35">
      <c r="A296" s="3" t="s">
        <v>101</v>
      </c>
      <c r="B296" t="s">
        <v>2715</v>
      </c>
      <c r="C296" t="s">
        <v>244</v>
      </c>
      <c r="D296" t="s">
        <v>2717</v>
      </c>
      <c r="E296" t="s">
        <v>198</v>
      </c>
      <c r="L296" s="11" cm="1">
        <f t="array" ref="L296">SUMPRODUCT(--ISTEXT(B296:K296)*(B296:K296&lt;&gt;"No"))</f>
        <v>4</v>
      </c>
    </row>
    <row r="297" spans="1:12" x14ac:dyDescent="0.35">
      <c r="A297" s="3" t="s">
        <v>101</v>
      </c>
      <c r="B297" t="s">
        <v>2715</v>
      </c>
      <c r="C297" t="s">
        <v>244</v>
      </c>
      <c r="D297" t="s">
        <v>198</v>
      </c>
      <c r="L297" s="11" cm="1">
        <f t="array" ref="L297">SUMPRODUCT(--ISTEXT(B297:K297)*(B297:K297&lt;&gt;"No"))</f>
        <v>3</v>
      </c>
    </row>
    <row r="298" spans="1:12" x14ac:dyDescent="0.35">
      <c r="A298" s="3" t="s">
        <v>101</v>
      </c>
      <c r="B298" t="s">
        <v>2715</v>
      </c>
      <c r="C298" t="s">
        <v>2719</v>
      </c>
      <c r="L298" s="11" cm="1">
        <f t="array" ref="L298">SUMPRODUCT(--ISTEXT(B298:K298)*(B298:K298&lt;&gt;"No"))</f>
        <v>2</v>
      </c>
    </row>
    <row r="299" spans="1:12" x14ac:dyDescent="0.35">
      <c r="A299" s="3" t="s">
        <v>101</v>
      </c>
      <c r="B299" t="s">
        <v>2715</v>
      </c>
      <c r="C299" t="s">
        <v>244</v>
      </c>
      <c r="L299" s="11" cm="1">
        <f t="array" ref="L299">SUMPRODUCT(--ISTEXT(B299:K299)*(B299:K299&lt;&gt;"No"))</f>
        <v>2</v>
      </c>
    </row>
    <row r="300" spans="1:12" x14ac:dyDescent="0.35">
      <c r="A300" s="3" t="s">
        <v>101</v>
      </c>
      <c r="B300" t="s">
        <v>2715</v>
      </c>
      <c r="C300" t="s">
        <v>2717</v>
      </c>
      <c r="L300" s="11" cm="1">
        <f t="array" ref="L300">SUMPRODUCT(--ISTEXT(B300:K300)*(B300:K300&lt;&gt;"No"))</f>
        <v>2</v>
      </c>
    </row>
    <row r="301" spans="1:12" x14ac:dyDescent="0.35">
      <c r="A301" s="3" t="s">
        <v>133</v>
      </c>
      <c r="B301" t="s">
        <v>2715</v>
      </c>
      <c r="C301" t="s">
        <v>231</v>
      </c>
      <c r="L301" s="11" cm="1">
        <f t="array" ref="L301">SUMPRODUCT(--ISTEXT(B301:K301)*(B301:K301&lt;&gt;"No"))</f>
        <v>2</v>
      </c>
    </row>
    <row r="302" spans="1:12" x14ac:dyDescent="0.35">
      <c r="A302" s="3" t="s">
        <v>133</v>
      </c>
      <c r="B302" t="s">
        <v>2715</v>
      </c>
      <c r="C302" t="s">
        <v>244</v>
      </c>
      <c r="D302" t="s">
        <v>198</v>
      </c>
      <c r="L302" s="11" cm="1">
        <f t="array" ref="L302">SUMPRODUCT(--ISTEXT(B302:K302)*(B302:K302&lt;&gt;"No"))</f>
        <v>3</v>
      </c>
    </row>
    <row r="303" spans="1:12" x14ac:dyDescent="0.35">
      <c r="A303" s="3" t="s">
        <v>133</v>
      </c>
      <c r="B303" t="s">
        <v>2715</v>
      </c>
      <c r="L303" s="11" cm="1">
        <f t="array" ref="L303">SUMPRODUCT(--ISTEXT(B303:K303)*(B303:K303&lt;&gt;"No"))</f>
        <v>1</v>
      </c>
    </row>
    <row r="304" spans="1:12" x14ac:dyDescent="0.35">
      <c r="A304" s="3" t="s">
        <v>133</v>
      </c>
      <c r="B304" t="s">
        <v>2715</v>
      </c>
      <c r="C304" t="s">
        <v>244</v>
      </c>
      <c r="D304" t="s">
        <v>1177</v>
      </c>
      <c r="E304" t="s">
        <v>2719</v>
      </c>
      <c r="F304" t="s">
        <v>2717</v>
      </c>
      <c r="G304" t="s">
        <v>2722</v>
      </c>
      <c r="H304" t="s">
        <v>198</v>
      </c>
      <c r="L304" s="11" cm="1">
        <f t="array" ref="L304">SUMPRODUCT(--ISTEXT(B304:K304)*(B304:K304&lt;&gt;"No"))</f>
        <v>7</v>
      </c>
    </row>
    <row r="305" spans="1:12" x14ac:dyDescent="0.35">
      <c r="A305" s="3" t="s">
        <v>133</v>
      </c>
      <c r="B305" t="s">
        <v>2715</v>
      </c>
      <c r="C305" t="s">
        <v>244</v>
      </c>
      <c r="L305" s="11" cm="1">
        <f t="array" ref="L305">SUMPRODUCT(--ISTEXT(B305:K305)*(B305:K305&lt;&gt;"No"))</f>
        <v>2</v>
      </c>
    </row>
    <row r="306" spans="1:12" x14ac:dyDescent="0.35">
      <c r="A306" s="3" t="s">
        <v>133</v>
      </c>
      <c r="B306" t="s">
        <v>2715</v>
      </c>
      <c r="C306" t="s">
        <v>854</v>
      </c>
      <c r="D306" t="s">
        <v>198</v>
      </c>
      <c r="L306" s="11" cm="1">
        <f t="array" ref="L306">SUMPRODUCT(--ISTEXT(B306:K306)*(B306:K306&lt;&gt;"No"))</f>
        <v>3</v>
      </c>
    </row>
    <row r="307" spans="1:12" x14ac:dyDescent="0.35">
      <c r="A307" s="3" t="s">
        <v>133</v>
      </c>
      <c r="B307" t="s">
        <v>2715</v>
      </c>
      <c r="C307" t="s">
        <v>244</v>
      </c>
      <c r="D307" t="s">
        <v>1177</v>
      </c>
      <c r="E307" t="s">
        <v>854</v>
      </c>
      <c r="F307" t="s">
        <v>2720</v>
      </c>
      <c r="G307" t="s">
        <v>198</v>
      </c>
      <c r="L307" s="11" cm="1">
        <f t="array" ref="L307">SUMPRODUCT(--ISTEXT(B307:K307)*(B307:K307&lt;&gt;"No"))</f>
        <v>6</v>
      </c>
    </row>
    <row r="308" spans="1:12" x14ac:dyDescent="0.35">
      <c r="A308" s="3" t="s">
        <v>133</v>
      </c>
      <c r="B308" t="s">
        <v>2715</v>
      </c>
      <c r="C308" t="s">
        <v>244</v>
      </c>
      <c r="D308" t="s">
        <v>231</v>
      </c>
      <c r="E308" t="s">
        <v>1177</v>
      </c>
      <c r="F308" t="s">
        <v>2717</v>
      </c>
      <c r="G308" t="s">
        <v>198</v>
      </c>
      <c r="L308" s="11" cm="1">
        <f t="array" ref="L308">SUMPRODUCT(--ISTEXT(B308:K308)*(B308:K308&lt;&gt;"No"))</f>
        <v>6</v>
      </c>
    </row>
    <row r="309" spans="1:12" x14ac:dyDescent="0.35">
      <c r="A309" s="3" t="s">
        <v>133</v>
      </c>
      <c r="B309" t="s">
        <v>198</v>
      </c>
      <c r="L309" s="11" cm="1">
        <f t="array" ref="L309">SUMPRODUCT(--ISTEXT(B309:K309)*(B309:K309&lt;&gt;"No"))</f>
        <v>1</v>
      </c>
    </row>
    <row r="310" spans="1:12" x14ac:dyDescent="0.35">
      <c r="A310" s="3" t="s">
        <v>133</v>
      </c>
      <c r="B310" t="s">
        <v>2715</v>
      </c>
      <c r="C310" t="s">
        <v>244</v>
      </c>
      <c r="D310" t="s">
        <v>231</v>
      </c>
      <c r="E310" t="s">
        <v>2718</v>
      </c>
      <c r="F310" t="s">
        <v>2717</v>
      </c>
      <c r="G310" t="s">
        <v>854</v>
      </c>
      <c r="H310" t="s">
        <v>2720</v>
      </c>
      <c r="I310" t="s">
        <v>198</v>
      </c>
      <c r="L310" s="11" cm="1">
        <f t="array" ref="L310">SUMPRODUCT(--ISTEXT(B310:K310)*(B310:K310&lt;&gt;"No"))</f>
        <v>8</v>
      </c>
    </row>
    <row r="311" spans="1:12" x14ac:dyDescent="0.35">
      <c r="A311" s="3" t="s">
        <v>133</v>
      </c>
      <c r="B311" t="s">
        <v>231</v>
      </c>
      <c r="C311" t="s">
        <v>1177</v>
      </c>
      <c r="D311" t="s">
        <v>2719</v>
      </c>
      <c r="E311" t="s">
        <v>2717</v>
      </c>
      <c r="L311" s="11" cm="1">
        <f t="array" ref="L311">SUMPRODUCT(--ISTEXT(B311:K311)*(B311:K311&lt;&gt;"No"))</f>
        <v>4</v>
      </c>
    </row>
    <row r="312" spans="1:12" x14ac:dyDescent="0.35">
      <c r="A312" s="3" t="s">
        <v>133</v>
      </c>
      <c r="B312" t="s">
        <v>2715</v>
      </c>
      <c r="C312" t="s">
        <v>244</v>
      </c>
      <c r="D312" t="s">
        <v>2719</v>
      </c>
      <c r="L312" s="11" cm="1">
        <f t="array" ref="L312">SUMPRODUCT(--ISTEXT(B312:K312)*(B312:K312&lt;&gt;"No"))</f>
        <v>3</v>
      </c>
    </row>
    <row r="313" spans="1:12" x14ac:dyDescent="0.35">
      <c r="A313" s="3" t="s">
        <v>133</v>
      </c>
      <c r="B313" t="s">
        <v>2715</v>
      </c>
      <c r="C313" t="s">
        <v>244</v>
      </c>
      <c r="D313" t="s">
        <v>2721</v>
      </c>
      <c r="E313" t="s">
        <v>2719</v>
      </c>
      <c r="F313" t="s">
        <v>198</v>
      </c>
      <c r="L313" s="11" cm="1">
        <f t="array" ref="L313">SUMPRODUCT(--ISTEXT(B313:K313)*(B313:K313&lt;&gt;"No"))</f>
        <v>5</v>
      </c>
    </row>
    <row r="314" spans="1:12" x14ac:dyDescent="0.35">
      <c r="A314" s="3" t="s">
        <v>133</v>
      </c>
      <c r="B314" t="s">
        <v>2715</v>
      </c>
      <c r="C314" t="s">
        <v>231</v>
      </c>
      <c r="D314" t="s">
        <v>198</v>
      </c>
      <c r="L314" s="11" cm="1">
        <f t="array" ref="L314">SUMPRODUCT(--ISTEXT(B314:K314)*(B314:K314&lt;&gt;"No"))</f>
        <v>3</v>
      </c>
    </row>
    <row r="315" spans="1:12" x14ac:dyDescent="0.35">
      <c r="A315" s="3" t="s">
        <v>133</v>
      </c>
      <c r="B315" t="s">
        <v>2717</v>
      </c>
      <c r="L315" s="11" cm="1">
        <f t="array" ref="L315">SUMPRODUCT(--ISTEXT(B315:K315)*(B315:K315&lt;&gt;"No"))</f>
        <v>1</v>
      </c>
    </row>
    <row r="316" spans="1:12" x14ac:dyDescent="0.35">
      <c r="A316" s="3" t="s">
        <v>133</v>
      </c>
      <c r="B316" t="s">
        <v>2715</v>
      </c>
      <c r="C316" t="s">
        <v>231</v>
      </c>
      <c r="L316" s="11" cm="1">
        <f t="array" ref="L316">SUMPRODUCT(--ISTEXT(B316:K316)*(B316:K316&lt;&gt;"No"))</f>
        <v>2</v>
      </c>
    </row>
    <row r="317" spans="1:12" x14ac:dyDescent="0.35">
      <c r="A317" s="3" t="s">
        <v>133</v>
      </c>
      <c r="B317" t="s">
        <v>2715</v>
      </c>
      <c r="C317" t="s">
        <v>2721</v>
      </c>
      <c r="D317" t="s">
        <v>2719</v>
      </c>
      <c r="E317" t="s">
        <v>198</v>
      </c>
      <c r="L317" s="11" cm="1">
        <f t="array" ref="L317">SUMPRODUCT(--ISTEXT(B317:K317)*(B317:K317&lt;&gt;"No"))</f>
        <v>4</v>
      </c>
    </row>
    <row r="318" spans="1:12" x14ac:dyDescent="0.35">
      <c r="A318" s="3" t="s">
        <v>133</v>
      </c>
      <c r="B318" t="s">
        <v>2715</v>
      </c>
      <c r="C318" t="s">
        <v>244</v>
      </c>
      <c r="D318" t="s">
        <v>231</v>
      </c>
      <c r="E318" t="s">
        <v>854</v>
      </c>
      <c r="L318" s="11" cm="1">
        <f t="array" ref="L318">SUMPRODUCT(--ISTEXT(B318:K318)*(B318:K318&lt;&gt;"No"))</f>
        <v>4</v>
      </c>
    </row>
    <row r="319" spans="1:12" x14ac:dyDescent="0.35">
      <c r="A319" s="3" t="s">
        <v>133</v>
      </c>
      <c r="B319" t="s">
        <v>2715</v>
      </c>
      <c r="C319" t="s">
        <v>244</v>
      </c>
      <c r="D319" t="s">
        <v>231</v>
      </c>
      <c r="E319" t="s">
        <v>854</v>
      </c>
      <c r="L319" s="11" cm="1">
        <f t="array" ref="L319">SUMPRODUCT(--ISTEXT(B319:K319)*(B319:K319&lt;&gt;"No"))</f>
        <v>4</v>
      </c>
    </row>
    <row r="320" spans="1:12" x14ac:dyDescent="0.35">
      <c r="A320" s="3" t="s">
        <v>133</v>
      </c>
      <c r="B320" t="s">
        <v>2715</v>
      </c>
      <c r="C320" t="s">
        <v>244</v>
      </c>
      <c r="D320" t="s">
        <v>231</v>
      </c>
      <c r="L320" s="11" cm="1">
        <f t="array" ref="L320">SUMPRODUCT(--ISTEXT(B320:K320)*(B320:K320&lt;&gt;"No"))</f>
        <v>3</v>
      </c>
    </row>
    <row r="321" spans="1:12" x14ac:dyDescent="0.35">
      <c r="A321" s="3" t="s">
        <v>133</v>
      </c>
      <c r="B321" t="s">
        <v>2715</v>
      </c>
      <c r="C321" t="s">
        <v>244</v>
      </c>
      <c r="D321" t="s">
        <v>1177</v>
      </c>
      <c r="E321" t="s">
        <v>2719</v>
      </c>
      <c r="F321" t="s">
        <v>2717</v>
      </c>
      <c r="G321" t="s">
        <v>198</v>
      </c>
      <c r="L321" s="11" cm="1">
        <f t="array" ref="L321">SUMPRODUCT(--ISTEXT(B321:K321)*(B321:K321&lt;&gt;"No"))</f>
        <v>6</v>
      </c>
    </row>
    <row r="322" spans="1:12" x14ac:dyDescent="0.35">
      <c r="A322" s="3" t="s">
        <v>133</v>
      </c>
      <c r="B322" t="s">
        <v>2715</v>
      </c>
      <c r="C322" t="s">
        <v>244</v>
      </c>
      <c r="L322" s="11" cm="1">
        <f t="array" ref="L322">SUMPRODUCT(--ISTEXT(B322:K322)*(B322:K322&lt;&gt;"No"))</f>
        <v>2</v>
      </c>
    </row>
    <row r="323" spans="1:12" x14ac:dyDescent="0.35">
      <c r="A323" s="3" t="s">
        <v>133</v>
      </c>
      <c r="B323" t="s">
        <v>2715</v>
      </c>
      <c r="C323" t="s">
        <v>244</v>
      </c>
      <c r="D323" t="s">
        <v>231</v>
      </c>
      <c r="E323" t="s">
        <v>1177</v>
      </c>
      <c r="F323" t="s">
        <v>198</v>
      </c>
      <c r="L323" s="11" cm="1">
        <f t="array" ref="L323">SUMPRODUCT(--ISTEXT(B323:K323)*(B323:K323&lt;&gt;"No"))</f>
        <v>5</v>
      </c>
    </row>
    <row r="324" spans="1:12" x14ac:dyDescent="0.35">
      <c r="A324" s="3" t="s">
        <v>133</v>
      </c>
      <c r="B324" t="s">
        <v>2715</v>
      </c>
      <c r="C324" t="s">
        <v>244</v>
      </c>
      <c r="D324" t="s">
        <v>231</v>
      </c>
      <c r="E324" t="s">
        <v>2719</v>
      </c>
      <c r="F324" t="s">
        <v>198</v>
      </c>
      <c r="L324" s="11" cm="1">
        <f t="array" ref="L324">SUMPRODUCT(--ISTEXT(B324:K324)*(B324:K324&lt;&gt;"No"))</f>
        <v>5</v>
      </c>
    </row>
    <row r="325" spans="1:12" x14ac:dyDescent="0.35">
      <c r="A325" s="3" t="s">
        <v>133</v>
      </c>
      <c r="B325" t="s">
        <v>2715</v>
      </c>
      <c r="C325" t="s">
        <v>2717</v>
      </c>
      <c r="L325" s="11" cm="1">
        <f t="array" ref="L325">SUMPRODUCT(--ISTEXT(B325:K325)*(B325:K325&lt;&gt;"No"))</f>
        <v>2</v>
      </c>
    </row>
    <row r="326" spans="1:12" x14ac:dyDescent="0.35">
      <c r="A326" s="7" t="s">
        <v>101</v>
      </c>
      <c r="B326" t="s">
        <v>2715</v>
      </c>
      <c r="C326" t="s">
        <v>2718</v>
      </c>
      <c r="D326" t="s">
        <v>2720</v>
      </c>
      <c r="E326" t="s">
        <v>198</v>
      </c>
      <c r="L326" s="11" cm="1">
        <f t="array" ref="L326">SUMPRODUCT(--ISTEXT(B326:K326)*(B326:K326&lt;&gt;"No"))</f>
        <v>4</v>
      </c>
    </row>
    <row r="327" spans="1:12" x14ac:dyDescent="0.35">
      <c r="A327" s="3" t="s">
        <v>133</v>
      </c>
      <c r="B327" t="s">
        <v>2715</v>
      </c>
      <c r="C327" t="s">
        <v>244</v>
      </c>
      <c r="D327" t="s">
        <v>231</v>
      </c>
      <c r="E327" t="s">
        <v>2717</v>
      </c>
      <c r="F327" t="s">
        <v>198</v>
      </c>
      <c r="L327" s="11" cm="1">
        <f t="array" ref="L327">SUMPRODUCT(--ISTEXT(B327:K327)*(B327:K327&lt;&gt;"No"))</f>
        <v>5</v>
      </c>
    </row>
    <row r="328" spans="1:12" x14ac:dyDescent="0.35">
      <c r="A328" s="3" t="s">
        <v>133</v>
      </c>
      <c r="B328" t="s">
        <v>2715</v>
      </c>
      <c r="C328" t="s">
        <v>244</v>
      </c>
      <c r="D328" t="s">
        <v>2719</v>
      </c>
      <c r="L328" s="11" cm="1">
        <f t="array" ref="L328">SUMPRODUCT(--ISTEXT(B328:K328)*(B328:K328&lt;&gt;"No"))</f>
        <v>3</v>
      </c>
    </row>
    <row r="329" spans="1:12" x14ac:dyDescent="0.35">
      <c r="A329" s="3" t="s">
        <v>133</v>
      </c>
      <c r="B329" t="s">
        <v>2715</v>
      </c>
      <c r="C329" t="s">
        <v>2719</v>
      </c>
      <c r="D329" t="s">
        <v>2717</v>
      </c>
      <c r="L329" s="11" cm="1">
        <f t="array" ref="L329">SUMPRODUCT(--ISTEXT(B329:K329)*(B329:K329&lt;&gt;"No"))</f>
        <v>3</v>
      </c>
    </row>
    <row r="330" spans="1:12" x14ac:dyDescent="0.35">
      <c r="A330" s="3" t="s">
        <v>133</v>
      </c>
      <c r="B330" t="s">
        <v>2715</v>
      </c>
      <c r="C330" t="s">
        <v>244</v>
      </c>
      <c r="D330" t="s">
        <v>2719</v>
      </c>
      <c r="E330" t="s">
        <v>2717</v>
      </c>
      <c r="F330" t="s">
        <v>198</v>
      </c>
      <c r="L330" s="11" cm="1">
        <f t="array" ref="L330">SUMPRODUCT(--ISTEXT(B330:K330)*(B330:K330&lt;&gt;"No"))</f>
        <v>5</v>
      </c>
    </row>
    <row r="331" spans="1:12" x14ac:dyDescent="0.35">
      <c r="A331" s="3" t="s">
        <v>133</v>
      </c>
      <c r="B331" t="s">
        <v>2715</v>
      </c>
      <c r="C331" t="s">
        <v>244</v>
      </c>
      <c r="D331" t="s">
        <v>198</v>
      </c>
      <c r="L331" s="11" cm="1">
        <f t="array" ref="L331">SUMPRODUCT(--ISTEXT(B331:K331)*(B331:K331&lt;&gt;"No"))</f>
        <v>3</v>
      </c>
    </row>
    <row r="332" spans="1:12" x14ac:dyDescent="0.35">
      <c r="A332" s="3" t="s">
        <v>133</v>
      </c>
      <c r="B332" t="s">
        <v>2715</v>
      </c>
      <c r="C332" t="s">
        <v>1177</v>
      </c>
      <c r="D332" t="s">
        <v>198</v>
      </c>
      <c r="L332" s="11" cm="1">
        <f t="array" ref="L332">SUMPRODUCT(--ISTEXT(B332:K332)*(B332:K332&lt;&gt;"No"))</f>
        <v>3</v>
      </c>
    </row>
    <row r="333" spans="1:12" x14ac:dyDescent="0.35">
      <c r="A333" s="3" t="s">
        <v>133</v>
      </c>
      <c r="B333" t="s">
        <v>2715</v>
      </c>
      <c r="C333" t="s">
        <v>231</v>
      </c>
      <c r="D333" t="s">
        <v>1177</v>
      </c>
      <c r="E333" t="s">
        <v>2719</v>
      </c>
      <c r="F333" t="s">
        <v>2717</v>
      </c>
      <c r="G333" t="s">
        <v>2720</v>
      </c>
      <c r="H333" t="s">
        <v>198</v>
      </c>
      <c r="L333" s="11" cm="1">
        <f t="array" ref="L333">SUMPRODUCT(--ISTEXT(B333:K333)*(B333:K333&lt;&gt;"No"))</f>
        <v>7</v>
      </c>
    </row>
    <row r="334" spans="1:12" x14ac:dyDescent="0.35">
      <c r="A334" s="3" t="s">
        <v>133</v>
      </c>
      <c r="B334" t="s">
        <v>2715</v>
      </c>
      <c r="C334" t="s">
        <v>244</v>
      </c>
      <c r="D334" t="s">
        <v>198</v>
      </c>
      <c r="L334" s="11" cm="1">
        <f t="array" ref="L334">SUMPRODUCT(--ISTEXT(B334:K334)*(B334:K334&lt;&gt;"No"))</f>
        <v>3</v>
      </c>
    </row>
    <row r="335" spans="1:12" x14ac:dyDescent="0.35">
      <c r="A335" s="3" t="s">
        <v>133</v>
      </c>
      <c r="B335" t="s">
        <v>2715</v>
      </c>
      <c r="C335" t="s">
        <v>2721</v>
      </c>
      <c r="D335" t="s">
        <v>231</v>
      </c>
      <c r="E335" t="s">
        <v>2717</v>
      </c>
      <c r="F335" t="s">
        <v>198</v>
      </c>
      <c r="L335" s="11" cm="1">
        <f t="array" ref="L335">SUMPRODUCT(--ISTEXT(B335:K335)*(B335:K335&lt;&gt;"No"))</f>
        <v>5</v>
      </c>
    </row>
    <row r="336" spans="1:12" x14ac:dyDescent="0.35">
      <c r="A336" s="3" t="s">
        <v>133</v>
      </c>
      <c r="B336" t="s">
        <v>2715</v>
      </c>
      <c r="C336" t="s">
        <v>244</v>
      </c>
      <c r="D336" t="s">
        <v>231</v>
      </c>
      <c r="E336" t="s">
        <v>2719</v>
      </c>
      <c r="F336" t="s">
        <v>854</v>
      </c>
      <c r="G336" t="s">
        <v>198</v>
      </c>
      <c r="L336" s="11" cm="1">
        <f t="array" ref="L336">SUMPRODUCT(--ISTEXT(B336:K336)*(B336:K336&lt;&gt;"No"))</f>
        <v>6</v>
      </c>
    </row>
    <row r="337" spans="1:12" x14ac:dyDescent="0.35">
      <c r="A337" s="3" t="s">
        <v>133</v>
      </c>
      <c r="B337" t="s">
        <v>2715</v>
      </c>
      <c r="C337" t="s">
        <v>244</v>
      </c>
      <c r="D337" t="s">
        <v>2721</v>
      </c>
      <c r="E337" t="s">
        <v>1177</v>
      </c>
      <c r="F337" t="s">
        <v>2719</v>
      </c>
      <c r="G337" t="s">
        <v>854</v>
      </c>
      <c r="L337" s="11" cm="1">
        <f t="array" ref="L337">SUMPRODUCT(--ISTEXT(B337:K337)*(B337:K337&lt;&gt;"No"))</f>
        <v>6</v>
      </c>
    </row>
    <row r="338" spans="1:12" x14ac:dyDescent="0.35">
      <c r="A338" s="3" t="s">
        <v>133</v>
      </c>
      <c r="B338" t="s">
        <v>2715</v>
      </c>
      <c r="C338" t="s">
        <v>244</v>
      </c>
      <c r="D338" t="s">
        <v>2717</v>
      </c>
      <c r="E338" t="s">
        <v>198</v>
      </c>
      <c r="L338" s="11" cm="1">
        <f t="array" ref="L338">SUMPRODUCT(--ISTEXT(B338:K338)*(B338:K338&lt;&gt;"No"))</f>
        <v>4</v>
      </c>
    </row>
    <row r="339" spans="1:12" x14ac:dyDescent="0.35">
      <c r="A339" s="3" t="s">
        <v>133</v>
      </c>
      <c r="B339" t="s">
        <v>2715</v>
      </c>
      <c r="C339" t="s">
        <v>244</v>
      </c>
      <c r="D339" t="s">
        <v>231</v>
      </c>
      <c r="E339" t="s">
        <v>2719</v>
      </c>
      <c r="F339" t="s">
        <v>2718</v>
      </c>
      <c r="L339" s="11" cm="1">
        <f t="array" ref="L339">SUMPRODUCT(--ISTEXT(B339:K339)*(B339:K339&lt;&gt;"No"))</f>
        <v>5</v>
      </c>
    </row>
    <row r="340" spans="1:12" x14ac:dyDescent="0.35">
      <c r="A340" s="3" t="s">
        <v>133</v>
      </c>
      <c r="B340" t="s">
        <v>2715</v>
      </c>
      <c r="C340" t="s">
        <v>244</v>
      </c>
      <c r="D340" t="s">
        <v>2721</v>
      </c>
      <c r="E340" t="s">
        <v>231</v>
      </c>
      <c r="F340" t="s">
        <v>1177</v>
      </c>
      <c r="G340" t="s">
        <v>2719</v>
      </c>
      <c r="H340" t="s">
        <v>2718</v>
      </c>
      <c r="I340" t="s">
        <v>2717</v>
      </c>
      <c r="J340" t="s">
        <v>854</v>
      </c>
      <c r="K340" t="s">
        <v>198</v>
      </c>
      <c r="L340" s="11" cm="1">
        <f t="array" ref="L340">SUMPRODUCT(--ISTEXT(B340:K340)*(B340:K340&lt;&gt;"No"))</f>
        <v>10</v>
      </c>
    </row>
    <row r="341" spans="1:12" x14ac:dyDescent="0.35">
      <c r="A341" s="3" t="s">
        <v>133</v>
      </c>
      <c r="B341" t="s">
        <v>2715</v>
      </c>
      <c r="C341" t="s">
        <v>2717</v>
      </c>
      <c r="L341" s="11" cm="1">
        <f t="array" ref="L341">SUMPRODUCT(--ISTEXT(B341:K341)*(B341:K341&lt;&gt;"No"))</f>
        <v>2</v>
      </c>
    </row>
    <row r="342" spans="1:12" x14ac:dyDescent="0.35">
      <c r="A342" s="3" t="s">
        <v>133</v>
      </c>
      <c r="B342" t="s">
        <v>2715</v>
      </c>
      <c r="C342" t="s">
        <v>231</v>
      </c>
      <c r="L342" s="11" cm="1">
        <f t="array" ref="L342">SUMPRODUCT(--ISTEXT(B342:K342)*(B342:K342&lt;&gt;"No"))</f>
        <v>2</v>
      </c>
    </row>
    <row r="343" spans="1:12" x14ac:dyDescent="0.35">
      <c r="A343" s="3" t="s">
        <v>133</v>
      </c>
      <c r="B343" t="s">
        <v>2715</v>
      </c>
      <c r="C343" t="s">
        <v>244</v>
      </c>
      <c r="D343" t="s">
        <v>1177</v>
      </c>
      <c r="E343" t="s">
        <v>2719</v>
      </c>
      <c r="F343" t="s">
        <v>2717</v>
      </c>
      <c r="G343" t="s">
        <v>854</v>
      </c>
      <c r="H343" t="s">
        <v>198</v>
      </c>
      <c r="L343" s="11" cm="1">
        <f t="array" ref="L343">SUMPRODUCT(--ISTEXT(B343:K343)*(B343:K343&lt;&gt;"No"))</f>
        <v>7</v>
      </c>
    </row>
    <row r="344" spans="1:12" x14ac:dyDescent="0.35">
      <c r="A344" s="3" t="s">
        <v>133</v>
      </c>
      <c r="B344" t="s">
        <v>2715</v>
      </c>
      <c r="L344" s="11" cm="1">
        <f t="array" ref="L344">SUMPRODUCT(--ISTEXT(B344:K344)*(B344:K344&lt;&gt;"No"))</f>
        <v>1</v>
      </c>
    </row>
    <row r="345" spans="1:12" x14ac:dyDescent="0.35">
      <c r="A345" s="3" t="s">
        <v>133</v>
      </c>
      <c r="B345" t="s">
        <v>2715</v>
      </c>
      <c r="C345" t="s">
        <v>244</v>
      </c>
      <c r="L345" s="11" cm="1">
        <f t="array" ref="L345">SUMPRODUCT(--ISTEXT(B345:K345)*(B345:K345&lt;&gt;"No"))</f>
        <v>2</v>
      </c>
    </row>
    <row r="346" spans="1:12" x14ac:dyDescent="0.35">
      <c r="A346" s="3" t="s">
        <v>133</v>
      </c>
      <c r="B346" t="s">
        <v>2715</v>
      </c>
      <c r="C346" t="s">
        <v>244</v>
      </c>
      <c r="D346" t="s">
        <v>2717</v>
      </c>
      <c r="L346" s="11" cm="1">
        <f t="array" ref="L346">SUMPRODUCT(--ISTEXT(B346:K346)*(B346:K346&lt;&gt;"No"))</f>
        <v>3</v>
      </c>
    </row>
    <row r="347" spans="1:12" x14ac:dyDescent="0.35">
      <c r="A347" s="3" t="s">
        <v>133</v>
      </c>
      <c r="B347" t="s">
        <v>2715</v>
      </c>
      <c r="C347" t="s">
        <v>244</v>
      </c>
      <c r="D347" t="s">
        <v>854</v>
      </c>
      <c r="E347" t="s">
        <v>198</v>
      </c>
      <c r="L347" s="11" cm="1">
        <f t="array" ref="L347">SUMPRODUCT(--ISTEXT(B347:K347)*(B347:K347&lt;&gt;"No"))</f>
        <v>4</v>
      </c>
    </row>
    <row r="348" spans="1:12" x14ac:dyDescent="0.35">
      <c r="A348" s="3" t="s">
        <v>133</v>
      </c>
      <c r="B348" t="s">
        <v>2715</v>
      </c>
      <c r="C348" t="s">
        <v>244</v>
      </c>
      <c r="D348" t="s">
        <v>2717</v>
      </c>
      <c r="L348" s="11" cm="1">
        <f t="array" ref="L348">SUMPRODUCT(--ISTEXT(B348:K348)*(B348:K348&lt;&gt;"No"))</f>
        <v>3</v>
      </c>
    </row>
    <row r="349" spans="1:12" x14ac:dyDescent="0.35">
      <c r="A349" s="3" t="s">
        <v>133</v>
      </c>
      <c r="B349" t="s">
        <v>2717</v>
      </c>
      <c r="L349" s="11" cm="1">
        <f t="array" ref="L349">SUMPRODUCT(--ISTEXT(B349:K349)*(B349:K349&lt;&gt;"No"))</f>
        <v>1</v>
      </c>
    </row>
    <row r="350" spans="1:12" x14ac:dyDescent="0.35">
      <c r="A350" s="3" t="s">
        <v>133</v>
      </c>
      <c r="B350" t="s">
        <v>2715</v>
      </c>
      <c r="C350" t="s">
        <v>244</v>
      </c>
      <c r="D350" t="s">
        <v>231</v>
      </c>
      <c r="E350" t="s">
        <v>1177</v>
      </c>
      <c r="F350" t="s">
        <v>2718</v>
      </c>
      <c r="G350" t="s">
        <v>198</v>
      </c>
      <c r="L350" s="11" cm="1">
        <f t="array" ref="L350">SUMPRODUCT(--ISTEXT(B350:K350)*(B350:K350&lt;&gt;"No"))</f>
        <v>6</v>
      </c>
    </row>
    <row r="351" spans="1:12" x14ac:dyDescent="0.35">
      <c r="A351" s="3" t="s">
        <v>133</v>
      </c>
      <c r="B351" t="s">
        <v>2715</v>
      </c>
      <c r="C351" t="s">
        <v>244</v>
      </c>
      <c r="L351" s="11" cm="1">
        <f t="array" ref="L351">SUMPRODUCT(--ISTEXT(B351:K351)*(B351:K351&lt;&gt;"No"))</f>
        <v>2</v>
      </c>
    </row>
    <row r="352" spans="1:12" x14ac:dyDescent="0.35">
      <c r="A352" s="3" t="s">
        <v>133</v>
      </c>
      <c r="B352" t="s">
        <v>2715</v>
      </c>
      <c r="C352" t="s">
        <v>244</v>
      </c>
      <c r="D352" t="s">
        <v>2717</v>
      </c>
      <c r="L352" s="11" cm="1">
        <f t="array" ref="L352">SUMPRODUCT(--ISTEXT(B352:K352)*(B352:K352&lt;&gt;"No"))</f>
        <v>3</v>
      </c>
    </row>
    <row r="353" spans="1:12" x14ac:dyDescent="0.35">
      <c r="A353" s="3" t="s">
        <v>133</v>
      </c>
      <c r="B353" t="s">
        <v>2715</v>
      </c>
      <c r="C353" t="s">
        <v>244</v>
      </c>
      <c r="D353" t="s">
        <v>2719</v>
      </c>
      <c r="E353" t="s">
        <v>2717</v>
      </c>
      <c r="F353" t="s">
        <v>2720</v>
      </c>
      <c r="G353" t="s">
        <v>198</v>
      </c>
      <c r="L353" s="11" cm="1">
        <f t="array" ref="L353">SUMPRODUCT(--ISTEXT(B353:K353)*(B353:K353&lt;&gt;"No"))</f>
        <v>6</v>
      </c>
    </row>
    <row r="354" spans="1:12" x14ac:dyDescent="0.35">
      <c r="A354" s="3" t="s">
        <v>133</v>
      </c>
      <c r="B354" t="s">
        <v>2715</v>
      </c>
      <c r="C354" t="s">
        <v>244</v>
      </c>
      <c r="D354" t="s">
        <v>2721</v>
      </c>
      <c r="E354" t="s">
        <v>231</v>
      </c>
      <c r="F354" t="s">
        <v>1177</v>
      </c>
      <c r="G354" t="s">
        <v>2717</v>
      </c>
      <c r="H354" t="s">
        <v>854</v>
      </c>
      <c r="I354" t="s">
        <v>198</v>
      </c>
      <c r="L354" s="11" cm="1">
        <f t="array" ref="L354">SUMPRODUCT(--ISTEXT(B354:K354)*(B354:K354&lt;&gt;"No"))</f>
        <v>8</v>
      </c>
    </row>
    <row r="355" spans="1:12" x14ac:dyDescent="0.35">
      <c r="A355" s="3" t="s">
        <v>133</v>
      </c>
      <c r="B355" t="s">
        <v>2715</v>
      </c>
      <c r="C355" t="s">
        <v>244</v>
      </c>
      <c r="L355" s="11" cm="1">
        <f t="array" ref="L355">SUMPRODUCT(--ISTEXT(B355:K355)*(B355:K355&lt;&gt;"No"))</f>
        <v>2</v>
      </c>
    </row>
    <row r="356" spans="1:12" x14ac:dyDescent="0.35">
      <c r="A356" s="3" t="s">
        <v>133</v>
      </c>
      <c r="B356" t="s">
        <v>2715</v>
      </c>
      <c r="C356" t="s">
        <v>2718</v>
      </c>
      <c r="D356" t="s">
        <v>854</v>
      </c>
      <c r="E356" t="s">
        <v>198</v>
      </c>
      <c r="L356" s="11" cm="1">
        <f t="array" ref="L356">SUMPRODUCT(--ISTEXT(B356:K356)*(B356:K356&lt;&gt;"No"))</f>
        <v>4</v>
      </c>
    </row>
    <row r="357" spans="1:12" x14ac:dyDescent="0.35">
      <c r="A357" s="3" t="s">
        <v>133</v>
      </c>
      <c r="B357" t="s">
        <v>244</v>
      </c>
      <c r="C357" t="s">
        <v>854</v>
      </c>
      <c r="L357" s="11" cm="1">
        <f t="array" ref="L357">SUMPRODUCT(--ISTEXT(B357:K357)*(B357:K357&lt;&gt;"No"))</f>
        <v>2</v>
      </c>
    </row>
    <row r="358" spans="1:12" x14ac:dyDescent="0.35">
      <c r="A358" s="3" t="s">
        <v>133</v>
      </c>
      <c r="B358" t="s">
        <v>2715</v>
      </c>
      <c r="C358" t="s">
        <v>244</v>
      </c>
      <c r="D358" t="s">
        <v>231</v>
      </c>
      <c r="L358" s="11" cm="1">
        <f t="array" ref="L358">SUMPRODUCT(--ISTEXT(B358:K358)*(B358:K358&lt;&gt;"No"))</f>
        <v>3</v>
      </c>
    </row>
    <row r="359" spans="1:12" x14ac:dyDescent="0.35">
      <c r="A359" s="3" t="s">
        <v>133</v>
      </c>
      <c r="B359" t="s">
        <v>2715</v>
      </c>
      <c r="C359" t="s">
        <v>2717</v>
      </c>
      <c r="L359" s="11" cm="1">
        <f t="array" ref="L359">SUMPRODUCT(--ISTEXT(B359:K359)*(B359:K359&lt;&gt;"No"))</f>
        <v>2</v>
      </c>
    </row>
    <row r="360" spans="1:12" x14ac:dyDescent="0.35">
      <c r="A360" s="3" t="s">
        <v>133</v>
      </c>
      <c r="B360" t="s">
        <v>2715</v>
      </c>
      <c r="C360" t="s">
        <v>244</v>
      </c>
      <c r="D360" t="s">
        <v>231</v>
      </c>
      <c r="E360" t="s">
        <v>2717</v>
      </c>
      <c r="F360" t="s">
        <v>198</v>
      </c>
      <c r="L360" s="11" cm="1">
        <f t="array" ref="L360">SUMPRODUCT(--ISTEXT(B360:K360)*(B360:K360&lt;&gt;"No"))</f>
        <v>5</v>
      </c>
    </row>
    <row r="361" spans="1:12" x14ac:dyDescent="0.35">
      <c r="A361" s="3" t="s">
        <v>133</v>
      </c>
      <c r="B361" t="s">
        <v>2715</v>
      </c>
      <c r="C361" t="s">
        <v>2717</v>
      </c>
      <c r="D361" t="s">
        <v>854</v>
      </c>
      <c r="E361" t="s">
        <v>2722</v>
      </c>
      <c r="F361" t="s">
        <v>198</v>
      </c>
      <c r="L361" s="11" cm="1">
        <f t="array" ref="L361">SUMPRODUCT(--ISTEXT(B361:K361)*(B361:K361&lt;&gt;"No"))</f>
        <v>5</v>
      </c>
    </row>
    <row r="362" spans="1:12" x14ac:dyDescent="0.35">
      <c r="A362" s="3" t="s">
        <v>476</v>
      </c>
      <c r="B362" t="s">
        <v>2715</v>
      </c>
      <c r="C362" t="s">
        <v>244</v>
      </c>
      <c r="D362" t="s">
        <v>231</v>
      </c>
      <c r="E362" t="s">
        <v>198</v>
      </c>
      <c r="L362" s="11" cm="1">
        <f t="array" ref="L362">SUMPRODUCT(--ISTEXT(B362:K362)*(B362:K362&lt;&gt;"No"))</f>
        <v>4</v>
      </c>
    </row>
    <row r="363" spans="1:12" x14ac:dyDescent="0.35">
      <c r="A363" s="3" t="s">
        <v>133</v>
      </c>
      <c r="B363" t="s">
        <v>2715</v>
      </c>
      <c r="C363" t="s">
        <v>244</v>
      </c>
      <c r="D363" t="s">
        <v>231</v>
      </c>
      <c r="E363" t="s">
        <v>1177</v>
      </c>
      <c r="F363" t="s">
        <v>854</v>
      </c>
      <c r="L363" s="11" cm="1">
        <f t="array" ref="L363">SUMPRODUCT(--ISTEXT(B363:K363)*(B363:K363&lt;&gt;"No"))</f>
        <v>5</v>
      </c>
    </row>
    <row r="364" spans="1:12" x14ac:dyDescent="0.35">
      <c r="A364" s="3" t="s">
        <v>133</v>
      </c>
      <c r="B364" t="s">
        <v>2715</v>
      </c>
      <c r="C364" t="s">
        <v>2719</v>
      </c>
      <c r="D364" t="s">
        <v>2720</v>
      </c>
      <c r="E364" t="s">
        <v>198</v>
      </c>
      <c r="L364" s="11" cm="1">
        <f t="array" ref="L364">SUMPRODUCT(--ISTEXT(B364:K364)*(B364:K364&lt;&gt;"No"))</f>
        <v>4</v>
      </c>
    </row>
    <row r="365" spans="1:12" x14ac:dyDescent="0.35">
      <c r="A365" s="3" t="s">
        <v>133</v>
      </c>
      <c r="B365" t="s">
        <v>2715</v>
      </c>
      <c r="C365" t="s">
        <v>198</v>
      </c>
      <c r="L365" s="11" cm="1">
        <f t="array" ref="L365">SUMPRODUCT(--ISTEXT(B365:K365)*(B365:K365&lt;&gt;"No"))</f>
        <v>2</v>
      </c>
    </row>
    <row r="366" spans="1:12" x14ac:dyDescent="0.35">
      <c r="A366" s="3" t="s">
        <v>133</v>
      </c>
      <c r="B366" t="s">
        <v>2715</v>
      </c>
      <c r="C366" t="s">
        <v>244</v>
      </c>
      <c r="L366" s="11" cm="1">
        <f t="array" ref="L366">SUMPRODUCT(--ISTEXT(B366:K366)*(B366:K366&lt;&gt;"No"))</f>
        <v>2</v>
      </c>
    </row>
    <row r="367" spans="1:12" x14ac:dyDescent="0.35">
      <c r="A367" s="3" t="s">
        <v>133</v>
      </c>
      <c r="B367" t="s">
        <v>2715</v>
      </c>
      <c r="C367" t="s">
        <v>244</v>
      </c>
      <c r="D367" t="s">
        <v>1177</v>
      </c>
      <c r="E367" t="s">
        <v>2719</v>
      </c>
      <c r="F367" t="s">
        <v>2717</v>
      </c>
      <c r="L367" s="11" cm="1">
        <f t="array" ref="L367">SUMPRODUCT(--ISTEXT(B367:K367)*(B367:K367&lt;&gt;"No"))</f>
        <v>5</v>
      </c>
    </row>
    <row r="368" spans="1:12" x14ac:dyDescent="0.35">
      <c r="A368" s="3" t="s">
        <v>133</v>
      </c>
      <c r="B368" t="s">
        <v>2715</v>
      </c>
      <c r="C368" t="s">
        <v>2719</v>
      </c>
      <c r="D368" t="s">
        <v>2717</v>
      </c>
      <c r="L368" s="11" cm="1">
        <f t="array" ref="L368">SUMPRODUCT(--ISTEXT(B368:K368)*(B368:K368&lt;&gt;"No"))</f>
        <v>3</v>
      </c>
    </row>
    <row r="369" spans="1:12" x14ac:dyDescent="0.35">
      <c r="A369" s="3" t="s">
        <v>133</v>
      </c>
      <c r="B369" t="s">
        <v>2715</v>
      </c>
      <c r="C369" t="s">
        <v>2718</v>
      </c>
      <c r="D369" t="s">
        <v>854</v>
      </c>
      <c r="L369" s="11" cm="1">
        <f t="array" ref="L369">SUMPRODUCT(--ISTEXT(B369:K369)*(B369:K369&lt;&gt;"No"))</f>
        <v>3</v>
      </c>
    </row>
    <row r="370" spans="1:12" x14ac:dyDescent="0.35">
      <c r="A370" s="3" t="s">
        <v>133</v>
      </c>
      <c r="B370" t="s">
        <v>2715</v>
      </c>
      <c r="C370" t="s">
        <v>244</v>
      </c>
      <c r="D370" t="s">
        <v>2717</v>
      </c>
      <c r="L370" s="11" cm="1">
        <f t="array" ref="L370">SUMPRODUCT(--ISTEXT(B370:K370)*(B370:K370&lt;&gt;"No"))</f>
        <v>3</v>
      </c>
    </row>
    <row r="371" spans="1:12" x14ac:dyDescent="0.35">
      <c r="A371" s="3" t="s">
        <v>133</v>
      </c>
      <c r="B371" t="s">
        <v>2715</v>
      </c>
      <c r="C371" t="s">
        <v>2717</v>
      </c>
      <c r="L371" s="11" cm="1">
        <f t="array" ref="L371">SUMPRODUCT(--ISTEXT(B371:K371)*(B371:K371&lt;&gt;"No"))</f>
        <v>2</v>
      </c>
    </row>
    <row r="372" spans="1:12" x14ac:dyDescent="0.35">
      <c r="A372" s="3" t="s">
        <v>133</v>
      </c>
      <c r="B372" t="s">
        <v>2715</v>
      </c>
      <c r="C372" t="s">
        <v>244</v>
      </c>
      <c r="D372" t="s">
        <v>2717</v>
      </c>
      <c r="E372" t="s">
        <v>854</v>
      </c>
      <c r="F372" t="s">
        <v>198</v>
      </c>
      <c r="L372" s="11" cm="1">
        <f t="array" ref="L372">SUMPRODUCT(--ISTEXT(B372:K372)*(B372:K372&lt;&gt;"No"))</f>
        <v>5</v>
      </c>
    </row>
    <row r="373" spans="1:12" x14ac:dyDescent="0.35">
      <c r="A373" s="3" t="s">
        <v>133</v>
      </c>
      <c r="B373" t="s">
        <v>2715</v>
      </c>
      <c r="C373" t="s">
        <v>244</v>
      </c>
      <c r="D373" t="s">
        <v>2717</v>
      </c>
      <c r="L373" s="11" cm="1">
        <f t="array" ref="L373">SUMPRODUCT(--ISTEXT(B373:K373)*(B373:K373&lt;&gt;"No"))</f>
        <v>3</v>
      </c>
    </row>
    <row r="374" spans="1:12" x14ac:dyDescent="0.35">
      <c r="A374" s="3" t="s">
        <v>133</v>
      </c>
      <c r="B374" t="s">
        <v>2715</v>
      </c>
      <c r="C374" t="s">
        <v>244</v>
      </c>
      <c r="D374" t="s">
        <v>2717</v>
      </c>
      <c r="E374" t="s">
        <v>198</v>
      </c>
      <c r="L374" s="11" cm="1">
        <f t="array" ref="L374">SUMPRODUCT(--ISTEXT(B374:K374)*(B374:K374&lt;&gt;"No"))</f>
        <v>4</v>
      </c>
    </row>
    <row r="375" spans="1:12" x14ac:dyDescent="0.35">
      <c r="A375" s="3" t="s">
        <v>133</v>
      </c>
      <c r="B375" t="s">
        <v>2715</v>
      </c>
      <c r="L375" s="11" cm="1">
        <f t="array" ref="L375">SUMPRODUCT(--ISTEXT(B375:K375)*(B375:K375&lt;&gt;"No"))</f>
        <v>1</v>
      </c>
    </row>
    <row r="376" spans="1:12" x14ac:dyDescent="0.35">
      <c r="A376" s="3" t="s">
        <v>133</v>
      </c>
      <c r="B376" t="s">
        <v>2715</v>
      </c>
      <c r="C376" t="s">
        <v>2717</v>
      </c>
      <c r="D376" t="s">
        <v>198</v>
      </c>
      <c r="L376" s="11" cm="1">
        <f t="array" ref="L376">SUMPRODUCT(--ISTEXT(B376:K376)*(B376:K376&lt;&gt;"No"))</f>
        <v>3</v>
      </c>
    </row>
    <row r="377" spans="1:12" x14ac:dyDescent="0.35">
      <c r="A377" s="3" t="s">
        <v>133</v>
      </c>
      <c r="B377" t="s">
        <v>2715</v>
      </c>
      <c r="C377" t="s">
        <v>1487</v>
      </c>
      <c r="L377" s="11" cm="1">
        <f t="array" ref="L377">SUMPRODUCT(--ISTEXT(B377:K377)*(B377:K377&lt;&gt;"No"))</f>
        <v>2</v>
      </c>
    </row>
    <row r="378" spans="1:12" x14ac:dyDescent="0.35">
      <c r="A378" s="3" t="s">
        <v>133</v>
      </c>
      <c r="B378" t="s">
        <v>2715</v>
      </c>
      <c r="C378" t="s">
        <v>2721</v>
      </c>
      <c r="D378" t="s">
        <v>231</v>
      </c>
      <c r="E378" t="s">
        <v>2719</v>
      </c>
      <c r="F378" t="s">
        <v>2718</v>
      </c>
      <c r="G378" t="s">
        <v>854</v>
      </c>
      <c r="L378" s="11" cm="1">
        <f t="array" ref="L378">SUMPRODUCT(--ISTEXT(B378:K378)*(B378:K378&lt;&gt;"No"))</f>
        <v>6</v>
      </c>
    </row>
    <row r="379" spans="1:12" x14ac:dyDescent="0.35">
      <c r="A379" s="3" t="s">
        <v>133</v>
      </c>
      <c r="B379" t="s">
        <v>2715</v>
      </c>
      <c r="C379" t="s">
        <v>2721</v>
      </c>
      <c r="D379" t="s">
        <v>231</v>
      </c>
      <c r="E379" t="s">
        <v>1177</v>
      </c>
      <c r="F379" t="s">
        <v>854</v>
      </c>
      <c r="G379" t="s">
        <v>198</v>
      </c>
      <c r="L379" s="11" cm="1">
        <f t="array" ref="L379">SUMPRODUCT(--ISTEXT(B379:K379)*(B379:K379&lt;&gt;"No"))</f>
        <v>6</v>
      </c>
    </row>
    <row r="380" spans="1:12" x14ac:dyDescent="0.35">
      <c r="A380" s="3" t="s">
        <v>133</v>
      </c>
      <c r="B380" t="s">
        <v>2715</v>
      </c>
      <c r="C380" t="s">
        <v>244</v>
      </c>
      <c r="D380" t="s">
        <v>2717</v>
      </c>
      <c r="L380" s="11" cm="1">
        <f t="array" ref="L380">SUMPRODUCT(--ISTEXT(B380:K380)*(B380:K380&lt;&gt;"No"))</f>
        <v>3</v>
      </c>
    </row>
    <row r="381" spans="1:12" x14ac:dyDescent="0.35">
      <c r="A381" s="3" t="s">
        <v>133</v>
      </c>
      <c r="B381" t="s">
        <v>2715</v>
      </c>
      <c r="C381" t="s">
        <v>2721</v>
      </c>
      <c r="D381" t="s">
        <v>231</v>
      </c>
      <c r="L381" s="11" cm="1">
        <f t="array" ref="L381">SUMPRODUCT(--ISTEXT(B381:K381)*(B381:K381&lt;&gt;"No"))</f>
        <v>3</v>
      </c>
    </row>
    <row r="382" spans="1:12" x14ac:dyDescent="0.35">
      <c r="A382" s="5" t="s">
        <v>133</v>
      </c>
      <c r="B382" t="s">
        <v>2715</v>
      </c>
      <c r="C382" t="s">
        <v>244</v>
      </c>
      <c r="D382" t="s">
        <v>2717</v>
      </c>
      <c r="E382" t="s">
        <v>198</v>
      </c>
      <c r="L382" s="11" cm="1">
        <f t="array" ref="L382">SUMPRODUCT(--ISTEXT(B382:K382)*(B382:K382&lt;&gt;"No"))</f>
        <v>4</v>
      </c>
    </row>
    <row r="383" spans="1:12" x14ac:dyDescent="0.35">
      <c r="A383" s="5" t="s">
        <v>133</v>
      </c>
      <c r="B383" t="s">
        <v>2715</v>
      </c>
      <c r="C383" t="s">
        <v>244</v>
      </c>
      <c r="D383" t="s">
        <v>231</v>
      </c>
      <c r="E383" t="s">
        <v>2717</v>
      </c>
      <c r="L383" s="11" cm="1">
        <f t="array" ref="L383">SUMPRODUCT(--ISTEXT(B383:K383)*(B383:K383&lt;&gt;"No"))</f>
        <v>4</v>
      </c>
    </row>
    <row r="384" spans="1:12" x14ac:dyDescent="0.35">
      <c r="A384" s="5" t="s">
        <v>133</v>
      </c>
      <c r="B384" t="s">
        <v>244</v>
      </c>
      <c r="C384" t="s">
        <v>1177</v>
      </c>
      <c r="D384" t="s">
        <v>2719</v>
      </c>
      <c r="E384" t="s">
        <v>2717</v>
      </c>
      <c r="L384" s="11" cm="1">
        <f t="array" ref="L384">SUMPRODUCT(--ISTEXT(B384:K384)*(B384:K384&lt;&gt;"No"))</f>
        <v>4</v>
      </c>
    </row>
  </sheetData>
  <autoFilter ref="A1:L1" xr:uid="{97B67FEB-4E00-41A0-9120-52A51C2E54CC}"/>
  <phoneticPr fontId="4" type="noConversion"/>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201-0647-4685-8BE4-B26EB58D8832}">
  <dimension ref="A1:F30"/>
  <sheetViews>
    <sheetView workbookViewId="0">
      <selection activeCell="E32" sqref="E32"/>
    </sheetView>
  </sheetViews>
  <sheetFormatPr defaultRowHeight="14.5" x14ac:dyDescent="0.35"/>
  <cols>
    <col min="5" max="5" width="22.7265625" bestFit="1" customWidth="1"/>
    <col min="6" max="6" width="6.54296875" bestFit="1" customWidth="1"/>
  </cols>
  <sheetData>
    <row r="1" spans="1:6" x14ac:dyDescent="0.35">
      <c r="A1" s="12" t="s">
        <v>2735</v>
      </c>
    </row>
    <row r="2" spans="1:6" x14ac:dyDescent="0.35">
      <c r="A2" t="s">
        <v>2715</v>
      </c>
      <c r="E2" s="14" t="s">
        <v>2736</v>
      </c>
      <c r="F2" t="s">
        <v>2737</v>
      </c>
    </row>
    <row r="3" spans="1:6" x14ac:dyDescent="0.35">
      <c r="A3" t="s">
        <v>2715</v>
      </c>
      <c r="E3" t="s">
        <v>2715</v>
      </c>
      <c r="F3" s="11">
        <v>26</v>
      </c>
    </row>
    <row r="4" spans="1:6" x14ac:dyDescent="0.35">
      <c r="A4" t="s">
        <v>2715</v>
      </c>
      <c r="E4" t="s">
        <v>2717</v>
      </c>
      <c r="F4" s="11">
        <v>2</v>
      </c>
    </row>
    <row r="5" spans="1:6" x14ac:dyDescent="0.35">
      <c r="A5" t="s">
        <v>2715</v>
      </c>
      <c r="E5" t="s">
        <v>198</v>
      </c>
      <c r="F5" s="11">
        <v>1</v>
      </c>
    </row>
    <row r="6" spans="1:6" x14ac:dyDescent="0.35">
      <c r="A6" t="s">
        <v>2715</v>
      </c>
      <c r="E6" t="s">
        <v>2734</v>
      </c>
      <c r="F6" s="11">
        <v>29</v>
      </c>
    </row>
    <row r="7" spans="1:6" x14ac:dyDescent="0.35">
      <c r="A7" t="s">
        <v>2715</v>
      </c>
    </row>
    <row r="8" spans="1:6" x14ac:dyDescent="0.35">
      <c r="A8" t="s">
        <v>2715</v>
      </c>
    </row>
    <row r="9" spans="1:6" x14ac:dyDescent="0.35">
      <c r="A9" t="s">
        <v>2715</v>
      </c>
    </row>
    <row r="10" spans="1:6" x14ac:dyDescent="0.35">
      <c r="A10" t="s">
        <v>2715</v>
      </c>
    </row>
    <row r="11" spans="1:6" x14ac:dyDescent="0.35">
      <c r="A11" t="s">
        <v>2715</v>
      </c>
    </row>
    <row r="12" spans="1:6" x14ac:dyDescent="0.35">
      <c r="A12" t="s">
        <v>2715</v>
      </c>
    </row>
    <row r="13" spans="1:6" x14ac:dyDescent="0.35">
      <c r="A13" t="s">
        <v>2715</v>
      </c>
    </row>
    <row r="14" spans="1:6" x14ac:dyDescent="0.35">
      <c r="A14" t="s">
        <v>2715</v>
      </c>
    </row>
    <row r="15" spans="1:6" x14ac:dyDescent="0.35">
      <c r="A15" t="s">
        <v>2715</v>
      </c>
    </row>
    <row r="16" spans="1:6" x14ac:dyDescent="0.35">
      <c r="A16" t="s">
        <v>2715</v>
      </c>
    </row>
    <row r="17" spans="1:1" x14ac:dyDescent="0.35">
      <c r="A17" t="s">
        <v>2715</v>
      </c>
    </row>
    <row r="18" spans="1:1" x14ac:dyDescent="0.35">
      <c r="A18" t="s">
        <v>2715</v>
      </c>
    </row>
    <row r="19" spans="1:1" x14ac:dyDescent="0.35">
      <c r="A19" t="s">
        <v>2715</v>
      </c>
    </row>
    <row r="20" spans="1:1" x14ac:dyDescent="0.35">
      <c r="A20" t="s">
        <v>2715</v>
      </c>
    </row>
    <row r="21" spans="1:1" x14ac:dyDescent="0.35">
      <c r="A21" t="s">
        <v>2715</v>
      </c>
    </row>
    <row r="22" spans="1:1" x14ac:dyDescent="0.35">
      <c r="A22" t="s">
        <v>2715</v>
      </c>
    </row>
    <row r="23" spans="1:1" x14ac:dyDescent="0.35">
      <c r="A23" t="s">
        <v>2715</v>
      </c>
    </row>
    <row r="24" spans="1:1" x14ac:dyDescent="0.35">
      <c r="A24" t="s">
        <v>2715</v>
      </c>
    </row>
    <row r="25" spans="1:1" x14ac:dyDescent="0.35">
      <c r="A25" t="s">
        <v>2715</v>
      </c>
    </row>
    <row r="26" spans="1:1" x14ac:dyDescent="0.35">
      <c r="A26" t="s">
        <v>198</v>
      </c>
    </row>
    <row r="27" spans="1:1" x14ac:dyDescent="0.35">
      <c r="A27" t="s">
        <v>2717</v>
      </c>
    </row>
    <row r="28" spans="1:1" x14ac:dyDescent="0.35">
      <c r="A28" t="s">
        <v>2715</v>
      </c>
    </row>
    <row r="29" spans="1:1" x14ac:dyDescent="0.35">
      <c r="A29" t="s">
        <v>2717</v>
      </c>
    </row>
    <row r="30" spans="1:1" x14ac:dyDescent="0.35">
      <c r="A30" t="s">
        <v>2715</v>
      </c>
    </row>
  </sheetData>
  <conditionalFormatting pivot="1" sqref="F3:F5">
    <cfRule type="colorScale" priority="1">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738-16E2-42CC-B733-F0174A5B3B72}">
  <dimension ref="A1:T83"/>
  <sheetViews>
    <sheetView workbookViewId="0">
      <selection activeCell="J1" sqref="J1:K12"/>
    </sheetView>
  </sheetViews>
  <sheetFormatPr defaultRowHeight="14.5" x14ac:dyDescent="0.35"/>
  <cols>
    <col min="1" max="1" width="20.453125" bestFit="1" customWidth="1"/>
    <col min="2" max="2" width="22.7265625" bestFit="1" customWidth="1"/>
    <col min="10" max="10" width="22.7265625" bestFit="1" customWidth="1"/>
    <col min="11" max="11" width="24.7265625" bestFit="1" customWidth="1"/>
    <col min="20" max="20" width="11.26953125" bestFit="1" customWidth="1"/>
  </cols>
  <sheetData>
    <row r="1" spans="1:11" x14ac:dyDescent="0.35">
      <c r="A1" s="12" t="s">
        <v>2748</v>
      </c>
      <c r="J1" s="14" t="s">
        <v>2748</v>
      </c>
      <c r="K1" t="s">
        <v>2749</v>
      </c>
    </row>
    <row r="2" spans="1:11" x14ac:dyDescent="0.35">
      <c r="A2" t="s">
        <v>2715</v>
      </c>
      <c r="B2" t="s">
        <v>198</v>
      </c>
      <c r="J2" t="s">
        <v>2715</v>
      </c>
      <c r="K2">
        <v>76</v>
      </c>
    </row>
    <row r="3" spans="1:11" x14ac:dyDescent="0.35">
      <c r="A3" t="s">
        <v>2715</v>
      </c>
      <c r="B3" t="s">
        <v>2717</v>
      </c>
      <c r="J3" t="s">
        <v>244</v>
      </c>
      <c r="K3">
        <v>32</v>
      </c>
    </row>
    <row r="4" spans="1:11" x14ac:dyDescent="0.35">
      <c r="A4" t="s">
        <v>2715</v>
      </c>
      <c r="B4" t="s">
        <v>244</v>
      </c>
      <c r="J4" t="s">
        <v>2717</v>
      </c>
      <c r="K4">
        <v>21</v>
      </c>
    </row>
    <row r="5" spans="1:11" x14ac:dyDescent="0.35">
      <c r="A5" t="s">
        <v>2715</v>
      </c>
      <c r="B5" t="s">
        <v>2719</v>
      </c>
      <c r="J5" t="s">
        <v>231</v>
      </c>
      <c r="K5">
        <v>10</v>
      </c>
    </row>
    <row r="6" spans="1:11" x14ac:dyDescent="0.35">
      <c r="A6" t="s">
        <v>2715</v>
      </c>
      <c r="B6" t="s">
        <v>244</v>
      </c>
      <c r="J6" t="s">
        <v>198</v>
      </c>
      <c r="K6">
        <v>9</v>
      </c>
    </row>
    <row r="7" spans="1:11" x14ac:dyDescent="0.35">
      <c r="A7" t="s">
        <v>2715</v>
      </c>
      <c r="B7" t="s">
        <v>2717</v>
      </c>
      <c r="J7" t="s">
        <v>2719</v>
      </c>
      <c r="K7">
        <v>6</v>
      </c>
    </row>
    <row r="8" spans="1:11" x14ac:dyDescent="0.35">
      <c r="A8" t="s">
        <v>2715</v>
      </c>
      <c r="B8" t="s">
        <v>244</v>
      </c>
      <c r="J8" t="s">
        <v>854</v>
      </c>
      <c r="K8">
        <v>4</v>
      </c>
    </row>
    <row r="9" spans="1:11" x14ac:dyDescent="0.35">
      <c r="A9" t="s">
        <v>2715</v>
      </c>
      <c r="B9" t="s">
        <v>231</v>
      </c>
      <c r="J9" t="s">
        <v>1177</v>
      </c>
      <c r="K9">
        <v>3</v>
      </c>
    </row>
    <row r="10" spans="1:11" x14ac:dyDescent="0.35">
      <c r="A10" t="s">
        <v>2715</v>
      </c>
      <c r="B10" t="s">
        <v>244</v>
      </c>
      <c r="J10" t="s">
        <v>1487</v>
      </c>
      <c r="K10">
        <v>2</v>
      </c>
    </row>
    <row r="11" spans="1:11" x14ac:dyDescent="0.35">
      <c r="A11" t="s">
        <v>2715</v>
      </c>
      <c r="B11" t="s">
        <v>244</v>
      </c>
      <c r="J11" t="s">
        <v>2718</v>
      </c>
      <c r="K11">
        <v>1</v>
      </c>
    </row>
    <row r="12" spans="1:11" x14ac:dyDescent="0.35">
      <c r="A12" t="s">
        <v>2715</v>
      </c>
      <c r="B12" t="s">
        <v>2719</v>
      </c>
      <c r="J12" t="s">
        <v>2734</v>
      </c>
      <c r="K12">
        <v>164</v>
      </c>
    </row>
    <row r="13" spans="1:11" x14ac:dyDescent="0.35">
      <c r="A13" t="s">
        <v>2715</v>
      </c>
      <c r="B13" t="s">
        <v>2717</v>
      </c>
    </row>
    <row r="14" spans="1:11" x14ac:dyDescent="0.35">
      <c r="A14" t="s">
        <v>2715</v>
      </c>
      <c r="B14" t="s">
        <v>244</v>
      </c>
    </row>
    <row r="15" spans="1:11" x14ac:dyDescent="0.35">
      <c r="A15" t="s">
        <v>2715</v>
      </c>
      <c r="B15" t="s">
        <v>2717</v>
      </c>
    </row>
    <row r="16" spans="1:11" x14ac:dyDescent="0.35">
      <c r="A16" t="s">
        <v>244</v>
      </c>
      <c r="B16" t="s">
        <v>2717</v>
      </c>
      <c r="J16" s="14" t="s">
        <v>2749</v>
      </c>
      <c r="K16" s="14" t="s">
        <v>2750</v>
      </c>
    </row>
    <row r="17" spans="1:20" x14ac:dyDescent="0.35">
      <c r="A17" t="s">
        <v>2715</v>
      </c>
      <c r="B17" t="s">
        <v>2717</v>
      </c>
      <c r="J17" s="14" t="s">
        <v>2748</v>
      </c>
      <c r="K17" t="s">
        <v>244</v>
      </c>
      <c r="L17" t="s">
        <v>2717</v>
      </c>
      <c r="M17" t="s">
        <v>231</v>
      </c>
      <c r="N17" t="s">
        <v>198</v>
      </c>
      <c r="O17" t="s">
        <v>2719</v>
      </c>
      <c r="P17" t="s">
        <v>854</v>
      </c>
      <c r="Q17" t="s">
        <v>1177</v>
      </c>
      <c r="R17" t="s">
        <v>1487</v>
      </c>
      <c r="S17" t="s">
        <v>2718</v>
      </c>
      <c r="T17" t="s">
        <v>2734</v>
      </c>
    </row>
    <row r="18" spans="1:20" x14ac:dyDescent="0.35">
      <c r="A18" t="s">
        <v>2715</v>
      </c>
      <c r="B18" t="s">
        <v>244</v>
      </c>
      <c r="J18" t="s">
        <v>2715</v>
      </c>
      <c r="K18">
        <v>27</v>
      </c>
      <c r="L18">
        <v>18</v>
      </c>
      <c r="M18">
        <v>10</v>
      </c>
      <c r="N18">
        <v>7</v>
      </c>
      <c r="O18">
        <v>6</v>
      </c>
      <c r="P18">
        <v>3</v>
      </c>
      <c r="Q18">
        <v>2</v>
      </c>
      <c r="R18">
        <v>2</v>
      </c>
      <c r="S18">
        <v>1</v>
      </c>
      <c r="T18">
        <v>76</v>
      </c>
    </row>
    <row r="19" spans="1:20" x14ac:dyDescent="0.35">
      <c r="A19" t="s">
        <v>244</v>
      </c>
      <c r="B19" t="s">
        <v>2717</v>
      </c>
      <c r="J19" t="s">
        <v>244</v>
      </c>
      <c r="L19">
        <v>2</v>
      </c>
      <c r="N19">
        <v>1</v>
      </c>
      <c r="P19">
        <v>1</v>
      </c>
      <c r="Q19">
        <v>1</v>
      </c>
      <c r="T19">
        <v>5</v>
      </c>
    </row>
    <row r="20" spans="1:20" x14ac:dyDescent="0.35">
      <c r="A20" t="s">
        <v>2715</v>
      </c>
      <c r="B20" t="s">
        <v>2717</v>
      </c>
      <c r="J20" t="s">
        <v>2717</v>
      </c>
      <c r="N20">
        <v>1</v>
      </c>
      <c r="T20">
        <v>1</v>
      </c>
    </row>
    <row r="21" spans="1:20" x14ac:dyDescent="0.35">
      <c r="A21" t="s">
        <v>2715</v>
      </c>
      <c r="B21" t="s">
        <v>244</v>
      </c>
      <c r="J21" t="s">
        <v>2734</v>
      </c>
      <c r="K21">
        <v>27</v>
      </c>
      <c r="L21">
        <v>20</v>
      </c>
      <c r="M21">
        <v>10</v>
      </c>
      <c r="N21">
        <v>9</v>
      </c>
      <c r="O21">
        <v>6</v>
      </c>
      <c r="P21">
        <v>4</v>
      </c>
      <c r="Q21">
        <v>3</v>
      </c>
      <c r="R21">
        <v>2</v>
      </c>
      <c r="S21">
        <v>1</v>
      </c>
      <c r="T21">
        <v>82</v>
      </c>
    </row>
    <row r="22" spans="1:20" x14ac:dyDescent="0.35">
      <c r="A22" t="s">
        <v>2715</v>
      </c>
      <c r="B22" t="s">
        <v>854</v>
      </c>
    </row>
    <row r="23" spans="1:20" x14ac:dyDescent="0.35">
      <c r="A23" t="s">
        <v>2715</v>
      </c>
      <c r="B23" t="s">
        <v>231</v>
      </c>
    </row>
    <row r="24" spans="1:20" x14ac:dyDescent="0.35">
      <c r="A24" t="s">
        <v>2715</v>
      </c>
      <c r="B24" t="s">
        <v>244</v>
      </c>
    </row>
    <row r="25" spans="1:20" x14ac:dyDescent="0.35">
      <c r="A25" t="s">
        <v>2715</v>
      </c>
      <c r="B25" t="s">
        <v>2717</v>
      </c>
    </row>
    <row r="26" spans="1:20" x14ac:dyDescent="0.35">
      <c r="A26" t="s">
        <v>2715</v>
      </c>
      <c r="B26" t="s">
        <v>244</v>
      </c>
    </row>
    <row r="27" spans="1:20" x14ac:dyDescent="0.35">
      <c r="A27" t="s">
        <v>2715</v>
      </c>
      <c r="B27" t="s">
        <v>244</v>
      </c>
    </row>
    <row r="28" spans="1:20" x14ac:dyDescent="0.35">
      <c r="A28" t="s">
        <v>2715</v>
      </c>
      <c r="B28" t="s">
        <v>2717</v>
      </c>
    </row>
    <row r="29" spans="1:20" x14ac:dyDescent="0.35">
      <c r="A29" t="s">
        <v>2715</v>
      </c>
      <c r="B29" t="s">
        <v>244</v>
      </c>
    </row>
    <row r="30" spans="1:20" x14ac:dyDescent="0.35">
      <c r="A30" t="s">
        <v>2715</v>
      </c>
      <c r="B30" t="s">
        <v>1177</v>
      </c>
    </row>
    <row r="31" spans="1:20" x14ac:dyDescent="0.35">
      <c r="A31" t="s">
        <v>2715</v>
      </c>
      <c r="B31" t="s">
        <v>2719</v>
      </c>
    </row>
    <row r="32" spans="1:20" x14ac:dyDescent="0.35">
      <c r="A32" t="s">
        <v>2715</v>
      </c>
      <c r="B32" t="s">
        <v>244</v>
      </c>
    </row>
    <row r="33" spans="1:2" x14ac:dyDescent="0.35">
      <c r="A33" t="s">
        <v>2715</v>
      </c>
      <c r="B33" t="s">
        <v>198</v>
      </c>
    </row>
    <row r="34" spans="1:2" x14ac:dyDescent="0.35">
      <c r="A34" t="s">
        <v>2715</v>
      </c>
      <c r="B34" t="s">
        <v>244</v>
      </c>
    </row>
    <row r="35" spans="1:2" x14ac:dyDescent="0.35">
      <c r="A35" t="s">
        <v>2715</v>
      </c>
      <c r="B35" t="s">
        <v>198</v>
      </c>
    </row>
    <row r="36" spans="1:2" x14ac:dyDescent="0.35">
      <c r="A36" t="s">
        <v>2715</v>
      </c>
      <c r="B36" t="s">
        <v>244</v>
      </c>
    </row>
    <row r="37" spans="1:2" x14ac:dyDescent="0.35">
      <c r="A37" t="s">
        <v>2715</v>
      </c>
      <c r="B37" t="s">
        <v>231</v>
      </c>
    </row>
    <row r="38" spans="1:2" x14ac:dyDescent="0.35">
      <c r="A38" t="s">
        <v>2715</v>
      </c>
      <c r="B38" t="s">
        <v>244</v>
      </c>
    </row>
    <row r="39" spans="1:2" x14ac:dyDescent="0.35">
      <c r="A39" t="s">
        <v>2715</v>
      </c>
      <c r="B39" t="s">
        <v>2718</v>
      </c>
    </row>
    <row r="40" spans="1:2" x14ac:dyDescent="0.35">
      <c r="A40" t="s">
        <v>2715</v>
      </c>
      <c r="B40" t="s">
        <v>2717</v>
      </c>
    </row>
    <row r="41" spans="1:2" x14ac:dyDescent="0.35">
      <c r="A41" t="s">
        <v>2715</v>
      </c>
      <c r="B41" t="s">
        <v>2717</v>
      </c>
    </row>
    <row r="42" spans="1:2" x14ac:dyDescent="0.35">
      <c r="A42" t="s">
        <v>2715</v>
      </c>
      <c r="B42" t="s">
        <v>244</v>
      </c>
    </row>
    <row r="43" spans="1:2" x14ac:dyDescent="0.35">
      <c r="A43" t="s">
        <v>2715</v>
      </c>
      <c r="B43" t="s">
        <v>1487</v>
      </c>
    </row>
    <row r="44" spans="1:2" x14ac:dyDescent="0.35">
      <c r="A44" t="s">
        <v>2715</v>
      </c>
      <c r="B44" t="s">
        <v>244</v>
      </c>
    </row>
    <row r="45" spans="1:2" x14ac:dyDescent="0.35">
      <c r="A45" t="s">
        <v>2715</v>
      </c>
      <c r="B45" t="s">
        <v>231</v>
      </c>
    </row>
    <row r="46" spans="1:2" x14ac:dyDescent="0.35">
      <c r="A46" t="s">
        <v>2715</v>
      </c>
      <c r="B46" t="s">
        <v>198</v>
      </c>
    </row>
    <row r="47" spans="1:2" x14ac:dyDescent="0.35">
      <c r="A47" t="s">
        <v>2715</v>
      </c>
      <c r="B47" t="s">
        <v>2719</v>
      </c>
    </row>
    <row r="48" spans="1:2" x14ac:dyDescent="0.35">
      <c r="A48" t="s">
        <v>2715</v>
      </c>
      <c r="B48" t="s">
        <v>198</v>
      </c>
    </row>
    <row r="49" spans="1:2" x14ac:dyDescent="0.35">
      <c r="A49" t="s">
        <v>2715</v>
      </c>
      <c r="B49" t="s">
        <v>231</v>
      </c>
    </row>
    <row r="50" spans="1:2" x14ac:dyDescent="0.35">
      <c r="A50" t="s">
        <v>2715</v>
      </c>
      <c r="B50" t="s">
        <v>2717</v>
      </c>
    </row>
    <row r="51" spans="1:2" x14ac:dyDescent="0.35">
      <c r="A51" t="s">
        <v>2715</v>
      </c>
      <c r="B51" t="s">
        <v>2719</v>
      </c>
    </row>
    <row r="52" spans="1:2" x14ac:dyDescent="0.35">
      <c r="A52" t="s">
        <v>244</v>
      </c>
      <c r="B52" t="s">
        <v>1177</v>
      </c>
    </row>
    <row r="53" spans="1:2" x14ac:dyDescent="0.35">
      <c r="A53" t="s">
        <v>2715</v>
      </c>
      <c r="B53" t="s">
        <v>244</v>
      </c>
    </row>
    <row r="54" spans="1:2" x14ac:dyDescent="0.35">
      <c r="A54" t="s">
        <v>2715</v>
      </c>
      <c r="B54" t="s">
        <v>2717</v>
      </c>
    </row>
    <row r="55" spans="1:2" x14ac:dyDescent="0.35">
      <c r="A55" t="s">
        <v>2715</v>
      </c>
      <c r="B55" t="s">
        <v>231</v>
      </c>
    </row>
    <row r="56" spans="1:2" x14ac:dyDescent="0.35">
      <c r="A56" t="s">
        <v>2715</v>
      </c>
      <c r="B56" t="s">
        <v>854</v>
      </c>
    </row>
    <row r="57" spans="1:2" x14ac:dyDescent="0.35">
      <c r="A57" t="s">
        <v>2715</v>
      </c>
      <c r="B57" t="s">
        <v>244</v>
      </c>
    </row>
    <row r="58" spans="1:2" x14ac:dyDescent="0.35">
      <c r="A58" t="s">
        <v>2715</v>
      </c>
      <c r="B58" t="s">
        <v>198</v>
      </c>
    </row>
    <row r="59" spans="1:2" x14ac:dyDescent="0.35">
      <c r="A59" t="s">
        <v>2715</v>
      </c>
      <c r="B59" t="s">
        <v>1177</v>
      </c>
    </row>
    <row r="60" spans="1:2" x14ac:dyDescent="0.35">
      <c r="A60" t="s">
        <v>2715</v>
      </c>
      <c r="B60" t="s">
        <v>2717</v>
      </c>
    </row>
    <row r="61" spans="1:2" x14ac:dyDescent="0.35">
      <c r="A61" t="s">
        <v>2715</v>
      </c>
      <c r="B61" t="s">
        <v>231</v>
      </c>
    </row>
    <row r="62" spans="1:2" x14ac:dyDescent="0.35">
      <c r="A62" t="s">
        <v>244</v>
      </c>
      <c r="B62" t="s">
        <v>198</v>
      </c>
    </row>
    <row r="63" spans="1:2" x14ac:dyDescent="0.35">
      <c r="A63" t="s">
        <v>2717</v>
      </c>
      <c r="B63" t="s">
        <v>198</v>
      </c>
    </row>
    <row r="64" spans="1:2" x14ac:dyDescent="0.35">
      <c r="A64" t="s">
        <v>2715</v>
      </c>
      <c r="B64" t="s">
        <v>854</v>
      </c>
    </row>
    <row r="65" spans="1:2" x14ac:dyDescent="0.35">
      <c r="A65" t="s">
        <v>2715</v>
      </c>
      <c r="B65" t="s">
        <v>2719</v>
      </c>
    </row>
    <row r="66" spans="1:2" x14ac:dyDescent="0.35">
      <c r="A66" t="s">
        <v>2715</v>
      </c>
      <c r="B66" t="s">
        <v>244</v>
      </c>
    </row>
    <row r="67" spans="1:2" x14ac:dyDescent="0.35">
      <c r="A67" t="s">
        <v>2715</v>
      </c>
      <c r="B67" t="s">
        <v>2717</v>
      </c>
    </row>
    <row r="68" spans="1:2" x14ac:dyDescent="0.35">
      <c r="A68" t="s">
        <v>2715</v>
      </c>
      <c r="B68" t="s">
        <v>231</v>
      </c>
    </row>
    <row r="69" spans="1:2" x14ac:dyDescent="0.35">
      <c r="A69" t="s">
        <v>2715</v>
      </c>
      <c r="B69" t="s">
        <v>244</v>
      </c>
    </row>
    <row r="70" spans="1:2" x14ac:dyDescent="0.35">
      <c r="A70" t="s">
        <v>2715</v>
      </c>
      <c r="B70" t="s">
        <v>231</v>
      </c>
    </row>
    <row r="71" spans="1:2" x14ac:dyDescent="0.35">
      <c r="A71" t="s">
        <v>2715</v>
      </c>
      <c r="B71" t="s">
        <v>244</v>
      </c>
    </row>
    <row r="72" spans="1:2" x14ac:dyDescent="0.35">
      <c r="A72" t="s">
        <v>2715</v>
      </c>
      <c r="B72" t="s">
        <v>2717</v>
      </c>
    </row>
    <row r="73" spans="1:2" x14ac:dyDescent="0.35">
      <c r="A73" t="s">
        <v>2715</v>
      </c>
      <c r="B73" t="s">
        <v>2717</v>
      </c>
    </row>
    <row r="74" spans="1:2" x14ac:dyDescent="0.35">
      <c r="A74" t="s">
        <v>2715</v>
      </c>
      <c r="B74" t="s">
        <v>231</v>
      </c>
    </row>
    <row r="75" spans="1:2" x14ac:dyDescent="0.35">
      <c r="A75" t="s">
        <v>2715</v>
      </c>
      <c r="B75" t="s">
        <v>244</v>
      </c>
    </row>
    <row r="76" spans="1:2" x14ac:dyDescent="0.35">
      <c r="A76" t="s">
        <v>2715</v>
      </c>
      <c r="B76" t="s">
        <v>244</v>
      </c>
    </row>
    <row r="77" spans="1:2" x14ac:dyDescent="0.35">
      <c r="A77" t="s">
        <v>2715</v>
      </c>
      <c r="B77" t="s">
        <v>244</v>
      </c>
    </row>
    <row r="78" spans="1:2" x14ac:dyDescent="0.35">
      <c r="A78" t="s">
        <v>244</v>
      </c>
      <c r="B78" t="s">
        <v>854</v>
      </c>
    </row>
    <row r="79" spans="1:2" x14ac:dyDescent="0.35">
      <c r="A79" t="s">
        <v>2715</v>
      </c>
      <c r="B79" t="s">
        <v>2717</v>
      </c>
    </row>
    <row r="80" spans="1:2" x14ac:dyDescent="0.35">
      <c r="A80" t="s">
        <v>2715</v>
      </c>
      <c r="B80" t="s">
        <v>198</v>
      </c>
    </row>
    <row r="81" spans="1:2" x14ac:dyDescent="0.35">
      <c r="A81" t="s">
        <v>2715</v>
      </c>
      <c r="B81" t="s">
        <v>244</v>
      </c>
    </row>
    <row r="82" spans="1:2" x14ac:dyDescent="0.35">
      <c r="A82" t="s">
        <v>2715</v>
      </c>
      <c r="B82" t="s">
        <v>2717</v>
      </c>
    </row>
    <row r="83" spans="1:2" x14ac:dyDescent="0.35">
      <c r="A83" t="s">
        <v>2715</v>
      </c>
      <c r="B83" t="s">
        <v>1487</v>
      </c>
    </row>
  </sheetData>
  <conditionalFormatting pivot="1" sqref="K18:S20">
    <cfRule type="colorScale" priority="1">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13F2-3360-4743-9606-618847709D69}">
  <dimension ref="A3:BO9"/>
  <sheetViews>
    <sheetView topLeftCell="S1" workbookViewId="0">
      <selection activeCell="AS8" sqref="AS8"/>
    </sheetView>
  </sheetViews>
  <sheetFormatPr defaultRowHeight="14.5" x14ac:dyDescent="0.35"/>
  <cols>
    <col min="1" max="1" width="20.453125" bestFit="1" customWidth="1"/>
    <col min="2" max="2" width="24.453125" bestFit="1" customWidth="1"/>
    <col min="3" max="4" width="26.453125" bestFit="1" customWidth="1"/>
    <col min="5" max="5" width="24.453125" bestFit="1" customWidth="1"/>
    <col min="6" max="7" width="26.453125" bestFit="1" customWidth="1"/>
    <col min="8" max="8" width="24.453125" bestFit="1" customWidth="1"/>
    <col min="9" max="10" width="26.453125" bestFit="1" customWidth="1"/>
    <col min="11" max="11" width="24.453125" bestFit="1" customWidth="1"/>
    <col min="12" max="13" width="26.453125" bestFit="1" customWidth="1"/>
    <col min="14" max="14" width="24.453125" bestFit="1" customWidth="1"/>
    <col min="15" max="16" width="26.453125" bestFit="1" customWidth="1"/>
    <col min="17" max="17" width="24.453125" bestFit="1" customWidth="1"/>
    <col min="18" max="19" width="26.453125" bestFit="1" customWidth="1"/>
    <col min="20" max="20" width="24.453125" bestFit="1" customWidth="1"/>
    <col min="21" max="22" width="26.453125" bestFit="1" customWidth="1"/>
    <col min="23" max="23" width="24.453125" bestFit="1" customWidth="1"/>
    <col min="24" max="25" width="26.453125" bestFit="1" customWidth="1"/>
    <col min="26" max="26" width="24.453125" bestFit="1" customWidth="1"/>
    <col min="27" max="28" width="26.453125" bestFit="1" customWidth="1"/>
    <col min="29" max="29" width="24.453125" bestFit="1" customWidth="1"/>
    <col min="30" max="31" width="26.453125" bestFit="1" customWidth="1"/>
    <col min="32" max="32" width="24.453125" bestFit="1" customWidth="1"/>
    <col min="33" max="34" width="26.453125" bestFit="1" customWidth="1"/>
    <col min="35" max="35" width="24.453125" bestFit="1" customWidth="1"/>
    <col min="36" max="37" width="26.453125" bestFit="1" customWidth="1"/>
    <col min="38" max="38" width="24.453125" bestFit="1" customWidth="1"/>
    <col min="39" max="40" width="26.453125" bestFit="1" customWidth="1"/>
    <col min="41" max="41" width="24.453125" bestFit="1" customWidth="1"/>
    <col min="42" max="43" width="26.453125" bestFit="1" customWidth="1"/>
    <col min="44" max="44" width="24.453125" bestFit="1" customWidth="1"/>
    <col min="45" max="46" width="26.453125" bestFit="1" customWidth="1"/>
    <col min="47" max="47" width="24.453125" bestFit="1" customWidth="1"/>
    <col min="48" max="49" width="26.453125" bestFit="1" customWidth="1"/>
    <col min="50" max="50" width="24.453125" bestFit="1" customWidth="1"/>
    <col min="51" max="52" width="26.453125" bestFit="1" customWidth="1"/>
    <col min="53" max="53" width="24.453125" bestFit="1" customWidth="1"/>
    <col min="54" max="55" width="26.453125" bestFit="1" customWidth="1"/>
    <col min="56" max="56" width="24.453125" bestFit="1" customWidth="1"/>
    <col min="57" max="58" width="26.453125" bestFit="1" customWidth="1"/>
    <col min="59" max="59" width="24.453125" bestFit="1" customWidth="1"/>
    <col min="60" max="61" width="26.453125" bestFit="1" customWidth="1"/>
    <col min="62" max="62" width="24.453125" bestFit="1" customWidth="1"/>
    <col min="63" max="64" width="26.453125" bestFit="1" customWidth="1"/>
    <col min="65" max="65" width="29.453125" bestFit="1" customWidth="1"/>
    <col min="66" max="67" width="31.453125" bestFit="1" customWidth="1"/>
  </cols>
  <sheetData>
    <row r="3" spans="1:67" x14ac:dyDescent="0.35">
      <c r="B3" s="14" t="s">
        <v>2759</v>
      </c>
    </row>
    <row r="4" spans="1:67" x14ac:dyDescent="0.35">
      <c r="B4" t="s">
        <v>2721</v>
      </c>
      <c r="H4" t="s">
        <v>2719</v>
      </c>
      <c r="W4" t="s">
        <v>854</v>
      </c>
      <c r="Z4" t="s">
        <v>231</v>
      </c>
      <c r="AF4" t="s">
        <v>1177</v>
      </c>
      <c r="AL4" t="s">
        <v>244</v>
      </c>
      <c r="BD4" t="s">
        <v>2718</v>
      </c>
      <c r="BJ4" t="s">
        <v>2717</v>
      </c>
      <c r="BM4" t="s">
        <v>2761</v>
      </c>
      <c r="BN4" t="s">
        <v>2762</v>
      </c>
      <c r="BO4" t="s">
        <v>2764</v>
      </c>
    </row>
    <row r="5" spans="1:67" x14ac:dyDescent="0.35">
      <c r="B5" t="s">
        <v>231</v>
      </c>
      <c r="E5" t="s">
        <v>198</v>
      </c>
      <c r="H5" t="s">
        <v>854</v>
      </c>
      <c r="K5" t="s">
        <v>2720</v>
      </c>
      <c r="N5" t="s">
        <v>1487</v>
      </c>
      <c r="Q5" t="s">
        <v>198</v>
      </c>
      <c r="T5" t="s">
        <v>2717</v>
      </c>
      <c r="W5" t="s">
        <v>198</v>
      </c>
      <c r="Z5" t="s">
        <v>854</v>
      </c>
      <c r="AC5" t="s">
        <v>198</v>
      </c>
      <c r="AF5" t="s">
        <v>198</v>
      </c>
      <c r="AI5" t="s">
        <v>2717</v>
      </c>
      <c r="AL5" t="s">
        <v>2719</v>
      </c>
      <c r="AO5" t="s">
        <v>854</v>
      </c>
      <c r="AR5" t="s">
        <v>231</v>
      </c>
      <c r="AU5" t="s">
        <v>1487</v>
      </c>
      <c r="AX5" t="s">
        <v>198</v>
      </c>
      <c r="BA5" t="s">
        <v>2717</v>
      </c>
      <c r="BD5" t="s">
        <v>854</v>
      </c>
      <c r="BG5" t="s">
        <v>198</v>
      </c>
      <c r="BJ5" t="s">
        <v>198</v>
      </c>
    </row>
    <row r="6" spans="1:67" x14ac:dyDescent="0.35">
      <c r="A6" s="14" t="s">
        <v>2758</v>
      </c>
      <c r="B6" t="s">
        <v>2760</v>
      </c>
      <c r="C6" t="s">
        <v>2763</v>
      </c>
      <c r="D6" t="s">
        <v>2765</v>
      </c>
      <c r="E6" t="s">
        <v>2760</v>
      </c>
      <c r="F6" t="s">
        <v>2763</v>
      </c>
      <c r="G6" t="s">
        <v>2765</v>
      </c>
      <c r="H6" t="s">
        <v>2760</v>
      </c>
      <c r="I6" t="s">
        <v>2763</v>
      </c>
      <c r="J6" t="s">
        <v>2765</v>
      </c>
      <c r="K6" t="s">
        <v>2760</v>
      </c>
      <c r="L6" t="s">
        <v>2763</v>
      </c>
      <c r="M6" t="s">
        <v>2765</v>
      </c>
      <c r="N6" t="s">
        <v>2760</v>
      </c>
      <c r="O6" t="s">
        <v>2763</v>
      </c>
      <c r="P6" t="s">
        <v>2765</v>
      </c>
      <c r="Q6" t="s">
        <v>2760</v>
      </c>
      <c r="R6" t="s">
        <v>2763</v>
      </c>
      <c r="S6" t="s">
        <v>2765</v>
      </c>
      <c r="T6" t="s">
        <v>2760</v>
      </c>
      <c r="U6" t="s">
        <v>2763</v>
      </c>
      <c r="V6" t="s">
        <v>2765</v>
      </c>
      <c r="W6" t="s">
        <v>2760</v>
      </c>
      <c r="X6" t="s">
        <v>2763</v>
      </c>
      <c r="Y6" t="s">
        <v>2765</v>
      </c>
      <c r="Z6" t="s">
        <v>2760</v>
      </c>
      <c r="AA6" t="s">
        <v>2763</v>
      </c>
      <c r="AB6" t="s">
        <v>2765</v>
      </c>
      <c r="AC6" t="s">
        <v>2760</v>
      </c>
      <c r="AD6" t="s">
        <v>2763</v>
      </c>
      <c r="AE6" t="s">
        <v>2765</v>
      </c>
      <c r="AF6" t="s">
        <v>2760</v>
      </c>
      <c r="AG6" t="s">
        <v>2763</v>
      </c>
      <c r="AH6" t="s">
        <v>2765</v>
      </c>
      <c r="AI6" t="s">
        <v>2760</v>
      </c>
      <c r="AJ6" t="s">
        <v>2763</v>
      </c>
      <c r="AK6" t="s">
        <v>2765</v>
      </c>
      <c r="AL6" t="s">
        <v>2760</v>
      </c>
      <c r="AM6" t="s">
        <v>2763</v>
      </c>
      <c r="AN6" t="s">
        <v>2765</v>
      </c>
      <c r="AO6" t="s">
        <v>2760</v>
      </c>
      <c r="AP6" t="s">
        <v>2763</v>
      </c>
      <c r="AQ6" t="s">
        <v>2765</v>
      </c>
      <c r="AR6" t="s">
        <v>2760</v>
      </c>
      <c r="AS6" t="s">
        <v>2763</v>
      </c>
      <c r="AT6" t="s">
        <v>2765</v>
      </c>
      <c r="AU6" t="s">
        <v>2760</v>
      </c>
      <c r="AV6" t="s">
        <v>2763</v>
      </c>
      <c r="AW6" t="s">
        <v>2765</v>
      </c>
      <c r="AX6" t="s">
        <v>2760</v>
      </c>
      <c r="AY6" t="s">
        <v>2763</v>
      </c>
      <c r="AZ6" t="s">
        <v>2765</v>
      </c>
      <c r="BA6" t="s">
        <v>2760</v>
      </c>
      <c r="BB6" t="s">
        <v>2763</v>
      </c>
      <c r="BC6" t="s">
        <v>2765</v>
      </c>
      <c r="BD6" t="s">
        <v>2760</v>
      </c>
      <c r="BE6" t="s">
        <v>2763</v>
      </c>
      <c r="BF6" t="s">
        <v>2765</v>
      </c>
      <c r="BG6" t="s">
        <v>2760</v>
      </c>
      <c r="BH6" t="s">
        <v>2763</v>
      </c>
      <c r="BI6" t="s">
        <v>2765</v>
      </c>
      <c r="BJ6" t="s">
        <v>2760</v>
      </c>
      <c r="BK6" t="s">
        <v>2763</v>
      </c>
      <c r="BL6" t="s">
        <v>2765</v>
      </c>
    </row>
    <row r="7" spans="1:67" x14ac:dyDescent="0.35">
      <c r="A7" s="16" t="s">
        <v>244</v>
      </c>
      <c r="E7">
        <v>1</v>
      </c>
      <c r="F7">
        <v>1</v>
      </c>
      <c r="G7">
        <v>1</v>
      </c>
      <c r="Q7">
        <v>1</v>
      </c>
      <c r="R7">
        <v>1</v>
      </c>
      <c r="S7">
        <v>1</v>
      </c>
      <c r="Z7">
        <v>1</v>
      </c>
      <c r="AA7">
        <v>1</v>
      </c>
      <c r="AB7">
        <v>1</v>
      </c>
      <c r="BM7">
        <v>3</v>
      </c>
      <c r="BN7">
        <v>3</v>
      </c>
      <c r="BO7">
        <v>3</v>
      </c>
    </row>
    <row r="8" spans="1:67" x14ac:dyDescent="0.35">
      <c r="A8" s="16" t="s">
        <v>2715</v>
      </c>
      <c r="B8">
        <v>1</v>
      </c>
      <c r="C8">
        <v>1</v>
      </c>
      <c r="D8">
        <v>1</v>
      </c>
      <c r="H8">
        <v>1</v>
      </c>
      <c r="I8">
        <v>1</v>
      </c>
      <c r="J8">
        <v>1</v>
      </c>
      <c r="K8">
        <v>1</v>
      </c>
      <c r="L8">
        <v>1</v>
      </c>
      <c r="M8">
        <v>1</v>
      </c>
      <c r="N8">
        <v>1</v>
      </c>
      <c r="O8">
        <v>1</v>
      </c>
      <c r="P8">
        <v>1</v>
      </c>
      <c r="Q8">
        <v>3</v>
      </c>
      <c r="R8">
        <v>3</v>
      </c>
      <c r="S8">
        <v>3</v>
      </c>
      <c r="T8">
        <v>2</v>
      </c>
      <c r="U8">
        <v>2</v>
      </c>
      <c r="V8">
        <v>2</v>
      </c>
      <c r="W8">
        <v>3</v>
      </c>
      <c r="X8">
        <v>3</v>
      </c>
      <c r="Y8">
        <v>3</v>
      </c>
      <c r="AC8">
        <v>3</v>
      </c>
      <c r="AD8">
        <v>3</v>
      </c>
      <c r="AE8">
        <v>3</v>
      </c>
      <c r="AF8">
        <v>2</v>
      </c>
      <c r="AG8">
        <v>2</v>
      </c>
      <c r="AH8">
        <v>2</v>
      </c>
      <c r="AI8">
        <v>2</v>
      </c>
      <c r="AJ8">
        <v>2</v>
      </c>
      <c r="AK8">
        <v>2</v>
      </c>
      <c r="AL8">
        <v>9</v>
      </c>
      <c r="AM8">
        <v>9</v>
      </c>
      <c r="AN8">
        <v>9</v>
      </c>
      <c r="AO8">
        <v>1</v>
      </c>
      <c r="AP8">
        <v>1</v>
      </c>
      <c r="AQ8">
        <v>1</v>
      </c>
      <c r="AR8">
        <v>7</v>
      </c>
      <c r="AS8">
        <v>7</v>
      </c>
      <c r="AT8">
        <v>7</v>
      </c>
      <c r="AU8">
        <v>1</v>
      </c>
      <c r="AV8">
        <v>1</v>
      </c>
      <c r="AW8">
        <v>1</v>
      </c>
      <c r="AX8">
        <v>16</v>
      </c>
      <c r="AY8">
        <v>16</v>
      </c>
      <c r="AZ8">
        <v>16</v>
      </c>
      <c r="BA8">
        <v>35</v>
      </c>
      <c r="BB8">
        <v>35</v>
      </c>
      <c r="BC8">
        <v>35</v>
      </c>
      <c r="BD8">
        <v>1</v>
      </c>
      <c r="BE8">
        <v>1</v>
      </c>
      <c r="BF8">
        <v>1</v>
      </c>
      <c r="BG8">
        <v>1</v>
      </c>
      <c r="BH8">
        <v>1</v>
      </c>
      <c r="BI8">
        <v>1</v>
      </c>
      <c r="BJ8">
        <v>8</v>
      </c>
      <c r="BK8">
        <v>8</v>
      </c>
      <c r="BL8">
        <v>8</v>
      </c>
      <c r="BM8">
        <v>98</v>
      </c>
      <c r="BN8">
        <v>98</v>
      </c>
      <c r="BO8">
        <v>98</v>
      </c>
    </row>
    <row r="9" spans="1:67" x14ac:dyDescent="0.35">
      <c r="A9" s="16" t="s">
        <v>2734</v>
      </c>
      <c r="B9">
        <v>1</v>
      </c>
      <c r="C9">
        <v>1</v>
      </c>
      <c r="D9">
        <v>1</v>
      </c>
      <c r="E9">
        <v>1</v>
      </c>
      <c r="F9">
        <v>1</v>
      </c>
      <c r="G9">
        <v>1</v>
      </c>
      <c r="H9">
        <v>1</v>
      </c>
      <c r="I9">
        <v>1</v>
      </c>
      <c r="J9">
        <v>1</v>
      </c>
      <c r="K9">
        <v>1</v>
      </c>
      <c r="L9">
        <v>1</v>
      </c>
      <c r="M9">
        <v>1</v>
      </c>
      <c r="N9">
        <v>1</v>
      </c>
      <c r="O9">
        <v>1</v>
      </c>
      <c r="P9">
        <v>1</v>
      </c>
      <c r="Q9">
        <v>4</v>
      </c>
      <c r="R9">
        <v>4</v>
      </c>
      <c r="S9">
        <v>4</v>
      </c>
      <c r="T9">
        <v>2</v>
      </c>
      <c r="U9">
        <v>2</v>
      </c>
      <c r="V9">
        <v>2</v>
      </c>
      <c r="W9">
        <v>3</v>
      </c>
      <c r="X9">
        <v>3</v>
      </c>
      <c r="Y9">
        <v>3</v>
      </c>
      <c r="Z9">
        <v>1</v>
      </c>
      <c r="AA9">
        <v>1</v>
      </c>
      <c r="AB9">
        <v>1</v>
      </c>
      <c r="AC9">
        <v>3</v>
      </c>
      <c r="AD9">
        <v>3</v>
      </c>
      <c r="AE9">
        <v>3</v>
      </c>
      <c r="AF9">
        <v>2</v>
      </c>
      <c r="AG9">
        <v>2</v>
      </c>
      <c r="AH9">
        <v>2</v>
      </c>
      <c r="AI9">
        <v>2</v>
      </c>
      <c r="AJ9">
        <v>2</v>
      </c>
      <c r="AK9">
        <v>2</v>
      </c>
      <c r="AL9">
        <v>9</v>
      </c>
      <c r="AM9">
        <v>9</v>
      </c>
      <c r="AN9">
        <v>9</v>
      </c>
      <c r="AO9">
        <v>1</v>
      </c>
      <c r="AP9">
        <v>1</v>
      </c>
      <c r="AQ9">
        <v>1</v>
      </c>
      <c r="AR9">
        <v>7</v>
      </c>
      <c r="AS9">
        <v>7</v>
      </c>
      <c r="AT9">
        <v>7</v>
      </c>
      <c r="AU9">
        <v>1</v>
      </c>
      <c r="AV9">
        <v>1</v>
      </c>
      <c r="AW9">
        <v>1</v>
      </c>
      <c r="AX9">
        <v>16</v>
      </c>
      <c r="AY9">
        <v>16</v>
      </c>
      <c r="AZ9">
        <v>16</v>
      </c>
      <c r="BA9">
        <v>35</v>
      </c>
      <c r="BB9">
        <v>35</v>
      </c>
      <c r="BC9">
        <v>35</v>
      </c>
      <c r="BD9">
        <v>1</v>
      </c>
      <c r="BE9">
        <v>1</v>
      </c>
      <c r="BF9">
        <v>1</v>
      </c>
      <c r="BG9">
        <v>1</v>
      </c>
      <c r="BH9">
        <v>1</v>
      </c>
      <c r="BI9">
        <v>1</v>
      </c>
      <c r="BJ9">
        <v>8</v>
      </c>
      <c r="BK9">
        <v>8</v>
      </c>
      <c r="BL9">
        <v>8</v>
      </c>
      <c r="BM9">
        <v>101</v>
      </c>
      <c r="BN9">
        <v>101</v>
      </c>
      <c r="BO9">
        <v>101</v>
      </c>
    </row>
  </sheetData>
  <conditionalFormatting sqref="A7:A8">
    <cfRule type="colorScale" priority="1">
      <colorScale>
        <cfvo type="min"/>
        <cfvo type="max"/>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1BD6-76FA-4101-9300-95B85BB90FC3}">
  <dimension ref="A1:I305"/>
  <sheetViews>
    <sheetView workbookViewId="0">
      <selection activeCell="F4" sqref="F4:F15"/>
    </sheetView>
  </sheetViews>
  <sheetFormatPr defaultRowHeight="14.5" x14ac:dyDescent="0.35"/>
  <cols>
    <col min="1" max="1" width="24.7265625" bestFit="1" customWidth="1"/>
    <col min="2" max="6" width="23.26953125" bestFit="1" customWidth="1"/>
    <col min="7" max="7" width="6.54296875" bestFit="1" customWidth="1"/>
    <col min="8" max="10" width="23.26953125" bestFit="1" customWidth="1"/>
    <col min="11" max="11" width="11.26953125" bestFit="1" customWidth="1"/>
  </cols>
  <sheetData>
    <row r="1" spans="1:9" x14ac:dyDescent="0.35">
      <c r="A1" s="12" t="s">
        <v>2740</v>
      </c>
      <c r="B1" s="12" t="s">
        <v>2756</v>
      </c>
      <c r="C1" s="12" t="s">
        <v>2757</v>
      </c>
    </row>
    <row r="2" spans="1:9" x14ac:dyDescent="0.35">
      <c r="A2" s="3" t="s">
        <v>244</v>
      </c>
      <c r="B2" t="s">
        <v>2719</v>
      </c>
      <c r="C2" t="s">
        <v>198</v>
      </c>
      <c r="I2" s="15" t="s">
        <v>2740</v>
      </c>
    </row>
    <row r="3" spans="1:9" x14ac:dyDescent="0.35">
      <c r="A3" s="3" t="s">
        <v>2715</v>
      </c>
      <c r="B3" s="3" t="s">
        <v>244</v>
      </c>
      <c r="C3" t="s">
        <v>2717</v>
      </c>
      <c r="F3" s="14" t="s">
        <v>2740</v>
      </c>
      <c r="G3" t="s">
        <v>2737</v>
      </c>
      <c r="I3" s="3" t="s">
        <v>244</v>
      </c>
    </row>
    <row r="4" spans="1:9" x14ac:dyDescent="0.35">
      <c r="A4" s="3" t="s">
        <v>2715</v>
      </c>
      <c r="B4" s="3" t="s">
        <v>244</v>
      </c>
      <c r="C4" t="s">
        <v>2717</v>
      </c>
      <c r="F4" t="s">
        <v>2715</v>
      </c>
      <c r="G4">
        <v>98</v>
      </c>
      <c r="I4" s="3" t="s">
        <v>2715</v>
      </c>
    </row>
    <row r="5" spans="1:9" x14ac:dyDescent="0.35">
      <c r="A5" s="3" t="s">
        <v>2715</v>
      </c>
      <c r="B5" s="3" t="s">
        <v>244</v>
      </c>
      <c r="C5" t="s">
        <v>2717</v>
      </c>
      <c r="F5" t="s">
        <v>244</v>
      </c>
      <c r="G5">
        <v>72</v>
      </c>
      <c r="I5" s="3" t="s">
        <v>2715</v>
      </c>
    </row>
    <row r="6" spans="1:9" x14ac:dyDescent="0.35">
      <c r="A6" s="3" t="s">
        <v>2715</v>
      </c>
      <c r="B6" s="3" t="s">
        <v>244</v>
      </c>
      <c r="C6" t="s">
        <v>198</v>
      </c>
      <c r="F6" t="s">
        <v>2717</v>
      </c>
      <c r="G6">
        <v>47</v>
      </c>
      <c r="I6" s="3" t="s">
        <v>2715</v>
      </c>
    </row>
    <row r="7" spans="1:9" x14ac:dyDescent="0.35">
      <c r="A7" s="3" t="s">
        <v>2715</v>
      </c>
      <c r="B7" s="3" t="s">
        <v>244</v>
      </c>
      <c r="C7" t="s">
        <v>2719</v>
      </c>
      <c r="F7" t="s">
        <v>198</v>
      </c>
      <c r="G7">
        <v>38</v>
      </c>
      <c r="I7" s="3" t="s">
        <v>2715</v>
      </c>
    </row>
    <row r="8" spans="1:9" x14ac:dyDescent="0.35">
      <c r="A8" s="3" t="s">
        <v>2715</v>
      </c>
      <c r="B8" s="3" t="s">
        <v>244</v>
      </c>
      <c r="C8" t="s">
        <v>2717</v>
      </c>
      <c r="F8" t="s">
        <v>2719</v>
      </c>
      <c r="G8">
        <v>18</v>
      </c>
      <c r="I8" s="3" t="s">
        <v>2715</v>
      </c>
    </row>
    <row r="9" spans="1:9" x14ac:dyDescent="0.35">
      <c r="A9" s="3" t="s">
        <v>2715</v>
      </c>
      <c r="B9" s="3" t="s">
        <v>244</v>
      </c>
      <c r="C9" t="s">
        <v>2717</v>
      </c>
      <c r="F9" t="s">
        <v>231</v>
      </c>
      <c r="G9">
        <v>12</v>
      </c>
      <c r="I9" s="3" t="s">
        <v>2715</v>
      </c>
    </row>
    <row r="10" spans="1:9" x14ac:dyDescent="0.35">
      <c r="A10" s="3" t="s">
        <v>2715</v>
      </c>
      <c r="B10" s="3" t="s">
        <v>244</v>
      </c>
      <c r="C10" t="s">
        <v>2717</v>
      </c>
      <c r="F10" t="s">
        <v>854</v>
      </c>
      <c r="G10">
        <v>7</v>
      </c>
      <c r="I10" s="3" t="s">
        <v>2715</v>
      </c>
    </row>
    <row r="11" spans="1:9" x14ac:dyDescent="0.35">
      <c r="A11" s="3" t="s">
        <v>2715</v>
      </c>
      <c r="B11" s="3" t="s">
        <v>231</v>
      </c>
      <c r="C11" t="s">
        <v>198</v>
      </c>
      <c r="F11" t="s">
        <v>1177</v>
      </c>
      <c r="G11">
        <v>4</v>
      </c>
      <c r="I11" s="3" t="s">
        <v>2715</v>
      </c>
    </row>
    <row r="12" spans="1:9" x14ac:dyDescent="0.35">
      <c r="A12" s="3" t="s">
        <v>2715</v>
      </c>
      <c r="B12" s="3" t="s">
        <v>244</v>
      </c>
      <c r="C12" t="s">
        <v>2717</v>
      </c>
      <c r="F12" t="s">
        <v>2721</v>
      </c>
      <c r="G12">
        <v>2</v>
      </c>
      <c r="I12" s="3" t="s">
        <v>2715</v>
      </c>
    </row>
    <row r="13" spans="1:9" x14ac:dyDescent="0.35">
      <c r="A13" s="3" t="s">
        <v>2715</v>
      </c>
      <c r="B13" s="3" t="s">
        <v>244</v>
      </c>
      <c r="C13" t="s">
        <v>198</v>
      </c>
      <c r="F13" t="s">
        <v>1487</v>
      </c>
      <c r="G13">
        <v>2</v>
      </c>
      <c r="I13" s="3" t="s">
        <v>2715</v>
      </c>
    </row>
    <row r="14" spans="1:9" x14ac:dyDescent="0.35">
      <c r="A14" s="3" t="s">
        <v>2715</v>
      </c>
      <c r="B14" s="3" t="s">
        <v>244</v>
      </c>
      <c r="C14" t="s">
        <v>2719</v>
      </c>
      <c r="F14" t="s">
        <v>2718</v>
      </c>
      <c r="G14">
        <v>2</v>
      </c>
      <c r="I14" s="3" t="s">
        <v>2715</v>
      </c>
    </row>
    <row r="15" spans="1:9" x14ac:dyDescent="0.35">
      <c r="A15" s="3" t="s">
        <v>2715</v>
      </c>
      <c r="B15" s="3" t="s">
        <v>2717</v>
      </c>
      <c r="C15" t="s">
        <v>198</v>
      </c>
      <c r="F15" t="s">
        <v>2720</v>
      </c>
      <c r="G15">
        <v>1</v>
      </c>
      <c r="I15" s="3" t="s">
        <v>2715</v>
      </c>
    </row>
    <row r="16" spans="1:9" x14ac:dyDescent="0.35">
      <c r="A16" s="3" t="s">
        <v>2715</v>
      </c>
      <c r="B16" s="3" t="s">
        <v>2719</v>
      </c>
      <c r="C16" t="s">
        <v>198</v>
      </c>
      <c r="F16" t="s">
        <v>2734</v>
      </c>
      <c r="G16">
        <v>303</v>
      </c>
      <c r="I16" s="3" t="s">
        <v>2715</v>
      </c>
    </row>
    <row r="17" spans="1:9" x14ac:dyDescent="0.35">
      <c r="A17" s="3" t="s">
        <v>244</v>
      </c>
      <c r="B17" t="s">
        <v>2721</v>
      </c>
      <c r="C17" t="s">
        <v>198</v>
      </c>
      <c r="I17" s="3" t="s">
        <v>2715</v>
      </c>
    </row>
    <row r="18" spans="1:9" x14ac:dyDescent="0.35">
      <c r="A18" s="3" t="s">
        <v>2715</v>
      </c>
      <c r="B18" s="3" t="s">
        <v>244</v>
      </c>
      <c r="C18" t="s">
        <v>2717</v>
      </c>
      <c r="I18" s="3" t="s">
        <v>244</v>
      </c>
    </row>
    <row r="19" spans="1:9" x14ac:dyDescent="0.35">
      <c r="A19" s="3" t="s">
        <v>2715</v>
      </c>
      <c r="B19" s="3" t="s">
        <v>244</v>
      </c>
      <c r="C19" t="s">
        <v>231</v>
      </c>
      <c r="I19" s="3" t="s">
        <v>2715</v>
      </c>
    </row>
    <row r="20" spans="1:9" x14ac:dyDescent="0.35">
      <c r="A20" s="3" t="s">
        <v>2715</v>
      </c>
      <c r="B20" s="3" t="s">
        <v>244</v>
      </c>
      <c r="C20" t="s">
        <v>2717</v>
      </c>
      <c r="I20" s="3" t="s">
        <v>2715</v>
      </c>
    </row>
    <row r="21" spans="1:9" x14ac:dyDescent="0.35">
      <c r="A21" s="3" t="s">
        <v>2715</v>
      </c>
      <c r="B21" s="3" t="s">
        <v>2717</v>
      </c>
      <c r="C21" t="s">
        <v>198</v>
      </c>
      <c r="I21" s="3" t="s">
        <v>2715</v>
      </c>
    </row>
    <row r="22" spans="1:9" x14ac:dyDescent="0.35">
      <c r="A22" s="3" t="s">
        <v>2715</v>
      </c>
      <c r="B22" s="3" t="s">
        <v>244</v>
      </c>
      <c r="C22" t="s">
        <v>2717</v>
      </c>
      <c r="I22" s="3" t="s">
        <v>2715</v>
      </c>
    </row>
    <row r="23" spans="1:9" x14ac:dyDescent="0.35">
      <c r="A23" s="3" t="s">
        <v>2715</v>
      </c>
      <c r="B23" s="3" t="s">
        <v>244</v>
      </c>
      <c r="C23" t="s">
        <v>2717</v>
      </c>
      <c r="I23" s="3" t="s">
        <v>2715</v>
      </c>
    </row>
    <row r="24" spans="1:9" x14ac:dyDescent="0.35">
      <c r="A24" s="3" t="s">
        <v>2715</v>
      </c>
      <c r="B24" s="3" t="s">
        <v>244</v>
      </c>
      <c r="C24" t="s">
        <v>231</v>
      </c>
      <c r="I24" s="3" t="s">
        <v>2715</v>
      </c>
    </row>
    <row r="25" spans="1:9" x14ac:dyDescent="0.35">
      <c r="A25" s="3" t="s">
        <v>2715</v>
      </c>
      <c r="B25" s="3" t="s">
        <v>244</v>
      </c>
      <c r="C25" t="s">
        <v>198</v>
      </c>
      <c r="I25" s="3" t="s">
        <v>2715</v>
      </c>
    </row>
    <row r="26" spans="1:9" x14ac:dyDescent="0.35">
      <c r="A26" s="3" t="s">
        <v>2715</v>
      </c>
      <c r="B26" s="3" t="s">
        <v>244</v>
      </c>
      <c r="C26" t="s">
        <v>2717</v>
      </c>
      <c r="I26" s="3" t="s">
        <v>2715</v>
      </c>
    </row>
    <row r="27" spans="1:9" x14ac:dyDescent="0.35">
      <c r="A27" s="3" t="s">
        <v>2715</v>
      </c>
      <c r="B27" s="3" t="s">
        <v>244</v>
      </c>
      <c r="C27" t="s">
        <v>2717</v>
      </c>
      <c r="I27" s="3" t="s">
        <v>2715</v>
      </c>
    </row>
    <row r="28" spans="1:9" x14ac:dyDescent="0.35">
      <c r="A28" s="3" t="s">
        <v>2715</v>
      </c>
      <c r="B28" s="3" t="s">
        <v>2719</v>
      </c>
      <c r="C28" t="s">
        <v>198</v>
      </c>
      <c r="I28" s="3" t="s">
        <v>2715</v>
      </c>
    </row>
    <row r="29" spans="1:9" x14ac:dyDescent="0.35">
      <c r="A29" s="3" t="s">
        <v>2715</v>
      </c>
      <c r="B29" s="3" t="s">
        <v>244</v>
      </c>
      <c r="C29" t="s">
        <v>2717</v>
      </c>
      <c r="I29" s="3" t="s">
        <v>2715</v>
      </c>
    </row>
    <row r="30" spans="1:9" x14ac:dyDescent="0.35">
      <c r="A30" s="3" t="s">
        <v>2715</v>
      </c>
      <c r="B30" s="3" t="s">
        <v>244</v>
      </c>
      <c r="C30" t="s">
        <v>2719</v>
      </c>
      <c r="I30" s="3" t="s">
        <v>2715</v>
      </c>
    </row>
    <row r="31" spans="1:9" x14ac:dyDescent="0.35">
      <c r="A31" s="3" t="s">
        <v>2715</v>
      </c>
      <c r="B31" s="3" t="s">
        <v>244</v>
      </c>
      <c r="C31" t="s">
        <v>2717</v>
      </c>
      <c r="I31" s="3" t="s">
        <v>2715</v>
      </c>
    </row>
    <row r="32" spans="1:9" x14ac:dyDescent="0.35">
      <c r="A32" s="3" t="s">
        <v>2715</v>
      </c>
      <c r="B32" s="3" t="s">
        <v>854</v>
      </c>
      <c r="C32" t="s">
        <v>198</v>
      </c>
      <c r="I32" s="3" t="s">
        <v>2715</v>
      </c>
    </row>
    <row r="33" spans="1:9" x14ac:dyDescent="0.35">
      <c r="A33" s="3" t="s">
        <v>2715</v>
      </c>
      <c r="B33" s="3" t="s">
        <v>244</v>
      </c>
      <c r="C33" t="s">
        <v>198</v>
      </c>
      <c r="I33" s="3" t="s">
        <v>2715</v>
      </c>
    </row>
    <row r="34" spans="1:9" x14ac:dyDescent="0.35">
      <c r="A34" s="3" t="s">
        <v>2715</v>
      </c>
      <c r="B34" s="3" t="s">
        <v>244</v>
      </c>
      <c r="C34" t="s">
        <v>198</v>
      </c>
      <c r="I34" s="3" t="s">
        <v>2715</v>
      </c>
    </row>
    <row r="35" spans="1:9" x14ac:dyDescent="0.35">
      <c r="A35" s="3" t="s">
        <v>2715</v>
      </c>
      <c r="B35" s="3" t="s">
        <v>2719</v>
      </c>
      <c r="C35" t="s">
        <v>198</v>
      </c>
      <c r="I35" s="3" t="s">
        <v>2715</v>
      </c>
    </row>
    <row r="36" spans="1:9" x14ac:dyDescent="0.35">
      <c r="A36" s="3" t="s">
        <v>2715</v>
      </c>
      <c r="B36" s="3" t="s">
        <v>244</v>
      </c>
      <c r="C36" t="s">
        <v>2717</v>
      </c>
      <c r="I36" s="3" t="s">
        <v>2715</v>
      </c>
    </row>
    <row r="37" spans="1:9" x14ac:dyDescent="0.35">
      <c r="A37" s="3" t="s">
        <v>2715</v>
      </c>
      <c r="B37" s="3" t="s">
        <v>244</v>
      </c>
      <c r="C37" t="s">
        <v>2719</v>
      </c>
      <c r="I37" s="3" t="s">
        <v>2715</v>
      </c>
    </row>
    <row r="38" spans="1:9" x14ac:dyDescent="0.35">
      <c r="A38" s="3" t="s">
        <v>2715</v>
      </c>
      <c r="B38" s="3" t="s">
        <v>244</v>
      </c>
      <c r="C38" t="s">
        <v>231</v>
      </c>
      <c r="I38" s="3" t="s">
        <v>2715</v>
      </c>
    </row>
    <row r="39" spans="1:9" x14ac:dyDescent="0.35">
      <c r="A39" s="3" t="s">
        <v>2715</v>
      </c>
      <c r="B39" s="3" t="s">
        <v>244</v>
      </c>
      <c r="C39" t="s">
        <v>2717</v>
      </c>
      <c r="I39" s="3" t="s">
        <v>2715</v>
      </c>
    </row>
    <row r="40" spans="1:9" x14ac:dyDescent="0.35">
      <c r="A40" s="3" t="s">
        <v>2715</v>
      </c>
      <c r="B40" s="3" t="s">
        <v>231</v>
      </c>
      <c r="C40" t="s">
        <v>198</v>
      </c>
      <c r="I40" s="3" t="s">
        <v>2715</v>
      </c>
    </row>
    <row r="41" spans="1:9" x14ac:dyDescent="0.35">
      <c r="A41" s="3" t="s">
        <v>2715</v>
      </c>
      <c r="B41" s="3" t="s">
        <v>244</v>
      </c>
      <c r="C41" t="s">
        <v>2717</v>
      </c>
      <c r="I41" s="3" t="s">
        <v>2715</v>
      </c>
    </row>
    <row r="42" spans="1:9" x14ac:dyDescent="0.35">
      <c r="A42" s="3" t="s">
        <v>2715</v>
      </c>
      <c r="B42" s="3" t="s">
        <v>1177</v>
      </c>
      <c r="C42" t="s">
        <v>198</v>
      </c>
      <c r="I42" s="3" t="s">
        <v>2715</v>
      </c>
    </row>
    <row r="43" spans="1:9" x14ac:dyDescent="0.35">
      <c r="A43" s="3" t="s">
        <v>2715</v>
      </c>
      <c r="B43" s="3" t="s">
        <v>2717</v>
      </c>
      <c r="C43" t="s">
        <v>198</v>
      </c>
      <c r="I43" s="3" t="s">
        <v>2715</v>
      </c>
    </row>
    <row r="44" spans="1:9" x14ac:dyDescent="0.35">
      <c r="A44" s="3" t="s">
        <v>2715</v>
      </c>
      <c r="B44" s="3" t="s">
        <v>1177</v>
      </c>
      <c r="C44" t="s">
        <v>2717</v>
      </c>
      <c r="I44" s="3" t="s">
        <v>2715</v>
      </c>
    </row>
    <row r="45" spans="1:9" x14ac:dyDescent="0.35">
      <c r="A45" s="3" t="s">
        <v>2715</v>
      </c>
      <c r="B45" s="3" t="s">
        <v>2718</v>
      </c>
      <c r="C45" t="s">
        <v>198</v>
      </c>
      <c r="I45" s="3" t="s">
        <v>2715</v>
      </c>
    </row>
    <row r="46" spans="1:9" x14ac:dyDescent="0.35">
      <c r="A46" s="3" t="s">
        <v>2715</v>
      </c>
      <c r="B46" s="3" t="s">
        <v>244</v>
      </c>
      <c r="C46" t="s">
        <v>1487</v>
      </c>
      <c r="I46" s="3" t="s">
        <v>2715</v>
      </c>
    </row>
    <row r="47" spans="1:9" x14ac:dyDescent="0.35">
      <c r="A47" s="3" t="s">
        <v>2715</v>
      </c>
      <c r="B47" s="3" t="s">
        <v>2717</v>
      </c>
      <c r="C47" t="s">
        <v>198</v>
      </c>
      <c r="I47" s="3" t="s">
        <v>2715</v>
      </c>
    </row>
    <row r="48" spans="1:9" x14ac:dyDescent="0.35">
      <c r="A48" s="3" t="s">
        <v>2715</v>
      </c>
      <c r="B48" s="3" t="s">
        <v>244</v>
      </c>
      <c r="C48" t="s">
        <v>231</v>
      </c>
      <c r="I48" s="3" t="s">
        <v>2715</v>
      </c>
    </row>
    <row r="49" spans="1:9" x14ac:dyDescent="0.35">
      <c r="A49" s="3" t="s">
        <v>2715</v>
      </c>
      <c r="B49" s="3" t="s">
        <v>2717</v>
      </c>
      <c r="C49" t="s">
        <v>198</v>
      </c>
      <c r="I49" s="3" t="s">
        <v>2715</v>
      </c>
    </row>
    <row r="50" spans="1:9" x14ac:dyDescent="0.35">
      <c r="A50" s="3" t="s">
        <v>2715</v>
      </c>
      <c r="B50" s="3" t="s">
        <v>244</v>
      </c>
      <c r="C50" t="s">
        <v>198</v>
      </c>
      <c r="I50" s="3" t="s">
        <v>2715</v>
      </c>
    </row>
    <row r="51" spans="1:9" x14ac:dyDescent="0.35">
      <c r="A51" s="3" t="s">
        <v>2715</v>
      </c>
      <c r="B51" s="3" t="s">
        <v>2719</v>
      </c>
      <c r="C51" t="s">
        <v>854</v>
      </c>
      <c r="I51" s="3" t="s">
        <v>2715</v>
      </c>
    </row>
    <row r="52" spans="1:9" x14ac:dyDescent="0.35">
      <c r="A52" s="3" t="s">
        <v>2715</v>
      </c>
      <c r="B52" s="3" t="s">
        <v>244</v>
      </c>
      <c r="C52" t="s">
        <v>2717</v>
      </c>
      <c r="I52" s="3" t="s">
        <v>2715</v>
      </c>
    </row>
    <row r="53" spans="1:9" x14ac:dyDescent="0.35">
      <c r="A53" s="3" t="s">
        <v>2715</v>
      </c>
      <c r="B53" s="3" t="s">
        <v>244</v>
      </c>
      <c r="C53" t="s">
        <v>198</v>
      </c>
      <c r="I53" s="3" t="s">
        <v>2715</v>
      </c>
    </row>
    <row r="54" spans="1:9" x14ac:dyDescent="0.35">
      <c r="A54" s="3" t="s">
        <v>2715</v>
      </c>
      <c r="B54" s="3" t="s">
        <v>244</v>
      </c>
      <c r="C54" t="s">
        <v>198</v>
      </c>
      <c r="I54" s="3" t="s">
        <v>2715</v>
      </c>
    </row>
    <row r="55" spans="1:9" x14ac:dyDescent="0.35">
      <c r="A55" s="3" t="s">
        <v>2715</v>
      </c>
      <c r="B55" s="3" t="s">
        <v>244</v>
      </c>
      <c r="C55" t="s">
        <v>2717</v>
      </c>
      <c r="I55" s="3" t="s">
        <v>2715</v>
      </c>
    </row>
    <row r="56" spans="1:9" x14ac:dyDescent="0.35">
      <c r="A56" s="3" t="s">
        <v>2715</v>
      </c>
      <c r="B56" s="3" t="s">
        <v>244</v>
      </c>
      <c r="C56" t="s">
        <v>2719</v>
      </c>
      <c r="I56" s="3" t="s">
        <v>2715</v>
      </c>
    </row>
    <row r="57" spans="1:9" x14ac:dyDescent="0.35">
      <c r="A57" s="3" t="s">
        <v>2715</v>
      </c>
      <c r="B57" s="3" t="s">
        <v>2719</v>
      </c>
      <c r="C57" t="s">
        <v>1487</v>
      </c>
      <c r="I57" s="3" t="s">
        <v>2715</v>
      </c>
    </row>
    <row r="58" spans="1:9" x14ac:dyDescent="0.35">
      <c r="A58" s="3" t="s">
        <v>2715</v>
      </c>
      <c r="B58" s="3" t="s">
        <v>244</v>
      </c>
      <c r="C58" t="s">
        <v>2717</v>
      </c>
      <c r="I58" s="3" t="s">
        <v>2715</v>
      </c>
    </row>
    <row r="59" spans="1:9" x14ac:dyDescent="0.35">
      <c r="A59" s="3" t="s">
        <v>2715</v>
      </c>
      <c r="B59" s="3" t="s">
        <v>244</v>
      </c>
      <c r="C59" t="s">
        <v>2717</v>
      </c>
      <c r="I59" s="3" t="s">
        <v>2715</v>
      </c>
    </row>
    <row r="60" spans="1:9" x14ac:dyDescent="0.35">
      <c r="A60" s="3" t="s">
        <v>2715</v>
      </c>
      <c r="B60" s="3" t="s">
        <v>2717</v>
      </c>
      <c r="C60" t="s">
        <v>198</v>
      </c>
      <c r="I60" s="3" t="s">
        <v>2715</v>
      </c>
    </row>
    <row r="61" spans="1:9" x14ac:dyDescent="0.35">
      <c r="A61" s="3" t="s">
        <v>2715</v>
      </c>
      <c r="B61" s="3" t="s">
        <v>244</v>
      </c>
      <c r="C61" t="s">
        <v>2719</v>
      </c>
      <c r="I61" s="3" t="s">
        <v>2715</v>
      </c>
    </row>
    <row r="62" spans="1:9" x14ac:dyDescent="0.35">
      <c r="A62" s="3" t="s">
        <v>244</v>
      </c>
      <c r="B62" t="s">
        <v>231</v>
      </c>
      <c r="C62" t="s">
        <v>854</v>
      </c>
      <c r="I62" s="3" t="s">
        <v>2715</v>
      </c>
    </row>
    <row r="63" spans="1:9" x14ac:dyDescent="0.35">
      <c r="A63" s="3" t="s">
        <v>2715</v>
      </c>
      <c r="B63" s="3" t="s">
        <v>244</v>
      </c>
      <c r="C63" t="s">
        <v>231</v>
      </c>
      <c r="I63" s="3" t="s">
        <v>244</v>
      </c>
    </row>
    <row r="64" spans="1:9" x14ac:dyDescent="0.35">
      <c r="A64" s="3" t="s">
        <v>2715</v>
      </c>
      <c r="B64" s="3" t="s">
        <v>244</v>
      </c>
      <c r="C64" t="s">
        <v>2719</v>
      </c>
      <c r="I64" s="3" t="s">
        <v>2715</v>
      </c>
    </row>
    <row r="65" spans="1:9" x14ac:dyDescent="0.35">
      <c r="A65" s="3" t="s">
        <v>2715</v>
      </c>
      <c r="B65" s="3" t="s">
        <v>244</v>
      </c>
      <c r="C65" t="s">
        <v>2717</v>
      </c>
      <c r="I65" s="3" t="s">
        <v>2715</v>
      </c>
    </row>
    <row r="66" spans="1:9" x14ac:dyDescent="0.35">
      <c r="A66" s="3" t="s">
        <v>2715</v>
      </c>
      <c r="B66" s="3" t="s">
        <v>244</v>
      </c>
      <c r="C66" t="s">
        <v>2717</v>
      </c>
      <c r="I66" s="3" t="s">
        <v>2715</v>
      </c>
    </row>
    <row r="67" spans="1:9" x14ac:dyDescent="0.35">
      <c r="A67" s="3" t="s">
        <v>2715</v>
      </c>
      <c r="B67" s="3" t="s">
        <v>244</v>
      </c>
      <c r="C67" t="s">
        <v>2717</v>
      </c>
      <c r="I67" s="3" t="s">
        <v>2715</v>
      </c>
    </row>
    <row r="68" spans="1:9" x14ac:dyDescent="0.35">
      <c r="A68" s="3" t="s">
        <v>2715</v>
      </c>
      <c r="B68" s="3" t="s">
        <v>1177</v>
      </c>
      <c r="C68" t="s">
        <v>2717</v>
      </c>
      <c r="I68" s="3" t="s">
        <v>2715</v>
      </c>
    </row>
    <row r="69" spans="1:9" x14ac:dyDescent="0.35">
      <c r="A69" s="3" t="s">
        <v>2715</v>
      </c>
      <c r="B69" s="3" t="s">
        <v>244</v>
      </c>
      <c r="C69" t="s">
        <v>854</v>
      </c>
      <c r="I69" s="3" t="s">
        <v>2715</v>
      </c>
    </row>
    <row r="70" spans="1:9" x14ac:dyDescent="0.35">
      <c r="A70" s="3" t="s">
        <v>2715</v>
      </c>
      <c r="B70" s="3" t="s">
        <v>854</v>
      </c>
      <c r="C70" t="s">
        <v>198</v>
      </c>
      <c r="I70" s="3" t="s">
        <v>2715</v>
      </c>
    </row>
    <row r="71" spans="1:9" x14ac:dyDescent="0.35">
      <c r="A71" s="3" t="s">
        <v>2715</v>
      </c>
      <c r="B71" s="3" t="s">
        <v>244</v>
      </c>
      <c r="C71" t="s">
        <v>2717</v>
      </c>
      <c r="I71" s="3" t="s">
        <v>2715</v>
      </c>
    </row>
    <row r="72" spans="1:9" x14ac:dyDescent="0.35">
      <c r="A72" s="3" t="s">
        <v>2715</v>
      </c>
      <c r="B72" s="3" t="s">
        <v>244</v>
      </c>
      <c r="C72" t="s">
        <v>198</v>
      </c>
      <c r="I72" s="3" t="s">
        <v>2715</v>
      </c>
    </row>
    <row r="73" spans="1:9" x14ac:dyDescent="0.35">
      <c r="A73" s="3" t="s">
        <v>2715</v>
      </c>
      <c r="B73" s="3" t="s">
        <v>244</v>
      </c>
      <c r="C73" t="s">
        <v>2717</v>
      </c>
      <c r="I73" s="3" t="s">
        <v>2715</v>
      </c>
    </row>
    <row r="74" spans="1:9" x14ac:dyDescent="0.35">
      <c r="A74" s="3" t="s">
        <v>2715</v>
      </c>
      <c r="B74" s="3" t="s">
        <v>2719</v>
      </c>
      <c r="C74" t="s">
        <v>2720</v>
      </c>
      <c r="I74" s="3" t="s">
        <v>2715</v>
      </c>
    </row>
    <row r="75" spans="1:9" x14ac:dyDescent="0.35">
      <c r="A75" s="3" t="s">
        <v>2715</v>
      </c>
      <c r="B75" s="3" t="s">
        <v>244</v>
      </c>
      <c r="C75" t="s">
        <v>2717</v>
      </c>
      <c r="I75" s="3" t="s">
        <v>2715</v>
      </c>
    </row>
    <row r="76" spans="1:9" x14ac:dyDescent="0.35">
      <c r="A76" s="3" t="s">
        <v>2715</v>
      </c>
      <c r="B76" s="3" t="s">
        <v>244</v>
      </c>
      <c r="C76" t="s">
        <v>198</v>
      </c>
      <c r="I76" s="3" t="s">
        <v>2715</v>
      </c>
    </row>
    <row r="77" spans="1:9" x14ac:dyDescent="0.35">
      <c r="A77" s="3" t="s">
        <v>2715</v>
      </c>
      <c r="B77" s="3" t="s">
        <v>244</v>
      </c>
      <c r="C77" t="s">
        <v>198</v>
      </c>
      <c r="I77" s="3" t="s">
        <v>2715</v>
      </c>
    </row>
    <row r="78" spans="1:9" x14ac:dyDescent="0.35">
      <c r="A78" s="3" t="s">
        <v>2715</v>
      </c>
      <c r="B78" s="3" t="s">
        <v>244</v>
      </c>
      <c r="C78" t="s">
        <v>2717</v>
      </c>
      <c r="I78" s="3" t="s">
        <v>2715</v>
      </c>
    </row>
    <row r="79" spans="1:9" x14ac:dyDescent="0.35">
      <c r="A79" s="3" t="s">
        <v>2715</v>
      </c>
      <c r="B79" s="3" t="s">
        <v>2717</v>
      </c>
      <c r="C79" t="s">
        <v>198</v>
      </c>
      <c r="I79" s="3" t="s">
        <v>2715</v>
      </c>
    </row>
    <row r="80" spans="1:9" x14ac:dyDescent="0.35">
      <c r="A80" s="3" t="s">
        <v>2715</v>
      </c>
      <c r="B80" s="3" t="s">
        <v>244</v>
      </c>
      <c r="C80" t="s">
        <v>198</v>
      </c>
      <c r="I80" s="3" t="s">
        <v>2715</v>
      </c>
    </row>
    <row r="81" spans="1:9" x14ac:dyDescent="0.35">
      <c r="A81" s="3" t="s">
        <v>2715</v>
      </c>
      <c r="B81" s="3" t="s">
        <v>244</v>
      </c>
      <c r="C81" t="s">
        <v>198</v>
      </c>
      <c r="I81" s="3" t="s">
        <v>2715</v>
      </c>
    </row>
    <row r="82" spans="1:9" x14ac:dyDescent="0.35">
      <c r="A82" s="3" t="s">
        <v>2715</v>
      </c>
      <c r="B82" s="3" t="s">
        <v>244</v>
      </c>
      <c r="C82" t="s">
        <v>198</v>
      </c>
      <c r="I82" s="3" t="s">
        <v>2715</v>
      </c>
    </row>
    <row r="83" spans="1:9" x14ac:dyDescent="0.35">
      <c r="A83" s="3" t="s">
        <v>2715</v>
      </c>
      <c r="B83" s="3" t="s">
        <v>854</v>
      </c>
      <c r="C83" t="s">
        <v>198</v>
      </c>
      <c r="I83" s="3" t="s">
        <v>2715</v>
      </c>
    </row>
    <row r="84" spans="1:9" x14ac:dyDescent="0.35">
      <c r="A84" s="3" t="s">
        <v>2715</v>
      </c>
      <c r="B84" s="3" t="s">
        <v>244</v>
      </c>
      <c r="C84" t="s">
        <v>2719</v>
      </c>
      <c r="I84" s="3" t="s">
        <v>2715</v>
      </c>
    </row>
    <row r="85" spans="1:9" x14ac:dyDescent="0.35">
      <c r="A85" s="3" t="s">
        <v>2715</v>
      </c>
      <c r="B85" s="3" t="s">
        <v>231</v>
      </c>
      <c r="C85" t="s">
        <v>198</v>
      </c>
      <c r="I85" s="3" t="s">
        <v>2715</v>
      </c>
    </row>
    <row r="86" spans="1:9" x14ac:dyDescent="0.35">
      <c r="A86" s="3" t="s">
        <v>2715</v>
      </c>
      <c r="B86" s="3" t="s">
        <v>244</v>
      </c>
      <c r="C86" t="s">
        <v>231</v>
      </c>
      <c r="I86" s="3" t="s">
        <v>2715</v>
      </c>
    </row>
    <row r="87" spans="1:9" x14ac:dyDescent="0.35">
      <c r="A87" s="3" t="s">
        <v>2715</v>
      </c>
      <c r="B87" s="3" t="s">
        <v>244</v>
      </c>
      <c r="C87" t="s">
        <v>2719</v>
      </c>
      <c r="I87" s="3" t="s">
        <v>2715</v>
      </c>
    </row>
    <row r="88" spans="1:9" x14ac:dyDescent="0.35">
      <c r="A88" s="3" t="s">
        <v>2715</v>
      </c>
      <c r="B88" s="3" t="s">
        <v>2719</v>
      </c>
      <c r="C88" t="s">
        <v>2717</v>
      </c>
      <c r="I88" s="3" t="s">
        <v>2715</v>
      </c>
    </row>
    <row r="89" spans="1:9" x14ac:dyDescent="0.35">
      <c r="A89" s="3" t="s">
        <v>2715</v>
      </c>
      <c r="B89" s="3" t="s">
        <v>244</v>
      </c>
      <c r="C89" t="s">
        <v>198</v>
      </c>
      <c r="I89" s="3" t="s">
        <v>2715</v>
      </c>
    </row>
    <row r="90" spans="1:9" x14ac:dyDescent="0.35">
      <c r="A90" s="3" t="s">
        <v>2715</v>
      </c>
      <c r="B90" s="3" t="s">
        <v>1177</v>
      </c>
      <c r="C90" t="s">
        <v>198</v>
      </c>
      <c r="I90" s="3" t="s">
        <v>2715</v>
      </c>
    </row>
    <row r="91" spans="1:9" x14ac:dyDescent="0.35">
      <c r="A91" s="3" t="s">
        <v>2715</v>
      </c>
      <c r="B91" s="3" t="s">
        <v>244</v>
      </c>
      <c r="C91" t="s">
        <v>198</v>
      </c>
      <c r="I91" s="3" t="s">
        <v>2715</v>
      </c>
    </row>
    <row r="92" spans="1:9" x14ac:dyDescent="0.35">
      <c r="A92" s="3" t="s">
        <v>2715</v>
      </c>
      <c r="B92" s="3" t="s">
        <v>244</v>
      </c>
      <c r="C92" t="s">
        <v>2717</v>
      </c>
      <c r="I92" s="3" t="s">
        <v>2715</v>
      </c>
    </row>
    <row r="93" spans="1:9" x14ac:dyDescent="0.35">
      <c r="A93" s="3" t="s">
        <v>2715</v>
      </c>
      <c r="B93" s="3" t="s">
        <v>244</v>
      </c>
      <c r="C93" t="s">
        <v>2717</v>
      </c>
      <c r="I93" s="3" t="s">
        <v>2715</v>
      </c>
    </row>
    <row r="94" spans="1:9" x14ac:dyDescent="0.35">
      <c r="A94" s="3" t="s">
        <v>2715</v>
      </c>
      <c r="B94" s="3" t="s">
        <v>244</v>
      </c>
      <c r="C94" t="s">
        <v>2717</v>
      </c>
      <c r="I94" s="3" t="s">
        <v>2715</v>
      </c>
    </row>
    <row r="95" spans="1:9" x14ac:dyDescent="0.35">
      <c r="A95" s="3" t="s">
        <v>2715</v>
      </c>
      <c r="B95" s="3" t="s">
        <v>244</v>
      </c>
      <c r="C95" t="s">
        <v>231</v>
      </c>
      <c r="I95" s="3" t="s">
        <v>2715</v>
      </c>
    </row>
    <row r="96" spans="1:9" x14ac:dyDescent="0.35">
      <c r="A96" s="3" t="s">
        <v>2715</v>
      </c>
      <c r="B96" s="3" t="s">
        <v>2719</v>
      </c>
      <c r="C96" t="s">
        <v>2717</v>
      </c>
      <c r="I96" s="3" t="s">
        <v>2715</v>
      </c>
    </row>
    <row r="97" spans="1:9" x14ac:dyDescent="0.35">
      <c r="A97" s="3" t="s">
        <v>2715</v>
      </c>
      <c r="B97" s="3" t="s">
        <v>2718</v>
      </c>
      <c r="C97" t="s">
        <v>854</v>
      </c>
      <c r="I97" s="3" t="s">
        <v>2715</v>
      </c>
    </row>
    <row r="98" spans="1:9" x14ac:dyDescent="0.35">
      <c r="A98" s="3" t="s">
        <v>2715</v>
      </c>
      <c r="B98" s="3" t="s">
        <v>244</v>
      </c>
      <c r="C98" t="s">
        <v>2717</v>
      </c>
      <c r="I98" s="3" t="s">
        <v>2715</v>
      </c>
    </row>
    <row r="99" spans="1:9" x14ac:dyDescent="0.35">
      <c r="A99" s="3" t="s">
        <v>2715</v>
      </c>
      <c r="B99" s="3" t="s">
        <v>244</v>
      </c>
      <c r="C99" t="s">
        <v>2717</v>
      </c>
      <c r="I99" s="3" t="s">
        <v>2715</v>
      </c>
    </row>
    <row r="100" spans="1:9" x14ac:dyDescent="0.35">
      <c r="A100" s="3" t="s">
        <v>2715</v>
      </c>
      <c r="B100" s="3" t="s">
        <v>2717</v>
      </c>
      <c r="C100" t="s">
        <v>198</v>
      </c>
      <c r="I100" s="3" t="s">
        <v>2715</v>
      </c>
    </row>
    <row r="101" spans="1:9" x14ac:dyDescent="0.35">
      <c r="A101" s="3" t="s">
        <v>2715</v>
      </c>
      <c r="B101" s="3" t="s">
        <v>244</v>
      </c>
      <c r="C101" t="s">
        <v>2717</v>
      </c>
      <c r="I101" s="3" t="s">
        <v>2715</v>
      </c>
    </row>
    <row r="102" spans="1:9" x14ac:dyDescent="0.35">
      <c r="A102" s="3" t="s">
        <v>2715</v>
      </c>
      <c r="B102" s="3" t="s">
        <v>2721</v>
      </c>
      <c r="C102" t="s">
        <v>231</v>
      </c>
      <c r="I102" s="3" t="s">
        <v>2715</v>
      </c>
    </row>
    <row r="103" spans="1:9" x14ac:dyDescent="0.35">
      <c r="I103" s="3" t="s">
        <v>2715</v>
      </c>
    </row>
    <row r="104" spans="1:9" x14ac:dyDescent="0.35">
      <c r="I104" t="s">
        <v>2719</v>
      </c>
    </row>
    <row r="105" spans="1:9" x14ac:dyDescent="0.35">
      <c r="I105" s="3" t="s">
        <v>244</v>
      </c>
    </row>
    <row r="106" spans="1:9" x14ac:dyDescent="0.35">
      <c r="I106" s="3" t="s">
        <v>244</v>
      </c>
    </row>
    <row r="107" spans="1:9" x14ac:dyDescent="0.35">
      <c r="I107" s="3" t="s">
        <v>244</v>
      </c>
    </row>
    <row r="108" spans="1:9" x14ac:dyDescent="0.35">
      <c r="I108" s="3" t="s">
        <v>244</v>
      </c>
    </row>
    <row r="109" spans="1:9" x14ac:dyDescent="0.35">
      <c r="I109" s="3" t="s">
        <v>244</v>
      </c>
    </row>
    <row r="110" spans="1:9" x14ac:dyDescent="0.35">
      <c r="I110" s="3" t="s">
        <v>244</v>
      </c>
    </row>
    <row r="111" spans="1:9" x14ac:dyDescent="0.35">
      <c r="I111" s="3" t="s">
        <v>244</v>
      </c>
    </row>
    <row r="112" spans="1:9" x14ac:dyDescent="0.35">
      <c r="I112" s="3" t="s">
        <v>244</v>
      </c>
    </row>
    <row r="113" spans="9:9" x14ac:dyDescent="0.35">
      <c r="I113" s="3" t="s">
        <v>231</v>
      </c>
    </row>
    <row r="114" spans="9:9" x14ac:dyDescent="0.35">
      <c r="I114" s="3" t="s">
        <v>244</v>
      </c>
    </row>
    <row r="115" spans="9:9" x14ac:dyDescent="0.35">
      <c r="I115" s="3" t="s">
        <v>244</v>
      </c>
    </row>
    <row r="116" spans="9:9" x14ac:dyDescent="0.35">
      <c r="I116" s="3" t="s">
        <v>244</v>
      </c>
    </row>
    <row r="117" spans="9:9" x14ac:dyDescent="0.35">
      <c r="I117" s="3" t="s">
        <v>2717</v>
      </c>
    </row>
    <row r="118" spans="9:9" x14ac:dyDescent="0.35">
      <c r="I118" s="3" t="s">
        <v>2719</v>
      </c>
    </row>
    <row r="119" spans="9:9" x14ac:dyDescent="0.35">
      <c r="I119" t="s">
        <v>2721</v>
      </c>
    </row>
    <row r="120" spans="9:9" x14ac:dyDescent="0.35">
      <c r="I120" s="3" t="s">
        <v>244</v>
      </c>
    </row>
    <row r="121" spans="9:9" x14ac:dyDescent="0.35">
      <c r="I121" s="3" t="s">
        <v>244</v>
      </c>
    </row>
    <row r="122" spans="9:9" x14ac:dyDescent="0.35">
      <c r="I122" s="3" t="s">
        <v>244</v>
      </c>
    </row>
    <row r="123" spans="9:9" x14ac:dyDescent="0.35">
      <c r="I123" s="3" t="s">
        <v>2717</v>
      </c>
    </row>
    <row r="124" spans="9:9" x14ac:dyDescent="0.35">
      <c r="I124" s="3" t="s">
        <v>244</v>
      </c>
    </row>
    <row r="125" spans="9:9" x14ac:dyDescent="0.35">
      <c r="I125" s="3" t="s">
        <v>244</v>
      </c>
    </row>
    <row r="126" spans="9:9" x14ac:dyDescent="0.35">
      <c r="I126" s="3" t="s">
        <v>244</v>
      </c>
    </row>
    <row r="127" spans="9:9" x14ac:dyDescent="0.35">
      <c r="I127" s="3" t="s">
        <v>244</v>
      </c>
    </row>
    <row r="128" spans="9:9" x14ac:dyDescent="0.35">
      <c r="I128" s="3" t="s">
        <v>244</v>
      </c>
    </row>
    <row r="129" spans="9:9" x14ac:dyDescent="0.35">
      <c r="I129" s="3" t="s">
        <v>244</v>
      </c>
    </row>
    <row r="130" spans="9:9" x14ac:dyDescent="0.35">
      <c r="I130" s="3" t="s">
        <v>2719</v>
      </c>
    </row>
    <row r="131" spans="9:9" x14ac:dyDescent="0.35">
      <c r="I131" s="3" t="s">
        <v>244</v>
      </c>
    </row>
    <row r="132" spans="9:9" x14ac:dyDescent="0.35">
      <c r="I132" s="3" t="s">
        <v>244</v>
      </c>
    </row>
    <row r="133" spans="9:9" x14ac:dyDescent="0.35">
      <c r="I133" s="3" t="s">
        <v>244</v>
      </c>
    </row>
    <row r="134" spans="9:9" x14ac:dyDescent="0.35">
      <c r="I134" s="3" t="s">
        <v>854</v>
      </c>
    </row>
    <row r="135" spans="9:9" x14ac:dyDescent="0.35">
      <c r="I135" s="3" t="s">
        <v>244</v>
      </c>
    </row>
    <row r="136" spans="9:9" x14ac:dyDescent="0.35">
      <c r="I136" s="3" t="s">
        <v>244</v>
      </c>
    </row>
    <row r="137" spans="9:9" x14ac:dyDescent="0.35">
      <c r="I137" s="3" t="s">
        <v>2719</v>
      </c>
    </row>
    <row r="138" spans="9:9" x14ac:dyDescent="0.35">
      <c r="I138" s="3" t="s">
        <v>244</v>
      </c>
    </row>
    <row r="139" spans="9:9" x14ac:dyDescent="0.35">
      <c r="I139" s="3" t="s">
        <v>244</v>
      </c>
    </row>
    <row r="140" spans="9:9" x14ac:dyDescent="0.35">
      <c r="I140" s="3" t="s">
        <v>244</v>
      </c>
    </row>
    <row r="141" spans="9:9" x14ac:dyDescent="0.35">
      <c r="I141" s="3" t="s">
        <v>244</v>
      </c>
    </row>
    <row r="142" spans="9:9" x14ac:dyDescent="0.35">
      <c r="I142" s="3" t="s">
        <v>231</v>
      </c>
    </row>
    <row r="143" spans="9:9" x14ac:dyDescent="0.35">
      <c r="I143" s="3" t="s">
        <v>244</v>
      </c>
    </row>
    <row r="144" spans="9:9" x14ac:dyDescent="0.35">
      <c r="I144" s="3" t="s">
        <v>1177</v>
      </c>
    </row>
    <row r="145" spans="9:9" x14ac:dyDescent="0.35">
      <c r="I145" s="3" t="s">
        <v>2717</v>
      </c>
    </row>
    <row r="146" spans="9:9" x14ac:dyDescent="0.35">
      <c r="I146" s="3" t="s">
        <v>1177</v>
      </c>
    </row>
    <row r="147" spans="9:9" x14ac:dyDescent="0.35">
      <c r="I147" s="3" t="s">
        <v>2718</v>
      </c>
    </row>
    <row r="148" spans="9:9" x14ac:dyDescent="0.35">
      <c r="I148" s="3" t="s">
        <v>244</v>
      </c>
    </row>
    <row r="149" spans="9:9" x14ac:dyDescent="0.35">
      <c r="I149" s="3" t="s">
        <v>2717</v>
      </c>
    </row>
    <row r="150" spans="9:9" x14ac:dyDescent="0.35">
      <c r="I150" s="3" t="s">
        <v>244</v>
      </c>
    </row>
    <row r="151" spans="9:9" x14ac:dyDescent="0.35">
      <c r="I151" s="3" t="s">
        <v>2717</v>
      </c>
    </row>
    <row r="152" spans="9:9" x14ac:dyDescent="0.35">
      <c r="I152" s="3" t="s">
        <v>244</v>
      </c>
    </row>
    <row r="153" spans="9:9" x14ac:dyDescent="0.35">
      <c r="I153" s="3" t="s">
        <v>2719</v>
      </c>
    </row>
    <row r="154" spans="9:9" x14ac:dyDescent="0.35">
      <c r="I154" s="3" t="s">
        <v>244</v>
      </c>
    </row>
    <row r="155" spans="9:9" x14ac:dyDescent="0.35">
      <c r="I155" s="3" t="s">
        <v>244</v>
      </c>
    </row>
    <row r="156" spans="9:9" x14ac:dyDescent="0.35">
      <c r="I156" s="3" t="s">
        <v>244</v>
      </c>
    </row>
    <row r="157" spans="9:9" x14ac:dyDescent="0.35">
      <c r="I157" s="3" t="s">
        <v>244</v>
      </c>
    </row>
    <row r="158" spans="9:9" x14ac:dyDescent="0.35">
      <c r="I158" s="3" t="s">
        <v>244</v>
      </c>
    </row>
    <row r="159" spans="9:9" x14ac:dyDescent="0.35">
      <c r="I159" s="3" t="s">
        <v>2719</v>
      </c>
    </row>
    <row r="160" spans="9:9" x14ac:dyDescent="0.35">
      <c r="I160" s="3" t="s">
        <v>244</v>
      </c>
    </row>
    <row r="161" spans="9:9" x14ac:dyDescent="0.35">
      <c r="I161" s="3" t="s">
        <v>244</v>
      </c>
    </row>
    <row r="162" spans="9:9" x14ac:dyDescent="0.35">
      <c r="I162" s="3" t="s">
        <v>2717</v>
      </c>
    </row>
    <row r="163" spans="9:9" x14ac:dyDescent="0.35">
      <c r="I163" s="3" t="s">
        <v>244</v>
      </c>
    </row>
    <row r="164" spans="9:9" x14ac:dyDescent="0.35">
      <c r="I164" t="s">
        <v>231</v>
      </c>
    </row>
    <row r="165" spans="9:9" x14ac:dyDescent="0.35">
      <c r="I165" s="3" t="s">
        <v>244</v>
      </c>
    </row>
    <row r="166" spans="9:9" x14ac:dyDescent="0.35">
      <c r="I166" s="3" t="s">
        <v>244</v>
      </c>
    </row>
    <row r="167" spans="9:9" x14ac:dyDescent="0.35">
      <c r="I167" s="3" t="s">
        <v>244</v>
      </c>
    </row>
    <row r="168" spans="9:9" x14ac:dyDescent="0.35">
      <c r="I168" s="3" t="s">
        <v>244</v>
      </c>
    </row>
    <row r="169" spans="9:9" x14ac:dyDescent="0.35">
      <c r="I169" s="3" t="s">
        <v>244</v>
      </c>
    </row>
    <row r="170" spans="9:9" x14ac:dyDescent="0.35">
      <c r="I170" s="3" t="s">
        <v>1177</v>
      </c>
    </row>
    <row r="171" spans="9:9" x14ac:dyDescent="0.35">
      <c r="I171" s="3" t="s">
        <v>244</v>
      </c>
    </row>
    <row r="172" spans="9:9" x14ac:dyDescent="0.35">
      <c r="I172" s="3" t="s">
        <v>854</v>
      </c>
    </row>
    <row r="173" spans="9:9" x14ac:dyDescent="0.35">
      <c r="I173" s="3" t="s">
        <v>244</v>
      </c>
    </row>
    <row r="174" spans="9:9" x14ac:dyDescent="0.35">
      <c r="I174" s="3" t="s">
        <v>244</v>
      </c>
    </row>
    <row r="175" spans="9:9" x14ac:dyDescent="0.35">
      <c r="I175" s="3" t="s">
        <v>244</v>
      </c>
    </row>
    <row r="176" spans="9:9" x14ac:dyDescent="0.35">
      <c r="I176" s="3" t="s">
        <v>2719</v>
      </c>
    </row>
    <row r="177" spans="9:9" x14ac:dyDescent="0.35">
      <c r="I177" s="3" t="s">
        <v>244</v>
      </c>
    </row>
    <row r="178" spans="9:9" x14ac:dyDescent="0.35">
      <c r="I178" s="3" t="s">
        <v>244</v>
      </c>
    </row>
    <row r="179" spans="9:9" x14ac:dyDescent="0.35">
      <c r="I179" s="3" t="s">
        <v>244</v>
      </c>
    </row>
    <row r="180" spans="9:9" x14ac:dyDescent="0.35">
      <c r="I180" s="3" t="s">
        <v>244</v>
      </c>
    </row>
    <row r="181" spans="9:9" x14ac:dyDescent="0.35">
      <c r="I181" s="3" t="s">
        <v>2717</v>
      </c>
    </row>
    <row r="182" spans="9:9" x14ac:dyDescent="0.35">
      <c r="I182" s="3" t="s">
        <v>244</v>
      </c>
    </row>
    <row r="183" spans="9:9" x14ac:dyDescent="0.35">
      <c r="I183" s="3" t="s">
        <v>244</v>
      </c>
    </row>
    <row r="184" spans="9:9" x14ac:dyDescent="0.35">
      <c r="I184" s="3" t="s">
        <v>244</v>
      </c>
    </row>
    <row r="185" spans="9:9" x14ac:dyDescent="0.35">
      <c r="I185" s="3" t="s">
        <v>854</v>
      </c>
    </row>
    <row r="186" spans="9:9" x14ac:dyDescent="0.35">
      <c r="I186" s="3" t="s">
        <v>244</v>
      </c>
    </row>
    <row r="187" spans="9:9" x14ac:dyDescent="0.35">
      <c r="I187" s="3" t="s">
        <v>231</v>
      </c>
    </row>
    <row r="188" spans="9:9" x14ac:dyDescent="0.35">
      <c r="I188" s="3" t="s">
        <v>244</v>
      </c>
    </row>
    <row r="189" spans="9:9" x14ac:dyDescent="0.35">
      <c r="I189" s="3" t="s">
        <v>244</v>
      </c>
    </row>
    <row r="190" spans="9:9" x14ac:dyDescent="0.35">
      <c r="I190" s="3" t="s">
        <v>2719</v>
      </c>
    </row>
    <row r="191" spans="9:9" x14ac:dyDescent="0.35">
      <c r="I191" s="3" t="s">
        <v>244</v>
      </c>
    </row>
    <row r="192" spans="9:9" x14ac:dyDescent="0.35">
      <c r="I192" s="3" t="s">
        <v>1177</v>
      </c>
    </row>
    <row r="193" spans="9:9" x14ac:dyDescent="0.35">
      <c r="I193" s="3" t="s">
        <v>244</v>
      </c>
    </row>
    <row r="194" spans="9:9" x14ac:dyDescent="0.35">
      <c r="I194" s="3" t="s">
        <v>244</v>
      </c>
    </row>
    <row r="195" spans="9:9" x14ac:dyDescent="0.35">
      <c r="I195" s="3" t="s">
        <v>244</v>
      </c>
    </row>
    <row r="196" spans="9:9" x14ac:dyDescent="0.35">
      <c r="I196" s="3" t="s">
        <v>244</v>
      </c>
    </row>
    <row r="197" spans="9:9" x14ac:dyDescent="0.35">
      <c r="I197" s="3" t="s">
        <v>244</v>
      </c>
    </row>
    <row r="198" spans="9:9" x14ac:dyDescent="0.35">
      <c r="I198" s="3" t="s">
        <v>2719</v>
      </c>
    </row>
    <row r="199" spans="9:9" x14ac:dyDescent="0.35">
      <c r="I199" s="3" t="s">
        <v>2718</v>
      </c>
    </row>
    <row r="200" spans="9:9" x14ac:dyDescent="0.35">
      <c r="I200" s="3" t="s">
        <v>244</v>
      </c>
    </row>
    <row r="201" spans="9:9" x14ac:dyDescent="0.35">
      <c r="I201" s="3" t="s">
        <v>244</v>
      </c>
    </row>
    <row r="202" spans="9:9" x14ac:dyDescent="0.35">
      <c r="I202" s="3" t="s">
        <v>2717</v>
      </c>
    </row>
    <row r="203" spans="9:9" x14ac:dyDescent="0.35">
      <c r="I203" s="3" t="s">
        <v>244</v>
      </c>
    </row>
    <row r="204" spans="9:9" x14ac:dyDescent="0.35">
      <c r="I204" s="3" t="s">
        <v>2721</v>
      </c>
    </row>
    <row r="205" spans="9:9" x14ac:dyDescent="0.35">
      <c r="I205" t="s">
        <v>198</v>
      </c>
    </row>
    <row r="206" spans="9:9" x14ac:dyDescent="0.35">
      <c r="I206" t="s">
        <v>2717</v>
      </c>
    </row>
    <row r="207" spans="9:9" x14ac:dyDescent="0.35">
      <c r="I207" t="s">
        <v>2717</v>
      </c>
    </row>
    <row r="208" spans="9:9" x14ac:dyDescent="0.35">
      <c r="I208" t="s">
        <v>2717</v>
      </c>
    </row>
    <row r="209" spans="9:9" x14ac:dyDescent="0.35">
      <c r="I209" t="s">
        <v>198</v>
      </c>
    </row>
    <row r="210" spans="9:9" x14ac:dyDescent="0.35">
      <c r="I210" t="s">
        <v>2719</v>
      </c>
    </row>
    <row r="211" spans="9:9" x14ac:dyDescent="0.35">
      <c r="I211" t="s">
        <v>2717</v>
      </c>
    </row>
    <row r="212" spans="9:9" x14ac:dyDescent="0.35">
      <c r="I212" t="s">
        <v>2717</v>
      </c>
    </row>
    <row r="213" spans="9:9" x14ac:dyDescent="0.35">
      <c r="I213" t="s">
        <v>2717</v>
      </c>
    </row>
    <row r="214" spans="9:9" x14ac:dyDescent="0.35">
      <c r="I214" t="s">
        <v>198</v>
      </c>
    </row>
    <row r="215" spans="9:9" x14ac:dyDescent="0.35">
      <c r="I215" t="s">
        <v>2717</v>
      </c>
    </row>
    <row r="216" spans="9:9" x14ac:dyDescent="0.35">
      <c r="I216" t="s">
        <v>198</v>
      </c>
    </row>
    <row r="217" spans="9:9" x14ac:dyDescent="0.35">
      <c r="I217" t="s">
        <v>2719</v>
      </c>
    </row>
    <row r="218" spans="9:9" x14ac:dyDescent="0.35">
      <c r="I218" t="s">
        <v>198</v>
      </c>
    </row>
    <row r="219" spans="9:9" x14ac:dyDescent="0.35">
      <c r="I219" t="s">
        <v>198</v>
      </c>
    </row>
    <row r="220" spans="9:9" x14ac:dyDescent="0.35">
      <c r="I220" t="s">
        <v>198</v>
      </c>
    </row>
    <row r="221" spans="9:9" x14ac:dyDescent="0.35">
      <c r="I221" t="s">
        <v>2717</v>
      </c>
    </row>
    <row r="222" spans="9:9" x14ac:dyDescent="0.35">
      <c r="I222" t="s">
        <v>231</v>
      </c>
    </row>
    <row r="223" spans="9:9" x14ac:dyDescent="0.35">
      <c r="I223" t="s">
        <v>2717</v>
      </c>
    </row>
    <row r="224" spans="9:9" x14ac:dyDescent="0.35">
      <c r="I224" t="s">
        <v>198</v>
      </c>
    </row>
    <row r="225" spans="9:9" x14ac:dyDescent="0.35">
      <c r="I225" t="s">
        <v>2717</v>
      </c>
    </row>
    <row r="226" spans="9:9" x14ac:dyDescent="0.35">
      <c r="I226" t="s">
        <v>2717</v>
      </c>
    </row>
    <row r="227" spans="9:9" x14ac:dyDescent="0.35">
      <c r="I227" t="s">
        <v>231</v>
      </c>
    </row>
    <row r="228" spans="9:9" x14ac:dyDescent="0.35">
      <c r="I228" t="s">
        <v>198</v>
      </c>
    </row>
    <row r="229" spans="9:9" x14ac:dyDescent="0.35">
      <c r="I229" t="s">
        <v>2717</v>
      </c>
    </row>
    <row r="230" spans="9:9" x14ac:dyDescent="0.35">
      <c r="I230" t="s">
        <v>2717</v>
      </c>
    </row>
    <row r="231" spans="9:9" x14ac:dyDescent="0.35">
      <c r="I231" t="s">
        <v>198</v>
      </c>
    </row>
    <row r="232" spans="9:9" x14ac:dyDescent="0.35">
      <c r="I232" t="s">
        <v>2717</v>
      </c>
    </row>
    <row r="233" spans="9:9" x14ac:dyDescent="0.35">
      <c r="I233" t="s">
        <v>2719</v>
      </c>
    </row>
    <row r="234" spans="9:9" x14ac:dyDescent="0.35">
      <c r="I234" t="s">
        <v>2717</v>
      </c>
    </row>
    <row r="235" spans="9:9" x14ac:dyDescent="0.35">
      <c r="I235" t="s">
        <v>198</v>
      </c>
    </row>
    <row r="236" spans="9:9" x14ac:dyDescent="0.35">
      <c r="I236" t="s">
        <v>198</v>
      </c>
    </row>
    <row r="237" spans="9:9" x14ac:dyDescent="0.35">
      <c r="I237" t="s">
        <v>198</v>
      </c>
    </row>
    <row r="238" spans="9:9" x14ac:dyDescent="0.35">
      <c r="I238" t="s">
        <v>198</v>
      </c>
    </row>
    <row r="239" spans="9:9" x14ac:dyDescent="0.35">
      <c r="I239" t="s">
        <v>2717</v>
      </c>
    </row>
    <row r="240" spans="9:9" x14ac:dyDescent="0.35">
      <c r="I240" t="s">
        <v>2719</v>
      </c>
    </row>
    <row r="241" spans="9:9" x14ac:dyDescent="0.35">
      <c r="I241" t="s">
        <v>231</v>
      </c>
    </row>
    <row r="242" spans="9:9" x14ac:dyDescent="0.35">
      <c r="I242" t="s">
        <v>2717</v>
      </c>
    </row>
    <row r="243" spans="9:9" x14ac:dyDescent="0.35">
      <c r="I243" t="s">
        <v>198</v>
      </c>
    </row>
    <row r="244" spans="9:9" x14ac:dyDescent="0.35">
      <c r="I244" t="s">
        <v>2717</v>
      </c>
    </row>
    <row r="245" spans="9:9" x14ac:dyDescent="0.35">
      <c r="I245" t="s">
        <v>198</v>
      </c>
    </row>
    <row r="246" spans="9:9" x14ac:dyDescent="0.35">
      <c r="I246" t="s">
        <v>198</v>
      </c>
    </row>
    <row r="247" spans="9:9" x14ac:dyDescent="0.35">
      <c r="I247" t="s">
        <v>2717</v>
      </c>
    </row>
    <row r="248" spans="9:9" x14ac:dyDescent="0.35">
      <c r="I248" t="s">
        <v>198</v>
      </c>
    </row>
    <row r="249" spans="9:9" x14ac:dyDescent="0.35">
      <c r="I249" t="s">
        <v>1487</v>
      </c>
    </row>
    <row r="250" spans="9:9" x14ac:dyDescent="0.35">
      <c r="I250" t="s">
        <v>198</v>
      </c>
    </row>
    <row r="251" spans="9:9" x14ac:dyDescent="0.35">
      <c r="I251" t="s">
        <v>231</v>
      </c>
    </row>
    <row r="252" spans="9:9" x14ac:dyDescent="0.35">
      <c r="I252" t="s">
        <v>198</v>
      </c>
    </row>
    <row r="253" spans="9:9" x14ac:dyDescent="0.35">
      <c r="I253" t="s">
        <v>198</v>
      </c>
    </row>
    <row r="254" spans="9:9" x14ac:dyDescent="0.35">
      <c r="I254" t="s">
        <v>854</v>
      </c>
    </row>
    <row r="255" spans="9:9" x14ac:dyDescent="0.35">
      <c r="I255" t="s">
        <v>2717</v>
      </c>
    </row>
    <row r="256" spans="9:9" x14ac:dyDescent="0.35">
      <c r="I256" t="s">
        <v>198</v>
      </c>
    </row>
    <row r="257" spans="9:9" x14ac:dyDescent="0.35">
      <c r="I257" t="s">
        <v>198</v>
      </c>
    </row>
    <row r="258" spans="9:9" x14ac:dyDescent="0.35">
      <c r="I258" t="s">
        <v>2717</v>
      </c>
    </row>
    <row r="259" spans="9:9" x14ac:dyDescent="0.35">
      <c r="I259" t="s">
        <v>2719</v>
      </c>
    </row>
    <row r="260" spans="9:9" x14ac:dyDescent="0.35">
      <c r="I260" t="s">
        <v>1487</v>
      </c>
    </row>
    <row r="261" spans="9:9" x14ac:dyDescent="0.35">
      <c r="I261" t="s">
        <v>2717</v>
      </c>
    </row>
    <row r="262" spans="9:9" x14ac:dyDescent="0.35">
      <c r="I262" t="s">
        <v>2717</v>
      </c>
    </row>
    <row r="263" spans="9:9" x14ac:dyDescent="0.35">
      <c r="I263" t="s">
        <v>198</v>
      </c>
    </row>
    <row r="264" spans="9:9" x14ac:dyDescent="0.35">
      <c r="I264" t="s">
        <v>2719</v>
      </c>
    </row>
    <row r="265" spans="9:9" x14ac:dyDescent="0.35">
      <c r="I265" t="s">
        <v>854</v>
      </c>
    </row>
    <row r="266" spans="9:9" x14ac:dyDescent="0.35">
      <c r="I266" t="s">
        <v>231</v>
      </c>
    </row>
    <row r="267" spans="9:9" x14ac:dyDescent="0.35">
      <c r="I267" t="s">
        <v>2719</v>
      </c>
    </row>
    <row r="268" spans="9:9" x14ac:dyDescent="0.35">
      <c r="I268" t="s">
        <v>2717</v>
      </c>
    </row>
    <row r="269" spans="9:9" x14ac:dyDescent="0.35">
      <c r="I269" t="s">
        <v>2717</v>
      </c>
    </row>
    <row r="270" spans="9:9" x14ac:dyDescent="0.35">
      <c r="I270" t="s">
        <v>2717</v>
      </c>
    </row>
    <row r="271" spans="9:9" x14ac:dyDescent="0.35">
      <c r="I271" t="s">
        <v>2717</v>
      </c>
    </row>
    <row r="272" spans="9:9" x14ac:dyDescent="0.35">
      <c r="I272" t="s">
        <v>854</v>
      </c>
    </row>
    <row r="273" spans="9:9" x14ac:dyDescent="0.35">
      <c r="I273" t="s">
        <v>198</v>
      </c>
    </row>
    <row r="274" spans="9:9" x14ac:dyDescent="0.35">
      <c r="I274" t="s">
        <v>2717</v>
      </c>
    </row>
    <row r="275" spans="9:9" x14ac:dyDescent="0.35">
      <c r="I275" t="s">
        <v>198</v>
      </c>
    </row>
    <row r="276" spans="9:9" x14ac:dyDescent="0.35">
      <c r="I276" t="s">
        <v>2717</v>
      </c>
    </row>
    <row r="277" spans="9:9" x14ac:dyDescent="0.35">
      <c r="I277" t="s">
        <v>2720</v>
      </c>
    </row>
    <row r="278" spans="9:9" x14ac:dyDescent="0.35">
      <c r="I278" t="s">
        <v>2717</v>
      </c>
    </row>
    <row r="279" spans="9:9" x14ac:dyDescent="0.35">
      <c r="I279" t="s">
        <v>198</v>
      </c>
    </row>
    <row r="280" spans="9:9" x14ac:dyDescent="0.35">
      <c r="I280" t="s">
        <v>198</v>
      </c>
    </row>
    <row r="281" spans="9:9" x14ac:dyDescent="0.35">
      <c r="I281" t="s">
        <v>2717</v>
      </c>
    </row>
    <row r="282" spans="9:9" x14ac:dyDescent="0.35">
      <c r="I282" t="s">
        <v>198</v>
      </c>
    </row>
    <row r="283" spans="9:9" x14ac:dyDescent="0.35">
      <c r="I283" t="s">
        <v>198</v>
      </c>
    </row>
    <row r="284" spans="9:9" x14ac:dyDescent="0.35">
      <c r="I284" t="s">
        <v>198</v>
      </c>
    </row>
    <row r="285" spans="9:9" x14ac:dyDescent="0.35">
      <c r="I285" t="s">
        <v>198</v>
      </c>
    </row>
    <row r="286" spans="9:9" x14ac:dyDescent="0.35">
      <c r="I286" t="s">
        <v>198</v>
      </c>
    </row>
    <row r="287" spans="9:9" x14ac:dyDescent="0.35">
      <c r="I287" t="s">
        <v>2719</v>
      </c>
    </row>
    <row r="288" spans="9:9" x14ac:dyDescent="0.35">
      <c r="I288" t="s">
        <v>198</v>
      </c>
    </row>
    <row r="289" spans="9:9" x14ac:dyDescent="0.35">
      <c r="I289" t="s">
        <v>231</v>
      </c>
    </row>
    <row r="290" spans="9:9" x14ac:dyDescent="0.35">
      <c r="I290" t="s">
        <v>2719</v>
      </c>
    </row>
    <row r="291" spans="9:9" x14ac:dyDescent="0.35">
      <c r="I291" t="s">
        <v>2717</v>
      </c>
    </row>
    <row r="292" spans="9:9" x14ac:dyDescent="0.35">
      <c r="I292" t="s">
        <v>198</v>
      </c>
    </row>
    <row r="293" spans="9:9" x14ac:dyDescent="0.35">
      <c r="I293" t="s">
        <v>198</v>
      </c>
    </row>
    <row r="294" spans="9:9" x14ac:dyDescent="0.35">
      <c r="I294" t="s">
        <v>198</v>
      </c>
    </row>
    <row r="295" spans="9:9" x14ac:dyDescent="0.35">
      <c r="I295" t="s">
        <v>2717</v>
      </c>
    </row>
    <row r="296" spans="9:9" x14ac:dyDescent="0.35">
      <c r="I296" t="s">
        <v>2717</v>
      </c>
    </row>
    <row r="297" spans="9:9" x14ac:dyDescent="0.35">
      <c r="I297" t="s">
        <v>2717</v>
      </c>
    </row>
    <row r="298" spans="9:9" x14ac:dyDescent="0.35">
      <c r="I298" t="s">
        <v>231</v>
      </c>
    </row>
    <row r="299" spans="9:9" x14ac:dyDescent="0.35">
      <c r="I299" t="s">
        <v>2717</v>
      </c>
    </row>
    <row r="300" spans="9:9" x14ac:dyDescent="0.35">
      <c r="I300" t="s">
        <v>854</v>
      </c>
    </row>
    <row r="301" spans="9:9" x14ac:dyDescent="0.35">
      <c r="I301" t="s">
        <v>2717</v>
      </c>
    </row>
    <row r="302" spans="9:9" x14ac:dyDescent="0.35">
      <c r="I302" t="s">
        <v>2717</v>
      </c>
    </row>
    <row r="303" spans="9:9" x14ac:dyDescent="0.35">
      <c r="I303" t="s">
        <v>198</v>
      </c>
    </row>
    <row r="304" spans="9:9" x14ac:dyDescent="0.35">
      <c r="I304" t="s">
        <v>2717</v>
      </c>
    </row>
    <row r="305" spans="9:9" x14ac:dyDescent="0.35">
      <c r="I305" t="s">
        <v>231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6830-A858-4B36-9E29-CA2A4556671E}">
  <dimension ref="A3:GQ11"/>
  <sheetViews>
    <sheetView topLeftCell="EJ1" workbookViewId="0">
      <selection activeCell="EV35" sqref="EV35"/>
    </sheetView>
  </sheetViews>
  <sheetFormatPr defaultRowHeight="14.5" x14ac:dyDescent="0.35"/>
  <cols>
    <col min="1" max="1" width="20.453125" bestFit="1" customWidth="1"/>
    <col min="2" max="2" width="23.26953125" bestFit="1" customWidth="1"/>
    <col min="3" max="7" width="14.54296875" bestFit="1" customWidth="1"/>
    <col min="8" max="10" width="28.81640625" bestFit="1" customWidth="1"/>
    <col min="11" max="11" width="23.26953125" bestFit="1" customWidth="1"/>
    <col min="12" max="13" width="14.54296875" bestFit="1" customWidth="1"/>
    <col min="14" max="16" width="26" bestFit="1" customWidth="1"/>
    <col min="17" max="19" width="28.1796875" bestFit="1" customWidth="1"/>
    <col min="20" max="20" width="23.26953125" bestFit="1" customWidth="1"/>
    <col min="21" max="22" width="14.54296875" bestFit="1" customWidth="1"/>
    <col min="23" max="25" width="23" bestFit="1" customWidth="1"/>
    <col min="26" max="26" width="23.26953125" bestFit="1" customWidth="1"/>
    <col min="27" max="28" width="14.54296875" bestFit="1" customWidth="1"/>
    <col min="29" max="31" width="26" bestFit="1" customWidth="1"/>
    <col min="32" max="34" width="28.81640625" bestFit="1" customWidth="1"/>
    <col min="35" max="35" width="23.26953125" bestFit="1" customWidth="1"/>
    <col min="36" max="40" width="14.54296875" bestFit="1" customWidth="1"/>
    <col min="41" max="43" width="28.81640625" bestFit="1" customWidth="1"/>
    <col min="44" max="44" width="23.26953125" bestFit="1" customWidth="1"/>
    <col min="45" max="46" width="14.54296875" bestFit="1" customWidth="1"/>
    <col min="47" max="49" width="23" bestFit="1" customWidth="1"/>
    <col min="50" max="50" width="23.26953125" bestFit="1" customWidth="1"/>
    <col min="51" max="52" width="14.54296875" bestFit="1" customWidth="1"/>
    <col min="53" max="55" width="18.81640625" bestFit="1" customWidth="1"/>
    <col min="56" max="56" width="17.7265625" bestFit="1" customWidth="1"/>
    <col min="57" max="58" width="14.54296875" bestFit="1" customWidth="1"/>
    <col min="59" max="59" width="23.26953125" bestFit="1" customWidth="1"/>
    <col min="60" max="61" width="14.54296875" bestFit="1" customWidth="1"/>
    <col min="62" max="64" width="26" bestFit="1" customWidth="1"/>
    <col min="65" max="67" width="22.26953125" bestFit="1" customWidth="1"/>
    <col min="68" max="68" width="16.453125" bestFit="1" customWidth="1"/>
    <col min="69" max="70" width="14.54296875" bestFit="1" customWidth="1"/>
    <col min="71" max="73" width="28.81640625" bestFit="1" customWidth="1"/>
    <col min="74" max="74" width="23.26953125" bestFit="1" customWidth="1"/>
    <col min="75" max="76" width="14.54296875" bestFit="1" customWidth="1"/>
    <col min="77" max="79" width="32" bestFit="1" customWidth="1"/>
    <col min="80" max="82" width="18.81640625" bestFit="1" customWidth="1"/>
    <col min="83" max="83" width="22.54296875" bestFit="1" customWidth="1"/>
    <col min="84" max="85" width="14.54296875" bestFit="1" customWidth="1"/>
    <col min="86" max="86" width="23.26953125" bestFit="1" customWidth="1"/>
    <col min="87" max="88" width="14.54296875" bestFit="1" customWidth="1"/>
    <col min="89" max="91" width="28.1796875" bestFit="1" customWidth="1"/>
    <col min="92" max="92" width="17.7265625" bestFit="1" customWidth="1"/>
    <col min="93" max="94" width="14.54296875" bestFit="1" customWidth="1"/>
    <col min="95" max="95" width="23.26953125" bestFit="1" customWidth="1"/>
    <col min="96" max="100" width="14.54296875" bestFit="1" customWidth="1"/>
    <col min="101" max="103" width="28.81640625" bestFit="1" customWidth="1"/>
    <col min="104" max="104" width="23.26953125" bestFit="1" customWidth="1"/>
    <col min="105" max="106" width="14.54296875" bestFit="1" customWidth="1"/>
    <col min="107" max="109" width="32" bestFit="1" customWidth="1"/>
    <col min="110" max="112" width="14.54296875" bestFit="1" customWidth="1"/>
    <col min="113" max="113" width="17.7265625" bestFit="1" customWidth="1"/>
    <col min="114" max="115" width="14.54296875" bestFit="1" customWidth="1"/>
    <col min="116" max="116" width="23.26953125" bestFit="1" customWidth="1"/>
    <col min="117" max="121" width="14.54296875" bestFit="1" customWidth="1"/>
    <col min="122" max="124" width="22.26953125" bestFit="1" customWidth="1"/>
    <col min="125" max="125" width="23.26953125" bestFit="1" customWidth="1"/>
    <col min="126" max="127" width="14.54296875" bestFit="1" customWidth="1"/>
    <col min="128" max="130" width="23" bestFit="1" customWidth="1"/>
    <col min="131" max="131" width="23.26953125" bestFit="1" customWidth="1"/>
    <col min="132" max="136" width="14.54296875" bestFit="1" customWidth="1"/>
    <col min="137" max="139" width="18.81640625" bestFit="1" customWidth="1"/>
    <col min="140" max="140" width="23.26953125" bestFit="1" customWidth="1"/>
    <col min="141" max="142" width="14.54296875" bestFit="1" customWidth="1"/>
    <col min="143" max="145" width="20.26953125" bestFit="1" customWidth="1"/>
    <col min="146" max="146" width="17.7265625" bestFit="1" customWidth="1"/>
    <col min="147" max="151" width="14.54296875" bestFit="1" customWidth="1"/>
    <col min="152" max="152" width="23.26953125" bestFit="1" customWidth="1"/>
    <col min="153" max="154" width="14.54296875" bestFit="1" customWidth="1"/>
    <col min="155" max="157" width="26" bestFit="1" customWidth="1"/>
    <col min="158" max="160" width="35.1796875" bestFit="1" customWidth="1"/>
    <col min="161" max="161" width="23.26953125" bestFit="1" customWidth="1"/>
    <col min="162" max="163" width="14.54296875" bestFit="1" customWidth="1"/>
    <col min="164" max="166" width="32" bestFit="1" customWidth="1"/>
    <col min="167" max="167" width="23.26953125" bestFit="1" customWidth="1"/>
    <col min="168" max="169" width="14.54296875" bestFit="1" customWidth="1"/>
    <col min="170" max="172" width="23" bestFit="1" customWidth="1"/>
    <col min="173" max="173" width="23.26953125" bestFit="1" customWidth="1"/>
    <col min="174" max="175" width="14.54296875" bestFit="1" customWidth="1"/>
    <col min="176" max="178" width="26" bestFit="1" customWidth="1"/>
    <col min="179" max="181" width="20.26953125" bestFit="1" customWidth="1"/>
    <col min="182" max="182" width="23.26953125" bestFit="1" customWidth="1"/>
    <col min="183" max="184" width="14.54296875" bestFit="1" customWidth="1"/>
    <col min="185" max="187" width="32" bestFit="1" customWidth="1"/>
    <col min="188" max="188" width="25.1796875" bestFit="1" customWidth="1"/>
    <col min="189" max="190" width="14.54296875" bestFit="1" customWidth="1"/>
    <col min="191" max="193" width="37.54296875" bestFit="1" customWidth="1"/>
    <col min="194" max="196" width="26" bestFit="1" customWidth="1"/>
    <col min="197" max="199" width="19.54296875" bestFit="1" customWidth="1"/>
    <col min="200" max="201" width="14.54296875" bestFit="1" customWidth="1"/>
    <col min="202" max="202" width="23.26953125" bestFit="1" customWidth="1"/>
    <col min="203" max="205" width="14.54296875" bestFit="1" customWidth="1"/>
    <col min="206" max="209" width="26" bestFit="1" customWidth="1"/>
    <col min="210" max="213" width="35.1796875" bestFit="1" customWidth="1"/>
    <col min="214" max="214" width="23.26953125" bestFit="1" customWidth="1"/>
    <col min="215" max="217" width="14.54296875" bestFit="1" customWidth="1"/>
    <col min="218" max="221" width="32" bestFit="1" customWidth="1"/>
    <col min="222" max="222" width="23.26953125" bestFit="1" customWidth="1"/>
    <col min="223" max="225" width="14.54296875" bestFit="1" customWidth="1"/>
    <col min="226" max="229" width="23" bestFit="1" customWidth="1"/>
    <col min="230" max="230" width="23.26953125" bestFit="1" customWidth="1"/>
    <col min="231" max="233" width="14.54296875" bestFit="1" customWidth="1"/>
    <col min="234" max="237" width="26" bestFit="1" customWidth="1"/>
    <col min="238" max="241" width="20.26953125" bestFit="1" customWidth="1"/>
    <col min="242" max="242" width="23.26953125" bestFit="1" customWidth="1"/>
    <col min="243" max="245" width="14.54296875" bestFit="1" customWidth="1"/>
    <col min="246" max="249" width="32" bestFit="1" customWidth="1"/>
    <col min="250" max="250" width="25.1796875" bestFit="1" customWidth="1"/>
    <col min="251" max="253" width="14.54296875" bestFit="1" customWidth="1"/>
    <col min="254" max="257" width="37.54296875" bestFit="1" customWidth="1"/>
    <col min="258" max="261" width="26" bestFit="1" customWidth="1"/>
    <col min="262" max="265" width="19.54296875" bestFit="1" customWidth="1"/>
  </cols>
  <sheetData>
    <row r="3" spans="1:199" x14ac:dyDescent="0.35">
      <c r="B3" s="14" t="s">
        <v>2759</v>
      </c>
    </row>
    <row r="4" spans="1:199" x14ac:dyDescent="0.35">
      <c r="B4" t="s">
        <v>2721</v>
      </c>
      <c r="Q4" t="s">
        <v>2773</v>
      </c>
      <c r="R4" t="s">
        <v>2784</v>
      </c>
      <c r="S4" t="s">
        <v>2795</v>
      </c>
      <c r="T4" t="s">
        <v>2719</v>
      </c>
      <c r="AF4" t="s">
        <v>2774</v>
      </c>
      <c r="AG4" t="s">
        <v>2785</v>
      </c>
      <c r="AH4" t="s">
        <v>2796</v>
      </c>
      <c r="AI4" t="s">
        <v>231</v>
      </c>
      <c r="BM4" t="s">
        <v>2775</v>
      </c>
      <c r="BN4" t="s">
        <v>2786</v>
      </c>
      <c r="BO4" t="s">
        <v>2797</v>
      </c>
      <c r="BP4" t="s">
        <v>1177</v>
      </c>
      <c r="CB4" t="s">
        <v>2776</v>
      </c>
      <c r="CC4" t="s">
        <v>2787</v>
      </c>
      <c r="CD4" t="s">
        <v>2798</v>
      </c>
      <c r="CE4" t="s">
        <v>244</v>
      </c>
      <c r="FB4" t="s">
        <v>2777</v>
      </c>
      <c r="FC4" t="s">
        <v>2788</v>
      </c>
      <c r="FD4" t="s">
        <v>2799</v>
      </c>
      <c r="FE4" t="s">
        <v>2718</v>
      </c>
      <c r="FW4" t="s">
        <v>2778</v>
      </c>
      <c r="FX4" t="s">
        <v>2789</v>
      </c>
      <c r="FY4" t="s">
        <v>2800</v>
      </c>
      <c r="FZ4" t="s">
        <v>2717</v>
      </c>
      <c r="GL4" t="s">
        <v>2779</v>
      </c>
      <c r="GM4" t="s">
        <v>2790</v>
      </c>
      <c r="GN4" t="s">
        <v>2801</v>
      </c>
      <c r="GO4" t="s">
        <v>2780</v>
      </c>
      <c r="GP4" t="s">
        <v>2791</v>
      </c>
      <c r="GQ4" t="s">
        <v>2802</v>
      </c>
    </row>
    <row r="5" spans="1:199" x14ac:dyDescent="0.35">
      <c r="B5" t="s">
        <v>2719</v>
      </c>
      <c r="H5" t="s">
        <v>2774</v>
      </c>
      <c r="I5" t="s">
        <v>2785</v>
      </c>
      <c r="J5" t="s">
        <v>2796</v>
      </c>
      <c r="K5" t="s">
        <v>2717</v>
      </c>
      <c r="N5" t="s">
        <v>2779</v>
      </c>
      <c r="O5" t="s">
        <v>2790</v>
      </c>
      <c r="P5" t="s">
        <v>2801</v>
      </c>
      <c r="T5" t="s">
        <v>2720</v>
      </c>
      <c r="W5" t="s">
        <v>2781</v>
      </c>
      <c r="X5" t="s">
        <v>2792</v>
      </c>
      <c r="Y5" t="s">
        <v>2803</v>
      </c>
      <c r="Z5" t="s">
        <v>2717</v>
      </c>
      <c r="AC5" t="s">
        <v>2779</v>
      </c>
      <c r="AD5" t="s">
        <v>2790</v>
      </c>
      <c r="AE5" t="s">
        <v>2801</v>
      </c>
      <c r="AI5" t="s">
        <v>2719</v>
      </c>
      <c r="AO5" t="s">
        <v>2774</v>
      </c>
      <c r="AP5" t="s">
        <v>2785</v>
      </c>
      <c r="AQ5" t="s">
        <v>2796</v>
      </c>
      <c r="AR5" t="s">
        <v>2720</v>
      </c>
      <c r="AU5" t="s">
        <v>2781</v>
      </c>
      <c r="AV5" t="s">
        <v>2792</v>
      </c>
      <c r="AW5" t="s">
        <v>2803</v>
      </c>
      <c r="AX5" t="s">
        <v>1177</v>
      </c>
      <c r="BA5" t="s">
        <v>2776</v>
      </c>
      <c r="BB5" t="s">
        <v>2787</v>
      </c>
      <c r="BC5" t="s">
        <v>2798</v>
      </c>
      <c r="BD5" t="s">
        <v>2717</v>
      </c>
      <c r="BJ5" t="s">
        <v>2779</v>
      </c>
      <c r="BK5" t="s">
        <v>2790</v>
      </c>
      <c r="BL5" t="s">
        <v>2801</v>
      </c>
      <c r="BP5" t="s">
        <v>2719</v>
      </c>
      <c r="BS5" t="s">
        <v>2774</v>
      </c>
      <c r="BT5" t="s">
        <v>2785</v>
      </c>
      <c r="BU5" t="s">
        <v>2796</v>
      </c>
      <c r="BV5" t="s">
        <v>854</v>
      </c>
      <c r="BY5" t="s">
        <v>2782</v>
      </c>
      <c r="BZ5" t="s">
        <v>2793</v>
      </c>
      <c r="CA5" t="s">
        <v>2804</v>
      </c>
      <c r="CE5" t="s">
        <v>2721</v>
      </c>
      <c r="CK5" t="s">
        <v>2773</v>
      </c>
      <c r="CL5" t="s">
        <v>2784</v>
      </c>
      <c r="CM5" t="s">
        <v>2795</v>
      </c>
      <c r="CN5" t="s">
        <v>2719</v>
      </c>
      <c r="CW5" t="s">
        <v>2774</v>
      </c>
      <c r="CX5" t="s">
        <v>2785</v>
      </c>
      <c r="CY5" t="s">
        <v>2796</v>
      </c>
      <c r="CZ5" t="s">
        <v>854</v>
      </c>
      <c r="DC5" t="s">
        <v>2782</v>
      </c>
      <c r="DD5" t="s">
        <v>2793</v>
      </c>
      <c r="DE5" t="s">
        <v>2804</v>
      </c>
      <c r="DF5" t="s">
        <v>231</v>
      </c>
      <c r="DR5" t="s">
        <v>2775</v>
      </c>
      <c r="DS5" t="s">
        <v>2786</v>
      </c>
      <c r="DT5" t="s">
        <v>2797</v>
      </c>
      <c r="DU5" t="s">
        <v>2720</v>
      </c>
      <c r="DX5" t="s">
        <v>2781</v>
      </c>
      <c r="DY5" t="s">
        <v>2792</v>
      </c>
      <c r="DZ5" t="s">
        <v>2803</v>
      </c>
      <c r="EA5" t="s">
        <v>1177</v>
      </c>
      <c r="EG5" t="s">
        <v>2776</v>
      </c>
      <c r="EH5" t="s">
        <v>2787</v>
      </c>
      <c r="EI5" t="s">
        <v>2798</v>
      </c>
      <c r="EJ5" t="s">
        <v>2718</v>
      </c>
      <c r="EM5" t="s">
        <v>2778</v>
      </c>
      <c r="EN5" t="s">
        <v>2789</v>
      </c>
      <c r="EO5" t="s">
        <v>2800</v>
      </c>
      <c r="EP5" t="s">
        <v>2717</v>
      </c>
      <c r="EY5" t="s">
        <v>2779</v>
      </c>
      <c r="EZ5" t="s">
        <v>2790</v>
      </c>
      <c r="FA5" t="s">
        <v>2801</v>
      </c>
      <c r="FE5" t="s">
        <v>854</v>
      </c>
      <c r="FH5" t="s">
        <v>2782</v>
      </c>
      <c r="FI5" t="s">
        <v>2793</v>
      </c>
      <c r="FJ5" t="s">
        <v>2804</v>
      </c>
      <c r="FK5" t="s">
        <v>2720</v>
      </c>
      <c r="FN5" t="s">
        <v>2781</v>
      </c>
      <c r="FO5" t="s">
        <v>2792</v>
      </c>
      <c r="FP5" t="s">
        <v>2803</v>
      </c>
      <c r="FQ5" t="s">
        <v>2717</v>
      </c>
      <c r="FT5" t="s">
        <v>2779</v>
      </c>
      <c r="FU5" t="s">
        <v>2790</v>
      </c>
      <c r="FV5" t="s">
        <v>2801</v>
      </c>
      <c r="FZ5" t="s">
        <v>854</v>
      </c>
      <c r="GC5" t="s">
        <v>2782</v>
      </c>
      <c r="GD5" t="s">
        <v>2793</v>
      </c>
      <c r="GE5" t="s">
        <v>2804</v>
      </c>
      <c r="GF5" t="s">
        <v>198</v>
      </c>
      <c r="GI5" t="s">
        <v>2783</v>
      </c>
      <c r="GJ5" t="s">
        <v>2794</v>
      </c>
      <c r="GK5" t="s">
        <v>2805</v>
      </c>
    </row>
    <row r="6" spans="1:199" x14ac:dyDescent="0.35">
      <c r="B6" t="s">
        <v>198</v>
      </c>
      <c r="E6" t="s">
        <v>2717</v>
      </c>
      <c r="K6" t="s">
        <v>198</v>
      </c>
      <c r="T6" t="s">
        <v>198</v>
      </c>
      <c r="Z6" t="s">
        <v>198</v>
      </c>
      <c r="AI6" t="s">
        <v>198</v>
      </c>
      <c r="AL6" t="s">
        <v>2717</v>
      </c>
      <c r="AR6" t="s">
        <v>198</v>
      </c>
      <c r="AX6" t="s">
        <v>198</v>
      </c>
      <c r="BD6" t="s">
        <v>854</v>
      </c>
      <c r="BG6" t="s">
        <v>198</v>
      </c>
      <c r="BP6" t="s">
        <v>2717</v>
      </c>
      <c r="BV6" t="s">
        <v>198</v>
      </c>
      <c r="CE6" t="s">
        <v>2719</v>
      </c>
      <c r="CH6" t="s">
        <v>198</v>
      </c>
      <c r="CN6" t="s">
        <v>854</v>
      </c>
      <c r="CQ6" t="s">
        <v>198</v>
      </c>
      <c r="CT6" t="s">
        <v>2717</v>
      </c>
      <c r="CZ6" t="s">
        <v>198</v>
      </c>
      <c r="DF6" t="s">
        <v>2719</v>
      </c>
      <c r="DI6" t="s">
        <v>854</v>
      </c>
      <c r="DL6" t="s">
        <v>198</v>
      </c>
      <c r="DO6" t="s">
        <v>2717</v>
      </c>
      <c r="DU6" t="s">
        <v>198</v>
      </c>
      <c r="EA6" t="s">
        <v>198</v>
      </c>
      <c r="ED6" t="s">
        <v>2717</v>
      </c>
      <c r="EJ6" t="s">
        <v>198</v>
      </c>
      <c r="EP6" t="s">
        <v>854</v>
      </c>
      <c r="ES6" t="s">
        <v>2720</v>
      </c>
      <c r="EV6" t="s">
        <v>198</v>
      </c>
      <c r="FE6" t="s">
        <v>198</v>
      </c>
      <c r="FK6" t="s">
        <v>198</v>
      </c>
      <c r="FQ6" t="s">
        <v>198</v>
      </c>
      <c r="FZ6" t="s">
        <v>198</v>
      </c>
      <c r="GF6" t="s">
        <v>1487</v>
      </c>
    </row>
    <row r="7" spans="1:199" x14ac:dyDescent="0.35">
      <c r="A7" s="14" t="s">
        <v>2758</v>
      </c>
      <c r="B7" t="s">
        <v>2770</v>
      </c>
      <c r="C7" t="s">
        <v>2771</v>
      </c>
      <c r="D7" t="s">
        <v>2772</v>
      </c>
      <c r="E7" t="s">
        <v>2770</v>
      </c>
      <c r="F7" t="s">
        <v>2771</v>
      </c>
      <c r="G7" t="s">
        <v>2772</v>
      </c>
      <c r="K7" t="s">
        <v>2770</v>
      </c>
      <c r="L7" t="s">
        <v>2771</v>
      </c>
      <c r="M7" t="s">
        <v>2772</v>
      </c>
      <c r="T7" t="s">
        <v>2770</v>
      </c>
      <c r="U7" t="s">
        <v>2771</v>
      </c>
      <c r="V7" t="s">
        <v>2772</v>
      </c>
      <c r="Z7" t="s">
        <v>2770</v>
      </c>
      <c r="AA7" t="s">
        <v>2771</v>
      </c>
      <c r="AB7" t="s">
        <v>2772</v>
      </c>
      <c r="AI7" t="s">
        <v>2770</v>
      </c>
      <c r="AJ7" t="s">
        <v>2771</v>
      </c>
      <c r="AK7" t="s">
        <v>2772</v>
      </c>
      <c r="AL7" t="s">
        <v>2770</v>
      </c>
      <c r="AM7" t="s">
        <v>2771</v>
      </c>
      <c r="AN7" t="s">
        <v>2772</v>
      </c>
      <c r="AR7" t="s">
        <v>2770</v>
      </c>
      <c r="AS7" t="s">
        <v>2771</v>
      </c>
      <c r="AT7" t="s">
        <v>2772</v>
      </c>
      <c r="AX7" t="s">
        <v>2770</v>
      </c>
      <c r="AY7" t="s">
        <v>2771</v>
      </c>
      <c r="AZ7" t="s">
        <v>2772</v>
      </c>
      <c r="BD7" t="s">
        <v>2770</v>
      </c>
      <c r="BE7" t="s">
        <v>2771</v>
      </c>
      <c r="BF7" t="s">
        <v>2772</v>
      </c>
      <c r="BG7" t="s">
        <v>2770</v>
      </c>
      <c r="BH7" t="s">
        <v>2771</v>
      </c>
      <c r="BI7" t="s">
        <v>2772</v>
      </c>
      <c r="BP7" t="s">
        <v>2770</v>
      </c>
      <c r="BQ7" t="s">
        <v>2771</v>
      </c>
      <c r="BR7" t="s">
        <v>2772</v>
      </c>
      <c r="BV7" t="s">
        <v>2770</v>
      </c>
      <c r="BW7" t="s">
        <v>2771</v>
      </c>
      <c r="BX7" t="s">
        <v>2772</v>
      </c>
      <c r="CE7" t="s">
        <v>2770</v>
      </c>
      <c r="CF7" t="s">
        <v>2771</v>
      </c>
      <c r="CG7" t="s">
        <v>2772</v>
      </c>
      <c r="CH7" t="s">
        <v>2770</v>
      </c>
      <c r="CI7" t="s">
        <v>2771</v>
      </c>
      <c r="CJ7" t="s">
        <v>2772</v>
      </c>
      <c r="CN7" t="s">
        <v>2770</v>
      </c>
      <c r="CO7" t="s">
        <v>2771</v>
      </c>
      <c r="CP7" t="s">
        <v>2772</v>
      </c>
      <c r="CQ7" t="s">
        <v>2770</v>
      </c>
      <c r="CR7" t="s">
        <v>2771</v>
      </c>
      <c r="CS7" t="s">
        <v>2772</v>
      </c>
      <c r="CT7" t="s">
        <v>2770</v>
      </c>
      <c r="CU7" t="s">
        <v>2771</v>
      </c>
      <c r="CV7" t="s">
        <v>2772</v>
      </c>
      <c r="CZ7" t="s">
        <v>2770</v>
      </c>
      <c r="DA7" t="s">
        <v>2771</v>
      </c>
      <c r="DB7" t="s">
        <v>2772</v>
      </c>
      <c r="DF7" t="s">
        <v>2770</v>
      </c>
      <c r="DG7" t="s">
        <v>2771</v>
      </c>
      <c r="DH7" t="s">
        <v>2772</v>
      </c>
      <c r="DI7" t="s">
        <v>2770</v>
      </c>
      <c r="DJ7" t="s">
        <v>2771</v>
      </c>
      <c r="DK7" t="s">
        <v>2772</v>
      </c>
      <c r="DL7" t="s">
        <v>2770</v>
      </c>
      <c r="DM7" t="s">
        <v>2771</v>
      </c>
      <c r="DN7" t="s">
        <v>2772</v>
      </c>
      <c r="DO7" t="s">
        <v>2770</v>
      </c>
      <c r="DP7" t="s">
        <v>2771</v>
      </c>
      <c r="DQ7" t="s">
        <v>2772</v>
      </c>
      <c r="DU7" t="s">
        <v>2770</v>
      </c>
      <c r="DV7" t="s">
        <v>2771</v>
      </c>
      <c r="DW7" t="s">
        <v>2772</v>
      </c>
      <c r="EA7" t="s">
        <v>2770</v>
      </c>
      <c r="EB7" t="s">
        <v>2771</v>
      </c>
      <c r="EC7" t="s">
        <v>2772</v>
      </c>
      <c r="ED7" t="s">
        <v>2770</v>
      </c>
      <c r="EE7" t="s">
        <v>2771</v>
      </c>
      <c r="EF7" t="s">
        <v>2772</v>
      </c>
      <c r="EJ7" t="s">
        <v>2770</v>
      </c>
      <c r="EK7" t="s">
        <v>2771</v>
      </c>
      <c r="EL7" t="s">
        <v>2772</v>
      </c>
      <c r="EP7" t="s">
        <v>2770</v>
      </c>
      <c r="EQ7" t="s">
        <v>2771</v>
      </c>
      <c r="ER7" t="s">
        <v>2772</v>
      </c>
      <c r="ES7" t="s">
        <v>2770</v>
      </c>
      <c r="ET7" t="s">
        <v>2771</v>
      </c>
      <c r="EU7" t="s">
        <v>2772</v>
      </c>
      <c r="EV7" t="s">
        <v>2770</v>
      </c>
      <c r="EW7" t="s">
        <v>2771</v>
      </c>
      <c r="EX7" t="s">
        <v>2772</v>
      </c>
      <c r="FE7" t="s">
        <v>2770</v>
      </c>
      <c r="FF7" t="s">
        <v>2771</v>
      </c>
      <c r="FG7" t="s">
        <v>2772</v>
      </c>
      <c r="FK7" t="s">
        <v>2770</v>
      </c>
      <c r="FL7" t="s">
        <v>2771</v>
      </c>
      <c r="FM7" t="s">
        <v>2772</v>
      </c>
      <c r="FQ7" t="s">
        <v>2770</v>
      </c>
      <c r="FR7" t="s">
        <v>2771</v>
      </c>
      <c r="FS7" t="s">
        <v>2772</v>
      </c>
      <c r="FZ7" t="s">
        <v>2770</v>
      </c>
      <c r="GA7" t="s">
        <v>2771</v>
      </c>
      <c r="GB7" t="s">
        <v>2772</v>
      </c>
      <c r="GF7" t="s">
        <v>2770</v>
      </c>
      <c r="GG7" t="s">
        <v>2771</v>
      </c>
      <c r="GH7" t="s">
        <v>2772</v>
      </c>
    </row>
    <row r="8" spans="1:199" x14ac:dyDescent="0.35">
      <c r="A8" s="16" t="s">
        <v>231</v>
      </c>
      <c r="BP8">
        <v>1</v>
      </c>
      <c r="BQ8">
        <v>1</v>
      </c>
      <c r="BR8">
        <v>1</v>
      </c>
      <c r="BS8">
        <v>1</v>
      </c>
      <c r="BT8">
        <v>1</v>
      </c>
      <c r="BU8">
        <v>1</v>
      </c>
      <c r="CB8">
        <v>1</v>
      </c>
      <c r="CC8">
        <v>1</v>
      </c>
      <c r="CD8">
        <v>1</v>
      </c>
      <c r="GO8">
        <v>1</v>
      </c>
      <c r="GP8">
        <v>1</v>
      </c>
      <c r="GQ8">
        <v>1</v>
      </c>
    </row>
    <row r="9" spans="1:199" x14ac:dyDescent="0.35">
      <c r="A9" s="16" t="s">
        <v>244</v>
      </c>
      <c r="AR9">
        <v>1</v>
      </c>
      <c r="AS9">
        <v>1</v>
      </c>
      <c r="AT9">
        <v>1</v>
      </c>
      <c r="AU9">
        <v>1</v>
      </c>
      <c r="AV9">
        <v>1</v>
      </c>
      <c r="AW9">
        <v>1</v>
      </c>
      <c r="BM9">
        <v>1</v>
      </c>
      <c r="BN9">
        <v>1</v>
      </c>
      <c r="BO9">
        <v>1</v>
      </c>
      <c r="BP9">
        <v>1</v>
      </c>
      <c r="BQ9">
        <v>1</v>
      </c>
      <c r="BR9">
        <v>1</v>
      </c>
      <c r="BS9">
        <v>1</v>
      </c>
      <c r="BT9">
        <v>1</v>
      </c>
      <c r="BU9">
        <v>1</v>
      </c>
      <c r="CB9">
        <v>1</v>
      </c>
      <c r="CC9">
        <v>1</v>
      </c>
      <c r="CD9">
        <v>1</v>
      </c>
      <c r="GO9">
        <v>2</v>
      </c>
      <c r="GP9">
        <v>2</v>
      </c>
      <c r="GQ9">
        <v>2</v>
      </c>
    </row>
    <row r="10" spans="1:199" x14ac:dyDescent="0.35">
      <c r="A10" s="16" t="s">
        <v>2715</v>
      </c>
      <c r="B10">
        <v>1</v>
      </c>
      <c r="C10">
        <v>1</v>
      </c>
      <c r="D10">
        <v>1</v>
      </c>
      <c r="E10">
        <v>1</v>
      </c>
      <c r="F10">
        <v>1</v>
      </c>
      <c r="G10">
        <v>1</v>
      </c>
      <c r="H10">
        <v>2</v>
      </c>
      <c r="I10">
        <v>2</v>
      </c>
      <c r="J10">
        <v>2</v>
      </c>
      <c r="K10">
        <v>3</v>
      </c>
      <c r="L10">
        <v>3</v>
      </c>
      <c r="M10">
        <v>3</v>
      </c>
      <c r="N10">
        <v>3</v>
      </c>
      <c r="O10">
        <v>3</v>
      </c>
      <c r="P10">
        <v>3</v>
      </c>
      <c r="Q10">
        <v>5</v>
      </c>
      <c r="R10">
        <v>5</v>
      </c>
      <c r="S10">
        <v>5</v>
      </c>
      <c r="T10">
        <v>1</v>
      </c>
      <c r="U10">
        <v>1</v>
      </c>
      <c r="V10">
        <v>1</v>
      </c>
      <c r="W10">
        <v>1</v>
      </c>
      <c r="X10">
        <v>1</v>
      </c>
      <c r="Y10">
        <v>1</v>
      </c>
      <c r="Z10">
        <v>1</v>
      </c>
      <c r="AA10">
        <v>1</v>
      </c>
      <c r="AB10">
        <v>1</v>
      </c>
      <c r="AC10">
        <v>1</v>
      </c>
      <c r="AD10">
        <v>1</v>
      </c>
      <c r="AE10">
        <v>1</v>
      </c>
      <c r="AF10">
        <v>2</v>
      </c>
      <c r="AG10">
        <v>2</v>
      </c>
      <c r="AH10">
        <v>2</v>
      </c>
      <c r="AI10">
        <v>1</v>
      </c>
      <c r="AJ10">
        <v>1</v>
      </c>
      <c r="AK10">
        <v>1</v>
      </c>
      <c r="AL10">
        <v>1</v>
      </c>
      <c r="AM10">
        <v>1</v>
      </c>
      <c r="AN10">
        <v>1</v>
      </c>
      <c r="AO10">
        <v>2</v>
      </c>
      <c r="AP10">
        <v>2</v>
      </c>
      <c r="AQ10">
        <v>2</v>
      </c>
      <c r="AX10">
        <v>1</v>
      </c>
      <c r="AY10">
        <v>1</v>
      </c>
      <c r="AZ10">
        <v>1</v>
      </c>
      <c r="BA10">
        <v>1</v>
      </c>
      <c r="BB10">
        <v>1</v>
      </c>
      <c r="BC10">
        <v>1</v>
      </c>
      <c r="BD10">
        <v>1</v>
      </c>
      <c r="BE10">
        <v>1</v>
      </c>
      <c r="BF10">
        <v>1</v>
      </c>
      <c r="BG10">
        <v>3</v>
      </c>
      <c r="BH10">
        <v>3</v>
      </c>
      <c r="BI10">
        <v>3</v>
      </c>
      <c r="BJ10">
        <v>4</v>
      </c>
      <c r="BK10">
        <v>4</v>
      </c>
      <c r="BL10">
        <v>4</v>
      </c>
      <c r="BM10">
        <v>7</v>
      </c>
      <c r="BN10">
        <v>7</v>
      </c>
      <c r="BO10">
        <v>7</v>
      </c>
      <c r="BP10">
        <v>1</v>
      </c>
      <c r="BQ10">
        <v>1</v>
      </c>
      <c r="BR10">
        <v>1</v>
      </c>
      <c r="BS10">
        <v>1</v>
      </c>
      <c r="BT10">
        <v>1</v>
      </c>
      <c r="BU10">
        <v>1</v>
      </c>
      <c r="BV10">
        <v>1</v>
      </c>
      <c r="BW10">
        <v>1</v>
      </c>
      <c r="BX10">
        <v>1</v>
      </c>
      <c r="BY10">
        <v>1</v>
      </c>
      <c r="BZ10">
        <v>1</v>
      </c>
      <c r="CA10">
        <v>1</v>
      </c>
      <c r="CB10">
        <v>2</v>
      </c>
      <c r="CC10">
        <v>2</v>
      </c>
      <c r="CD10">
        <v>2</v>
      </c>
      <c r="CE10">
        <v>1</v>
      </c>
      <c r="CF10">
        <v>1</v>
      </c>
      <c r="CG10">
        <v>1</v>
      </c>
      <c r="CH10">
        <v>1</v>
      </c>
      <c r="CI10">
        <v>1</v>
      </c>
      <c r="CJ10">
        <v>1</v>
      </c>
      <c r="CK10">
        <v>2</v>
      </c>
      <c r="CL10">
        <v>2</v>
      </c>
      <c r="CM10">
        <v>2</v>
      </c>
      <c r="CN10">
        <v>1</v>
      </c>
      <c r="CO10">
        <v>1</v>
      </c>
      <c r="CP10">
        <v>1</v>
      </c>
      <c r="CQ10">
        <v>7</v>
      </c>
      <c r="CR10">
        <v>7</v>
      </c>
      <c r="CS10">
        <v>7</v>
      </c>
      <c r="CT10">
        <v>1</v>
      </c>
      <c r="CU10">
        <v>1</v>
      </c>
      <c r="CV10">
        <v>1</v>
      </c>
      <c r="CW10">
        <v>9</v>
      </c>
      <c r="CX10">
        <v>9</v>
      </c>
      <c r="CY10">
        <v>9</v>
      </c>
      <c r="CZ10">
        <v>4</v>
      </c>
      <c r="DA10">
        <v>4</v>
      </c>
      <c r="DB10">
        <v>4</v>
      </c>
      <c r="DC10">
        <v>4</v>
      </c>
      <c r="DD10">
        <v>4</v>
      </c>
      <c r="DE10">
        <v>4</v>
      </c>
      <c r="DF10">
        <v>2</v>
      </c>
      <c r="DG10">
        <v>2</v>
      </c>
      <c r="DH10">
        <v>2</v>
      </c>
      <c r="DI10">
        <v>3</v>
      </c>
      <c r="DJ10">
        <v>3</v>
      </c>
      <c r="DK10">
        <v>3</v>
      </c>
      <c r="DL10">
        <v>4</v>
      </c>
      <c r="DM10">
        <v>4</v>
      </c>
      <c r="DN10">
        <v>4</v>
      </c>
      <c r="DO10">
        <v>3</v>
      </c>
      <c r="DP10">
        <v>3</v>
      </c>
      <c r="DQ10">
        <v>3</v>
      </c>
      <c r="DR10">
        <v>12</v>
      </c>
      <c r="DS10">
        <v>12</v>
      </c>
      <c r="DT10">
        <v>12</v>
      </c>
      <c r="DU10">
        <v>1</v>
      </c>
      <c r="DV10">
        <v>1</v>
      </c>
      <c r="DW10">
        <v>1</v>
      </c>
      <c r="DX10">
        <v>1</v>
      </c>
      <c r="DY10">
        <v>1</v>
      </c>
      <c r="DZ10">
        <v>1</v>
      </c>
      <c r="EA10">
        <v>1</v>
      </c>
      <c r="EB10">
        <v>1</v>
      </c>
      <c r="EC10">
        <v>1</v>
      </c>
      <c r="ED10">
        <v>1</v>
      </c>
      <c r="EE10">
        <v>1</v>
      </c>
      <c r="EF10">
        <v>1</v>
      </c>
      <c r="EG10">
        <v>2</v>
      </c>
      <c r="EH10">
        <v>2</v>
      </c>
      <c r="EI10">
        <v>2</v>
      </c>
      <c r="EJ10">
        <v>1</v>
      </c>
      <c r="EK10">
        <v>1</v>
      </c>
      <c r="EL10">
        <v>1</v>
      </c>
      <c r="EM10">
        <v>1</v>
      </c>
      <c r="EN10">
        <v>1</v>
      </c>
      <c r="EO10">
        <v>1</v>
      </c>
      <c r="EP10">
        <v>1</v>
      </c>
      <c r="EQ10">
        <v>1</v>
      </c>
      <c r="ER10">
        <v>1</v>
      </c>
      <c r="ES10">
        <v>1</v>
      </c>
      <c r="ET10">
        <v>1</v>
      </c>
      <c r="EU10">
        <v>1</v>
      </c>
      <c r="EV10">
        <v>18</v>
      </c>
      <c r="EW10">
        <v>18</v>
      </c>
      <c r="EX10">
        <v>18</v>
      </c>
      <c r="EY10">
        <v>20</v>
      </c>
      <c r="EZ10">
        <v>20</v>
      </c>
      <c r="FA10">
        <v>20</v>
      </c>
      <c r="FB10">
        <v>51</v>
      </c>
      <c r="FC10">
        <v>51</v>
      </c>
      <c r="FD10">
        <v>51</v>
      </c>
      <c r="FE10">
        <v>1</v>
      </c>
      <c r="FF10">
        <v>1</v>
      </c>
      <c r="FG10">
        <v>1</v>
      </c>
      <c r="FH10">
        <v>1</v>
      </c>
      <c r="FI10">
        <v>1</v>
      </c>
      <c r="FJ10">
        <v>1</v>
      </c>
      <c r="FK10">
        <v>1</v>
      </c>
      <c r="FL10">
        <v>1</v>
      </c>
      <c r="FM10">
        <v>1</v>
      </c>
      <c r="FN10">
        <v>1</v>
      </c>
      <c r="FO10">
        <v>1</v>
      </c>
      <c r="FP10">
        <v>1</v>
      </c>
      <c r="FQ10">
        <v>1</v>
      </c>
      <c r="FR10">
        <v>1</v>
      </c>
      <c r="FS10">
        <v>1</v>
      </c>
      <c r="FT10">
        <v>1</v>
      </c>
      <c r="FU10">
        <v>1</v>
      </c>
      <c r="FV10">
        <v>1</v>
      </c>
      <c r="FW10">
        <v>3</v>
      </c>
      <c r="FX10">
        <v>3</v>
      </c>
      <c r="FY10">
        <v>3</v>
      </c>
      <c r="FZ10">
        <v>2</v>
      </c>
      <c r="GA10">
        <v>2</v>
      </c>
      <c r="GB10">
        <v>2</v>
      </c>
      <c r="GC10">
        <v>2</v>
      </c>
      <c r="GD10">
        <v>2</v>
      </c>
      <c r="GE10">
        <v>2</v>
      </c>
      <c r="GF10">
        <v>1</v>
      </c>
      <c r="GG10">
        <v>1</v>
      </c>
      <c r="GH10">
        <v>1</v>
      </c>
      <c r="GI10">
        <v>1</v>
      </c>
      <c r="GJ10">
        <v>1</v>
      </c>
      <c r="GK10">
        <v>1</v>
      </c>
      <c r="GL10">
        <v>3</v>
      </c>
      <c r="GM10">
        <v>3</v>
      </c>
      <c r="GN10">
        <v>3</v>
      </c>
      <c r="GO10">
        <v>73</v>
      </c>
      <c r="GP10">
        <v>73</v>
      </c>
      <c r="GQ10">
        <v>73</v>
      </c>
    </row>
    <row r="11" spans="1:199" x14ac:dyDescent="0.35">
      <c r="A11" s="16" t="s">
        <v>2734</v>
      </c>
      <c r="B11">
        <v>1</v>
      </c>
      <c r="C11">
        <v>1</v>
      </c>
      <c r="D11">
        <v>1</v>
      </c>
      <c r="E11">
        <v>1</v>
      </c>
      <c r="F11">
        <v>1</v>
      </c>
      <c r="G11">
        <v>1</v>
      </c>
      <c r="H11">
        <v>2</v>
      </c>
      <c r="I11">
        <v>2</v>
      </c>
      <c r="J11">
        <v>2</v>
      </c>
      <c r="K11">
        <v>3</v>
      </c>
      <c r="L11">
        <v>3</v>
      </c>
      <c r="M11">
        <v>3</v>
      </c>
      <c r="N11">
        <v>3</v>
      </c>
      <c r="O11">
        <v>3</v>
      </c>
      <c r="P11">
        <v>3</v>
      </c>
      <c r="Q11">
        <v>5</v>
      </c>
      <c r="R11">
        <v>5</v>
      </c>
      <c r="S11">
        <v>5</v>
      </c>
      <c r="T11">
        <v>1</v>
      </c>
      <c r="U11">
        <v>1</v>
      </c>
      <c r="V11">
        <v>1</v>
      </c>
      <c r="W11">
        <v>1</v>
      </c>
      <c r="X11">
        <v>1</v>
      </c>
      <c r="Y11">
        <v>1</v>
      </c>
      <c r="Z11">
        <v>1</v>
      </c>
      <c r="AA11">
        <v>1</v>
      </c>
      <c r="AB11">
        <v>1</v>
      </c>
      <c r="AC11">
        <v>1</v>
      </c>
      <c r="AD11">
        <v>1</v>
      </c>
      <c r="AE11">
        <v>1</v>
      </c>
      <c r="AF11">
        <v>2</v>
      </c>
      <c r="AG11">
        <v>2</v>
      </c>
      <c r="AH11">
        <v>2</v>
      </c>
      <c r="AI11">
        <v>1</v>
      </c>
      <c r="AJ11">
        <v>1</v>
      </c>
      <c r="AK11">
        <v>1</v>
      </c>
      <c r="AL11">
        <v>1</v>
      </c>
      <c r="AM11">
        <v>1</v>
      </c>
      <c r="AN11">
        <v>1</v>
      </c>
      <c r="AO11">
        <v>2</v>
      </c>
      <c r="AP11">
        <v>2</v>
      </c>
      <c r="AQ11">
        <v>2</v>
      </c>
      <c r="AR11">
        <v>1</v>
      </c>
      <c r="AS11">
        <v>1</v>
      </c>
      <c r="AT11">
        <v>1</v>
      </c>
      <c r="AU11">
        <v>1</v>
      </c>
      <c r="AV11">
        <v>1</v>
      </c>
      <c r="AW11">
        <v>1</v>
      </c>
      <c r="AX11">
        <v>1</v>
      </c>
      <c r="AY11">
        <v>1</v>
      </c>
      <c r="AZ11">
        <v>1</v>
      </c>
      <c r="BA11">
        <v>1</v>
      </c>
      <c r="BB11">
        <v>1</v>
      </c>
      <c r="BC11">
        <v>1</v>
      </c>
      <c r="BD11">
        <v>1</v>
      </c>
      <c r="BE11">
        <v>1</v>
      </c>
      <c r="BF11">
        <v>1</v>
      </c>
      <c r="BG11">
        <v>3</v>
      </c>
      <c r="BH11">
        <v>3</v>
      </c>
      <c r="BI11">
        <v>3</v>
      </c>
      <c r="BJ11">
        <v>4</v>
      </c>
      <c r="BK11">
        <v>4</v>
      </c>
      <c r="BL11">
        <v>4</v>
      </c>
      <c r="BM11">
        <v>8</v>
      </c>
      <c r="BN11">
        <v>8</v>
      </c>
      <c r="BO11">
        <v>8</v>
      </c>
      <c r="BP11">
        <v>3</v>
      </c>
      <c r="BQ11">
        <v>3</v>
      </c>
      <c r="BR11">
        <v>3</v>
      </c>
      <c r="BS11">
        <v>3</v>
      </c>
      <c r="BT11">
        <v>3</v>
      </c>
      <c r="BU11">
        <v>3</v>
      </c>
      <c r="BV11">
        <v>1</v>
      </c>
      <c r="BW11">
        <v>1</v>
      </c>
      <c r="BX11">
        <v>1</v>
      </c>
      <c r="BY11">
        <v>1</v>
      </c>
      <c r="BZ11">
        <v>1</v>
      </c>
      <c r="CA11">
        <v>1</v>
      </c>
      <c r="CB11">
        <v>4</v>
      </c>
      <c r="CC11">
        <v>4</v>
      </c>
      <c r="CD11">
        <v>4</v>
      </c>
      <c r="CE11">
        <v>1</v>
      </c>
      <c r="CF11">
        <v>1</v>
      </c>
      <c r="CG11">
        <v>1</v>
      </c>
      <c r="CH11">
        <v>1</v>
      </c>
      <c r="CI11">
        <v>1</v>
      </c>
      <c r="CJ11">
        <v>1</v>
      </c>
      <c r="CK11">
        <v>2</v>
      </c>
      <c r="CL11">
        <v>2</v>
      </c>
      <c r="CM11">
        <v>2</v>
      </c>
      <c r="CN11">
        <v>1</v>
      </c>
      <c r="CO11">
        <v>1</v>
      </c>
      <c r="CP11">
        <v>1</v>
      </c>
      <c r="CQ11">
        <v>7</v>
      </c>
      <c r="CR11">
        <v>7</v>
      </c>
      <c r="CS11">
        <v>7</v>
      </c>
      <c r="CT11">
        <v>1</v>
      </c>
      <c r="CU11">
        <v>1</v>
      </c>
      <c r="CV11">
        <v>1</v>
      </c>
      <c r="CW11">
        <v>9</v>
      </c>
      <c r="CX11">
        <v>9</v>
      </c>
      <c r="CY11">
        <v>9</v>
      </c>
      <c r="CZ11">
        <v>4</v>
      </c>
      <c r="DA11">
        <v>4</v>
      </c>
      <c r="DB11">
        <v>4</v>
      </c>
      <c r="DC11">
        <v>4</v>
      </c>
      <c r="DD11">
        <v>4</v>
      </c>
      <c r="DE11">
        <v>4</v>
      </c>
      <c r="DF11">
        <v>2</v>
      </c>
      <c r="DG11">
        <v>2</v>
      </c>
      <c r="DH11">
        <v>2</v>
      </c>
      <c r="DI11">
        <v>3</v>
      </c>
      <c r="DJ11">
        <v>3</v>
      </c>
      <c r="DK11">
        <v>3</v>
      </c>
      <c r="DL11">
        <v>4</v>
      </c>
      <c r="DM11">
        <v>4</v>
      </c>
      <c r="DN11">
        <v>4</v>
      </c>
      <c r="DO11">
        <v>3</v>
      </c>
      <c r="DP11">
        <v>3</v>
      </c>
      <c r="DQ11">
        <v>3</v>
      </c>
      <c r="DR11">
        <v>12</v>
      </c>
      <c r="DS11">
        <v>12</v>
      </c>
      <c r="DT11">
        <v>12</v>
      </c>
      <c r="DU11">
        <v>1</v>
      </c>
      <c r="DV11">
        <v>1</v>
      </c>
      <c r="DW11">
        <v>1</v>
      </c>
      <c r="DX11">
        <v>1</v>
      </c>
      <c r="DY11">
        <v>1</v>
      </c>
      <c r="DZ11">
        <v>1</v>
      </c>
      <c r="EA11">
        <v>1</v>
      </c>
      <c r="EB11">
        <v>1</v>
      </c>
      <c r="EC11">
        <v>1</v>
      </c>
      <c r="ED11">
        <v>1</v>
      </c>
      <c r="EE11">
        <v>1</v>
      </c>
      <c r="EF11">
        <v>1</v>
      </c>
      <c r="EG11">
        <v>2</v>
      </c>
      <c r="EH11">
        <v>2</v>
      </c>
      <c r="EI11">
        <v>2</v>
      </c>
      <c r="EJ11">
        <v>1</v>
      </c>
      <c r="EK11">
        <v>1</v>
      </c>
      <c r="EL11">
        <v>1</v>
      </c>
      <c r="EM11">
        <v>1</v>
      </c>
      <c r="EN11">
        <v>1</v>
      </c>
      <c r="EO11">
        <v>1</v>
      </c>
      <c r="EP11">
        <v>1</v>
      </c>
      <c r="EQ11">
        <v>1</v>
      </c>
      <c r="ER11">
        <v>1</v>
      </c>
      <c r="ES11">
        <v>1</v>
      </c>
      <c r="ET11">
        <v>1</v>
      </c>
      <c r="EU11">
        <v>1</v>
      </c>
      <c r="EV11">
        <v>18</v>
      </c>
      <c r="EW11">
        <v>18</v>
      </c>
      <c r="EX11">
        <v>18</v>
      </c>
      <c r="EY11">
        <v>20</v>
      </c>
      <c r="EZ11">
        <v>20</v>
      </c>
      <c r="FA11">
        <v>20</v>
      </c>
      <c r="FB11">
        <v>51</v>
      </c>
      <c r="FC11">
        <v>51</v>
      </c>
      <c r="FD11">
        <v>51</v>
      </c>
      <c r="FE11">
        <v>1</v>
      </c>
      <c r="FF11">
        <v>1</v>
      </c>
      <c r="FG11">
        <v>1</v>
      </c>
      <c r="FH11">
        <v>1</v>
      </c>
      <c r="FI11">
        <v>1</v>
      </c>
      <c r="FJ11">
        <v>1</v>
      </c>
      <c r="FK11">
        <v>1</v>
      </c>
      <c r="FL11">
        <v>1</v>
      </c>
      <c r="FM11">
        <v>1</v>
      </c>
      <c r="FN11">
        <v>1</v>
      </c>
      <c r="FO11">
        <v>1</v>
      </c>
      <c r="FP11">
        <v>1</v>
      </c>
      <c r="FQ11">
        <v>1</v>
      </c>
      <c r="FR11">
        <v>1</v>
      </c>
      <c r="FS11">
        <v>1</v>
      </c>
      <c r="FT11">
        <v>1</v>
      </c>
      <c r="FU11">
        <v>1</v>
      </c>
      <c r="FV11">
        <v>1</v>
      </c>
      <c r="FW11">
        <v>3</v>
      </c>
      <c r="FX11">
        <v>3</v>
      </c>
      <c r="FY11">
        <v>3</v>
      </c>
      <c r="FZ11">
        <v>2</v>
      </c>
      <c r="GA11">
        <v>2</v>
      </c>
      <c r="GB11">
        <v>2</v>
      </c>
      <c r="GC11">
        <v>2</v>
      </c>
      <c r="GD11">
        <v>2</v>
      </c>
      <c r="GE11">
        <v>2</v>
      </c>
      <c r="GF11">
        <v>1</v>
      </c>
      <c r="GG11">
        <v>1</v>
      </c>
      <c r="GH11">
        <v>1</v>
      </c>
      <c r="GI11">
        <v>1</v>
      </c>
      <c r="GJ11">
        <v>1</v>
      </c>
      <c r="GK11">
        <v>1</v>
      </c>
      <c r="GL11">
        <v>3</v>
      </c>
      <c r="GM11">
        <v>3</v>
      </c>
      <c r="GN11">
        <v>3</v>
      </c>
      <c r="GO11">
        <v>76</v>
      </c>
      <c r="GP11">
        <v>76</v>
      </c>
      <c r="GQ11">
        <v>76</v>
      </c>
    </row>
  </sheetData>
  <conditionalFormatting pivot="1" sqref="H8:J10 N8:S10 W8:Y10 AC8:AH10 AO8:AQ10 AU8:AW10 BA8:BC10 BJ8:BO10 BS8:BU10 BY8:CD10 CK8:CM10 CW8:CY10 DC8:DE10 DR8:DT10 DX8:DZ10 EG8:EI10 EM8:EO10 EY8:FD10 FH8:FJ10 FN8:FP10 FT8:FY10 GC8:GE10 GI8:GN10">
    <cfRule type="colorScale" priority="1">
      <colorScale>
        <cfvo type="min"/>
        <cfvo type="max"/>
        <color rgb="FFFCFCFF"/>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DCD58-181D-472A-A54E-FAE1FF1B5E2B}">
  <dimension ref="A1:M305"/>
  <sheetViews>
    <sheetView workbookViewId="0">
      <selection activeCell="I22" sqref="I22"/>
    </sheetView>
  </sheetViews>
  <sheetFormatPr defaultRowHeight="14.5" x14ac:dyDescent="0.35"/>
  <cols>
    <col min="1" max="2" width="20.453125" bestFit="1" customWidth="1"/>
    <col min="3" max="4" width="22.7265625" bestFit="1" customWidth="1"/>
    <col min="8" max="8" width="22.7265625" bestFit="1" customWidth="1"/>
  </cols>
  <sheetData>
    <row r="1" spans="1:13" x14ac:dyDescent="0.35">
      <c r="A1" t="s">
        <v>2766</v>
      </c>
      <c r="B1" t="s">
        <v>2767</v>
      </c>
      <c r="C1" t="s">
        <v>2768</v>
      </c>
      <c r="D1" t="s">
        <v>2769</v>
      </c>
      <c r="M1" s="12" t="s">
        <v>2806</v>
      </c>
    </row>
    <row r="2" spans="1:13" x14ac:dyDescent="0.35">
      <c r="A2" t="s">
        <v>2715</v>
      </c>
      <c r="B2" t="s">
        <v>244</v>
      </c>
      <c r="C2" t="s">
        <v>2717</v>
      </c>
      <c r="D2" t="s">
        <v>198</v>
      </c>
      <c r="H2" s="14" t="s">
        <v>2741</v>
      </c>
      <c r="I2" t="s">
        <v>2737</v>
      </c>
      <c r="M2" t="s">
        <v>2715</v>
      </c>
    </row>
    <row r="3" spans="1:13" x14ac:dyDescent="0.35">
      <c r="A3" t="s">
        <v>2715</v>
      </c>
      <c r="B3" t="s">
        <v>2721</v>
      </c>
      <c r="C3" t="s">
        <v>2717</v>
      </c>
      <c r="D3" t="s">
        <v>198</v>
      </c>
      <c r="H3" t="s">
        <v>2715</v>
      </c>
      <c r="I3">
        <v>73</v>
      </c>
      <c r="M3" t="s">
        <v>2715</v>
      </c>
    </row>
    <row r="4" spans="1:13" x14ac:dyDescent="0.35">
      <c r="A4" t="s">
        <v>2715</v>
      </c>
      <c r="B4" t="s">
        <v>244</v>
      </c>
      <c r="C4" t="s">
        <v>231</v>
      </c>
      <c r="D4" t="s">
        <v>198</v>
      </c>
      <c r="H4" t="s">
        <v>198</v>
      </c>
      <c r="I4">
        <v>56</v>
      </c>
      <c r="M4" t="s">
        <v>2715</v>
      </c>
    </row>
    <row r="5" spans="1:13" x14ac:dyDescent="0.35">
      <c r="A5" t="s">
        <v>2715</v>
      </c>
      <c r="B5" t="s">
        <v>244</v>
      </c>
      <c r="C5" t="s">
        <v>2721</v>
      </c>
      <c r="D5" t="s">
        <v>198</v>
      </c>
      <c r="H5" t="s">
        <v>244</v>
      </c>
      <c r="I5">
        <v>53</v>
      </c>
      <c r="M5" t="s">
        <v>2715</v>
      </c>
    </row>
    <row r="6" spans="1:13" x14ac:dyDescent="0.35">
      <c r="A6" t="s">
        <v>2715</v>
      </c>
      <c r="B6" t="s">
        <v>244</v>
      </c>
      <c r="C6" t="s">
        <v>231</v>
      </c>
      <c r="D6" t="s">
        <v>198</v>
      </c>
      <c r="H6" t="s">
        <v>2717</v>
      </c>
      <c r="I6">
        <v>42</v>
      </c>
      <c r="M6" t="s">
        <v>2715</v>
      </c>
    </row>
    <row r="7" spans="1:13" x14ac:dyDescent="0.35">
      <c r="A7" t="s">
        <v>2715</v>
      </c>
      <c r="B7" t="s">
        <v>244</v>
      </c>
      <c r="C7" t="s">
        <v>2717</v>
      </c>
      <c r="D7" t="s">
        <v>198</v>
      </c>
      <c r="H7" t="s">
        <v>2719</v>
      </c>
      <c r="I7">
        <v>21</v>
      </c>
      <c r="M7" t="s">
        <v>2715</v>
      </c>
    </row>
    <row r="8" spans="1:13" x14ac:dyDescent="0.35">
      <c r="A8" t="s">
        <v>2715</v>
      </c>
      <c r="B8" t="s">
        <v>244</v>
      </c>
      <c r="C8" t="s">
        <v>2717</v>
      </c>
      <c r="D8" t="s">
        <v>198</v>
      </c>
      <c r="H8" t="s">
        <v>231</v>
      </c>
      <c r="I8">
        <v>21</v>
      </c>
      <c r="M8" t="s">
        <v>2715</v>
      </c>
    </row>
    <row r="9" spans="1:13" x14ac:dyDescent="0.35">
      <c r="A9" t="s">
        <v>2715</v>
      </c>
      <c r="B9" t="s">
        <v>244</v>
      </c>
      <c r="C9" t="s">
        <v>2720</v>
      </c>
      <c r="D9" t="s">
        <v>198</v>
      </c>
      <c r="H9" t="s">
        <v>854</v>
      </c>
      <c r="I9">
        <v>14</v>
      </c>
      <c r="M9" t="s">
        <v>2715</v>
      </c>
    </row>
    <row r="10" spans="1:13" x14ac:dyDescent="0.35">
      <c r="A10" t="s">
        <v>2715</v>
      </c>
      <c r="B10" t="s">
        <v>2721</v>
      </c>
      <c r="C10" t="s">
        <v>2717</v>
      </c>
      <c r="D10" t="s">
        <v>198</v>
      </c>
      <c r="H10" t="s">
        <v>2721</v>
      </c>
      <c r="I10">
        <v>7</v>
      </c>
      <c r="M10" t="s">
        <v>2715</v>
      </c>
    </row>
    <row r="11" spans="1:13" x14ac:dyDescent="0.35">
      <c r="A11" t="s">
        <v>2715</v>
      </c>
      <c r="B11" t="s">
        <v>244</v>
      </c>
      <c r="C11" t="s">
        <v>2717</v>
      </c>
      <c r="D11" t="s">
        <v>198</v>
      </c>
      <c r="H11" t="s">
        <v>1177</v>
      </c>
      <c r="I11">
        <v>7</v>
      </c>
      <c r="M11" t="s">
        <v>2715</v>
      </c>
    </row>
    <row r="12" spans="1:13" x14ac:dyDescent="0.35">
      <c r="A12" t="s">
        <v>2715</v>
      </c>
      <c r="B12" t="s">
        <v>244</v>
      </c>
      <c r="C12" t="s">
        <v>2721</v>
      </c>
      <c r="D12" t="s">
        <v>2719</v>
      </c>
      <c r="H12" t="s">
        <v>2720</v>
      </c>
      <c r="I12">
        <v>5</v>
      </c>
      <c r="M12" t="s">
        <v>2715</v>
      </c>
    </row>
    <row r="13" spans="1:13" x14ac:dyDescent="0.35">
      <c r="A13" t="s">
        <v>2715</v>
      </c>
      <c r="B13" t="s">
        <v>2721</v>
      </c>
      <c r="C13" t="s">
        <v>2717</v>
      </c>
      <c r="D13" t="s">
        <v>198</v>
      </c>
      <c r="H13" t="s">
        <v>2718</v>
      </c>
      <c r="I13">
        <v>4</v>
      </c>
      <c r="M13" t="s">
        <v>2715</v>
      </c>
    </row>
    <row r="14" spans="1:13" x14ac:dyDescent="0.35">
      <c r="A14" t="s">
        <v>2715</v>
      </c>
      <c r="B14" t="s">
        <v>244</v>
      </c>
      <c r="C14" t="s">
        <v>231</v>
      </c>
      <c r="D14" t="s">
        <v>198</v>
      </c>
      <c r="H14" t="s">
        <v>1487</v>
      </c>
      <c r="I14">
        <v>1</v>
      </c>
      <c r="M14" t="s">
        <v>2715</v>
      </c>
    </row>
    <row r="15" spans="1:13" x14ac:dyDescent="0.35">
      <c r="A15" t="s">
        <v>2715</v>
      </c>
      <c r="B15" t="s">
        <v>244</v>
      </c>
      <c r="C15" t="s">
        <v>2717</v>
      </c>
      <c r="D15" t="s">
        <v>198</v>
      </c>
      <c r="H15" t="s">
        <v>2734</v>
      </c>
      <c r="I15">
        <v>304</v>
      </c>
      <c r="M15" t="s">
        <v>2715</v>
      </c>
    </row>
    <row r="16" spans="1:13" x14ac:dyDescent="0.35">
      <c r="A16" t="s">
        <v>2715</v>
      </c>
      <c r="B16" t="s">
        <v>244</v>
      </c>
      <c r="C16" t="s">
        <v>231</v>
      </c>
      <c r="D16" t="s">
        <v>854</v>
      </c>
      <c r="M16" t="s">
        <v>2715</v>
      </c>
    </row>
    <row r="17" spans="1:13" x14ac:dyDescent="0.35">
      <c r="A17" t="s">
        <v>2715</v>
      </c>
      <c r="B17" t="s">
        <v>2717</v>
      </c>
      <c r="C17" t="s">
        <v>854</v>
      </c>
      <c r="D17" t="s">
        <v>198</v>
      </c>
      <c r="M17" t="s">
        <v>2715</v>
      </c>
    </row>
    <row r="18" spans="1:13" x14ac:dyDescent="0.35">
      <c r="A18" t="s">
        <v>2715</v>
      </c>
      <c r="B18" t="s">
        <v>244</v>
      </c>
      <c r="C18" t="s">
        <v>231</v>
      </c>
      <c r="D18" t="s">
        <v>2719</v>
      </c>
      <c r="M18" t="s">
        <v>2715</v>
      </c>
    </row>
    <row r="19" spans="1:13" x14ac:dyDescent="0.35">
      <c r="A19" t="s">
        <v>2715</v>
      </c>
      <c r="B19" t="s">
        <v>231</v>
      </c>
      <c r="C19" t="s">
        <v>2717</v>
      </c>
      <c r="D19" t="s">
        <v>198</v>
      </c>
      <c r="M19" t="s">
        <v>2715</v>
      </c>
    </row>
    <row r="20" spans="1:13" x14ac:dyDescent="0.35">
      <c r="A20" t="s">
        <v>2715</v>
      </c>
      <c r="B20" t="s">
        <v>244</v>
      </c>
      <c r="C20" t="s">
        <v>2717</v>
      </c>
      <c r="D20" t="s">
        <v>198</v>
      </c>
      <c r="M20" t="s">
        <v>2715</v>
      </c>
    </row>
    <row r="21" spans="1:13" x14ac:dyDescent="0.35">
      <c r="A21" t="s">
        <v>2715</v>
      </c>
      <c r="B21" t="s">
        <v>244</v>
      </c>
      <c r="C21" t="s">
        <v>854</v>
      </c>
      <c r="D21" t="s">
        <v>198</v>
      </c>
      <c r="M21" t="s">
        <v>2715</v>
      </c>
    </row>
    <row r="22" spans="1:13" x14ac:dyDescent="0.35">
      <c r="A22" t="s">
        <v>244</v>
      </c>
      <c r="B22" t="s">
        <v>231</v>
      </c>
      <c r="C22" t="s">
        <v>2720</v>
      </c>
      <c r="D22" t="s">
        <v>198</v>
      </c>
      <c r="M22" t="s">
        <v>244</v>
      </c>
    </row>
    <row r="23" spans="1:13" x14ac:dyDescent="0.35">
      <c r="A23" t="s">
        <v>2715</v>
      </c>
      <c r="B23" t="s">
        <v>244</v>
      </c>
      <c r="C23" t="s">
        <v>231</v>
      </c>
      <c r="D23" t="s">
        <v>2717</v>
      </c>
      <c r="M23" t="s">
        <v>2715</v>
      </c>
    </row>
    <row r="24" spans="1:13" x14ac:dyDescent="0.35">
      <c r="A24" t="s">
        <v>2715</v>
      </c>
      <c r="B24" t="s">
        <v>2721</v>
      </c>
      <c r="C24" t="s">
        <v>2719</v>
      </c>
      <c r="D24" t="s">
        <v>2717</v>
      </c>
      <c r="M24" t="s">
        <v>2715</v>
      </c>
    </row>
    <row r="25" spans="1:13" x14ac:dyDescent="0.35">
      <c r="A25" t="s">
        <v>2715</v>
      </c>
      <c r="B25" t="s">
        <v>244</v>
      </c>
      <c r="C25" t="s">
        <v>2717</v>
      </c>
      <c r="D25" t="s">
        <v>198</v>
      </c>
      <c r="M25" t="s">
        <v>2715</v>
      </c>
    </row>
    <row r="26" spans="1:13" x14ac:dyDescent="0.35">
      <c r="A26" t="s">
        <v>2715</v>
      </c>
      <c r="B26" t="s">
        <v>1177</v>
      </c>
      <c r="C26" t="s">
        <v>2719</v>
      </c>
      <c r="D26" t="s">
        <v>2717</v>
      </c>
      <c r="M26" t="s">
        <v>2715</v>
      </c>
    </row>
    <row r="27" spans="1:13" x14ac:dyDescent="0.35">
      <c r="A27" t="s">
        <v>2715</v>
      </c>
      <c r="B27" t="s">
        <v>244</v>
      </c>
      <c r="C27" t="s">
        <v>2717</v>
      </c>
      <c r="D27" t="s">
        <v>198</v>
      </c>
      <c r="M27" t="s">
        <v>2715</v>
      </c>
    </row>
    <row r="28" spans="1:13" x14ac:dyDescent="0.35">
      <c r="A28" t="s">
        <v>2715</v>
      </c>
      <c r="B28" t="s">
        <v>244</v>
      </c>
      <c r="C28" t="s">
        <v>2719</v>
      </c>
      <c r="D28" t="s">
        <v>198</v>
      </c>
      <c r="M28" t="s">
        <v>2715</v>
      </c>
    </row>
    <row r="29" spans="1:13" x14ac:dyDescent="0.35">
      <c r="A29" t="s">
        <v>2715</v>
      </c>
      <c r="B29" t="s">
        <v>244</v>
      </c>
      <c r="C29" t="s">
        <v>2717</v>
      </c>
      <c r="D29" t="s">
        <v>198</v>
      </c>
      <c r="M29" t="s">
        <v>2715</v>
      </c>
    </row>
    <row r="30" spans="1:13" x14ac:dyDescent="0.35">
      <c r="A30" t="s">
        <v>2715</v>
      </c>
      <c r="B30" t="s">
        <v>244</v>
      </c>
      <c r="C30" t="s">
        <v>2719</v>
      </c>
      <c r="D30" t="s">
        <v>854</v>
      </c>
      <c r="M30" t="s">
        <v>2715</v>
      </c>
    </row>
    <row r="31" spans="1:13" x14ac:dyDescent="0.35">
      <c r="A31" t="s">
        <v>2715</v>
      </c>
      <c r="B31" t="s">
        <v>244</v>
      </c>
      <c r="C31" t="s">
        <v>2717</v>
      </c>
      <c r="D31" t="s">
        <v>198</v>
      </c>
      <c r="M31" t="s">
        <v>2715</v>
      </c>
    </row>
    <row r="32" spans="1:13" x14ac:dyDescent="0.35">
      <c r="A32" t="s">
        <v>2715</v>
      </c>
      <c r="B32" t="s">
        <v>244</v>
      </c>
      <c r="C32" t="s">
        <v>854</v>
      </c>
      <c r="D32" t="s">
        <v>198</v>
      </c>
      <c r="M32" t="s">
        <v>2715</v>
      </c>
    </row>
    <row r="33" spans="1:13" x14ac:dyDescent="0.35">
      <c r="A33" t="s">
        <v>2715</v>
      </c>
      <c r="B33" t="s">
        <v>244</v>
      </c>
      <c r="C33" t="s">
        <v>2719</v>
      </c>
      <c r="D33" t="s">
        <v>198</v>
      </c>
      <c r="M33" t="s">
        <v>2715</v>
      </c>
    </row>
    <row r="34" spans="1:13" x14ac:dyDescent="0.35">
      <c r="A34" t="s">
        <v>2715</v>
      </c>
      <c r="B34" t="s">
        <v>2718</v>
      </c>
      <c r="C34" t="s">
        <v>2717</v>
      </c>
      <c r="D34" t="s">
        <v>198</v>
      </c>
      <c r="M34" t="s">
        <v>2715</v>
      </c>
    </row>
    <row r="35" spans="1:13" x14ac:dyDescent="0.35">
      <c r="A35" t="s">
        <v>2715</v>
      </c>
      <c r="B35" t="s">
        <v>244</v>
      </c>
      <c r="C35" t="s">
        <v>2717</v>
      </c>
      <c r="D35" t="s">
        <v>198</v>
      </c>
      <c r="M35" t="s">
        <v>2715</v>
      </c>
    </row>
    <row r="36" spans="1:13" x14ac:dyDescent="0.35">
      <c r="A36" t="s">
        <v>2715</v>
      </c>
      <c r="B36" t="s">
        <v>244</v>
      </c>
      <c r="C36" t="s">
        <v>2719</v>
      </c>
      <c r="D36" t="s">
        <v>198</v>
      </c>
      <c r="M36" t="s">
        <v>2715</v>
      </c>
    </row>
    <row r="37" spans="1:13" x14ac:dyDescent="0.35">
      <c r="A37" t="s">
        <v>2715</v>
      </c>
      <c r="B37" t="s">
        <v>1177</v>
      </c>
      <c r="C37" t="s">
        <v>854</v>
      </c>
      <c r="D37" t="s">
        <v>198</v>
      </c>
      <c r="M37" t="s">
        <v>2715</v>
      </c>
    </row>
    <row r="38" spans="1:13" x14ac:dyDescent="0.35">
      <c r="A38" t="s">
        <v>2715</v>
      </c>
      <c r="B38" t="s">
        <v>244</v>
      </c>
      <c r="C38" t="s">
        <v>2719</v>
      </c>
      <c r="D38" t="s">
        <v>2717</v>
      </c>
      <c r="M38" t="s">
        <v>2715</v>
      </c>
    </row>
    <row r="39" spans="1:13" x14ac:dyDescent="0.35">
      <c r="A39" t="s">
        <v>2715</v>
      </c>
      <c r="B39" t="s">
        <v>231</v>
      </c>
      <c r="C39" t="s">
        <v>2717</v>
      </c>
      <c r="D39" t="s">
        <v>198</v>
      </c>
      <c r="M39" t="s">
        <v>2715</v>
      </c>
    </row>
    <row r="40" spans="1:13" x14ac:dyDescent="0.35">
      <c r="A40" t="s">
        <v>2715</v>
      </c>
      <c r="B40" t="s">
        <v>231</v>
      </c>
      <c r="C40" t="s">
        <v>2719</v>
      </c>
      <c r="D40" t="s">
        <v>198</v>
      </c>
      <c r="M40" t="s">
        <v>2715</v>
      </c>
    </row>
    <row r="41" spans="1:13" x14ac:dyDescent="0.35">
      <c r="A41" t="s">
        <v>2715</v>
      </c>
      <c r="B41" t="s">
        <v>244</v>
      </c>
      <c r="C41" t="s">
        <v>2719</v>
      </c>
      <c r="D41" t="s">
        <v>198</v>
      </c>
      <c r="M41" t="s">
        <v>2715</v>
      </c>
    </row>
    <row r="42" spans="1:13" x14ac:dyDescent="0.35">
      <c r="A42" t="s">
        <v>2715</v>
      </c>
      <c r="B42" t="s">
        <v>231</v>
      </c>
      <c r="C42" t="s">
        <v>1177</v>
      </c>
      <c r="D42" t="s">
        <v>198</v>
      </c>
      <c r="M42" t="s">
        <v>2715</v>
      </c>
    </row>
    <row r="43" spans="1:13" x14ac:dyDescent="0.35">
      <c r="A43" t="s">
        <v>2715</v>
      </c>
      <c r="B43" t="s">
        <v>244</v>
      </c>
      <c r="C43" t="s">
        <v>2719</v>
      </c>
      <c r="D43" t="s">
        <v>198</v>
      </c>
      <c r="M43" t="s">
        <v>2715</v>
      </c>
    </row>
    <row r="44" spans="1:13" x14ac:dyDescent="0.35">
      <c r="A44" t="s">
        <v>2715</v>
      </c>
      <c r="B44" t="s">
        <v>244</v>
      </c>
      <c r="C44" t="s">
        <v>854</v>
      </c>
      <c r="D44" t="s">
        <v>198</v>
      </c>
      <c r="M44" t="s">
        <v>2715</v>
      </c>
    </row>
    <row r="45" spans="1:13" x14ac:dyDescent="0.35">
      <c r="A45" t="s">
        <v>2715</v>
      </c>
      <c r="B45" t="s">
        <v>2717</v>
      </c>
      <c r="C45" t="s">
        <v>854</v>
      </c>
      <c r="D45" t="s">
        <v>198</v>
      </c>
      <c r="M45" t="s">
        <v>2715</v>
      </c>
    </row>
    <row r="46" spans="1:13" x14ac:dyDescent="0.35">
      <c r="A46" t="s">
        <v>2715</v>
      </c>
      <c r="B46" t="s">
        <v>2717</v>
      </c>
      <c r="C46" t="s">
        <v>198</v>
      </c>
      <c r="D46" t="s">
        <v>1487</v>
      </c>
      <c r="M46" t="s">
        <v>2715</v>
      </c>
    </row>
    <row r="47" spans="1:13" x14ac:dyDescent="0.35">
      <c r="A47" t="s">
        <v>2715</v>
      </c>
      <c r="B47" t="s">
        <v>244</v>
      </c>
      <c r="C47" t="s">
        <v>2717</v>
      </c>
      <c r="D47" t="s">
        <v>198</v>
      </c>
      <c r="M47" t="s">
        <v>2715</v>
      </c>
    </row>
    <row r="48" spans="1:13" x14ac:dyDescent="0.35">
      <c r="A48" t="s">
        <v>2715</v>
      </c>
      <c r="B48" t="s">
        <v>244</v>
      </c>
      <c r="C48" t="s">
        <v>2717</v>
      </c>
      <c r="D48" t="s">
        <v>2720</v>
      </c>
      <c r="M48" t="s">
        <v>2715</v>
      </c>
    </row>
    <row r="49" spans="1:13" x14ac:dyDescent="0.35">
      <c r="A49" t="s">
        <v>2715</v>
      </c>
      <c r="B49" t="s">
        <v>244</v>
      </c>
      <c r="C49" t="s">
        <v>2719</v>
      </c>
      <c r="D49" t="s">
        <v>198</v>
      </c>
      <c r="M49" t="s">
        <v>2715</v>
      </c>
    </row>
    <row r="50" spans="1:13" x14ac:dyDescent="0.35">
      <c r="A50" t="s">
        <v>2715</v>
      </c>
      <c r="B50" t="s">
        <v>244</v>
      </c>
      <c r="C50" t="s">
        <v>2717</v>
      </c>
      <c r="D50" t="s">
        <v>198</v>
      </c>
      <c r="M50" t="s">
        <v>2715</v>
      </c>
    </row>
    <row r="51" spans="1:13" x14ac:dyDescent="0.35">
      <c r="A51" t="s">
        <v>2715</v>
      </c>
      <c r="B51" t="s">
        <v>2719</v>
      </c>
      <c r="C51" t="s">
        <v>2717</v>
      </c>
      <c r="D51" t="s">
        <v>198</v>
      </c>
      <c r="M51" t="s">
        <v>2715</v>
      </c>
    </row>
    <row r="52" spans="1:13" x14ac:dyDescent="0.35">
      <c r="A52" t="s">
        <v>2715</v>
      </c>
      <c r="B52" t="s">
        <v>231</v>
      </c>
      <c r="C52" t="s">
        <v>2719</v>
      </c>
      <c r="D52" t="s">
        <v>2717</v>
      </c>
      <c r="M52" t="s">
        <v>2715</v>
      </c>
    </row>
    <row r="53" spans="1:13" x14ac:dyDescent="0.35">
      <c r="A53" t="s">
        <v>2715</v>
      </c>
      <c r="B53" t="s">
        <v>244</v>
      </c>
      <c r="C53" t="s">
        <v>2719</v>
      </c>
      <c r="D53" t="s">
        <v>198</v>
      </c>
      <c r="M53" t="s">
        <v>2715</v>
      </c>
    </row>
    <row r="54" spans="1:13" x14ac:dyDescent="0.35">
      <c r="A54" t="s">
        <v>2715</v>
      </c>
      <c r="B54" t="s">
        <v>244</v>
      </c>
      <c r="C54" t="s">
        <v>231</v>
      </c>
      <c r="D54" t="s">
        <v>2717</v>
      </c>
      <c r="M54" t="s">
        <v>2715</v>
      </c>
    </row>
    <row r="55" spans="1:13" x14ac:dyDescent="0.35">
      <c r="A55" t="s">
        <v>2715</v>
      </c>
      <c r="B55" t="s">
        <v>244</v>
      </c>
      <c r="C55" t="s">
        <v>2717</v>
      </c>
      <c r="D55" t="s">
        <v>198</v>
      </c>
      <c r="M55" t="s">
        <v>2715</v>
      </c>
    </row>
    <row r="56" spans="1:13" x14ac:dyDescent="0.35">
      <c r="A56" t="s">
        <v>2715</v>
      </c>
      <c r="B56" t="s">
        <v>244</v>
      </c>
      <c r="C56" t="s">
        <v>2718</v>
      </c>
      <c r="D56" t="s">
        <v>198</v>
      </c>
      <c r="M56" t="s">
        <v>2715</v>
      </c>
    </row>
    <row r="57" spans="1:13" x14ac:dyDescent="0.35">
      <c r="A57" t="s">
        <v>2715</v>
      </c>
      <c r="B57" t="s">
        <v>244</v>
      </c>
      <c r="C57" t="s">
        <v>1177</v>
      </c>
      <c r="D57" t="s">
        <v>198</v>
      </c>
      <c r="M57" t="s">
        <v>2715</v>
      </c>
    </row>
    <row r="58" spans="1:13" x14ac:dyDescent="0.35">
      <c r="A58" t="s">
        <v>2715</v>
      </c>
      <c r="B58" t="s">
        <v>244</v>
      </c>
      <c r="C58" t="s">
        <v>231</v>
      </c>
      <c r="D58" t="s">
        <v>2719</v>
      </c>
      <c r="M58" t="s">
        <v>2715</v>
      </c>
    </row>
    <row r="59" spans="1:13" x14ac:dyDescent="0.35">
      <c r="A59" t="s">
        <v>2715</v>
      </c>
      <c r="B59" t="s">
        <v>231</v>
      </c>
      <c r="C59" t="s">
        <v>2717</v>
      </c>
      <c r="D59" t="s">
        <v>854</v>
      </c>
      <c r="M59" t="s">
        <v>2715</v>
      </c>
    </row>
    <row r="60" spans="1:13" x14ac:dyDescent="0.35">
      <c r="A60" t="s">
        <v>2715</v>
      </c>
      <c r="B60" t="s">
        <v>244</v>
      </c>
      <c r="C60" t="s">
        <v>1177</v>
      </c>
      <c r="D60" t="s">
        <v>2717</v>
      </c>
      <c r="M60" t="s">
        <v>2715</v>
      </c>
    </row>
    <row r="61" spans="1:13" x14ac:dyDescent="0.35">
      <c r="A61" t="s">
        <v>2715</v>
      </c>
      <c r="B61" t="s">
        <v>244</v>
      </c>
      <c r="C61" t="s">
        <v>2717</v>
      </c>
      <c r="D61" t="s">
        <v>854</v>
      </c>
      <c r="M61" t="s">
        <v>2715</v>
      </c>
    </row>
    <row r="62" spans="1:13" x14ac:dyDescent="0.35">
      <c r="A62" t="s">
        <v>2715</v>
      </c>
      <c r="B62" t="s">
        <v>231</v>
      </c>
      <c r="C62" t="s">
        <v>2717</v>
      </c>
      <c r="D62" t="s">
        <v>198</v>
      </c>
      <c r="M62" t="s">
        <v>2715</v>
      </c>
    </row>
    <row r="63" spans="1:13" x14ac:dyDescent="0.35">
      <c r="A63" t="s">
        <v>2715</v>
      </c>
      <c r="B63" t="s">
        <v>244</v>
      </c>
      <c r="C63" t="s">
        <v>2717</v>
      </c>
      <c r="D63" t="s">
        <v>198</v>
      </c>
      <c r="M63" t="s">
        <v>2715</v>
      </c>
    </row>
    <row r="64" spans="1:13" x14ac:dyDescent="0.35">
      <c r="A64" t="s">
        <v>231</v>
      </c>
      <c r="B64" t="s">
        <v>1177</v>
      </c>
      <c r="C64" t="s">
        <v>2719</v>
      </c>
      <c r="D64" t="s">
        <v>2717</v>
      </c>
      <c r="M64" t="s">
        <v>231</v>
      </c>
    </row>
    <row r="65" spans="1:13" x14ac:dyDescent="0.35">
      <c r="A65" t="s">
        <v>2715</v>
      </c>
      <c r="B65" t="s">
        <v>2721</v>
      </c>
      <c r="C65" t="s">
        <v>2719</v>
      </c>
      <c r="D65" t="s">
        <v>198</v>
      </c>
      <c r="M65" t="s">
        <v>2715</v>
      </c>
    </row>
    <row r="66" spans="1:13" x14ac:dyDescent="0.35">
      <c r="A66" t="s">
        <v>2715</v>
      </c>
      <c r="B66" t="s">
        <v>244</v>
      </c>
      <c r="C66" t="s">
        <v>231</v>
      </c>
      <c r="D66" t="s">
        <v>854</v>
      </c>
      <c r="M66" t="s">
        <v>2715</v>
      </c>
    </row>
    <row r="67" spans="1:13" x14ac:dyDescent="0.35">
      <c r="A67" t="s">
        <v>2715</v>
      </c>
      <c r="B67" t="s">
        <v>244</v>
      </c>
      <c r="C67" t="s">
        <v>231</v>
      </c>
      <c r="D67" t="s">
        <v>854</v>
      </c>
      <c r="M67" t="s">
        <v>2715</v>
      </c>
    </row>
    <row r="68" spans="1:13" x14ac:dyDescent="0.35">
      <c r="A68" t="s">
        <v>2715</v>
      </c>
      <c r="B68" t="s">
        <v>2718</v>
      </c>
      <c r="C68" t="s">
        <v>2720</v>
      </c>
      <c r="D68" t="s">
        <v>198</v>
      </c>
      <c r="M68" t="s">
        <v>2715</v>
      </c>
    </row>
    <row r="69" spans="1:13" x14ac:dyDescent="0.35">
      <c r="A69" t="s">
        <v>2715</v>
      </c>
      <c r="B69" t="s">
        <v>244</v>
      </c>
      <c r="C69" t="s">
        <v>2717</v>
      </c>
      <c r="D69" t="s">
        <v>198</v>
      </c>
      <c r="M69" t="s">
        <v>2715</v>
      </c>
    </row>
    <row r="70" spans="1:13" x14ac:dyDescent="0.35">
      <c r="A70" t="s">
        <v>2715</v>
      </c>
      <c r="B70" t="s">
        <v>244</v>
      </c>
      <c r="C70" t="s">
        <v>854</v>
      </c>
      <c r="D70" t="s">
        <v>198</v>
      </c>
      <c r="M70" t="s">
        <v>2715</v>
      </c>
    </row>
    <row r="71" spans="1:13" x14ac:dyDescent="0.35">
      <c r="A71" t="s">
        <v>2715</v>
      </c>
      <c r="B71" t="s">
        <v>2718</v>
      </c>
      <c r="C71" t="s">
        <v>854</v>
      </c>
      <c r="D71" t="s">
        <v>198</v>
      </c>
      <c r="M71" t="s">
        <v>2715</v>
      </c>
    </row>
    <row r="72" spans="1:13" x14ac:dyDescent="0.35">
      <c r="A72" t="s">
        <v>2715</v>
      </c>
      <c r="B72" t="s">
        <v>244</v>
      </c>
      <c r="C72" t="s">
        <v>231</v>
      </c>
      <c r="D72" t="s">
        <v>198</v>
      </c>
      <c r="M72" t="s">
        <v>2715</v>
      </c>
    </row>
    <row r="73" spans="1:13" x14ac:dyDescent="0.35">
      <c r="A73" t="s">
        <v>2715</v>
      </c>
      <c r="B73" t="s">
        <v>2719</v>
      </c>
      <c r="C73" t="s">
        <v>2720</v>
      </c>
      <c r="D73" t="s">
        <v>198</v>
      </c>
      <c r="M73" t="s">
        <v>2715</v>
      </c>
    </row>
    <row r="74" spans="1:13" x14ac:dyDescent="0.35">
      <c r="A74" t="s">
        <v>2715</v>
      </c>
      <c r="B74" t="s">
        <v>244</v>
      </c>
      <c r="C74" t="s">
        <v>2717</v>
      </c>
      <c r="D74" t="s">
        <v>198</v>
      </c>
      <c r="M74" t="s">
        <v>2715</v>
      </c>
    </row>
    <row r="75" spans="1:13" x14ac:dyDescent="0.35">
      <c r="A75" t="s">
        <v>2715</v>
      </c>
      <c r="B75" t="s">
        <v>244</v>
      </c>
      <c r="C75" t="s">
        <v>2717</v>
      </c>
      <c r="D75" t="s">
        <v>198</v>
      </c>
      <c r="M75" t="s">
        <v>2715</v>
      </c>
    </row>
    <row r="76" spans="1:13" x14ac:dyDescent="0.35">
      <c r="A76" t="s">
        <v>2715</v>
      </c>
      <c r="B76" t="s">
        <v>244</v>
      </c>
      <c r="C76" t="s">
        <v>231</v>
      </c>
      <c r="D76" t="s">
        <v>2717</v>
      </c>
      <c r="M76" t="s">
        <v>2715</v>
      </c>
    </row>
    <row r="77" spans="1:13" x14ac:dyDescent="0.35">
      <c r="A77" t="s">
        <v>244</v>
      </c>
      <c r="B77" t="s">
        <v>1177</v>
      </c>
      <c r="C77" t="s">
        <v>2719</v>
      </c>
      <c r="D77" t="s">
        <v>2717</v>
      </c>
      <c r="M77" t="s">
        <v>244</v>
      </c>
    </row>
    <row r="78" spans="1:13" x14ac:dyDescent="0.35">
      <c r="M78" t="s">
        <v>244</v>
      </c>
    </row>
    <row r="79" spans="1:13" x14ac:dyDescent="0.35">
      <c r="M79" t="s">
        <v>2721</v>
      </c>
    </row>
    <row r="80" spans="1:13" x14ac:dyDescent="0.35">
      <c r="M80" t="s">
        <v>244</v>
      </c>
    </row>
    <row r="81" spans="13:13" x14ac:dyDescent="0.35">
      <c r="M81" t="s">
        <v>244</v>
      </c>
    </row>
    <row r="82" spans="13:13" x14ac:dyDescent="0.35">
      <c r="M82" t="s">
        <v>244</v>
      </c>
    </row>
    <row r="83" spans="13:13" x14ac:dyDescent="0.35">
      <c r="M83" t="s">
        <v>244</v>
      </c>
    </row>
    <row r="84" spans="13:13" x14ac:dyDescent="0.35">
      <c r="M84" t="s">
        <v>244</v>
      </c>
    </row>
    <row r="85" spans="13:13" x14ac:dyDescent="0.35">
      <c r="M85" t="s">
        <v>244</v>
      </c>
    </row>
    <row r="86" spans="13:13" x14ac:dyDescent="0.35">
      <c r="M86" t="s">
        <v>2721</v>
      </c>
    </row>
    <row r="87" spans="13:13" x14ac:dyDescent="0.35">
      <c r="M87" t="s">
        <v>244</v>
      </c>
    </row>
    <row r="88" spans="13:13" x14ac:dyDescent="0.35">
      <c r="M88" t="s">
        <v>244</v>
      </c>
    </row>
    <row r="89" spans="13:13" x14ac:dyDescent="0.35">
      <c r="M89" t="s">
        <v>2721</v>
      </c>
    </row>
    <row r="90" spans="13:13" x14ac:dyDescent="0.35">
      <c r="M90" t="s">
        <v>244</v>
      </c>
    </row>
    <row r="91" spans="13:13" x14ac:dyDescent="0.35">
      <c r="M91" t="s">
        <v>244</v>
      </c>
    </row>
    <row r="92" spans="13:13" x14ac:dyDescent="0.35">
      <c r="M92" t="s">
        <v>244</v>
      </c>
    </row>
    <row r="93" spans="13:13" x14ac:dyDescent="0.35">
      <c r="M93" t="s">
        <v>2717</v>
      </c>
    </row>
    <row r="94" spans="13:13" x14ac:dyDescent="0.35">
      <c r="M94" t="s">
        <v>244</v>
      </c>
    </row>
    <row r="95" spans="13:13" x14ac:dyDescent="0.35">
      <c r="M95" t="s">
        <v>231</v>
      </c>
    </row>
    <row r="96" spans="13:13" x14ac:dyDescent="0.35">
      <c r="M96" t="s">
        <v>244</v>
      </c>
    </row>
    <row r="97" spans="13:13" x14ac:dyDescent="0.35">
      <c r="M97" t="s">
        <v>244</v>
      </c>
    </row>
    <row r="98" spans="13:13" x14ac:dyDescent="0.35">
      <c r="M98" t="s">
        <v>231</v>
      </c>
    </row>
    <row r="99" spans="13:13" x14ac:dyDescent="0.35">
      <c r="M99" t="s">
        <v>244</v>
      </c>
    </row>
    <row r="100" spans="13:13" x14ac:dyDescent="0.35">
      <c r="M100" t="s">
        <v>2721</v>
      </c>
    </row>
    <row r="101" spans="13:13" x14ac:dyDescent="0.35">
      <c r="M101" t="s">
        <v>244</v>
      </c>
    </row>
    <row r="102" spans="13:13" x14ac:dyDescent="0.35">
      <c r="M102" t="s">
        <v>1177</v>
      </c>
    </row>
    <row r="103" spans="13:13" x14ac:dyDescent="0.35">
      <c r="M103" t="s">
        <v>244</v>
      </c>
    </row>
    <row r="104" spans="13:13" x14ac:dyDescent="0.35">
      <c r="M104" t="s">
        <v>244</v>
      </c>
    </row>
    <row r="105" spans="13:13" x14ac:dyDescent="0.35">
      <c r="M105" t="s">
        <v>244</v>
      </c>
    </row>
    <row r="106" spans="13:13" x14ac:dyDescent="0.35">
      <c r="M106" t="s">
        <v>244</v>
      </c>
    </row>
    <row r="107" spans="13:13" x14ac:dyDescent="0.35">
      <c r="M107" t="s">
        <v>244</v>
      </c>
    </row>
    <row r="108" spans="13:13" x14ac:dyDescent="0.35">
      <c r="M108" t="s">
        <v>244</v>
      </c>
    </row>
    <row r="109" spans="13:13" x14ac:dyDescent="0.35">
      <c r="M109" t="s">
        <v>244</v>
      </c>
    </row>
    <row r="110" spans="13:13" x14ac:dyDescent="0.35">
      <c r="M110" t="s">
        <v>2718</v>
      </c>
    </row>
    <row r="111" spans="13:13" x14ac:dyDescent="0.35">
      <c r="M111" t="s">
        <v>244</v>
      </c>
    </row>
    <row r="112" spans="13:13" x14ac:dyDescent="0.35">
      <c r="M112" t="s">
        <v>244</v>
      </c>
    </row>
    <row r="113" spans="13:13" x14ac:dyDescent="0.35">
      <c r="M113" t="s">
        <v>1177</v>
      </c>
    </row>
    <row r="114" spans="13:13" x14ac:dyDescent="0.35">
      <c r="M114" t="s">
        <v>244</v>
      </c>
    </row>
    <row r="115" spans="13:13" x14ac:dyDescent="0.35">
      <c r="M115" t="s">
        <v>231</v>
      </c>
    </row>
    <row r="116" spans="13:13" x14ac:dyDescent="0.35">
      <c r="M116" t="s">
        <v>231</v>
      </c>
    </row>
    <row r="117" spans="13:13" x14ac:dyDescent="0.35">
      <c r="M117" t="s">
        <v>244</v>
      </c>
    </row>
    <row r="118" spans="13:13" x14ac:dyDescent="0.35">
      <c r="M118" t="s">
        <v>231</v>
      </c>
    </row>
    <row r="119" spans="13:13" x14ac:dyDescent="0.35">
      <c r="M119" t="s">
        <v>244</v>
      </c>
    </row>
    <row r="120" spans="13:13" x14ac:dyDescent="0.35">
      <c r="M120" t="s">
        <v>244</v>
      </c>
    </row>
    <row r="121" spans="13:13" x14ac:dyDescent="0.35">
      <c r="M121" t="s">
        <v>2717</v>
      </c>
    </row>
    <row r="122" spans="13:13" x14ac:dyDescent="0.35">
      <c r="M122" t="s">
        <v>2717</v>
      </c>
    </row>
    <row r="123" spans="13:13" x14ac:dyDescent="0.35">
      <c r="M123" t="s">
        <v>244</v>
      </c>
    </row>
    <row r="124" spans="13:13" x14ac:dyDescent="0.35">
      <c r="M124" t="s">
        <v>244</v>
      </c>
    </row>
    <row r="125" spans="13:13" x14ac:dyDescent="0.35">
      <c r="M125" t="s">
        <v>244</v>
      </c>
    </row>
    <row r="126" spans="13:13" x14ac:dyDescent="0.35">
      <c r="M126" t="s">
        <v>244</v>
      </c>
    </row>
    <row r="127" spans="13:13" x14ac:dyDescent="0.35">
      <c r="M127" t="s">
        <v>2719</v>
      </c>
    </row>
    <row r="128" spans="13:13" x14ac:dyDescent="0.35">
      <c r="M128" t="s">
        <v>231</v>
      </c>
    </row>
    <row r="129" spans="13:13" x14ac:dyDescent="0.35">
      <c r="M129" t="s">
        <v>244</v>
      </c>
    </row>
    <row r="130" spans="13:13" x14ac:dyDescent="0.35">
      <c r="M130" t="s">
        <v>244</v>
      </c>
    </row>
    <row r="131" spans="13:13" x14ac:dyDescent="0.35">
      <c r="M131" t="s">
        <v>244</v>
      </c>
    </row>
    <row r="132" spans="13:13" x14ac:dyDescent="0.35">
      <c r="M132" t="s">
        <v>244</v>
      </c>
    </row>
    <row r="133" spans="13:13" x14ac:dyDescent="0.35">
      <c r="M133" t="s">
        <v>244</v>
      </c>
    </row>
    <row r="134" spans="13:13" x14ac:dyDescent="0.35">
      <c r="M134" t="s">
        <v>244</v>
      </c>
    </row>
    <row r="135" spans="13:13" x14ac:dyDescent="0.35">
      <c r="M135" t="s">
        <v>231</v>
      </c>
    </row>
    <row r="136" spans="13:13" x14ac:dyDescent="0.35">
      <c r="M136" t="s">
        <v>244</v>
      </c>
    </row>
    <row r="137" spans="13:13" x14ac:dyDescent="0.35">
      <c r="M137" t="s">
        <v>244</v>
      </c>
    </row>
    <row r="138" spans="13:13" x14ac:dyDescent="0.35">
      <c r="M138" t="s">
        <v>231</v>
      </c>
    </row>
    <row r="139" spans="13:13" x14ac:dyDescent="0.35">
      <c r="M139" t="s">
        <v>244</v>
      </c>
    </row>
    <row r="140" spans="13:13" x14ac:dyDescent="0.35">
      <c r="M140" t="s">
        <v>1177</v>
      </c>
    </row>
    <row r="141" spans="13:13" x14ac:dyDescent="0.35">
      <c r="M141" t="s">
        <v>2721</v>
      </c>
    </row>
    <row r="142" spans="13:13" x14ac:dyDescent="0.35">
      <c r="M142" t="s">
        <v>244</v>
      </c>
    </row>
    <row r="143" spans="13:13" x14ac:dyDescent="0.35">
      <c r="M143" t="s">
        <v>244</v>
      </c>
    </row>
    <row r="144" spans="13:13" x14ac:dyDescent="0.35">
      <c r="M144" t="s">
        <v>2718</v>
      </c>
    </row>
    <row r="145" spans="13:13" x14ac:dyDescent="0.35">
      <c r="M145" t="s">
        <v>244</v>
      </c>
    </row>
    <row r="146" spans="13:13" x14ac:dyDescent="0.35">
      <c r="M146" t="s">
        <v>244</v>
      </c>
    </row>
    <row r="147" spans="13:13" x14ac:dyDescent="0.35">
      <c r="M147" t="s">
        <v>2718</v>
      </c>
    </row>
    <row r="148" spans="13:13" x14ac:dyDescent="0.35">
      <c r="M148" t="s">
        <v>244</v>
      </c>
    </row>
    <row r="149" spans="13:13" x14ac:dyDescent="0.35">
      <c r="M149" t="s">
        <v>2719</v>
      </c>
    </row>
    <row r="150" spans="13:13" x14ac:dyDescent="0.35">
      <c r="M150" t="s">
        <v>244</v>
      </c>
    </row>
    <row r="151" spans="13:13" x14ac:dyDescent="0.35">
      <c r="M151" t="s">
        <v>244</v>
      </c>
    </row>
    <row r="152" spans="13:13" x14ac:dyDescent="0.35">
      <c r="M152" t="s">
        <v>244</v>
      </c>
    </row>
    <row r="153" spans="13:13" x14ac:dyDescent="0.35">
      <c r="M153" t="s">
        <v>1177</v>
      </c>
    </row>
    <row r="154" spans="13:13" x14ac:dyDescent="0.35">
      <c r="M154" t="s">
        <v>2717</v>
      </c>
    </row>
    <row r="155" spans="13:13" x14ac:dyDescent="0.35">
      <c r="M155" t="s">
        <v>2717</v>
      </c>
    </row>
    <row r="156" spans="13:13" x14ac:dyDescent="0.35">
      <c r="M156" t="s">
        <v>231</v>
      </c>
    </row>
    <row r="157" spans="13:13" x14ac:dyDescent="0.35">
      <c r="M157" t="s">
        <v>2721</v>
      </c>
    </row>
    <row r="158" spans="13:13" x14ac:dyDescent="0.35">
      <c r="M158" t="s">
        <v>231</v>
      </c>
    </row>
    <row r="159" spans="13:13" x14ac:dyDescent="0.35">
      <c r="M159" t="s">
        <v>2717</v>
      </c>
    </row>
    <row r="160" spans="13:13" x14ac:dyDescent="0.35">
      <c r="M160" t="s">
        <v>2717</v>
      </c>
    </row>
    <row r="161" spans="13:13" x14ac:dyDescent="0.35">
      <c r="M161" t="s">
        <v>2720</v>
      </c>
    </row>
    <row r="162" spans="13:13" x14ac:dyDescent="0.35">
      <c r="M162" t="s">
        <v>2717</v>
      </c>
    </row>
    <row r="163" spans="13:13" x14ac:dyDescent="0.35">
      <c r="M163" t="s">
        <v>2717</v>
      </c>
    </row>
    <row r="164" spans="13:13" x14ac:dyDescent="0.35">
      <c r="M164" t="s">
        <v>2721</v>
      </c>
    </row>
    <row r="165" spans="13:13" x14ac:dyDescent="0.35">
      <c r="M165" t="s">
        <v>2717</v>
      </c>
    </row>
    <row r="166" spans="13:13" x14ac:dyDescent="0.35">
      <c r="M166" t="s">
        <v>231</v>
      </c>
    </row>
    <row r="167" spans="13:13" x14ac:dyDescent="0.35">
      <c r="M167" t="s">
        <v>2717</v>
      </c>
    </row>
    <row r="168" spans="13:13" x14ac:dyDescent="0.35">
      <c r="M168" t="s">
        <v>231</v>
      </c>
    </row>
    <row r="169" spans="13:13" x14ac:dyDescent="0.35">
      <c r="M169" t="s">
        <v>854</v>
      </c>
    </row>
    <row r="170" spans="13:13" x14ac:dyDescent="0.35">
      <c r="M170" t="s">
        <v>231</v>
      </c>
    </row>
    <row r="171" spans="13:13" x14ac:dyDescent="0.35">
      <c r="M171" t="s">
        <v>2717</v>
      </c>
    </row>
    <row r="172" spans="13:13" x14ac:dyDescent="0.35">
      <c r="M172" t="s">
        <v>2717</v>
      </c>
    </row>
    <row r="173" spans="13:13" x14ac:dyDescent="0.35">
      <c r="M173" t="s">
        <v>854</v>
      </c>
    </row>
    <row r="174" spans="13:13" x14ac:dyDescent="0.35">
      <c r="M174" t="s">
        <v>2720</v>
      </c>
    </row>
    <row r="175" spans="13:13" x14ac:dyDescent="0.35">
      <c r="M175" t="s">
        <v>231</v>
      </c>
    </row>
    <row r="176" spans="13:13" x14ac:dyDescent="0.35">
      <c r="M176" t="s">
        <v>2719</v>
      </c>
    </row>
    <row r="177" spans="13:13" x14ac:dyDescent="0.35">
      <c r="M177" t="s">
        <v>2717</v>
      </c>
    </row>
    <row r="178" spans="13:13" x14ac:dyDescent="0.35">
      <c r="M178" t="s">
        <v>2719</v>
      </c>
    </row>
    <row r="179" spans="13:13" x14ac:dyDescent="0.35">
      <c r="M179" t="s">
        <v>2717</v>
      </c>
    </row>
    <row r="180" spans="13:13" x14ac:dyDescent="0.35">
      <c r="M180" t="s">
        <v>2719</v>
      </c>
    </row>
    <row r="181" spans="13:13" x14ac:dyDescent="0.35">
      <c r="M181" t="s">
        <v>2717</v>
      </c>
    </row>
    <row r="182" spans="13:13" x14ac:dyDescent="0.35">
      <c r="M182" t="s">
        <v>2719</v>
      </c>
    </row>
    <row r="183" spans="13:13" x14ac:dyDescent="0.35">
      <c r="M183" t="s">
        <v>2717</v>
      </c>
    </row>
    <row r="184" spans="13:13" x14ac:dyDescent="0.35">
      <c r="M184" t="s">
        <v>854</v>
      </c>
    </row>
    <row r="185" spans="13:13" x14ac:dyDescent="0.35">
      <c r="M185" t="s">
        <v>2719</v>
      </c>
    </row>
    <row r="186" spans="13:13" x14ac:dyDescent="0.35">
      <c r="M186" t="s">
        <v>2717</v>
      </c>
    </row>
    <row r="187" spans="13:13" x14ac:dyDescent="0.35">
      <c r="M187" t="s">
        <v>2717</v>
      </c>
    </row>
    <row r="188" spans="13:13" x14ac:dyDescent="0.35">
      <c r="M188" t="s">
        <v>2719</v>
      </c>
    </row>
    <row r="189" spans="13:13" x14ac:dyDescent="0.35">
      <c r="M189" t="s">
        <v>854</v>
      </c>
    </row>
    <row r="190" spans="13:13" x14ac:dyDescent="0.35">
      <c r="M190" t="s">
        <v>2719</v>
      </c>
    </row>
    <row r="191" spans="13:13" x14ac:dyDescent="0.35">
      <c r="M191" t="s">
        <v>2717</v>
      </c>
    </row>
    <row r="192" spans="13:13" x14ac:dyDescent="0.35">
      <c r="M192" t="s">
        <v>2719</v>
      </c>
    </row>
    <row r="193" spans="13:13" x14ac:dyDescent="0.35">
      <c r="M193" t="s">
        <v>2719</v>
      </c>
    </row>
    <row r="194" spans="13:13" x14ac:dyDescent="0.35">
      <c r="M194" t="s">
        <v>1177</v>
      </c>
    </row>
    <row r="195" spans="13:13" x14ac:dyDescent="0.35">
      <c r="M195" t="s">
        <v>2719</v>
      </c>
    </row>
    <row r="196" spans="13:13" x14ac:dyDescent="0.35">
      <c r="M196" t="s">
        <v>854</v>
      </c>
    </row>
    <row r="197" spans="13:13" x14ac:dyDescent="0.35">
      <c r="M197" t="s">
        <v>854</v>
      </c>
    </row>
    <row r="198" spans="13:13" x14ac:dyDescent="0.35">
      <c r="M198" t="s">
        <v>198</v>
      </c>
    </row>
    <row r="199" spans="13:13" x14ac:dyDescent="0.35">
      <c r="M199" t="s">
        <v>2717</v>
      </c>
    </row>
    <row r="200" spans="13:13" x14ac:dyDescent="0.35">
      <c r="M200" t="s">
        <v>2717</v>
      </c>
    </row>
    <row r="201" spans="13:13" x14ac:dyDescent="0.35">
      <c r="M201" t="s">
        <v>2719</v>
      </c>
    </row>
    <row r="202" spans="13:13" x14ac:dyDescent="0.35">
      <c r="M202" t="s">
        <v>2717</v>
      </c>
    </row>
    <row r="203" spans="13:13" x14ac:dyDescent="0.35">
      <c r="M203" t="s">
        <v>2717</v>
      </c>
    </row>
    <row r="204" spans="13:13" x14ac:dyDescent="0.35">
      <c r="M204" t="s">
        <v>2719</v>
      </c>
    </row>
    <row r="205" spans="13:13" x14ac:dyDescent="0.35">
      <c r="M205" t="s">
        <v>2719</v>
      </c>
    </row>
    <row r="206" spans="13:13" x14ac:dyDescent="0.35">
      <c r="M206" t="s">
        <v>231</v>
      </c>
    </row>
    <row r="207" spans="13:13" x14ac:dyDescent="0.35">
      <c r="M207" t="s">
        <v>2717</v>
      </c>
    </row>
    <row r="208" spans="13:13" x14ac:dyDescent="0.35">
      <c r="M208" t="s">
        <v>2718</v>
      </c>
    </row>
    <row r="209" spans="13:13" x14ac:dyDescent="0.35">
      <c r="M209" t="s">
        <v>1177</v>
      </c>
    </row>
    <row r="210" spans="13:13" x14ac:dyDescent="0.35">
      <c r="M210" t="s">
        <v>231</v>
      </c>
    </row>
    <row r="211" spans="13:13" x14ac:dyDescent="0.35">
      <c r="M211" t="s">
        <v>2717</v>
      </c>
    </row>
    <row r="212" spans="13:13" x14ac:dyDescent="0.35">
      <c r="M212" t="s">
        <v>1177</v>
      </c>
    </row>
    <row r="213" spans="13:13" x14ac:dyDescent="0.35">
      <c r="M213" t="s">
        <v>2717</v>
      </c>
    </row>
    <row r="214" spans="13:13" x14ac:dyDescent="0.35">
      <c r="M214" t="s">
        <v>2717</v>
      </c>
    </row>
    <row r="215" spans="13:13" x14ac:dyDescent="0.35">
      <c r="M215" t="s">
        <v>2717</v>
      </c>
    </row>
    <row r="216" spans="13:13" x14ac:dyDescent="0.35">
      <c r="M216" t="s">
        <v>2719</v>
      </c>
    </row>
    <row r="217" spans="13:13" x14ac:dyDescent="0.35">
      <c r="M217" t="s">
        <v>2719</v>
      </c>
    </row>
    <row r="218" spans="13:13" x14ac:dyDescent="0.35">
      <c r="M218" t="s">
        <v>231</v>
      </c>
    </row>
    <row r="219" spans="13:13" x14ac:dyDescent="0.35">
      <c r="M219" t="s">
        <v>231</v>
      </c>
    </row>
    <row r="220" spans="13:13" x14ac:dyDescent="0.35">
      <c r="M220" t="s">
        <v>2720</v>
      </c>
    </row>
    <row r="221" spans="13:13" x14ac:dyDescent="0.35">
      <c r="M221" t="s">
        <v>2717</v>
      </c>
    </row>
    <row r="222" spans="13:13" x14ac:dyDescent="0.35">
      <c r="M222" t="s">
        <v>854</v>
      </c>
    </row>
    <row r="223" spans="13:13" x14ac:dyDescent="0.35">
      <c r="M223" t="s">
        <v>854</v>
      </c>
    </row>
    <row r="224" spans="13:13" x14ac:dyDescent="0.35">
      <c r="M224" t="s">
        <v>231</v>
      </c>
    </row>
    <row r="225" spans="13:13" x14ac:dyDescent="0.35">
      <c r="M225" t="s">
        <v>2720</v>
      </c>
    </row>
    <row r="226" spans="13:13" x14ac:dyDescent="0.35">
      <c r="M226" t="s">
        <v>2717</v>
      </c>
    </row>
    <row r="227" spans="13:13" x14ac:dyDescent="0.35">
      <c r="M227" t="s">
        <v>2717</v>
      </c>
    </row>
    <row r="228" spans="13:13" x14ac:dyDescent="0.35">
      <c r="M228" t="s">
        <v>231</v>
      </c>
    </row>
    <row r="229" spans="13:13" x14ac:dyDescent="0.35">
      <c r="M229" t="s">
        <v>2719</v>
      </c>
    </row>
    <row r="230" spans="13:13" x14ac:dyDescent="0.35">
      <c r="M230" t="s">
        <v>198</v>
      </c>
    </row>
    <row r="231" spans="13:13" x14ac:dyDescent="0.35">
      <c r="M231" t="s">
        <v>198</v>
      </c>
    </row>
    <row r="232" spans="13:13" x14ac:dyDescent="0.35">
      <c r="M232" t="s">
        <v>198</v>
      </c>
    </row>
    <row r="233" spans="13:13" x14ac:dyDescent="0.35">
      <c r="M233" t="s">
        <v>198</v>
      </c>
    </row>
    <row r="234" spans="13:13" x14ac:dyDescent="0.35">
      <c r="M234" t="s">
        <v>198</v>
      </c>
    </row>
    <row r="235" spans="13:13" x14ac:dyDescent="0.35">
      <c r="M235" t="s">
        <v>198</v>
      </c>
    </row>
    <row r="236" spans="13:13" x14ac:dyDescent="0.35">
      <c r="M236" t="s">
        <v>198</v>
      </c>
    </row>
    <row r="237" spans="13:13" x14ac:dyDescent="0.35">
      <c r="M237" t="s">
        <v>198</v>
      </c>
    </row>
    <row r="238" spans="13:13" x14ac:dyDescent="0.35">
      <c r="M238" t="s">
        <v>198</v>
      </c>
    </row>
    <row r="239" spans="13:13" x14ac:dyDescent="0.35">
      <c r="M239" t="s">
        <v>198</v>
      </c>
    </row>
    <row r="240" spans="13:13" x14ac:dyDescent="0.35">
      <c r="M240" t="s">
        <v>2719</v>
      </c>
    </row>
    <row r="241" spans="13:13" x14ac:dyDescent="0.35">
      <c r="M241" t="s">
        <v>198</v>
      </c>
    </row>
    <row r="242" spans="13:13" x14ac:dyDescent="0.35">
      <c r="M242" t="s">
        <v>198</v>
      </c>
    </row>
    <row r="243" spans="13:13" x14ac:dyDescent="0.35">
      <c r="M243" t="s">
        <v>198</v>
      </c>
    </row>
    <row r="244" spans="13:13" x14ac:dyDescent="0.35">
      <c r="M244" t="s">
        <v>854</v>
      </c>
    </row>
    <row r="245" spans="13:13" x14ac:dyDescent="0.35">
      <c r="M245" t="s">
        <v>198</v>
      </c>
    </row>
    <row r="246" spans="13:13" x14ac:dyDescent="0.35">
      <c r="M246" t="s">
        <v>2719</v>
      </c>
    </row>
    <row r="247" spans="13:13" x14ac:dyDescent="0.35">
      <c r="M247" t="s">
        <v>198</v>
      </c>
    </row>
    <row r="248" spans="13:13" x14ac:dyDescent="0.35">
      <c r="M248" t="s">
        <v>198</v>
      </c>
    </row>
    <row r="249" spans="13:13" x14ac:dyDescent="0.35">
      <c r="M249" t="s">
        <v>198</v>
      </c>
    </row>
    <row r="250" spans="13:13" x14ac:dyDescent="0.35">
      <c r="M250" t="s">
        <v>198</v>
      </c>
    </row>
    <row r="251" spans="13:13" x14ac:dyDescent="0.35">
      <c r="M251" t="s">
        <v>2717</v>
      </c>
    </row>
    <row r="252" spans="13:13" x14ac:dyDescent="0.35">
      <c r="M252" t="s">
        <v>2717</v>
      </c>
    </row>
    <row r="253" spans="13:13" x14ac:dyDescent="0.35">
      <c r="M253" t="s">
        <v>198</v>
      </c>
    </row>
    <row r="254" spans="13:13" x14ac:dyDescent="0.35">
      <c r="M254" t="s">
        <v>2717</v>
      </c>
    </row>
    <row r="255" spans="13:13" x14ac:dyDescent="0.35">
      <c r="M255" t="s">
        <v>198</v>
      </c>
    </row>
    <row r="256" spans="13:13" x14ac:dyDescent="0.35">
      <c r="M256" t="s">
        <v>198</v>
      </c>
    </row>
    <row r="257" spans="13:13" x14ac:dyDescent="0.35">
      <c r="M257" t="s">
        <v>198</v>
      </c>
    </row>
    <row r="258" spans="13:13" x14ac:dyDescent="0.35">
      <c r="M258" t="s">
        <v>854</v>
      </c>
    </row>
    <row r="259" spans="13:13" x14ac:dyDescent="0.35">
      <c r="M259" t="s">
        <v>198</v>
      </c>
    </row>
    <row r="260" spans="13:13" x14ac:dyDescent="0.35">
      <c r="M260" t="s">
        <v>198</v>
      </c>
    </row>
    <row r="261" spans="13:13" x14ac:dyDescent="0.35">
      <c r="M261" t="s">
        <v>198</v>
      </c>
    </row>
    <row r="262" spans="13:13" x14ac:dyDescent="0.35">
      <c r="M262" t="s">
        <v>198</v>
      </c>
    </row>
    <row r="263" spans="13:13" x14ac:dyDescent="0.35">
      <c r="M263" t="s">
        <v>198</v>
      </c>
    </row>
    <row r="264" spans="13:13" x14ac:dyDescent="0.35">
      <c r="M264" t="s">
        <v>198</v>
      </c>
    </row>
    <row r="265" spans="13:13" x14ac:dyDescent="0.35">
      <c r="M265" t="s">
        <v>198</v>
      </c>
    </row>
    <row r="266" spans="13:13" x14ac:dyDescent="0.35">
      <c r="M266" t="s">
        <v>2717</v>
      </c>
    </row>
    <row r="267" spans="13:13" x14ac:dyDescent="0.35">
      <c r="M267" t="s">
        <v>198</v>
      </c>
    </row>
    <row r="268" spans="13:13" x14ac:dyDescent="0.35">
      <c r="M268" t="s">
        <v>198</v>
      </c>
    </row>
    <row r="269" spans="13:13" x14ac:dyDescent="0.35">
      <c r="M269" t="s">
        <v>198</v>
      </c>
    </row>
    <row r="270" spans="13:13" x14ac:dyDescent="0.35">
      <c r="M270" t="s">
        <v>198</v>
      </c>
    </row>
    <row r="271" spans="13:13" x14ac:dyDescent="0.35">
      <c r="M271" t="s">
        <v>198</v>
      </c>
    </row>
    <row r="272" spans="13:13" x14ac:dyDescent="0.35">
      <c r="M272" t="s">
        <v>198</v>
      </c>
    </row>
    <row r="273" spans="13:13" x14ac:dyDescent="0.35">
      <c r="M273" t="s">
        <v>198</v>
      </c>
    </row>
    <row r="274" spans="13:13" x14ac:dyDescent="0.35">
      <c r="M274" t="s">
        <v>1487</v>
      </c>
    </row>
    <row r="275" spans="13:13" x14ac:dyDescent="0.35">
      <c r="M275" t="s">
        <v>198</v>
      </c>
    </row>
    <row r="276" spans="13:13" x14ac:dyDescent="0.35">
      <c r="M276" t="s">
        <v>2720</v>
      </c>
    </row>
    <row r="277" spans="13:13" x14ac:dyDescent="0.35">
      <c r="M277" t="s">
        <v>198</v>
      </c>
    </row>
    <row r="278" spans="13:13" x14ac:dyDescent="0.35">
      <c r="M278" t="s">
        <v>198</v>
      </c>
    </row>
    <row r="279" spans="13:13" x14ac:dyDescent="0.35">
      <c r="M279" t="s">
        <v>198</v>
      </c>
    </row>
    <row r="280" spans="13:13" x14ac:dyDescent="0.35">
      <c r="M280" t="s">
        <v>2717</v>
      </c>
    </row>
    <row r="281" spans="13:13" x14ac:dyDescent="0.35">
      <c r="M281" t="s">
        <v>198</v>
      </c>
    </row>
    <row r="282" spans="13:13" x14ac:dyDescent="0.35">
      <c r="M282" t="s">
        <v>2717</v>
      </c>
    </row>
    <row r="283" spans="13:13" x14ac:dyDescent="0.35">
      <c r="M283" t="s">
        <v>198</v>
      </c>
    </row>
    <row r="284" spans="13:13" x14ac:dyDescent="0.35">
      <c r="M284" t="s">
        <v>198</v>
      </c>
    </row>
    <row r="285" spans="13:13" x14ac:dyDescent="0.35">
      <c r="M285" t="s">
        <v>198</v>
      </c>
    </row>
    <row r="286" spans="13:13" x14ac:dyDescent="0.35">
      <c r="M286" t="s">
        <v>2719</v>
      </c>
    </row>
    <row r="287" spans="13:13" x14ac:dyDescent="0.35">
      <c r="M287" t="s">
        <v>854</v>
      </c>
    </row>
    <row r="288" spans="13:13" x14ac:dyDescent="0.35">
      <c r="M288" t="s">
        <v>2717</v>
      </c>
    </row>
    <row r="289" spans="13:13" x14ac:dyDescent="0.35">
      <c r="M289" t="s">
        <v>854</v>
      </c>
    </row>
    <row r="290" spans="13:13" x14ac:dyDescent="0.35">
      <c r="M290" t="s">
        <v>198</v>
      </c>
    </row>
    <row r="291" spans="13:13" x14ac:dyDescent="0.35">
      <c r="M291" t="s">
        <v>198</v>
      </c>
    </row>
    <row r="292" spans="13:13" x14ac:dyDescent="0.35">
      <c r="M292" t="s">
        <v>2717</v>
      </c>
    </row>
    <row r="293" spans="13:13" x14ac:dyDescent="0.35">
      <c r="M293" t="s">
        <v>198</v>
      </c>
    </row>
    <row r="294" spans="13:13" x14ac:dyDescent="0.35">
      <c r="M294" t="s">
        <v>854</v>
      </c>
    </row>
    <row r="295" spans="13:13" x14ac:dyDescent="0.35">
      <c r="M295" t="s">
        <v>854</v>
      </c>
    </row>
    <row r="296" spans="13:13" x14ac:dyDescent="0.35">
      <c r="M296" t="s">
        <v>198</v>
      </c>
    </row>
    <row r="297" spans="13:13" x14ac:dyDescent="0.35">
      <c r="M297" t="s">
        <v>198</v>
      </c>
    </row>
    <row r="298" spans="13:13" x14ac:dyDescent="0.35">
      <c r="M298" t="s">
        <v>198</v>
      </c>
    </row>
    <row r="299" spans="13:13" x14ac:dyDescent="0.35">
      <c r="M299" t="s">
        <v>198</v>
      </c>
    </row>
    <row r="300" spans="13:13" x14ac:dyDescent="0.35">
      <c r="M300" t="s">
        <v>198</v>
      </c>
    </row>
    <row r="301" spans="13:13" x14ac:dyDescent="0.35">
      <c r="M301" t="s">
        <v>198</v>
      </c>
    </row>
    <row r="302" spans="13:13" x14ac:dyDescent="0.35">
      <c r="M302" t="s">
        <v>198</v>
      </c>
    </row>
    <row r="303" spans="13:13" x14ac:dyDescent="0.35">
      <c r="M303" t="s">
        <v>198</v>
      </c>
    </row>
    <row r="304" spans="13:13" x14ac:dyDescent="0.35">
      <c r="M304" t="s">
        <v>2717</v>
      </c>
    </row>
    <row r="305" spans="13:13" x14ac:dyDescent="0.35">
      <c r="M305" t="s">
        <v>2717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625B-7D8F-4B3F-8A49-92D887663BD8}">
  <dimension ref="A1:K291"/>
  <sheetViews>
    <sheetView topLeftCell="A82" workbookViewId="0">
      <selection activeCell="A63" sqref="A63"/>
    </sheetView>
  </sheetViews>
  <sheetFormatPr defaultRowHeight="14.5" x14ac:dyDescent="0.35"/>
  <cols>
    <col min="1" max="2" width="20.453125" bestFit="1" customWidth="1"/>
    <col min="3" max="4" width="17" bestFit="1" customWidth="1"/>
    <col min="5" max="5" width="22.7265625" bestFit="1" customWidth="1"/>
    <col min="6" max="6" width="6.7265625" bestFit="1" customWidth="1"/>
    <col min="7" max="7" width="22.7265625" bestFit="1" customWidth="1"/>
    <col min="8" max="8" width="14.54296875" bestFit="1" customWidth="1"/>
  </cols>
  <sheetData>
    <row r="1" spans="1:11" x14ac:dyDescent="0.35">
      <c r="A1" s="12" t="s">
        <v>2806</v>
      </c>
      <c r="B1" s="12" t="s">
        <v>2753</v>
      </c>
      <c r="C1" s="12" t="s">
        <v>2754</v>
      </c>
      <c r="D1" s="12" t="s">
        <v>2807</v>
      </c>
      <c r="E1" s="12" t="s">
        <v>2808</v>
      </c>
      <c r="K1" t="s">
        <v>2766</v>
      </c>
    </row>
    <row r="2" spans="1:11" x14ac:dyDescent="0.35">
      <c r="A2" t="s">
        <v>2715</v>
      </c>
      <c r="B2" t="s">
        <v>244</v>
      </c>
      <c r="C2" t="s">
        <v>2717</v>
      </c>
      <c r="D2" t="s">
        <v>854</v>
      </c>
      <c r="E2" t="s">
        <v>198</v>
      </c>
      <c r="G2" s="14" t="s">
        <v>2742</v>
      </c>
      <c r="H2" s="11" t="s">
        <v>2809</v>
      </c>
      <c r="K2" t="s">
        <v>2715</v>
      </c>
    </row>
    <row r="3" spans="1:11" x14ac:dyDescent="0.35">
      <c r="A3" t="s">
        <v>2715</v>
      </c>
      <c r="B3" t="s">
        <v>244</v>
      </c>
      <c r="C3" t="s">
        <v>2719</v>
      </c>
      <c r="D3" t="s">
        <v>2717</v>
      </c>
      <c r="E3" t="s">
        <v>2720</v>
      </c>
      <c r="G3" t="s">
        <v>2715</v>
      </c>
      <c r="H3" s="11">
        <v>56</v>
      </c>
      <c r="K3" t="s">
        <v>2715</v>
      </c>
    </row>
    <row r="4" spans="1:11" x14ac:dyDescent="0.35">
      <c r="A4" t="s">
        <v>2715</v>
      </c>
      <c r="B4" t="s">
        <v>244</v>
      </c>
      <c r="C4" t="s">
        <v>231</v>
      </c>
      <c r="D4" t="s">
        <v>2719</v>
      </c>
      <c r="E4" t="s">
        <v>198</v>
      </c>
      <c r="G4" t="s">
        <v>198</v>
      </c>
      <c r="H4" s="11">
        <v>48</v>
      </c>
      <c r="K4" t="s">
        <v>2715</v>
      </c>
    </row>
    <row r="5" spans="1:11" x14ac:dyDescent="0.35">
      <c r="A5" t="s">
        <v>2715</v>
      </c>
      <c r="B5" t="s">
        <v>244</v>
      </c>
      <c r="C5" t="s">
        <v>2721</v>
      </c>
      <c r="D5" t="s">
        <v>854</v>
      </c>
      <c r="E5" t="s">
        <v>198</v>
      </c>
      <c r="G5" t="s">
        <v>244</v>
      </c>
      <c r="H5" s="11">
        <v>46</v>
      </c>
      <c r="K5" t="s">
        <v>2715</v>
      </c>
    </row>
    <row r="6" spans="1:11" x14ac:dyDescent="0.35">
      <c r="A6" t="s">
        <v>2715</v>
      </c>
      <c r="B6" t="s">
        <v>244</v>
      </c>
      <c r="C6" t="s">
        <v>1177</v>
      </c>
      <c r="D6" t="s">
        <v>2717</v>
      </c>
      <c r="E6" t="s">
        <v>198</v>
      </c>
      <c r="G6" t="s">
        <v>2717</v>
      </c>
      <c r="H6" s="11">
        <v>36</v>
      </c>
      <c r="K6" t="s">
        <v>2715</v>
      </c>
    </row>
    <row r="7" spans="1:11" x14ac:dyDescent="0.35">
      <c r="A7" t="s">
        <v>2715</v>
      </c>
      <c r="B7" t="s">
        <v>244</v>
      </c>
      <c r="C7" t="s">
        <v>2721</v>
      </c>
      <c r="D7" t="s">
        <v>2719</v>
      </c>
      <c r="E7" t="s">
        <v>2717</v>
      </c>
      <c r="G7" t="s">
        <v>231</v>
      </c>
      <c r="H7" s="11">
        <v>26</v>
      </c>
      <c r="K7" t="s">
        <v>2715</v>
      </c>
    </row>
    <row r="8" spans="1:11" x14ac:dyDescent="0.35">
      <c r="A8" t="s">
        <v>2715</v>
      </c>
      <c r="B8" t="s">
        <v>244</v>
      </c>
      <c r="C8" t="s">
        <v>2719</v>
      </c>
      <c r="D8" t="s">
        <v>2717</v>
      </c>
      <c r="E8" t="s">
        <v>198</v>
      </c>
      <c r="G8" t="s">
        <v>2719</v>
      </c>
      <c r="H8" s="11">
        <v>20</v>
      </c>
      <c r="K8" t="s">
        <v>2715</v>
      </c>
    </row>
    <row r="9" spans="1:11" x14ac:dyDescent="0.35">
      <c r="A9" t="s">
        <v>2715</v>
      </c>
      <c r="B9" t="s">
        <v>2721</v>
      </c>
      <c r="C9" t="s">
        <v>2719</v>
      </c>
      <c r="D9" t="s">
        <v>2717</v>
      </c>
      <c r="E9" t="s">
        <v>198</v>
      </c>
      <c r="G9" t="s">
        <v>1177</v>
      </c>
      <c r="H9" s="11">
        <v>17</v>
      </c>
      <c r="K9" t="s">
        <v>2715</v>
      </c>
    </row>
    <row r="10" spans="1:11" x14ac:dyDescent="0.35">
      <c r="A10" t="s">
        <v>2715</v>
      </c>
      <c r="B10" t="s">
        <v>244</v>
      </c>
      <c r="C10" t="s">
        <v>2717</v>
      </c>
      <c r="D10" t="s">
        <v>854</v>
      </c>
      <c r="E10" t="s">
        <v>198</v>
      </c>
      <c r="G10" t="s">
        <v>2721</v>
      </c>
      <c r="H10" s="11">
        <v>15</v>
      </c>
      <c r="K10" t="s">
        <v>2715</v>
      </c>
    </row>
    <row r="11" spans="1:11" x14ac:dyDescent="0.35">
      <c r="A11" t="s">
        <v>2715</v>
      </c>
      <c r="B11" t="s">
        <v>244</v>
      </c>
      <c r="C11" t="s">
        <v>1177</v>
      </c>
      <c r="D11" t="s">
        <v>2718</v>
      </c>
      <c r="E11" t="s">
        <v>198</v>
      </c>
      <c r="G11" t="s">
        <v>854</v>
      </c>
      <c r="H11" s="11">
        <v>14</v>
      </c>
      <c r="K11" t="s">
        <v>2715</v>
      </c>
    </row>
    <row r="12" spans="1:11" x14ac:dyDescent="0.35">
      <c r="A12" t="s">
        <v>2715</v>
      </c>
      <c r="B12" t="s">
        <v>244</v>
      </c>
      <c r="C12" t="s">
        <v>2719</v>
      </c>
      <c r="D12" t="s">
        <v>2717</v>
      </c>
      <c r="E12" t="s">
        <v>198</v>
      </c>
      <c r="G12" t="s">
        <v>2718</v>
      </c>
      <c r="H12" s="11">
        <v>5</v>
      </c>
      <c r="K12" t="s">
        <v>2715</v>
      </c>
    </row>
    <row r="13" spans="1:11" x14ac:dyDescent="0.35">
      <c r="A13" t="s">
        <v>2715</v>
      </c>
      <c r="B13" t="s">
        <v>244</v>
      </c>
      <c r="C13" t="s">
        <v>2717</v>
      </c>
      <c r="D13" t="s">
        <v>854</v>
      </c>
      <c r="E13" t="s">
        <v>198</v>
      </c>
      <c r="G13" t="s">
        <v>2720</v>
      </c>
      <c r="H13" s="11">
        <v>4</v>
      </c>
      <c r="K13" t="s">
        <v>2715</v>
      </c>
    </row>
    <row r="14" spans="1:11" x14ac:dyDescent="0.35">
      <c r="A14" t="s">
        <v>2715</v>
      </c>
      <c r="B14" t="s">
        <v>2717</v>
      </c>
      <c r="C14" t="s">
        <v>854</v>
      </c>
      <c r="D14" t="s">
        <v>2720</v>
      </c>
      <c r="E14" t="s">
        <v>198</v>
      </c>
      <c r="G14" t="s">
        <v>2722</v>
      </c>
      <c r="H14" s="11">
        <v>3</v>
      </c>
      <c r="K14" t="s">
        <v>2715</v>
      </c>
    </row>
    <row r="15" spans="1:11" x14ac:dyDescent="0.35">
      <c r="A15" t="s">
        <v>2715</v>
      </c>
      <c r="B15" t="s">
        <v>244</v>
      </c>
      <c r="C15" t="s">
        <v>231</v>
      </c>
      <c r="D15" t="s">
        <v>2717</v>
      </c>
      <c r="E15" t="s">
        <v>198</v>
      </c>
      <c r="G15" t="s">
        <v>2734</v>
      </c>
      <c r="H15" s="11">
        <v>290</v>
      </c>
      <c r="K15" t="s">
        <v>2715</v>
      </c>
    </row>
    <row r="16" spans="1:11" x14ac:dyDescent="0.35">
      <c r="A16" t="s">
        <v>2715</v>
      </c>
      <c r="B16" t="s">
        <v>244</v>
      </c>
      <c r="C16" t="s">
        <v>231</v>
      </c>
      <c r="D16" t="s">
        <v>1177</v>
      </c>
      <c r="E16" t="s">
        <v>198</v>
      </c>
      <c r="K16" t="s">
        <v>2715</v>
      </c>
    </row>
    <row r="17" spans="1:11" x14ac:dyDescent="0.35">
      <c r="A17" t="s">
        <v>2715</v>
      </c>
      <c r="B17" t="s">
        <v>244</v>
      </c>
      <c r="C17" t="s">
        <v>2721</v>
      </c>
      <c r="D17" t="s">
        <v>231</v>
      </c>
      <c r="E17" t="s">
        <v>2717</v>
      </c>
      <c r="K17" t="s">
        <v>2715</v>
      </c>
    </row>
    <row r="18" spans="1:11" x14ac:dyDescent="0.35">
      <c r="A18" t="s">
        <v>2715</v>
      </c>
      <c r="B18" t="s">
        <v>244</v>
      </c>
      <c r="C18" t="s">
        <v>2721</v>
      </c>
      <c r="D18" t="s">
        <v>854</v>
      </c>
      <c r="E18" t="s">
        <v>198</v>
      </c>
      <c r="K18" t="s">
        <v>2715</v>
      </c>
    </row>
    <row r="19" spans="1:11" x14ac:dyDescent="0.35">
      <c r="A19" t="s">
        <v>2715</v>
      </c>
      <c r="B19" t="s">
        <v>2721</v>
      </c>
      <c r="C19" t="s">
        <v>231</v>
      </c>
      <c r="D19" t="s">
        <v>2717</v>
      </c>
      <c r="E19" t="s">
        <v>198</v>
      </c>
      <c r="K19" t="s">
        <v>2715</v>
      </c>
    </row>
    <row r="20" spans="1:11" x14ac:dyDescent="0.35">
      <c r="A20" t="s">
        <v>2715</v>
      </c>
      <c r="B20" t="s">
        <v>244</v>
      </c>
      <c r="C20" t="s">
        <v>2721</v>
      </c>
      <c r="D20" t="s">
        <v>2717</v>
      </c>
      <c r="E20" t="s">
        <v>198</v>
      </c>
      <c r="K20" t="s">
        <v>2715</v>
      </c>
    </row>
    <row r="21" spans="1:11" x14ac:dyDescent="0.35">
      <c r="A21" t="s">
        <v>2715</v>
      </c>
      <c r="B21" t="s">
        <v>244</v>
      </c>
      <c r="C21" t="s">
        <v>2717</v>
      </c>
      <c r="D21" t="s">
        <v>2722</v>
      </c>
      <c r="E21" t="s">
        <v>198</v>
      </c>
      <c r="K21" t="s">
        <v>2715</v>
      </c>
    </row>
    <row r="22" spans="1:11" x14ac:dyDescent="0.35">
      <c r="A22" t="s">
        <v>2715</v>
      </c>
      <c r="B22" t="s">
        <v>244</v>
      </c>
      <c r="C22" t="s">
        <v>231</v>
      </c>
      <c r="D22" t="s">
        <v>1177</v>
      </c>
      <c r="E22" t="s">
        <v>198</v>
      </c>
      <c r="K22" t="s">
        <v>2715</v>
      </c>
    </row>
    <row r="23" spans="1:11" x14ac:dyDescent="0.35">
      <c r="A23" t="s">
        <v>2715</v>
      </c>
      <c r="B23" t="s">
        <v>2717</v>
      </c>
      <c r="C23" t="s">
        <v>854</v>
      </c>
      <c r="D23" t="s">
        <v>2720</v>
      </c>
      <c r="E23" t="s">
        <v>198</v>
      </c>
      <c r="K23" t="s">
        <v>2715</v>
      </c>
    </row>
    <row r="24" spans="1:11" x14ac:dyDescent="0.35">
      <c r="A24" t="s">
        <v>2715</v>
      </c>
      <c r="B24" t="s">
        <v>2721</v>
      </c>
      <c r="C24" t="s">
        <v>231</v>
      </c>
      <c r="D24" t="s">
        <v>854</v>
      </c>
      <c r="E24" t="s">
        <v>198</v>
      </c>
      <c r="K24" t="s">
        <v>2715</v>
      </c>
    </row>
    <row r="25" spans="1:11" x14ac:dyDescent="0.35">
      <c r="A25" t="s">
        <v>2715</v>
      </c>
      <c r="B25" t="s">
        <v>244</v>
      </c>
      <c r="C25" t="s">
        <v>231</v>
      </c>
      <c r="D25" t="s">
        <v>2717</v>
      </c>
      <c r="E25" t="s">
        <v>198</v>
      </c>
      <c r="K25" t="s">
        <v>2715</v>
      </c>
    </row>
    <row r="26" spans="1:11" x14ac:dyDescent="0.35">
      <c r="A26" t="s">
        <v>2715</v>
      </c>
      <c r="B26" t="s">
        <v>244</v>
      </c>
      <c r="C26" t="s">
        <v>231</v>
      </c>
      <c r="D26" t="s">
        <v>2718</v>
      </c>
      <c r="E26" t="s">
        <v>198</v>
      </c>
      <c r="K26" t="s">
        <v>2715</v>
      </c>
    </row>
    <row r="27" spans="1:11" x14ac:dyDescent="0.35">
      <c r="A27" t="s">
        <v>2715</v>
      </c>
      <c r="B27" t="s">
        <v>244</v>
      </c>
      <c r="C27" t="s">
        <v>2721</v>
      </c>
      <c r="D27" t="s">
        <v>2717</v>
      </c>
      <c r="E27" t="s">
        <v>198</v>
      </c>
      <c r="K27" t="s">
        <v>2715</v>
      </c>
    </row>
    <row r="28" spans="1:11" x14ac:dyDescent="0.35">
      <c r="A28" t="s">
        <v>2715</v>
      </c>
      <c r="B28" t="s">
        <v>244</v>
      </c>
      <c r="C28" t="s">
        <v>2721</v>
      </c>
      <c r="D28" t="s">
        <v>231</v>
      </c>
      <c r="E28" t="s">
        <v>2719</v>
      </c>
      <c r="K28" t="s">
        <v>2715</v>
      </c>
    </row>
    <row r="29" spans="1:11" x14ac:dyDescent="0.35">
      <c r="A29" t="s">
        <v>2715</v>
      </c>
      <c r="B29" t="s">
        <v>244</v>
      </c>
      <c r="C29" t="s">
        <v>231</v>
      </c>
      <c r="D29" t="s">
        <v>2717</v>
      </c>
      <c r="E29" t="s">
        <v>198</v>
      </c>
      <c r="K29" t="s">
        <v>2715</v>
      </c>
    </row>
    <row r="30" spans="1:11" x14ac:dyDescent="0.35">
      <c r="A30" t="s">
        <v>2715</v>
      </c>
      <c r="B30" t="s">
        <v>244</v>
      </c>
      <c r="C30" t="s">
        <v>2717</v>
      </c>
      <c r="D30" t="s">
        <v>2720</v>
      </c>
      <c r="E30" t="s">
        <v>198</v>
      </c>
      <c r="K30" t="s">
        <v>2715</v>
      </c>
    </row>
    <row r="31" spans="1:11" x14ac:dyDescent="0.35">
      <c r="A31" t="s">
        <v>2715</v>
      </c>
      <c r="B31" t="s">
        <v>244</v>
      </c>
      <c r="C31" t="s">
        <v>1177</v>
      </c>
      <c r="D31" t="s">
        <v>2719</v>
      </c>
      <c r="E31" t="s">
        <v>198</v>
      </c>
      <c r="K31" t="s">
        <v>2715</v>
      </c>
    </row>
    <row r="32" spans="1:11" x14ac:dyDescent="0.35">
      <c r="A32" t="s">
        <v>244</v>
      </c>
      <c r="B32" t="s">
        <v>2721</v>
      </c>
      <c r="C32" t="s">
        <v>2719</v>
      </c>
      <c r="D32" t="s">
        <v>2717</v>
      </c>
      <c r="E32" t="s">
        <v>198</v>
      </c>
      <c r="K32" t="s">
        <v>244</v>
      </c>
    </row>
    <row r="33" spans="1:11" x14ac:dyDescent="0.35">
      <c r="A33" t="s">
        <v>2715</v>
      </c>
      <c r="B33" t="s">
        <v>2721</v>
      </c>
      <c r="C33" t="s">
        <v>231</v>
      </c>
      <c r="D33" t="s">
        <v>2717</v>
      </c>
      <c r="E33" t="s">
        <v>198</v>
      </c>
      <c r="K33" t="s">
        <v>2715</v>
      </c>
    </row>
    <row r="34" spans="1:11" x14ac:dyDescent="0.35">
      <c r="A34" t="s">
        <v>2715</v>
      </c>
      <c r="B34" t="s">
        <v>244</v>
      </c>
      <c r="C34" t="s">
        <v>2719</v>
      </c>
      <c r="D34" t="s">
        <v>2717</v>
      </c>
      <c r="E34" t="s">
        <v>198</v>
      </c>
      <c r="K34" t="s">
        <v>2715</v>
      </c>
    </row>
    <row r="35" spans="1:11" x14ac:dyDescent="0.35">
      <c r="A35" t="s">
        <v>2715</v>
      </c>
      <c r="B35" t="s">
        <v>244</v>
      </c>
      <c r="C35" t="s">
        <v>231</v>
      </c>
      <c r="D35" t="s">
        <v>2722</v>
      </c>
      <c r="E35" t="s">
        <v>198</v>
      </c>
      <c r="K35" t="s">
        <v>2715</v>
      </c>
    </row>
    <row r="36" spans="1:11" x14ac:dyDescent="0.35">
      <c r="A36" t="s">
        <v>2715</v>
      </c>
      <c r="B36" t="s">
        <v>244</v>
      </c>
      <c r="C36" t="s">
        <v>1177</v>
      </c>
      <c r="D36" t="s">
        <v>2717</v>
      </c>
      <c r="E36" t="s">
        <v>198</v>
      </c>
      <c r="K36" t="s">
        <v>2715</v>
      </c>
    </row>
    <row r="37" spans="1:11" x14ac:dyDescent="0.35">
      <c r="A37" t="s">
        <v>2715</v>
      </c>
      <c r="B37" t="s">
        <v>244</v>
      </c>
      <c r="C37" t="s">
        <v>1177</v>
      </c>
      <c r="D37" t="s">
        <v>2719</v>
      </c>
      <c r="E37" t="s">
        <v>198</v>
      </c>
      <c r="K37" t="s">
        <v>2715</v>
      </c>
    </row>
    <row r="38" spans="1:11" x14ac:dyDescent="0.35">
      <c r="A38" t="s">
        <v>2715</v>
      </c>
      <c r="B38" t="s">
        <v>244</v>
      </c>
      <c r="C38" t="s">
        <v>1177</v>
      </c>
      <c r="D38" t="s">
        <v>854</v>
      </c>
      <c r="E38" t="s">
        <v>198</v>
      </c>
      <c r="K38" t="s">
        <v>2715</v>
      </c>
    </row>
    <row r="39" spans="1:11" x14ac:dyDescent="0.35">
      <c r="A39" t="s">
        <v>2715</v>
      </c>
      <c r="B39" t="s">
        <v>244</v>
      </c>
      <c r="C39" t="s">
        <v>231</v>
      </c>
      <c r="D39" t="s">
        <v>2717</v>
      </c>
      <c r="E39" t="s">
        <v>198</v>
      </c>
      <c r="K39" t="s">
        <v>2715</v>
      </c>
    </row>
    <row r="40" spans="1:11" x14ac:dyDescent="0.35">
      <c r="A40" t="s">
        <v>2715</v>
      </c>
      <c r="B40" t="s">
        <v>244</v>
      </c>
      <c r="C40" t="s">
        <v>1177</v>
      </c>
      <c r="D40" t="s">
        <v>854</v>
      </c>
      <c r="E40" t="s">
        <v>198</v>
      </c>
      <c r="K40" t="s">
        <v>2715</v>
      </c>
    </row>
    <row r="41" spans="1:11" x14ac:dyDescent="0.35">
      <c r="A41" t="s">
        <v>2715</v>
      </c>
      <c r="B41" t="s">
        <v>244</v>
      </c>
      <c r="C41" t="s">
        <v>1177</v>
      </c>
      <c r="D41" t="s">
        <v>2717</v>
      </c>
      <c r="E41" t="s">
        <v>854</v>
      </c>
      <c r="K41" t="s">
        <v>2715</v>
      </c>
    </row>
    <row r="42" spans="1:11" x14ac:dyDescent="0.35">
      <c r="A42" t="s">
        <v>2715</v>
      </c>
      <c r="B42" t="s">
        <v>231</v>
      </c>
      <c r="C42" t="s">
        <v>1177</v>
      </c>
      <c r="D42" t="s">
        <v>2719</v>
      </c>
      <c r="E42" t="s">
        <v>2718</v>
      </c>
      <c r="K42" t="s">
        <v>2715</v>
      </c>
    </row>
    <row r="43" spans="1:11" x14ac:dyDescent="0.35">
      <c r="A43" t="s">
        <v>2715</v>
      </c>
      <c r="B43" t="s">
        <v>244</v>
      </c>
      <c r="C43" t="s">
        <v>231</v>
      </c>
      <c r="D43" t="s">
        <v>1177</v>
      </c>
      <c r="E43" t="s">
        <v>2718</v>
      </c>
      <c r="K43" t="s">
        <v>2715</v>
      </c>
    </row>
    <row r="44" spans="1:11" x14ac:dyDescent="0.35">
      <c r="A44" t="s">
        <v>231</v>
      </c>
      <c r="B44" t="s">
        <v>1177</v>
      </c>
      <c r="C44" t="s">
        <v>2719</v>
      </c>
      <c r="D44" t="s">
        <v>2717</v>
      </c>
      <c r="E44" t="s">
        <v>198</v>
      </c>
      <c r="K44" t="s">
        <v>231</v>
      </c>
    </row>
    <row r="45" spans="1:11" x14ac:dyDescent="0.35">
      <c r="A45" t="s">
        <v>2715</v>
      </c>
      <c r="B45" t="s">
        <v>231</v>
      </c>
      <c r="C45" t="s">
        <v>2719</v>
      </c>
      <c r="D45" t="s">
        <v>2717</v>
      </c>
      <c r="E45" t="s">
        <v>198</v>
      </c>
      <c r="K45" t="s">
        <v>2715</v>
      </c>
    </row>
    <row r="46" spans="1:11" x14ac:dyDescent="0.35">
      <c r="A46" t="s">
        <v>2715</v>
      </c>
      <c r="B46" t="s">
        <v>244</v>
      </c>
      <c r="C46" t="s">
        <v>2721</v>
      </c>
      <c r="D46" t="s">
        <v>2717</v>
      </c>
      <c r="E46" t="s">
        <v>198</v>
      </c>
      <c r="K46" t="s">
        <v>2715</v>
      </c>
    </row>
    <row r="47" spans="1:11" x14ac:dyDescent="0.35">
      <c r="A47" t="s">
        <v>2715</v>
      </c>
      <c r="B47" t="s">
        <v>231</v>
      </c>
      <c r="C47" t="s">
        <v>1177</v>
      </c>
      <c r="D47" t="s">
        <v>2719</v>
      </c>
      <c r="E47" t="s">
        <v>198</v>
      </c>
      <c r="K47" t="s">
        <v>2715</v>
      </c>
    </row>
    <row r="48" spans="1:11" x14ac:dyDescent="0.35">
      <c r="A48" t="s">
        <v>2715</v>
      </c>
      <c r="B48" t="s">
        <v>244</v>
      </c>
      <c r="C48" t="s">
        <v>2721</v>
      </c>
      <c r="D48" t="s">
        <v>2719</v>
      </c>
      <c r="E48" t="s">
        <v>198</v>
      </c>
      <c r="K48" t="s">
        <v>2715</v>
      </c>
    </row>
    <row r="49" spans="1:11" x14ac:dyDescent="0.35">
      <c r="A49" t="s">
        <v>2715</v>
      </c>
      <c r="B49" t="s">
        <v>244</v>
      </c>
      <c r="C49" t="s">
        <v>231</v>
      </c>
      <c r="D49" t="s">
        <v>1177</v>
      </c>
      <c r="E49" t="s">
        <v>198</v>
      </c>
      <c r="K49" t="s">
        <v>2715</v>
      </c>
    </row>
    <row r="50" spans="1:11" x14ac:dyDescent="0.35">
      <c r="A50" t="s">
        <v>2715</v>
      </c>
      <c r="B50" t="s">
        <v>244</v>
      </c>
      <c r="C50" t="s">
        <v>231</v>
      </c>
      <c r="D50" t="s">
        <v>2719</v>
      </c>
      <c r="E50" t="s">
        <v>198</v>
      </c>
      <c r="K50" t="s">
        <v>2715</v>
      </c>
    </row>
    <row r="51" spans="1:11" x14ac:dyDescent="0.35">
      <c r="A51" t="s">
        <v>2715</v>
      </c>
      <c r="B51" t="s">
        <v>244</v>
      </c>
      <c r="C51" t="s">
        <v>231</v>
      </c>
      <c r="D51" t="s">
        <v>2717</v>
      </c>
      <c r="E51" t="s">
        <v>198</v>
      </c>
      <c r="K51" t="s">
        <v>2715</v>
      </c>
    </row>
    <row r="52" spans="1:11" x14ac:dyDescent="0.35">
      <c r="A52" t="s">
        <v>2715</v>
      </c>
      <c r="B52" t="s">
        <v>244</v>
      </c>
      <c r="C52" t="s">
        <v>2719</v>
      </c>
      <c r="D52" t="s">
        <v>2717</v>
      </c>
      <c r="E52" t="s">
        <v>198</v>
      </c>
      <c r="K52" t="s">
        <v>2715</v>
      </c>
    </row>
    <row r="53" spans="1:11" x14ac:dyDescent="0.35">
      <c r="A53" t="s">
        <v>2715</v>
      </c>
      <c r="B53" t="s">
        <v>2721</v>
      </c>
      <c r="C53" t="s">
        <v>231</v>
      </c>
      <c r="D53" t="s">
        <v>2717</v>
      </c>
      <c r="E53" t="s">
        <v>198</v>
      </c>
      <c r="K53" t="s">
        <v>2715</v>
      </c>
    </row>
    <row r="54" spans="1:11" x14ac:dyDescent="0.35">
      <c r="A54" t="s">
        <v>2715</v>
      </c>
      <c r="B54" t="s">
        <v>244</v>
      </c>
      <c r="C54" t="s">
        <v>231</v>
      </c>
      <c r="D54" t="s">
        <v>2719</v>
      </c>
      <c r="E54" t="s">
        <v>2718</v>
      </c>
      <c r="K54" t="s">
        <v>2715</v>
      </c>
    </row>
    <row r="55" spans="1:11" x14ac:dyDescent="0.35">
      <c r="A55" t="s">
        <v>2715</v>
      </c>
      <c r="B55" t="s">
        <v>244</v>
      </c>
      <c r="C55" t="s">
        <v>231</v>
      </c>
      <c r="D55" t="s">
        <v>2717</v>
      </c>
      <c r="E55" t="s">
        <v>198</v>
      </c>
      <c r="K55" t="s">
        <v>2715</v>
      </c>
    </row>
    <row r="56" spans="1:11" x14ac:dyDescent="0.35">
      <c r="A56" t="s">
        <v>2715</v>
      </c>
      <c r="B56" t="s">
        <v>2717</v>
      </c>
      <c r="C56" t="s">
        <v>854</v>
      </c>
      <c r="D56" t="s">
        <v>2722</v>
      </c>
      <c r="E56" t="s">
        <v>198</v>
      </c>
      <c r="K56" t="s">
        <v>2715</v>
      </c>
    </row>
    <row r="57" spans="1:11" x14ac:dyDescent="0.35">
      <c r="A57" t="s">
        <v>2715</v>
      </c>
      <c r="B57" t="s">
        <v>244</v>
      </c>
      <c r="C57" t="s">
        <v>231</v>
      </c>
      <c r="D57" t="s">
        <v>1177</v>
      </c>
      <c r="E57" t="s">
        <v>854</v>
      </c>
      <c r="K57" t="s">
        <v>2715</v>
      </c>
    </row>
    <row r="58" spans="1:11" x14ac:dyDescent="0.35">
      <c r="A58" t="s">
        <v>2715</v>
      </c>
      <c r="B58" t="s">
        <v>244</v>
      </c>
      <c r="C58" t="s">
        <v>1177</v>
      </c>
      <c r="D58" t="s">
        <v>2719</v>
      </c>
      <c r="E58" t="s">
        <v>2717</v>
      </c>
      <c r="K58" t="s">
        <v>2715</v>
      </c>
    </row>
    <row r="59" spans="1:11" x14ac:dyDescent="0.35">
      <c r="A59" t="s">
        <v>2715</v>
      </c>
      <c r="B59" t="s">
        <v>244</v>
      </c>
      <c r="C59" t="s">
        <v>2717</v>
      </c>
      <c r="D59" t="s">
        <v>854</v>
      </c>
      <c r="E59" t="s">
        <v>198</v>
      </c>
      <c r="K59" t="s">
        <v>2715</v>
      </c>
    </row>
    <row r="60" spans="1:11" x14ac:dyDescent="0.35">
      <c r="K60" t="s">
        <v>244</v>
      </c>
    </row>
    <row r="61" spans="1:11" x14ac:dyDescent="0.35">
      <c r="K61" t="s">
        <v>244</v>
      </c>
    </row>
    <row r="62" spans="1:11" x14ac:dyDescent="0.35">
      <c r="K62" t="s">
        <v>244</v>
      </c>
    </row>
    <row r="63" spans="1:11" x14ac:dyDescent="0.35">
      <c r="K63" t="s">
        <v>244</v>
      </c>
    </row>
    <row r="64" spans="1:11" x14ac:dyDescent="0.35">
      <c r="K64" t="s">
        <v>244</v>
      </c>
    </row>
    <row r="65" spans="11:11" x14ac:dyDescent="0.35">
      <c r="K65" t="s">
        <v>244</v>
      </c>
    </row>
    <row r="66" spans="11:11" x14ac:dyDescent="0.35">
      <c r="K66" t="s">
        <v>244</v>
      </c>
    </row>
    <row r="67" spans="11:11" x14ac:dyDescent="0.35">
      <c r="K67" t="s">
        <v>2721</v>
      </c>
    </row>
    <row r="68" spans="11:11" x14ac:dyDescent="0.35">
      <c r="K68" t="s">
        <v>244</v>
      </c>
    </row>
    <row r="69" spans="11:11" x14ac:dyDescent="0.35">
      <c r="K69" t="s">
        <v>244</v>
      </c>
    </row>
    <row r="70" spans="11:11" x14ac:dyDescent="0.35">
      <c r="K70" t="s">
        <v>244</v>
      </c>
    </row>
    <row r="71" spans="11:11" x14ac:dyDescent="0.35">
      <c r="K71" t="s">
        <v>244</v>
      </c>
    </row>
    <row r="72" spans="11:11" x14ac:dyDescent="0.35">
      <c r="K72" t="s">
        <v>2717</v>
      </c>
    </row>
    <row r="73" spans="11:11" x14ac:dyDescent="0.35">
      <c r="K73" t="s">
        <v>244</v>
      </c>
    </row>
    <row r="74" spans="11:11" x14ac:dyDescent="0.35">
      <c r="K74" t="s">
        <v>244</v>
      </c>
    </row>
    <row r="75" spans="11:11" x14ac:dyDescent="0.35">
      <c r="K75" t="s">
        <v>244</v>
      </c>
    </row>
    <row r="76" spans="11:11" x14ac:dyDescent="0.35">
      <c r="K76" t="s">
        <v>244</v>
      </c>
    </row>
    <row r="77" spans="11:11" x14ac:dyDescent="0.35">
      <c r="K77" t="s">
        <v>2721</v>
      </c>
    </row>
    <row r="78" spans="11:11" x14ac:dyDescent="0.35">
      <c r="K78" t="s">
        <v>244</v>
      </c>
    </row>
    <row r="79" spans="11:11" x14ac:dyDescent="0.35">
      <c r="K79" t="s">
        <v>244</v>
      </c>
    </row>
    <row r="80" spans="11:11" x14ac:dyDescent="0.35">
      <c r="K80" t="s">
        <v>244</v>
      </c>
    </row>
    <row r="81" spans="11:11" x14ac:dyDescent="0.35">
      <c r="K81" t="s">
        <v>2717</v>
      </c>
    </row>
    <row r="82" spans="11:11" x14ac:dyDescent="0.35">
      <c r="K82" t="s">
        <v>2721</v>
      </c>
    </row>
    <row r="83" spans="11:11" x14ac:dyDescent="0.35">
      <c r="K83" t="s">
        <v>244</v>
      </c>
    </row>
    <row r="84" spans="11:11" x14ac:dyDescent="0.35">
      <c r="K84" t="s">
        <v>244</v>
      </c>
    </row>
    <row r="85" spans="11:11" x14ac:dyDescent="0.35">
      <c r="K85" t="s">
        <v>244</v>
      </c>
    </row>
    <row r="86" spans="11:11" x14ac:dyDescent="0.35">
      <c r="K86" t="s">
        <v>244</v>
      </c>
    </row>
    <row r="87" spans="11:11" x14ac:dyDescent="0.35">
      <c r="K87" t="s">
        <v>244</v>
      </c>
    </row>
    <row r="88" spans="11:11" x14ac:dyDescent="0.35">
      <c r="K88" t="s">
        <v>244</v>
      </c>
    </row>
    <row r="89" spans="11:11" x14ac:dyDescent="0.35">
      <c r="K89" t="s">
        <v>244</v>
      </c>
    </row>
    <row r="90" spans="11:11" x14ac:dyDescent="0.35">
      <c r="K90" t="s">
        <v>2721</v>
      </c>
    </row>
    <row r="91" spans="11:11" x14ac:dyDescent="0.35">
      <c r="K91" t="s">
        <v>2721</v>
      </c>
    </row>
    <row r="92" spans="11:11" x14ac:dyDescent="0.35">
      <c r="K92" t="s">
        <v>244</v>
      </c>
    </row>
    <row r="93" spans="11:11" x14ac:dyDescent="0.35">
      <c r="K93" t="s">
        <v>244</v>
      </c>
    </row>
    <row r="94" spans="11:11" x14ac:dyDescent="0.35">
      <c r="K94" t="s">
        <v>244</v>
      </c>
    </row>
    <row r="95" spans="11:11" x14ac:dyDescent="0.35">
      <c r="K95" t="s">
        <v>244</v>
      </c>
    </row>
    <row r="96" spans="11:11" x14ac:dyDescent="0.35">
      <c r="K96" t="s">
        <v>244</v>
      </c>
    </row>
    <row r="97" spans="11:11" x14ac:dyDescent="0.35">
      <c r="K97" t="s">
        <v>244</v>
      </c>
    </row>
    <row r="98" spans="11:11" x14ac:dyDescent="0.35">
      <c r="K98" t="s">
        <v>244</v>
      </c>
    </row>
    <row r="99" spans="11:11" x14ac:dyDescent="0.35">
      <c r="K99" t="s">
        <v>244</v>
      </c>
    </row>
    <row r="100" spans="11:11" x14ac:dyDescent="0.35">
      <c r="K100" t="s">
        <v>231</v>
      </c>
    </row>
    <row r="101" spans="11:11" x14ac:dyDescent="0.35">
      <c r="K101" t="s">
        <v>244</v>
      </c>
    </row>
    <row r="102" spans="11:11" x14ac:dyDescent="0.35">
      <c r="K102" t="s">
        <v>1177</v>
      </c>
    </row>
    <row r="103" spans="11:11" x14ac:dyDescent="0.35">
      <c r="K103" t="s">
        <v>231</v>
      </c>
    </row>
    <row r="104" spans="11:11" x14ac:dyDescent="0.35">
      <c r="K104" t="s">
        <v>244</v>
      </c>
    </row>
    <row r="105" spans="11:11" x14ac:dyDescent="0.35">
      <c r="K105" t="s">
        <v>231</v>
      </c>
    </row>
    <row r="106" spans="11:11" x14ac:dyDescent="0.35">
      <c r="K106" t="s">
        <v>244</v>
      </c>
    </row>
    <row r="107" spans="11:11" x14ac:dyDescent="0.35">
      <c r="K107" t="s">
        <v>244</v>
      </c>
    </row>
    <row r="108" spans="11:11" x14ac:dyDescent="0.35">
      <c r="K108" t="s">
        <v>244</v>
      </c>
    </row>
    <row r="109" spans="11:11" x14ac:dyDescent="0.35">
      <c r="K109" t="s">
        <v>244</v>
      </c>
    </row>
    <row r="110" spans="11:11" x14ac:dyDescent="0.35">
      <c r="K110" t="s">
        <v>244</v>
      </c>
    </row>
    <row r="111" spans="11:11" x14ac:dyDescent="0.35">
      <c r="K111" t="s">
        <v>2721</v>
      </c>
    </row>
    <row r="112" spans="11:11" x14ac:dyDescent="0.35">
      <c r="K112" t="s">
        <v>244</v>
      </c>
    </row>
    <row r="113" spans="11:11" x14ac:dyDescent="0.35">
      <c r="K113" t="s">
        <v>244</v>
      </c>
    </row>
    <row r="114" spans="11:11" x14ac:dyDescent="0.35">
      <c r="K114" t="s">
        <v>2717</v>
      </c>
    </row>
    <row r="115" spans="11:11" x14ac:dyDescent="0.35">
      <c r="K115" t="s">
        <v>244</v>
      </c>
    </row>
    <row r="116" spans="11:11" x14ac:dyDescent="0.35">
      <c r="K116" t="s">
        <v>244</v>
      </c>
    </row>
    <row r="117" spans="11:11" x14ac:dyDescent="0.35">
      <c r="K117" t="s">
        <v>244</v>
      </c>
    </row>
    <row r="118" spans="11:11" x14ac:dyDescent="0.35">
      <c r="K118" t="s">
        <v>2717</v>
      </c>
    </row>
    <row r="119" spans="11:11" x14ac:dyDescent="0.35">
      <c r="K119" t="s">
        <v>2719</v>
      </c>
    </row>
    <row r="120" spans="11:11" x14ac:dyDescent="0.35">
      <c r="K120" t="s">
        <v>231</v>
      </c>
    </row>
    <row r="121" spans="11:11" x14ac:dyDescent="0.35">
      <c r="K121" t="s">
        <v>2721</v>
      </c>
    </row>
    <row r="122" spans="11:11" x14ac:dyDescent="0.35">
      <c r="K122" t="s">
        <v>1177</v>
      </c>
    </row>
    <row r="123" spans="11:11" x14ac:dyDescent="0.35">
      <c r="K123" t="s">
        <v>2721</v>
      </c>
    </row>
    <row r="124" spans="11:11" x14ac:dyDescent="0.35">
      <c r="K124" t="s">
        <v>2719</v>
      </c>
    </row>
    <row r="125" spans="11:11" x14ac:dyDescent="0.35">
      <c r="K125" t="s">
        <v>2719</v>
      </c>
    </row>
    <row r="126" spans="11:11" x14ac:dyDescent="0.35">
      <c r="K126" t="s">
        <v>2717</v>
      </c>
    </row>
    <row r="127" spans="11:11" x14ac:dyDescent="0.35">
      <c r="K127" t="s">
        <v>1177</v>
      </c>
    </row>
    <row r="128" spans="11:11" x14ac:dyDescent="0.35">
      <c r="K128" t="s">
        <v>2719</v>
      </c>
    </row>
    <row r="129" spans="11:11" x14ac:dyDescent="0.35">
      <c r="K129" t="s">
        <v>2717</v>
      </c>
    </row>
    <row r="130" spans="11:11" x14ac:dyDescent="0.35">
      <c r="K130" t="s">
        <v>854</v>
      </c>
    </row>
    <row r="131" spans="11:11" x14ac:dyDescent="0.35">
      <c r="K131" t="s">
        <v>231</v>
      </c>
    </row>
    <row r="132" spans="11:11" x14ac:dyDescent="0.35">
      <c r="K132" t="s">
        <v>231</v>
      </c>
    </row>
    <row r="133" spans="11:11" x14ac:dyDescent="0.35">
      <c r="K133" t="s">
        <v>2721</v>
      </c>
    </row>
    <row r="134" spans="11:11" x14ac:dyDescent="0.35">
      <c r="K134" t="s">
        <v>2721</v>
      </c>
    </row>
    <row r="135" spans="11:11" x14ac:dyDescent="0.35">
      <c r="K135" t="s">
        <v>231</v>
      </c>
    </row>
    <row r="136" spans="11:11" x14ac:dyDescent="0.35">
      <c r="K136" t="s">
        <v>2721</v>
      </c>
    </row>
    <row r="137" spans="11:11" x14ac:dyDescent="0.35">
      <c r="K137" t="s">
        <v>2717</v>
      </c>
    </row>
    <row r="138" spans="11:11" x14ac:dyDescent="0.35">
      <c r="K138" t="s">
        <v>231</v>
      </c>
    </row>
    <row r="139" spans="11:11" x14ac:dyDescent="0.35">
      <c r="K139" t="s">
        <v>854</v>
      </c>
    </row>
    <row r="140" spans="11:11" x14ac:dyDescent="0.35">
      <c r="K140" t="s">
        <v>231</v>
      </c>
    </row>
    <row r="141" spans="11:11" x14ac:dyDescent="0.35">
      <c r="K141" t="s">
        <v>231</v>
      </c>
    </row>
    <row r="142" spans="11:11" x14ac:dyDescent="0.35">
      <c r="K142" t="s">
        <v>231</v>
      </c>
    </row>
    <row r="143" spans="11:11" x14ac:dyDescent="0.35">
      <c r="K143" t="s">
        <v>2721</v>
      </c>
    </row>
    <row r="144" spans="11:11" x14ac:dyDescent="0.35">
      <c r="K144" t="s">
        <v>2721</v>
      </c>
    </row>
    <row r="145" spans="11:11" x14ac:dyDescent="0.35">
      <c r="K145" t="s">
        <v>231</v>
      </c>
    </row>
    <row r="146" spans="11:11" x14ac:dyDescent="0.35">
      <c r="K146" t="s">
        <v>2717</v>
      </c>
    </row>
    <row r="147" spans="11:11" x14ac:dyDescent="0.35">
      <c r="K147" t="s">
        <v>1177</v>
      </c>
    </row>
    <row r="148" spans="11:11" x14ac:dyDescent="0.35">
      <c r="K148" t="s">
        <v>2719</v>
      </c>
    </row>
    <row r="149" spans="11:11" x14ac:dyDescent="0.35">
      <c r="K149" t="s">
        <v>231</v>
      </c>
    </row>
    <row r="150" spans="11:11" x14ac:dyDescent="0.35">
      <c r="K150" t="s">
        <v>2719</v>
      </c>
    </row>
    <row r="151" spans="11:11" x14ac:dyDescent="0.35">
      <c r="K151" t="s">
        <v>231</v>
      </c>
    </row>
    <row r="152" spans="11:11" x14ac:dyDescent="0.35">
      <c r="K152" t="s">
        <v>1177</v>
      </c>
    </row>
    <row r="153" spans="11:11" x14ac:dyDescent="0.35">
      <c r="K153" t="s">
        <v>1177</v>
      </c>
    </row>
    <row r="154" spans="11:11" x14ac:dyDescent="0.35">
      <c r="K154" t="s">
        <v>1177</v>
      </c>
    </row>
    <row r="155" spans="11:11" x14ac:dyDescent="0.35">
      <c r="K155" t="s">
        <v>231</v>
      </c>
    </row>
    <row r="156" spans="11:11" x14ac:dyDescent="0.35">
      <c r="K156" t="s">
        <v>1177</v>
      </c>
    </row>
    <row r="157" spans="11:11" x14ac:dyDescent="0.35">
      <c r="K157" t="s">
        <v>1177</v>
      </c>
    </row>
    <row r="158" spans="11:11" x14ac:dyDescent="0.35">
      <c r="K158" t="s">
        <v>1177</v>
      </c>
    </row>
    <row r="159" spans="11:11" x14ac:dyDescent="0.35">
      <c r="K159" t="s">
        <v>231</v>
      </c>
    </row>
    <row r="160" spans="11:11" x14ac:dyDescent="0.35">
      <c r="K160" t="s">
        <v>2719</v>
      </c>
    </row>
    <row r="161" spans="11:11" x14ac:dyDescent="0.35">
      <c r="K161" t="s">
        <v>2719</v>
      </c>
    </row>
    <row r="162" spans="11:11" x14ac:dyDescent="0.35">
      <c r="K162" t="s">
        <v>2721</v>
      </c>
    </row>
    <row r="163" spans="11:11" x14ac:dyDescent="0.35">
      <c r="K163" t="s">
        <v>1177</v>
      </c>
    </row>
    <row r="164" spans="11:11" x14ac:dyDescent="0.35">
      <c r="K164" t="s">
        <v>2721</v>
      </c>
    </row>
    <row r="165" spans="11:11" x14ac:dyDescent="0.35">
      <c r="K165" t="s">
        <v>231</v>
      </c>
    </row>
    <row r="166" spans="11:11" x14ac:dyDescent="0.35">
      <c r="K166" t="s">
        <v>231</v>
      </c>
    </row>
    <row r="167" spans="11:11" x14ac:dyDescent="0.35">
      <c r="K167" t="s">
        <v>231</v>
      </c>
    </row>
    <row r="168" spans="11:11" x14ac:dyDescent="0.35">
      <c r="K168" t="s">
        <v>2719</v>
      </c>
    </row>
    <row r="169" spans="11:11" x14ac:dyDescent="0.35">
      <c r="K169" t="s">
        <v>231</v>
      </c>
    </row>
    <row r="170" spans="11:11" x14ac:dyDescent="0.35">
      <c r="K170" t="s">
        <v>231</v>
      </c>
    </row>
    <row r="171" spans="11:11" x14ac:dyDescent="0.35">
      <c r="K171" t="s">
        <v>231</v>
      </c>
    </row>
    <row r="172" spans="11:11" x14ac:dyDescent="0.35">
      <c r="K172" t="s">
        <v>854</v>
      </c>
    </row>
    <row r="173" spans="11:11" x14ac:dyDescent="0.35">
      <c r="K173" t="s">
        <v>231</v>
      </c>
    </row>
    <row r="174" spans="11:11" x14ac:dyDescent="0.35">
      <c r="K174" t="s">
        <v>1177</v>
      </c>
    </row>
    <row r="175" spans="11:11" x14ac:dyDescent="0.35">
      <c r="K175" t="s">
        <v>2717</v>
      </c>
    </row>
    <row r="176" spans="11:11" x14ac:dyDescent="0.35">
      <c r="K176" t="s">
        <v>854</v>
      </c>
    </row>
    <row r="177" spans="11:11" x14ac:dyDescent="0.35">
      <c r="K177" t="s">
        <v>2717</v>
      </c>
    </row>
    <row r="178" spans="11:11" x14ac:dyDescent="0.35">
      <c r="K178" t="s">
        <v>2719</v>
      </c>
    </row>
    <row r="179" spans="11:11" x14ac:dyDescent="0.35">
      <c r="K179" t="s">
        <v>854</v>
      </c>
    </row>
    <row r="180" spans="11:11" x14ac:dyDescent="0.35">
      <c r="K180" t="s">
        <v>2717</v>
      </c>
    </row>
    <row r="181" spans="11:11" x14ac:dyDescent="0.35">
      <c r="K181" t="s">
        <v>2719</v>
      </c>
    </row>
    <row r="182" spans="11:11" x14ac:dyDescent="0.35">
      <c r="K182" t="s">
        <v>2717</v>
      </c>
    </row>
    <row r="183" spans="11:11" x14ac:dyDescent="0.35">
      <c r="K183" t="s">
        <v>2717</v>
      </c>
    </row>
    <row r="184" spans="11:11" x14ac:dyDescent="0.35">
      <c r="K184" t="s">
        <v>854</v>
      </c>
    </row>
    <row r="185" spans="11:11" x14ac:dyDescent="0.35">
      <c r="K185" t="s">
        <v>2718</v>
      </c>
    </row>
    <row r="186" spans="11:11" x14ac:dyDescent="0.35">
      <c r="K186" t="s">
        <v>2717</v>
      </c>
    </row>
    <row r="187" spans="11:11" x14ac:dyDescent="0.35">
      <c r="K187" t="s">
        <v>854</v>
      </c>
    </row>
    <row r="188" spans="11:11" x14ac:dyDescent="0.35">
      <c r="K188" t="s">
        <v>2720</v>
      </c>
    </row>
    <row r="189" spans="11:11" x14ac:dyDescent="0.35">
      <c r="K189" t="s">
        <v>2717</v>
      </c>
    </row>
    <row r="190" spans="11:11" x14ac:dyDescent="0.35">
      <c r="K190" t="s">
        <v>1177</v>
      </c>
    </row>
    <row r="191" spans="11:11" x14ac:dyDescent="0.35">
      <c r="K191" t="s">
        <v>231</v>
      </c>
    </row>
    <row r="192" spans="11:11" x14ac:dyDescent="0.35">
      <c r="K192" t="s">
        <v>854</v>
      </c>
    </row>
    <row r="193" spans="11:11" x14ac:dyDescent="0.35">
      <c r="K193" t="s">
        <v>2717</v>
      </c>
    </row>
    <row r="194" spans="11:11" x14ac:dyDescent="0.35">
      <c r="K194" t="s">
        <v>2717</v>
      </c>
    </row>
    <row r="195" spans="11:11" x14ac:dyDescent="0.35">
      <c r="K195" t="s">
        <v>2722</v>
      </c>
    </row>
    <row r="196" spans="11:11" x14ac:dyDescent="0.35">
      <c r="K196" t="s">
        <v>1177</v>
      </c>
    </row>
    <row r="197" spans="11:11" x14ac:dyDescent="0.35">
      <c r="K197" t="s">
        <v>2720</v>
      </c>
    </row>
    <row r="198" spans="11:11" x14ac:dyDescent="0.35">
      <c r="K198" t="s">
        <v>854</v>
      </c>
    </row>
    <row r="199" spans="11:11" x14ac:dyDescent="0.35">
      <c r="K199" t="s">
        <v>2717</v>
      </c>
    </row>
    <row r="200" spans="11:11" x14ac:dyDescent="0.35">
      <c r="K200" t="s">
        <v>2718</v>
      </c>
    </row>
    <row r="201" spans="11:11" x14ac:dyDescent="0.35">
      <c r="K201" t="s">
        <v>2717</v>
      </c>
    </row>
    <row r="202" spans="11:11" x14ac:dyDescent="0.35">
      <c r="K202" t="s">
        <v>231</v>
      </c>
    </row>
    <row r="203" spans="11:11" x14ac:dyDescent="0.35">
      <c r="K203" t="s">
        <v>2717</v>
      </c>
    </row>
    <row r="204" spans="11:11" x14ac:dyDescent="0.35">
      <c r="K204" t="s">
        <v>2720</v>
      </c>
    </row>
    <row r="205" spans="11:11" x14ac:dyDescent="0.35">
      <c r="K205" t="s">
        <v>2719</v>
      </c>
    </row>
    <row r="206" spans="11:11" x14ac:dyDescent="0.35">
      <c r="K206" t="s">
        <v>2717</v>
      </c>
    </row>
    <row r="207" spans="11:11" x14ac:dyDescent="0.35">
      <c r="K207" t="s">
        <v>2717</v>
      </c>
    </row>
    <row r="208" spans="11:11" x14ac:dyDescent="0.35">
      <c r="K208" t="s">
        <v>2717</v>
      </c>
    </row>
    <row r="209" spans="11:11" x14ac:dyDescent="0.35">
      <c r="K209" t="s">
        <v>2722</v>
      </c>
    </row>
    <row r="210" spans="11:11" x14ac:dyDescent="0.35">
      <c r="K210" t="s">
        <v>2717</v>
      </c>
    </row>
    <row r="211" spans="11:11" x14ac:dyDescent="0.35">
      <c r="K211" t="s">
        <v>2719</v>
      </c>
    </row>
    <row r="212" spans="11:11" x14ac:dyDescent="0.35">
      <c r="K212" t="s">
        <v>854</v>
      </c>
    </row>
    <row r="213" spans="11:11" x14ac:dyDescent="0.35">
      <c r="K213" t="s">
        <v>2717</v>
      </c>
    </row>
    <row r="214" spans="11:11" x14ac:dyDescent="0.35">
      <c r="K214" t="s">
        <v>854</v>
      </c>
    </row>
    <row r="215" spans="11:11" x14ac:dyDescent="0.35">
      <c r="K215" t="s">
        <v>2717</v>
      </c>
    </row>
    <row r="216" spans="11:11" x14ac:dyDescent="0.35">
      <c r="K216" t="s">
        <v>2719</v>
      </c>
    </row>
    <row r="217" spans="11:11" x14ac:dyDescent="0.35">
      <c r="K217" t="s">
        <v>1177</v>
      </c>
    </row>
    <row r="218" spans="11:11" x14ac:dyDescent="0.35">
      <c r="K218" t="s">
        <v>2717</v>
      </c>
    </row>
    <row r="219" spans="11:11" x14ac:dyDescent="0.35">
      <c r="K219" t="s">
        <v>2717</v>
      </c>
    </row>
    <row r="220" spans="11:11" x14ac:dyDescent="0.35">
      <c r="K220" t="s">
        <v>2717</v>
      </c>
    </row>
    <row r="221" spans="11:11" x14ac:dyDescent="0.35">
      <c r="K221" t="s">
        <v>2719</v>
      </c>
    </row>
    <row r="222" spans="11:11" x14ac:dyDescent="0.35">
      <c r="K222" t="s">
        <v>2719</v>
      </c>
    </row>
    <row r="223" spans="11:11" x14ac:dyDescent="0.35">
      <c r="K223" t="s">
        <v>1177</v>
      </c>
    </row>
    <row r="224" spans="11:11" x14ac:dyDescent="0.35">
      <c r="K224" t="s">
        <v>2719</v>
      </c>
    </row>
    <row r="225" spans="11:11" x14ac:dyDescent="0.35">
      <c r="K225" t="s">
        <v>2717</v>
      </c>
    </row>
    <row r="226" spans="11:11" x14ac:dyDescent="0.35">
      <c r="K226" t="s">
        <v>2717</v>
      </c>
    </row>
    <row r="227" spans="11:11" x14ac:dyDescent="0.35">
      <c r="K227" t="s">
        <v>2717</v>
      </c>
    </row>
    <row r="228" spans="11:11" x14ac:dyDescent="0.35">
      <c r="K228" t="s">
        <v>2719</v>
      </c>
    </row>
    <row r="229" spans="11:11" x14ac:dyDescent="0.35">
      <c r="K229" t="s">
        <v>2717</v>
      </c>
    </row>
    <row r="230" spans="11:11" x14ac:dyDescent="0.35">
      <c r="K230" t="s">
        <v>2722</v>
      </c>
    </row>
    <row r="231" spans="11:11" x14ac:dyDescent="0.35">
      <c r="K231" t="s">
        <v>1177</v>
      </c>
    </row>
    <row r="232" spans="11:11" x14ac:dyDescent="0.35">
      <c r="K232" t="s">
        <v>2719</v>
      </c>
    </row>
    <row r="233" spans="11:11" x14ac:dyDescent="0.35">
      <c r="K233" t="s">
        <v>854</v>
      </c>
    </row>
    <row r="234" spans="11:11" x14ac:dyDescent="0.35">
      <c r="K234" t="s">
        <v>198</v>
      </c>
    </row>
    <row r="235" spans="11:11" x14ac:dyDescent="0.35">
      <c r="K235" t="s">
        <v>2720</v>
      </c>
    </row>
    <row r="236" spans="11:11" x14ac:dyDescent="0.35">
      <c r="K236" t="s">
        <v>198</v>
      </c>
    </row>
    <row r="237" spans="11:11" x14ac:dyDescent="0.35">
      <c r="K237" t="s">
        <v>198</v>
      </c>
    </row>
    <row r="238" spans="11:11" x14ac:dyDescent="0.35">
      <c r="K238" t="s">
        <v>198</v>
      </c>
    </row>
    <row r="239" spans="11:11" x14ac:dyDescent="0.35">
      <c r="K239" t="s">
        <v>2717</v>
      </c>
    </row>
    <row r="240" spans="11:11" x14ac:dyDescent="0.35">
      <c r="K240" t="s">
        <v>198</v>
      </c>
    </row>
    <row r="241" spans="11:11" x14ac:dyDescent="0.35">
      <c r="K241" t="s">
        <v>198</v>
      </c>
    </row>
    <row r="242" spans="11:11" x14ac:dyDescent="0.35">
      <c r="K242" t="s">
        <v>198</v>
      </c>
    </row>
    <row r="243" spans="11:11" x14ac:dyDescent="0.35">
      <c r="K243" t="s">
        <v>198</v>
      </c>
    </row>
    <row r="244" spans="11:11" x14ac:dyDescent="0.35">
      <c r="K244" t="s">
        <v>198</v>
      </c>
    </row>
    <row r="245" spans="11:11" x14ac:dyDescent="0.35">
      <c r="K245" t="s">
        <v>198</v>
      </c>
    </row>
    <row r="246" spans="11:11" x14ac:dyDescent="0.35">
      <c r="K246" t="s">
        <v>198</v>
      </c>
    </row>
    <row r="247" spans="11:11" x14ac:dyDescent="0.35">
      <c r="K247" t="s">
        <v>198</v>
      </c>
    </row>
    <row r="248" spans="11:11" x14ac:dyDescent="0.35">
      <c r="K248" t="s">
        <v>198</v>
      </c>
    </row>
    <row r="249" spans="11:11" x14ac:dyDescent="0.35">
      <c r="K249" t="s">
        <v>2717</v>
      </c>
    </row>
    <row r="250" spans="11:11" x14ac:dyDescent="0.35">
      <c r="K250" t="s">
        <v>198</v>
      </c>
    </row>
    <row r="251" spans="11:11" x14ac:dyDescent="0.35">
      <c r="K251" t="s">
        <v>198</v>
      </c>
    </row>
    <row r="252" spans="11:11" x14ac:dyDescent="0.35">
      <c r="K252" t="s">
        <v>198</v>
      </c>
    </row>
    <row r="253" spans="11:11" x14ac:dyDescent="0.35">
      <c r="K253" t="s">
        <v>198</v>
      </c>
    </row>
    <row r="254" spans="11:11" x14ac:dyDescent="0.35">
      <c r="K254" t="s">
        <v>198</v>
      </c>
    </row>
    <row r="255" spans="11:11" x14ac:dyDescent="0.35">
      <c r="K255" t="s">
        <v>198</v>
      </c>
    </row>
    <row r="256" spans="11:11" x14ac:dyDescent="0.35">
      <c r="K256" t="s">
        <v>198</v>
      </c>
    </row>
    <row r="257" spans="11:11" x14ac:dyDescent="0.35">
      <c r="K257" t="s">
        <v>198</v>
      </c>
    </row>
    <row r="258" spans="11:11" x14ac:dyDescent="0.35">
      <c r="K258" t="s">
        <v>198</v>
      </c>
    </row>
    <row r="259" spans="11:11" x14ac:dyDescent="0.35">
      <c r="K259" t="s">
        <v>198</v>
      </c>
    </row>
    <row r="260" spans="11:11" x14ac:dyDescent="0.35">
      <c r="K260" t="s">
        <v>2719</v>
      </c>
    </row>
    <row r="261" spans="11:11" x14ac:dyDescent="0.35">
      <c r="K261" t="s">
        <v>198</v>
      </c>
    </row>
    <row r="262" spans="11:11" x14ac:dyDescent="0.35">
      <c r="K262" t="s">
        <v>198</v>
      </c>
    </row>
    <row r="263" spans="11:11" x14ac:dyDescent="0.35">
      <c r="K263" t="s">
        <v>198</v>
      </c>
    </row>
    <row r="264" spans="11:11" x14ac:dyDescent="0.35">
      <c r="K264" t="s">
        <v>198</v>
      </c>
    </row>
    <row r="265" spans="11:11" x14ac:dyDescent="0.35">
      <c r="K265" t="s">
        <v>198</v>
      </c>
    </row>
    <row r="266" spans="11:11" x14ac:dyDescent="0.35">
      <c r="K266" t="s">
        <v>198</v>
      </c>
    </row>
    <row r="267" spans="11:11" x14ac:dyDescent="0.35">
      <c r="K267" t="s">
        <v>198</v>
      </c>
    </row>
    <row r="268" spans="11:11" x14ac:dyDescent="0.35">
      <c r="K268" t="s">
        <v>198</v>
      </c>
    </row>
    <row r="269" spans="11:11" x14ac:dyDescent="0.35">
      <c r="K269" t="s">
        <v>198</v>
      </c>
    </row>
    <row r="270" spans="11:11" x14ac:dyDescent="0.35">
      <c r="K270" t="s">
        <v>198</v>
      </c>
    </row>
    <row r="271" spans="11:11" x14ac:dyDescent="0.35">
      <c r="K271" t="s">
        <v>198</v>
      </c>
    </row>
    <row r="272" spans="11:11" x14ac:dyDescent="0.35">
      <c r="K272" t="s">
        <v>198</v>
      </c>
    </row>
    <row r="273" spans="11:11" x14ac:dyDescent="0.35">
      <c r="K273" t="s">
        <v>854</v>
      </c>
    </row>
    <row r="274" spans="11:11" x14ac:dyDescent="0.35">
      <c r="K274" t="s">
        <v>2718</v>
      </c>
    </row>
    <row r="275" spans="11:11" x14ac:dyDescent="0.35">
      <c r="K275" t="s">
        <v>2718</v>
      </c>
    </row>
    <row r="276" spans="11:11" x14ac:dyDescent="0.35">
      <c r="K276" t="s">
        <v>198</v>
      </c>
    </row>
    <row r="277" spans="11:11" x14ac:dyDescent="0.35">
      <c r="K277" t="s">
        <v>198</v>
      </c>
    </row>
    <row r="278" spans="11:11" x14ac:dyDescent="0.35">
      <c r="K278" t="s">
        <v>198</v>
      </c>
    </row>
    <row r="279" spans="11:11" x14ac:dyDescent="0.35">
      <c r="K279" t="s">
        <v>198</v>
      </c>
    </row>
    <row r="280" spans="11:11" x14ac:dyDescent="0.35">
      <c r="K280" t="s">
        <v>198</v>
      </c>
    </row>
    <row r="281" spans="11:11" x14ac:dyDescent="0.35">
      <c r="K281" t="s">
        <v>198</v>
      </c>
    </row>
    <row r="282" spans="11:11" x14ac:dyDescent="0.35">
      <c r="K282" t="s">
        <v>198</v>
      </c>
    </row>
    <row r="283" spans="11:11" x14ac:dyDescent="0.35">
      <c r="K283" t="s">
        <v>198</v>
      </c>
    </row>
    <row r="284" spans="11:11" x14ac:dyDescent="0.35">
      <c r="K284" t="s">
        <v>198</v>
      </c>
    </row>
    <row r="285" spans="11:11" x14ac:dyDescent="0.35">
      <c r="K285" t="s">
        <v>198</v>
      </c>
    </row>
    <row r="286" spans="11:11" x14ac:dyDescent="0.35">
      <c r="K286" t="s">
        <v>2718</v>
      </c>
    </row>
    <row r="287" spans="11:11" x14ac:dyDescent="0.35">
      <c r="K287" t="s">
        <v>198</v>
      </c>
    </row>
    <row r="288" spans="11:11" x14ac:dyDescent="0.35">
      <c r="K288" t="s">
        <v>198</v>
      </c>
    </row>
    <row r="289" spans="11:11" x14ac:dyDescent="0.35">
      <c r="K289" t="s">
        <v>854</v>
      </c>
    </row>
    <row r="290" spans="11:11" x14ac:dyDescent="0.35">
      <c r="K290" t="s">
        <v>2717</v>
      </c>
    </row>
    <row r="291" spans="11:11" x14ac:dyDescent="0.35">
      <c r="K291" t="s">
        <v>198</v>
      </c>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8662-664B-444D-B4AA-3D0D8AC5EFCB}">
  <dimension ref="A8:Q57"/>
  <sheetViews>
    <sheetView tabSelected="1" topLeftCell="E10" workbookViewId="0">
      <selection activeCell="L26" sqref="L26:Q31"/>
    </sheetView>
  </sheetViews>
  <sheetFormatPr defaultRowHeight="14.5" x14ac:dyDescent="0.35"/>
  <cols>
    <col min="1" max="1" width="21.453125" customWidth="1"/>
    <col min="2" max="2" width="20.453125" bestFit="1" customWidth="1"/>
    <col min="3" max="3" width="17" bestFit="1" customWidth="1"/>
    <col min="4" max="4" width="22.7265625" bestFit="1" customWidth="1"/>
    <col min="5" max="9" width="20.7265625" bestFit="1" customWidth="1"/>
    <col min="10" max="10" width="11.26953125" bestFit="1" customWidth="1"/>
    <col min="12" max="12" width="11.7265625" bestFit="1" customWidth="1"/>
    <col min="13" max="13" width="22.81640625" bestFit="1" customWidth="1"/>
    <col min="14" max="14" width="20.453125" bestFit="1" customWidth="1"/>
    <col min="15" max="15" width="11.453125" bestFit="1" customWidth="1"/>
    <col min="16" max="16" width="17" bestFit="1" customWidth="1"/>
  </cols>
  <sheetData>
    <row r="8" spans="1:5" x14ac:dyDescent="0.35">
      <c r="A8" t="s">
        <v>2810</v>
      </c>
      <c r="B8" t="s">
        <v>2811</v>
      </c>
      <c r="C8" t="s">
        <v>2812</v>
      </c>
      <c r="D8" t="s">
        <v>2813</v>
      </c>
      <c r="E8" t="s">
        <v>2814</v>
      </c>
    </row>
    <row r="9" spans="1:5" x14ac:dyDescent="0.35">
      <c r="A9" t="s">
        <v>2810</v>
      </c>
      <c r="B9" t="s">
        <v>2811</v>
      </c>
      <c r="C9" t="s">
        <v>2815</v>
      </c>
      <c r="D9" t="s">
        <v>2812</v>
      </c>
      <c r="E9" t="s">
        <v>2814</v>
      </c>
    </row>
    <row r="10" spans="1:5" x14ac:dyDescent="0.35">
      <c r="A10" t="s">
        <v>2810</v>
      </c>
      <c r="B10" t="s">
        <v>2811</v>
      </c>
      <c r="C10" t="s">
        <v>2816</v>
      </c>
      <c r="D10" t="s">
        <v>2812</v>
      </c>
      <c r="E10" t="s">
        <v>2814</v>
      </c>
    </row>
    <row r="11" spans="1:5" x14ac:dyDescent="0.35">
      <c r="A11" t="s">
        <v>2810</v>
      </c>
      <c r="B11" t="s">
        <v>2811</v>
      </c>
      <c r="C11" t="s">
        <v>2817</v>
      </c>
      <c r="D11" t="s">
        <v>2818</v>
      </c>
    </row>
    <row r="12" spans="1:5" x14ac:dyDescent="0.35">
      <c r="A12" t="s">
        <v>2810</v>
      </c>
      <c r="B12" t="s">
        <v>2811</v>
      </c>
      <c r="C12" t="s">
        <v>2819</v>
      </c>
      <c r="D12" t="s">
        <v>2812</v>
      </c>
      <c r="E12" t="s">
        <v>2820</v>
      </c>
    </row>
    <row r="13" spans="1:5" x14ac:dyDescent="0.35">
      <c r="A13" t="s">
        <v>2810</v>
      </c>
      <c r="B13" t="s">
        <v>2811</v>
      </c>
      <c r="C13" t="s">
        <v>2816</v>
      </c>
      <c r="D13" t="s">
        <v>2817</v>
      </c>
      <c r="E13" t="s">
        <v>2821</v>
      </c>
    </row>
    <row r="14" spans="1:5" x14ac:dyDescent="0.35">
      <c r="A14" t="s">
        <v>2810</v>
      </c>
      <c r="B14" t="s">
        <v>2811</v>
      </c>
      <c r="C14" t="s">
        <v>2817</v>
      </c>
      <c r="D14" t="s">
        <v>2815</v>
      </c>
      <c r="E14" t="s">
        <v>2822</v>
      </c>
    </row>
    <row r="15" spans="1:5" x14ac:dyDescent="0.35">
      <c r="A15" t="s">
        <v>2810</v>
      </c>
      <c r="B15" t="s">
        <v>2811</v>
      </c>
      <c r="C15" t="s">
        <v>2816</v>
      </c>
      <c r="D15" t="s">
        <v>2815</v>
      </c>
      <c r="E15" t="s">
        <v>2822</v>
      </c>
    </row>
    <row r="16" spans="1:5" x14ac:dyDescent="0.35">
      <c r="A16" t="s">
        <v>2810</v>
      </c>
      <c r="B16" t="s">
        <v>2811</v>
      </c>
      <c r="C16" t="s">
        <v>2817</v>
      </c>
      <c r="D16" t="s">
        <v>2812</v>
      </c>
      <c r="E16" t="s">
        <v>2823</v>
      </c>
    </row>
    <row r="17" spans="1:17" x14ac:dyDescent="0.35">
      <c r="A17" t="s">
        <v>2810</v>
      </c>
      <c r="B17" t="s">
        <v>2811</v>
      </c>
      <c r="C17" t="s">
        <v>2819</v>
      </c>
      <c r="D17" t="s">
        <v>2813</v>
      </c>
      <c r="E17" t="s">
        <v>2822</v>
      </c>
    </row>
    <row r="20" spans="1:17" x14ac:dyDescent="0.35">
      <c r="A20" t="s">
        <v>2715</v>
      </c>
    </row>
    <row r="23" spans="1:17" x14ac:dyDescent="0.35">
      <c r="A23" s="18" t="s">
        <v>2755</v>
      </c>
      <c r="B23" s="18"/>
      <c r="C23" s="18"/>
      <c r="D23" s="18"/>
      <c r="E23" s="18" t="s">
        <v>2753</v>
      </c>
      <c r="F23" s="18"/>
      <c r="G23" s="18"/>
      <c r="H23" s="18"/>
      <c r="I23" s="18"/>
      <c r="J23" s="18"/>
    </row>
    <row r="24" spans="1:17" x14ac:dyDescent="0.35">
      <c r="A24" s="18" t="s">
        <v>2754</v>
      </c>
      <c r="B24" s="18" t="s">
        <v>2806</v>
      </c>
      <c r="C24" s="18" t="s">
        <v>2807</v>
      </c>
      <c r="D24" s="18" t="s">
        <v>2808</v>
      </c>
      <c r="E24" s="18" t="s">
        <v>244</v>
      </c>
      <c r="F24" s="18" t="s">
        <v>2721</v>
      </c>
      <c r="G24" s="18" t="s">
        <v>2717</v>
      </c>
      <c r="H24" s="18" t="s">
        <v>231</v>
      </c>
      <c r="I24" s="18" t="s">
        <v>1177</v>
      </c>
      <c r="J24" s="18" t="s">
        <v>2734</v>
      </c>
    </row>
    <row r="25" spans="1:17" x14ac:dyDescent="0.35">
      <c r="A25" t="s">
        <v>231</v>
      </c>
      <c r="B25" t="s">
        <v>2715</v>
      </c>
      <c r="C25" t="s">
        <v>2719</v>
      </c>
      <c r="D25" t="s">
        <v>198</v>
      </c>
      <c r="E25">
        <v>2</v>
      </c>
      <c r="J25">
        <v>2</v>
      </c>
    </row>
    <row r="26" spans="1:17" x14ac:dyDescent="0.35">
      <c r="D26" t="s">
        <v>2718</v>
      </c>
      <c r="E26">
        <v>1</v>
      </c>
      <c r="J26">
        <v>1</v>
      </c>
      <c r="L26" t="s">
        <v>2715</v>
      </c>
      <c r="M26" t="s">
        <v>2834</v>
      </c>
      <c r="N26" t="s">
        <v>244</v>
      </c>
      <c r="O26" t="s">
        <v>2717</v>
      </c>
      <c r="P26" t="s">
        <v>231</v>
      </c>
      <c r="Q26">
        <v>6</v>
      </c>
    </row>
    <row r="27" spans="1:17" x14ac:dyDescent="0.35">
      <c r="C27" t="s">
        <v>854</v>
      </c>
      <c r="D27" t="s">
        <v>198</v>
      </c>
      <c r="F27">
        <v>1</v>
      </c>
      <c r="J27">
        <v>1</v>
      </c>
      <c r="L27" t="s">
        <v>2715</v>
      </c>
      <c r="M27" t="s">
        <v>2834</v>
      </c>
      <c r="N27" t="s">
        <v>244</v>
      </c>
      <c r="O27" t="s">
        <v>2717</v>
      </c>
      <c r="P27" t="s">
        <v>2835</v>
      </c>
      <c r="Q27">
        <v>4</v>
      </c>
    </row>
    <row r="28" spans="1:17" x14ac:dyDescent="0.35">
      <c r="C28" t="s">
        <v>2722</v>
      </c>
      <c r="D28" t="s">
        <v>198</v>
      </c>
      <c r="E28">
        <v>1</v>
      </c>
      <c r="J28">
        <v>1</v>
      </c>
      <c r="L28" t="s">
        <v>2715</v>
      </c>
      <c r="M28" t="s">
        <v>2834</v>
      </c>
      <c r="N28" t="s">
        <v>244</v>
      </c>
      <c r="O28" t="s">
        <v>2717</v>
      </c>
      <c r="P28" t="s">
        <v>854</v>
      </c>
      <c r="Q28">
        <v>4</v>
      </c>
    </row>
    <row r="29" spans="1:17" x14ac:dyDescent="0.35">
      <c r="C29" t="s">
        <v>1177</v>
      </c>
      <c r="D29" t="s">
        <v>854</v>
      </c>
      <c r="E29">
        <v>1</v>
      </c>
      <c r="J29">
        <v>1</v>
      </c>
      <c r="L29" t="s">
        <v>2715</v>
      </c>
      <c r="M29" t="s">
        <v>2834</v>
      </c>
      <c r="N29" t="s">
        <v>244</v>
      </c>
      <c r="O29" t="s">
        <v>1177</v>
      </c>
      <c r="P29" t="s">
        <v>231</v>
      </c>
      <c r="Q29">
        <v>3</v>
      </c>
    </row>
    <row r="30" spans="1:17" x14ac:dyDescent="0.35">
      <c r="D30" t="s">
        <v>198</v>
      </c>
      <c r="E30">
        <v>3</v>
      </c>
      <c r="J30">
        <v>3</v>
      </c>
      <c r="L30" t="s">
        <v>2715</v>
      </c>
      <c r="M30" t="s">
        <v>2834</v>
      </c>
      <c r="N30" t="s">
        <v>244</v>
      </c>
      <c r="O30" t="s">
        <v>2717</v>
      </c>
      <c r="P30" t="s">
        <v>2721</v>
      </c>
      <c r="Q30">
        <v>3</v>
      </c>
    </row>
    <row r="31" spans="1:17" x14ac:dyDescent="0.35">
      <c r="D31" t="s">
        <v>2718</v>
      </c>
      <c r="E31">
        <v>1</v>
      </c>
      <c r="J31">
        <v>1</v>
      </c>
      <c r="L31" t="s">
        <v>2715</v>
      </c>
      <c r="M31" t="s">
        <v>2834</v>
      </c>
      <c r="N31" t="s">
        <v>2721</v>
      </c>
      <c r="O31" t="s">
        <v>2717</v>
      </c>
      <c r="P31" t="s">
        <v>231</v>
      </c>
      <c r="Q31">
        <v>3</v>
      </c>
    </row>
    <row r="32" spans="1:17" x14ac:dyDescent="0.35">
      <c r="C32" t="s">
        <v>2718</v>
      </c>
      <c r="D32" t="s">
        <v>198</v>
      </c>
      <c r="E32">
        <v>1</v>
      </c>
      <c r="J32">
        <v>1</v>
      </c>
    </row>
    <row r="33" spans="1:10" x14ac:dyDescent="0.35">
      <c r="C33" t="s">
        <v>2717</v>
      </c>
      <c r="D33" t="s">
        <v>198</v>
      </c>
      <c r="E33">
        <v>6</v>
      </c>
      <c r="F33">
        <v>3</v>
      </c>
      <c r="J33">
        <v>9</v>
      </c>
    </row>
    <row r="34" spans="1:10" x14ac:dyDescent="0.35">
      <c r="A34" t="s">
        <v>1177</v>
      </c>
      <c r="B34" t="s">
        <v>2715</v>
      </c>
      <c r="C34" t="s">
        <v>2719</v>
      </c>
      <c r="D34" t="s">
        <v>198</v>
      </c>
      <c r="E34">
        <v>2</v>
      </c>
      <c r="H34">
        <v>1</v>
      </c>
      <c r="J34">
        <v>3</v>
      </c>
    </row>
    <row r="35" spans="1:10" x14ac:dyDescent="0.35">
      <c r="D35" t="s">
        <v>2718</v>
      </c>
      <c r="H35">
        <v>1</v>
      </c>
      <c r="J35">
        <v>1</v>
      </c>
    </row>
    <row r="36" spans="1:10" x14ac:dyDescent="0.35">
      <c r="D36" t="s">
        <v>2717</v>
      </c>
      <c r="E36">
        <v>1</v>
      </c>
      <c r="J36">
        <v>1</v>
      </c>
    </row>
    <row r="37" spans="1:10" x14ac:dyDescent="0.35">
      <c r="C37" t="s">
        <v>854</v>
      </c>
      <c r="D37" t="s">
        <v>198</v>
      </c>
      <c r="E37">
        <v>2</v>
      </c>
      <c r="J37">
        <v>2</v>
      </c>
    </row>
    <row r="38" spans="1:10" x14ac:dyDescent="0.35">
      <c r="C38" t="s">
        <v>2718</v>
      </c>
      <c r="D38" t="s">
        <v>198</v>
      </c>
      <c r="E38">
        <v>1</v>
      </c>
      <c r="J38">
        <v>1</v>
      </c>
    </row>
    <row r="39" spans="1:10" x14ac:dyDescent="0.35">
      <c r="C39" t="s">
        <v>2717</v>
      </c>
      <c r="D39" t="s">
        <v>854</v>
      </c>
      <c r="E39">
        <v>1</v>
      </c>
      <c r="J39">
        <v>1</v>
      </c>
    </row>
    <row r="40" spans="1:10" x14ac:dyDescent="0.35">
      <c r="D40" t="s">
        <v>198</v>
      </c>
      <c r="E40">
        <v>2</v>
      </c>
      <c r="J40">
        <v>2</v>
      </c>
    </row>
    <row r="41" spans="1:10" x14ac:dyDescent="0.35">
      <c r="A41" t="s">
        <v>2719</v>
      </c>
      <c r="B41" t="s">
        <v>231</v>
      </c>
      <c r="C41" t="s">
        <v>2717</v>
      </c>
      <c r="D41" t="s">
        <v>198</v>
      </c>
      <c r="I41">
        <v>1</v>
      </c>
      <c r="J41">
        <v>1</v>
      </c>
    </row>
    <row r="42" spans="1:10" x14ac:dyDescent="0.35">
      <c r="B42" t="s">
        <v>244</v>
      </c>
      <c r="C42" t="s">
        <v>2717</v>
      </c>
      <c r="D42" t="s">
        <v>198</v>
      </c>
      <c r="F42">
        <v>1</v>
      </c>
      <c r="J42">
        <v>1</v>
      </c>
    </row>
    <row r="43" spans="1:10" x14ac:dyDescent="0.35">
      <c r="B43" t="s">
        <v>2715</v>
      </c>
      <c r="C43" t="s">
        <v>2717</v>
      </c>
      <c r="D43" t="s">
        <v>2720</v>
      </c>
      <c r="E43">
        <v>1</v>
      </c>
      <c r="J43">
        <v>1</v>
      </c>
    </row>
    <row r="44" spans="1:10" x14ac:dyDescent="0.35">
      <c r="D44" t="s">
        <v>198</v>
      </c>
      <c r="E44">
        <v>4</v>
      </c>
      <c r="F44">
        <v>1</v>
      </c>
      <c r="H44">
        <v>1</v>
      </c>
      <c r="J44">
        <v>6</v>
      </c>
    </row>
    <row r="45" spans="1:10" x14ac:dyDescent="0.35">
      <c r="A45" t="s">
        <v>2721</v>
      </c>
      <c r="B45" t="s">
        <v>2715</v>
      </c>
      <c r="C45" t="s">
        <v>2719</v>
      </c>
      <c r="D45" t="s">
        <v>198</v>
      </c>
      <c r="E45">
        <v>1</v>
      </c>
      <c r="J45">
        <v>1</v>
      </c>
    </row>
    <row r="46" spans="1:10" x14ac:dyDescent="0.35">
      <c r="D46" t="s">
        <v>2717</v>
      </c>
      <c r="E46">
        <v>1</v>
      </c>
      <c r="J46">
        <v>1</v>
      </c>
    </row>
    <row r="47" spans="1:10" x14ac:dyDescent="0.35">
      <c r="C47" t="s">
        <v>854</v>
      </c>
      <c r="D47" t="s">
        <v>198</v>
      </c>
      <c r="E47">
        <v>2</v>
      </c>
      <c r="J47">
        <v>2</v>
      </c>
    </row>
    <row r="48" spans="1:10" x14ac:dyDescent="0.35">
      <c r="C48" t="s">
        <v>231</v>
      </c>
      <c r="D48" t="s">
        <v>2719</v>
      </c>
      <c r="E48">
        <v>1</v>
      </c>
      <c r="J48">
        <v>1</v>
      </c>
    </row>
    <row r="49" spans="1:10" x14ac:dyDescent="0.35">
      <c r="D49" t="s">
        <v>2717</v>
      </c>
      <c r="E49">
        <v>1</v>
      </c>
      <c r="J49">
        <v>1</v>
      </c>
    </row>
    <row r="50" spans="1:10" x14ac:dyDescent="0.35">
      <c r="C50" t="s">
        <v>2717</v>
      </c>
      <c r="D50" t="s">
        <v>198</v>
      </c>
      <c r="E50">
        <v>3</v>
      </c>
      <c r="J50">
        <v>3</v>
      </c>
    </row>
    <row r="51" spans="1:10" x14ac:dyDescent="0.35">
      <c r="A51" t="s">
        <v>2717</v>
      </c>
      <c r="B51" t="s">
        <v>2715</v>
      </c>
      <c r="C51" t="s">
        <v>854</v>
      </c>
      <c r="D51" t="s">
        <v>198</v>
      </c>
      <c r="E51">
        <v>4</v>
      </c>
      <c r="J51">
        <v>4</v>
      </c>
    </row>
    <row r="52" spans="1:10" x14ac:dyDescent="0.35">
      <c r="C52" t="s">
        <v>2722</v>
      </c>
      <c r="D52" t="s">
        <v>198</v>
      </c>
      <c r="E52">
        <v>1</v>
      </c>
      <c r="J52">
        <v>1</v>
      </c>
    </row>
    <row r="53" spans="1:10" x14ac:dyDescent="0.35">
      <c r="C53" t="s">
        <v>2720</v>
      </c>
      <c r="D53" t="s">
        <v>198</v>
      </c>
      <c r="E53">
        <v>1</v>
      </c>
      <c r="J53">
        <v>1</v>
      </c>
    </row>
    <row r="54" spans="1:10" x14ac:dyDescent="0.35">
      <c r="A54" t="s">
        <v>854</v>
      </c>
      <c r="B54" t="s">
        <v>2715</v>
      </c>
      <c r="C54" t="s">
        <v>2722</v>
      </c>
      <c r="D54" t="s">
        <v>198</v>
      </c>
      <c r="G54">
        <v>1</v>
      </c>
      <c r="J54">
        <v>1</v>
      </c>
    </row>
    <row r="55" spans="1:10" x14ac:dyDescent="0.35">
      <c r="C55" t="s">
        <v>2720</v>
      </c>
      <c r="D55" t="s">
        <v>198</v>
      </c>
      <c r="G55">
        <v>2</v>
      </c>
      <c r="J55">
        <v>2</v>
      </c>
    </row>
    <row r="57" spans="1:10" x14ac:dyDescent="0.35">
      <c r="E57">
        <f>SUM(E25:E56)</f>
        <v>45</v>
      </c>
      <c r="F57">
        <f>SUM(F25:F56)</f>
        <v>6</v>
      </c>
      <c r="G57">
        <f t="shared" ref="G57:J57" si="0">SUM(G25:G56)</f>
        <v>3</v>
      </c>
      <c r="H57">
        <f t="shared" si="0"/>
        <v>3</v>
      </c>
      <c r="I57">
        <f t="shared" si="0"/>
        <v>1</v>
      </c>
      <c r="J57">
        <f t="shared" si="0"/>
        <v>58</v>
      </c>
    </row>
  </sheetData>
  <conditionalFormatting sqref="A25:I56">
    <cfRule type="containsText" dxfId="3" priority="1" operator="containsText" text="3">
      <formula>NOT(ISERROR(SEARCH("3",A25)))</formula>
    </cfRule>
    <cfRule type="containsText" dxfId="2" priority="2" operator="containsText" text="5">
      <formula>NOT(ISERROR(SEARCH("5",A25)))</formula>
    </cfRule>
    <cfRule type="containsText" dxfId="1" priority="3" operator="containsText" text="6">
      <formula>NOT(ISERROR(SEARCH("6",A25)))</formula>
    </cfRule>
  </conditionalFormatting>
  <conditionalFormatting sqref="A24:XFD26 A27:P28 A29:XFD1048576 A1:XFD16 A17:M17 O17:XFD22 A18:L23 N23:XFD23 R27:XFD28">
    <cfRule type="containsText" dxfId="0" priority="5" operator="containsText" text="4">
      <formula>NOT(ISERROR(SEARCH("4",A1)))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xml version="1.0" encoding="utf-8"?>
<p:properties xmlns:p="http://schemas.microsoft.com/office/2006/metadata/properties" xmlns:xsi="http://www.w3.org/2001/XMLSchema-instance" xmlns:pc="http://schemas.microsoft.com/office/infopath/2007/PartnerControls">
  <documentManagement>
    <TaxCatchAll xmlns="50875549-1be2-4c96-880a-22157f459abd" xsi:nil="true"/>
    <lcf76f155ced4ddcb4097134ff3c332f xmlns="530da8da-32d3-4d18-a55a-00de23f48510">
      <Terms xmlns="http://schemas.microsoft.com/office/infopath/2007/PartnerControls"/>
    </lcf76f155ced4ddcb4097134ff3c332f>
  </documentManagement>
</p:properties>
</file>

<file path=customXml/item11.xml>��
</file>

<file path=customXml/item12.xml>��
</file>

<file path=customXml/item13.xml>��
</file>

<file path=customXml/item14.xml>��
</file>

<file path=customXml/item15.xml>��
</file>

<file path=customXml/item16.xml>��
</file>

<file path=customXml/item17.xml><?xml version="1.0" encoding="utf-8"?>
<?mso-contentType ?>
<FormTemplates xmlns="http://schemas.microsoft.com/sharepoint/v3/contenttype/forms">
  <Display>DocumentLibraryForm</Display>
  <Edit>DocumentLibraryForm</Edit>
  <New>DocumentLibraryForm</New>
</FormTemplates>
</file>

<file path=customXml/item18.xml><?xml version="1.0" encoding="utf-8"?>
<ct:contentTypeSchema xmlns:ct="http://schemas.microsoft.com/office/2006/metadata/contentType" xmlns:ma="http://schemas.microsoft.com/office/2006/metadata/properties/metaAttributes" ct:_="" ma:_="" ma:contentTypeName="Document" ma:contentTypeID="0x0101000C3B6F63A78A454EB067150D733223D7" ma:contentTypeVersion="15" ma:contentTypeDescription="Create a new document." ma:contentTypeScope="" ma:versionID="c450aff86f7359bd9f69cd4cac79e2fe">
  <xsd:schema xmlns:xsd="http://www.w3.org/2001/XMLSchema" xmlns:xs="http://www.w3.org/2001/XMLSchema" xmlns:p="http://schemas.microsoft.com/office/2006/metadata/properties" xmlns:ns2="530da8da-32d3-4d18-a55a-00de23f48510" xmlns:ns3="50875549-1be2-4c96-880a-22157f459abd" targetNamespace="http://schemas.microsoft.com/office/2006/metadata/properties" ma:root="true" ma:fieldsID="2fb496927f885cf5e79dc1823e0e920f" ns2:_="" ns3:_="">
    <xsd:import namespace="530da8da-32d3-4d18-a55a-00de23f48510"/>
    <xsd:import namespace="50875549-1be2-4c96-880a-22157f459ab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0da8da-32d3-4d18-a55a-00de23f4851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9ba56ddf-ff69-4683-87b5-0efbe012505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875549-1be2-4c96-880a-22157f459ab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67b2f67-fa8e-48c0-8a1f-35af1f158a99}" ma:internalName="TaxCatchAll" ma:showField="CatchAllData" ma:web="50875549-1be2-4c96-880a-22157f459ab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9.xml>��
</file>

<file path=customXml/itemProps1.xml><?xml version="1.0" encoding="utf-8"?>
<ds:datastoreItem xmlns:ds="http://schemas.openxmlformats.org/officeDocument/2006/customXml" ds:itemID="{7868A227-3DAA-4043-8063-775B1036BFEC}">
  <ds:schemaRefs/>
</ds:datastoreItem>
</file>

<file path=customXml/itemProps2.xml><?xml version="1.0" encoding="utf-8"?>
<ds:datastoreItem xmlns:ds="http://schemas.openxmlformats.org/officeDocument/2006/customXml" ds:itemID="{1EC3FA77-EBD4-45C0-A806-D86D25CAC045}">
  <ds:schemaRefs/>
</ds:datastoreItem>
</file>

<file path=customXml/itemProps3.xml><?xml version="1.0" encoding="utf-8"?>
<ds:datastoreItem xmlns:ds="http://schemas.openxmlformats.org/officeDocument/2006/customXml" ds:itemID="{DBC7143B-7EAA-4B8E-B782-580DC90A12FE}">
  <ds:schemaRefs/>
</ds:datastoreItem>
</file>

<file path=customXml/itemProps4.xml><?xml version="1.0" encoding="utf-8"?>
<ds:datastoreItem xmlns:ds="http://schemas.openxmlformats.org/officeDocument/2006/customXml" ds:itemID="{1F1E6DFB-8ED6-4806-9F82-A06CD496A45F}">
  <ds:schemaRefs/>
</ds:datastoreItem>
</file>

<file path=customXml/itemProps5.xml><?xml version="1.0" encoding="utf-8"?>
<ds:datastoreItem xmlns:ds="http://schemas.openxmlformats.org/officeDocument/2006/customXml" ds:itemID="{C676D5D3-05EC-417B-8373-FEF0F5FB8DA5}">
  <ds:schemaRefs/>
</ds:datastoreItem>
</file>

<file path=customXml/itemProps6.xml><?xml version="1.0" encoding="utf-8"?>
<ds:datastoreItem xmlns:ds="http://schemas.openxmlformats.org/officeDocument/2006/customXml" ds:itemID="{F3723F83-6B56-4C78-A133-8489D920EDDC}">
  <ds:schemaRefs/>
</ds:datastoreItem>
</file>

<file path=customXml/itemProps7.xml><?xml version="1.0" encoding="utf-8"?>
<ds:datastoreItem xmlns:ds="http://schemas.openxmlformats.org/officeDocument/2006/customXml" ds:itemID="{E47FFD71-4052-4B91-A67E-AE0667CCE3E8}">
  <ds:schemaRefs/>
</ds:datastoreItem>
</file>

<file path=customXml/itemProps8.xml><?xml version="1.0" encoding="utf-8"?>
<ds:datastoreItem xmlns:ds="http://schemas.openxmlformats.org/officeDocument/2006/customXml" ds:itemID="{85C93CBE-04BD-43D7-853E-B8204F242B15}">
  <ds:schemaRefs/>
</ds:datastoreItem>
</file>

<file path=customXml/itemProps9.xml><?xml version="1.0" encoding="utf-8"?>
<ds:datastoreItem xmlns:ds="http://schemas.openxmlformats.org/officeDocument/2006/customXml" ds:itemID="{76FEFC1F-491E-4B8F-AAA7-C75A27755469}">
  <ds:schemaRefs/>
</ds:datastoreItem>
</file>

<file path=customXml/itemProps10.xml><?xml version="1.0" encoding="utf-8"?>
<ds:datastoreItem xmlns:ds="http://schemas.openxmlformats.org/officeDocument/2006/customXml" ds:itemID="{6505A358-E16E-4BAC-BEFD-2CC34170C3E3}">
  <ds:schemaRefs>
    <ds:schemaRef ds:uri="http://schemas.microsoft.com/office/2006/metadata/properties"/>
    <ds:schemaRef ds:uri="http://schemas.microsoft.com/office/infopath/2007/PartnerControls"/>
    <ds:schemaRef ds:uri="50875549-1be2-4c96-880a-22157f459abd"/>
    <ds:schemaRef ds:uri="530da8da-32d3-4d18-a55a-00de23f48510"/>
  </ds:schemaRefs>
</ds:datastoreItem>
</file>

<file path=customXml/itemProps11.xml><?xml version="1.0" encoding="utf-8"?>
<ds:datastoreItem xmlns:ds="http://schemas.openxmlformats.org/officeDocument/2006/customXml" ds:itemID="{9D1B477F-FDBD-4F7E-9E01-F21FACB5EED8}">
  <ds:schemaRefs/>
</ds:datastoreItem>
</file>

<file path=customXml/itemProps12.xml><?xml version="1.0" encoding="utf-8"?>
<ds:datastoreItem xmlns:ds="http://schemas.openxmlformats.org/officeDocument/2006/customXml" ds:itemID="{A60A6688-01EF-410E-913B-0C1BB486C0EE}">
  <ds:schemaRefs/>
</ds:datastoreItem>
</file>

<file path=customXml/itemProps13.xml><?xml version="1.0" encoding="utf-8"?>
<ds:datastoreItem xmlns:ds="http://schemas.openxmlformats.org/officeDocument/2006/customXml" ds:itemID="{851975D8-C18B-431A-81D3-A113E29EED96}">
  <ds:schemaRefs/>
</ds:datastoreItem>
</file>

<file path=customXml/itemProps14.xml><?xml version="1.0" encoding="utf-8"?>
<ds:datastoreItem xmlns:ds="http://schemas.openxmlformats.org/officeDocument/2006/customXml" ds:itemID="{AD955C9F-8666-4592-B2EE-B9A6688AE457}">
  <ds:schemaRefs/>
</ds:datastoreItem>
</file>

<file path=customXml/itemProps15.xml><?xml version="1.0" encoding="utf-8"?>
<ds:datastoreItem xmlns:ds="http://schemas.openxmlformats.org/officeDocument/2006/customXml" ds:itemID="{BA792F81-B609-45AB-8FE8-6F92787E6489}">
  <ds:schemaRefs/>
</ds:datastoreItem>
</file>

<file path=customXml/itemProps16.xml><?xml version="1.0" encoding="utf-8"?>
<ds:datastoreItem xmlns:ds="http://schemas.openxmlformats.org/officeDocument/2006/customXml" ds:itemID="{FD1D222E-80EB-4B68-BB34-1C2AD47C332E}">
  <ds:schemaRefs/>
</ds:datastoreItem>
</file>

<file path=customXml/itemProps17.xml><?xml version="1.0" encoding="utf-8"?>
<ds:datastoreItem xmlns:ds="http://schemas.openxmlformats.org/officeDocument/2006/customXml" ds:itemID="{4E1917CB-09FB-457D-BE47-CC0B49C6832E}">
  <ds:schemaRefs>
    <ds:schemaRef ds:uri="http://schemas.microsoft.com/sharepoint/v3/contenttype/forms"/>
  </ds:schemaRefs>
</ds:datastoreItem>
</file>

<file path=customXml/itemProps18.xml><?xml version="1.0" encoding="utf-8"?>
<ds:datastoreItem xmlns:ds="http://schemas.openxmlformats.org/officeDocument/2006/customXml" ds:itemID="{577ADE62-A11D-4CE8-B7EC-433A21EB9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0da8da-32d3-4d18-a55a-00de23f48510"/>
    <ds:schemaRef ds:uri="50875549-1be2-4c96-880a-22157f459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9.xml><?xml version="1.0" encoding="utf-8"?>
<ds:datastoreItem xmlns:ds="http://schemas.openxmlformats.org/officeDocument/2006/customXml" ds:itemID="{408AAD6B-1EE5-45A6-9DD3-B652FA36A9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Edit</vt:lpstr>
      <vt:lpstr>Sheet2</vt:lpstr>
      <vt:lpstr>Sheet3</vt:lpstr>
      <vt:lpstr>Sheet1</vt:lpstr>
      <vt:lpstr>Raw Data</vt:lpstr>
      <vt:lpstr>data</vt:lpstr>
      <vt:lpstr>Sheet4</vt:lpstr>
      <vt:lpstr>Gender</vt:lpstr>
      <vt:lpstr>1_device</vt:lpstr>
      <vt:lpstr>2_devices</vt:lpstr>
      <vt:lpstr>3_devices.1</vt:lpstr>
      <vt:lpstr>3_devices</vt:lpstr>
      <vt:lpstr>4_device.1</vt:lpstr>
      <vt:lpstr>4_devices</vt:lpstr>
      <vt:lpstr>Sheet23</vt:lpstr>
      <vt:lpstr>Sheet25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2025-01-09T23:27:42Z</dcterms:created>
  <dcterms:modified xsi:type="dcterms:W3CDTF">2025-01-17T19:44:32Z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0x0101000C3B6F63A78A454EB067150D733223D7</vt:lpwstr>
  </property>
</Properties>
</file>