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0947474-F83F-4272-9C54-BC68D3D834E1}" xr6:coauthVersionLast="47" xr6:coauthVersionMax="47" xr10:uidLastSave="{00000000-0000-0000-0000-000000000000}"/>
  <bookViews>
    <workbookView xWindow="-108" yWindow="-108" windowWidth="23256" windowHeight="12576" xr2:uid="{73EDD53D-B86D-4CDF-B280-1545859B3A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N16" i="1"/>
  <c r="L16" i="1"/>
  <c r="J16" i="1"/>
  <c r="H16" i="1"/>
  <c r="F16" i="1"/>
  <c r="D16" i="1"/>
  <c r="P6" i="1"/>
  <c r="P22" i="1" s="1"/>
  <c r="N6" i="1"/>
  <c r="N22" i="1" s="1"/>
  <c r="L6" i="1"/>
  <c r="L8" i="1" s="1"/>
  <c r="L13" i="1" s="1"/>
  <c r="L14" i="1" s="1"/>
  <c r="J6" i="1"/>
  <c r="J22" i="1" s="1"/>
  <c r="H6" i="1"/>
  <c r="H8" i="1" s="1"/>
  <c r="H13" i="1" s="1"/>
  <c r="F6" i="1"/>
  <c r="F8" i="1" s="1"/>
  <c r="F13" i="1" s="1"/>
  <c r="F14" i="1" s="1"/>
  <c r="D6" i="1"/>
  <c r="D22" i="1" s="1"/>
  <c r="F18" i="1" l="1"/>
  <c r="F22" i="1"/>
  <c r="H22" i="1"/>
  <c r="P8" i="1"/>
  <c r="P13" i="1" s="1"/>
  <c r="P14" i="1" s="1"/>
  <c r="P18" i="1" s="1"/>
  <c r="L22" i="1"/>
  <c r="D8" i="1"/>
  <c r="D13" i="1" s="1"/>
  <c r="D17" i="1" s="1"/>
  <c r="N8" i="1"/>
  <c r="N13" i="1" s="1"/>
  <c r="J8" i="1"/>
  <c r="J13" i="1" s="1"/>
  <c r="J14" i="1" s="1"/>
  <c r="J18" i="1" s="1"/>
  <c r="H17" i="1"/>
  <c r="H14" i="1"/>
  <c r="H18" i="1" s="1"/>
  <c r="L18" i="1"/>
  <c r="L17" i="1"/>
  <c r="F17" i="1"/>
  <c r="F20" i="1" l="1"/>
  <c r="H20" i="1"/>
  <c r="P17" i="1"/>
  <c r="P20" i="1" s="1"/>
  <c r="D14" i="1"/>
  <c r="D18" i="1" s="1"/>
  <c r="N17" i="1"/>
  <c r="N14" i="1"/>
  <c r="N18" i="1" s="1"/>
  <c r="J17" i="1"/>
  <c r="J20" i="1" s="1"/>
  <c r="L20" i="1"/>
  <c r="N20" i="1" l="1"/>
  <c r="D20" i="1"/>
</calcChain>
</file>

<file path=xl/sharedStrings.xml><?xml version="1.0" encoding="utf-8"?>
<sst xmlns="http://schemas.openxmlformats.org/spreadsheetml/2006/main" count="26" uniqueCount="19">
  <si>
    <t>Start Date</t>
  </si>
  <si>
    <t>Initial Investment ($ USD)</t>
  </si>
  <si>
    <t>Exchange rate at Start Date</t>
  </si>
  <si>
    <t>S&amp;P 500 unit value</t>
  </si>
  <si>
    <t>S&amp;P 500 units</t>
  </si>
  <si>
    <t>End Date</t>
  </si>
  <si>
    <t>Exchange rate at End Date</t>
  </si>
  <si>
    <t>($ COP)</t>
  </si>
  <si>
    <t>($ USD)</t>
  </si>
  <si>
    <t>(COP/USD)</t>
  </si>
  <si>
    <t>Initial Investment</t>
  </si>
  <si>
    <t>S&amp;P 500 unit value at End Date</t>
  </si>
  <si>
    <t>Final Value of the units</t>
  </si>
  <si>
    <t>Years</t>
  </si>
  <si>
    <t>Annual Return S&amp;P 500</t>
  </si>
  <si>
    <t>Annual Return COP</t>
  </si>
  <si>
    <t>Times</t>
  </si>
  <si>
    <t>*If I do nothing with but just hold the initial investment in USD for all the years.</t>
  </si>
  <si>
    <t>Final Value of the inital $500.000 COP*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</si>
</sst>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" fontId="0" fillId="2" borderId="0" xfId="0" applyNumberFormat="1" applyFill="1" applyAlignment="1">
      <alignment horizontal="center" vertical="center"/>
    </xf>
    <xf numFmtId="0" fontId="2" fillId="0" borderId="0" xfId="2"/>
    <xf numFmtId="16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0" borderId="0" xfId="2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2" fontId="3" fillId="0" borderId="0" xfId="0" applyNumberFormat="1" applyFont="1" applyAlignment="1">
      <alignment horizontal="center" vertical="center"/>
    </xf>
    <xf numFmtId="0" fontId="3" fillId="0" borderId="0" xfId="0" applyFon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50FB-F5C7-443E-9B0B-EA86EDEA599A}">
  <dimension ref="B3:P24"/>
  <sheetViews>
    <sheetView showGridLines="0" tabSelected="1" zoomScale="80" zoomScaleNormal="80" workbookViewId="0"/>
  </sheetViews>
  <sheetFormatPr baseColWidth="10" defaultRowHeight="14.4" x14ac:dyDescent="0.3"/>
  <cols>
    <col min="1" max="1" width="2.5546875" customWidth="1"/>
    <col min="2" max="2" width="34.21875" customWidth="1"/>
    <col min="3" max="3" width="10" style="2" bestFit="1" customWidth="1"/>
    <col min="5" max="5" width="1.77734375" customWidth="1"/>
    <col min="7" max="7" width="1.77734375" customWidth="1"/>
    <col min="9" max="9" width="1.77734375" customWidth="1"/>
    <col min="11" max="11" width="1.77734375" customWidth="1"/>
    <col min="13" max="13" width="1.6640625" customWidth="1"/>
    <col min="15" max="15" width="1.6640625" customWidth="1"/>
  </cols>
  <sheetData>
    <row r="3" spans="2:16" x14ac:dyDescent="0.3">
      <c r="B3" t="s">
        <v>0</v>
      </c>
      <c r="C3" s="21"/>
      <c r="D3" s="18">
        <v>32874</v>
      </c>
      <c r="E3" s="2"/>
      <c r="F3" s="18">
        <v>34700</v>
      </c>
      <c r="G3" s="2"/>
      <c r="H3" s="18">
        <v>36526</v>
      </c>
      <c r="J3" s="18">
        <v>38353</v>
      </c>
      <c r="L3" s="18">
        <v>40179</v>
      </c>
      <c r="N3" s="18">
        <v>42005</v>
      </c>
      <c r="P3" s="18">
        <v>43831</v>
      </c>
    </row>
    <row r="4" spans="2:16" x14ac:dyDescent="0.3">
      <c r="B4" t="s">
        <v>1</v>
      </c>
      <c r="C4" s="21" t="s">
        <v>7</v>
      </c>
      <c r="D4" s="4">
        <v>500000</v>
      </c>
      <c r="E4" s="4"/>
      <c r="F4" s="4">
        <v>500000</v>
      </c>
      <c r="G4" s="4"/>
      <c r="H4" s="4">
        <v>500000</v>
      </c>
      <c r="I4" s="5"/>
      <c r="J4" s="4">
        <v>500000</v>
      </c>
      <c r="K4" s="5"/>
      <c r="L4" s="4">
        <v>500000</v>
      </c>
      <c r="M4" s="5"/>
      <c r="N4" s="4">
        <v>500000</v>
      </c>
      <c r="O4" s="5"/>
      <c r="P4" s="4">
        <v>500000</v>
      </c>
    </row>
    <row r="5" spans="2:16" x14ac:dyDescent="0.3">
      <c r="B5" t="s">
        <v>2</v>
      </c>
      <c r="C5" s="21" t="s">
        <v>9</v>
      </c>
      <c r="D5" s="19">
        <v>439.92</v>
      </c>
      <c r="E5" s="8"/>
      <c r="F5" s="19">
        <v>831.27</v>
      </c>
      <c r="G5" s="8"/>
      <c r="H5" s="19">
        <v>1873.77</v>
      </c>
      <c r="I5" s="9"/>
      <c r="J5" s="19">
        <v>2389.75</v>
      </c>
      <c r="K5" s="9"/>
      <c r="L5" s="19">
        <v>2044.23</v>
      </c>
      <c r="M5" s="9"/>
      <c r="N5" s="19">
        <v>2393.46</v>
      </c>
      <c r="O5" s="9"/>
      <c r="P5" s="19">
        <v>3277.14</v>
      </c>
    </row>
    <row r="6" spans="2:16" x14ac:dyDescent="0.3">
      <c r="B6" t="s">
        <v>10</v>
      </c>
      <c r="C6" s="21" t="s">
        <v>8</v>
      </c>
      <c r="D6" s="4">
        <f>+D4/D5</f>
        <v>1136.5702855064558</v>
      </c>
      <c r="E6" s="4"/>
      <c r="F6" s="4">
        <f>+F4/F5</f>
        <v>601.48928747579009</v>
      </c>
      <c r="G6" s="4"/>
      <c r="H6" s="4">
        <f>+H4/H5</f>
        <v>266.84171483159622</v>
      </c>
      <c r="I6" s="5"/>
      <c r="J6" s="4">
        <f>+J4/J5</f>
        <v>209.22690658018621</v>
      </c>
      <c r="K6" s="5"/>
      <c r="L6" s="4">
        <f>+L4/L5</f>
        <v>244.59087284698884</v>
      </c>
      <c r="M6" s="5"/>
      <c r="N6" s="4">
        <f>+N4/N5</f>
        <v>208.90259289898307</v>
      </c>
      <c r="O6" s="5"/>
      <c r="P6" s="4">
        <f>+P4/P5</f>
        <v>152.57205978383593</v>
      </c>
    </row>
    <row r="7" spans="2:16" x14ac:dyDescent="0.3">
      <c r="B7" t="s">
        <v>3</v>
      </c>
      <c r="C7" s="21" t="s">
        <v>8</v>
      </c>
      <c r="D7" s="20">
        <v>359.69</v>
      </c>
      <c r="E7" s="2"/>
      <c r="F7" s="20">
        <v>470.42</v>
      </c>
      <c r="G7" s="2"/>
      <c r="H7" s="20">
        <v>1394.46</v>
      </c>
      <c r="J7" s="20">
        <v>1181.27</v>
      </c>
      <c r="L7" s="20">
        <v>1073.8699999999999</v>
      </c>
      <c r="N7" s="20">
        <v>1994.99</v>
      </c>
      <c r="P7" s="20">
        <v>3225.52</v>
      </c>
    </row>
    <row r="8" spans="2:16" x14ac:dyDescent="0.3">
      <c r="B8" t="s">
        <v>4</v>
      </c>
      <c r="C8" s="21"/>
      <c r="D8" s="6">
        <f>+D6/D7</f>
        <v>3.1598606730975445</v>
      </c>
      <c r="E8" s="6"/>
      <c r="F8" s="6">
        <f>+F6/F7</f>
        <v>1.2786218431949961</v>
      </c>
      <c r="G8" s="6"/>
      <c r="H8" s="3">
        <f>+H6/H7</f>
        <v>0.19135845763348983</v>
      </c>
      <c r="I8" s="7"/>
      <c r="J8" s="3">
        <f>+J6/J7</f>
        <v>0.17712030829546693</v>
      </c>
      <c r="K8" s="7"/>
      <c r="L8" s="3">
        <f>+L6/L7</f>
        <v>0.22776581229291148</v>
      </c>
      <c r="M8" s="7"/>
      <c r="N8" s="3">
        <f>+N6/N7</f>
        <v>0.10471360402758062</v>
      </c>
      <c r="O8" s="7"/>
      <c r="P8" s="15">
        <f>+P6/P7</f>
        <v>4.7301538909644315E-2</v>
      </c>
    </row>
    <row r="9" spans="2:16" x14ac:dyDescent="0.3">
      <c r="C9" s="21"/>
      <c r="D9" s="2"/>
      <c r="E9" s="2"/>
      <c r="F9" s="2"/>
      <c r="G9" s="2"/>
      <c r="H9" s="2"/>
      <c r="J9" s="2"/>
      <c r="L9" s="2"/>
      <c r="N9" s="2"/>
      <c r="P9" s="2"/>
    </row>
    <row r="10" spans="2:16" x14ac:dyDescent="0.3">
      <c r="B10" t="s">
        <v>5</v>
      </c>
      <c r="C10" s="21"/>
      <c r="D10" s="16">
        <v>45590</v>
      </c>
      <c r="E10" s="2"/>
      <c r="F10" s="1"/>
      <c r="G10" s="2"/>
      <c r="H10" s="1"/>
      <c r="J10" s="1"/>
      <c r="L10" s="1"/>
      <c r="N10" s="1"/>
      <c r="P10" s="1"/>
    </row>
    <row r="11" spans="2:16" x14ac:dyDescent="0.3">
      <c r="B11" t="s">
        <v>6</v>
      </c>
      <c r="C11" s="21" t="s">
        <v>9</v>
      </c>
      <c r="D11" s="13">
        <v>4316.7299999999996</v>
      </c>
      <c r="E11" s="8"/>
      <c r="F11" s="8"/>
      <c r="G11" s="8"/>
      <c r="H11" s="8"/>
      <c r="I11" s="9"/>
      <c r="J11" s="8"/>
      <c r="K11" s="9"/>
      <c r="L11" s="8"/>
      <c r="M11" s="9"/>
      <c r="N11" s="8"/>
      <c r="O11" s="9"/>
      <c r="P11" s="8"/>
    </row>
    <row r="12" spans="2:16" x14ac:dyDescent="0.3">
      <c r="B12" t="s">
        <v>11</v>
      </c>
      <c r="C12" s="21" t="s">
        <v>8</v>
      </c>
      <c r="D12" s="13">
        <v>5808.12</v>
      </c>
      <c r="E12" s="8"/>
      <c r="F12" s="8"/>
      <c r="G12" s="8"/>
      <c r="H12" s="8"/>
      <c r="I12" s="9"/>
      <c r="J12" s="8"/>
      <c r="K12" s="9"/>
      <c r="L12" s="8"/>
      <c r="M12" s="9"/>
      <c r="N12" s="8"/>
      <c r="O12" s="9"/>
      <c r="P12" s="8"/>
    </row>
    <row r="13" spans="2:16" x14ac:dyDescent="0.3">
      <c r="B13" t="s">
        <v>12</v>
      </c>
      <c r="C13" s="21" t="s">
        <v>8</v>
      </c>
      <c r="D13" s="4">
        <f>+D8*D12</f>
        <v>18352.849972631309</v>
      </c>
      <c r="E13" s="4"/>
      <c r="F13" s="4">
        <f>+F8*$D$12</f>
        <v>7426.3890998977204</v>
      </c>
      <c r="G13" s="4"/>
      <c r="H13" s="4">
        <f>+H8*$D$12</f>
        <v>1111.4328849502249</v>
      </c>
      <c r="I13" s="5"/>
      <c r="J13" s="4">
        <f>+J8*$D$12</f>
        <v>1028.7360050170673</v>
      </c>
      <c r="K13" s="5"/>
      <c r="L13" s="4">
        <f>+L8*$D$12</f>
        <v>1322.891169694705</v>
      </c>
      <c r="M13" s="5"/>
      <c r="N13" s="4">
        <f>+N8*$D$12</f>
        <v>608.18917782467156</v>
      </c>
      <c r="O13" s="5"/>
      <c r="P13" s="4">
        <f>+P8*$D$12</f>
        <v>274.73301417188333</v>
      </c>
    </row>
    <row r="14" spans="2:16" x14ac:dyDescent="0.3">
      <c r="B14" t="s">
        <v>12</v>
      </c>
      <c r="C14" s="21" t="s">
        <v>7</v>
      </c>
      <c r="D14" s="4">
        <f>+D13*D11</f>
        <v>79224298.06235674</v>
      </c>
      <c r="E14" s="4"/>
      <c r="F14" s="4">
        <f>+F13*$D$11</f>
        <v>32057716.619201485</v>
      </c>
      <c r="G14" s="4"/>
      <c r="H14" s="4">
        <f>+H13*$D$11</f>
        <v>4797755.677451184</v>
      </c>
      <c r="I14" s="5"/>
      <c r="J14" s="4">
        <f>+J13*$D$11</f>
        <v>4440775.574937325</v>
      </c>
      <c r="K14" s="5"/>
      <c r="L14" s="4">
        <f>+L13*$D$11</f>
        <v>5710563.998956223</v>
      </c>
      <c r="M14" s="5"/>
      <c r="N14" s="4">
        <f>+N13*$D$11</f>
        <v>2625388.4695910942</v>
      </c>
      <c r="O14" s="5"/>
      <c r="P14" s="4">
        <f>+P13*$D$11</f>
        <v>1185948.2442661938</v>
      </c>
    </row>
    <row r="15" spans="2:16" x14ac:dyDescent="0.3">
      <c r="C15" s="21"/>
      <c r="D15" s="2"/>
      <c r="E15" s="2"/>
      <c r="F15" s="2"/>
      <c r="G15" s="2"/>
      <c r="H15" s="2"/>
      <c r="J15" s="2"/>
      <c r="L15" s="2"/>
      <c r="N15" s="2"/>
      <c r="P15" s="2"/>
    </row>
    <row r="16" spans="2:16" x14ac:dyDescent="0.3">
      <c r="B16" t="s">
        <v>13</v>
      </c>
      <c r="C16" s="21"/>
      <c r="D16" s="6">
        <f>+(D10-D3)/365</f>
        <v>34.838356164383562</v>
      </c>
      <c r="E16" s="6"/>
      <c r="F16" s="6">
        <f>+($D$10-F3)/365</f>
        <v>29.835616438356166</v>
      </c>
      <c r="G16" s="6"/>
      <c r="H16" s="6">
        <f>+($D$10-H3)/365</f>
        <v>24.832876712328765</v>
      </c>
      <c r="I16" s="7"/>
      <c r="J16" s="6">
        <f>+($D$10-J3)/365</f>
        <v>19.827397260273973</v>
      </c>
      <c r="K16" s="7"/>
      <c r="L16" s="6">
        <f>+($D$10-L3)/365</f>
        <v>14.824657534246576</v>
      </c>
      <c r="M16" s="7"/>
      <c r="N16" s="6">
        <f>+($D$10-N3)/365</f>
        <v>9.8219178082191778</v>
      </c>
      <c r="O16" s="7"/>
      <c r="P16" s="6">
        <f>+($D$10-P3)/365</f>
        <v>4.8191780821917805</v>
      </c>
    </row>
    <row r="17" spans="2:16" x14ac:dyDescent="0.3">
      <c r="B17" t="s">
        <v>14</v>
      </c>
      <c r="C17" s="21"/>
      <c r="D17" s="10">
        <f>+((D13/D6)^(1/D16))-1</f>
        <v>8.3122315005836445E-2</v>
      </c>
      <c r="E17" s="11"/>
      <c r="F17" s="10">
        <f>+((F13/F6)^(1/F16))-1</f>
        <v>8.7891194929945682E-2</v>
      </c>
      <c r="G17" s="11"/>
      <c r="H17" s="10">
        <f>+((H13/H6)^(1/H16))-1</f>
        <v>5.9136617335069142E-2</v>
      </c>
      <c r="I17" s="12"/>
      <c r="J17" s="10">
        <f>+((J13/J6)^(1/J16))-1</f>
        <v>8.3640894155507572E-2</v>
      </c>
      <c r="K17" s="12"/>
      <c r="L17" s="10">
        <f>+((L13/L6)^(1/L16))-1</f>
        <v>0.12059919796738483</v>
      </c>
      <c r="M17" s="12"/>
      <c r="N17" s="10">
        <f>+((N13/N6)^(1/N16))-1</f>
        <v>0.1149385731647623</v>
      </c>
      <c r="O17" s="12"/>
      <c r="P17" s="10">
        <f>+((P13/P6)^(1/P16))-1</f>
        <v>0.1298063887876908</v>
      </c>
    </row>
    <row r="18" spans="2:16" x14ac:dyDescent="0.3">
      <c r="B18" t="s">
        <v>15</v>
      </c>
      <c r="C18" s="21"/>
      <c r="D18" s="10">
        <f>+((D14/D4)^(1/D16))-1</f>
        <v>0.15649986240494806</v>
      </c>
      <c r="E18" s="11"/>
      <c r="F18" s="10">
        <f>+((F14/F4)^(1/F16))-1</f>
        <v>0.14964549879128675</v>
      </c>
      <c r="G18" s="11"/>
      <c r="H18" s="10">
        <f>+((H14/H4)^(1/H16))-1</f>
        <v>9.5335326264425202E-2</v>
      </c>
      <c r="I18" s="12"/>
      <c r="J18" s="10">
        <f>+((J14/J4)^(1/J16))-1</f>
        <v>0.11644487226079692</v>
      </c>
      <c r="K18" s="12"/>
      <c r="L18" s="10">
        <f>+((L14/L4)^(1/L16))-1</f>
        <v>0.17854984479360603</v>
      </c>
      <c r="M18" s="12"/>
      <c r="N18" s="10">
        <f>+((N14/N4)^(1/N16))-1</f>
        <v>0.18393593247810491</v>
      </c>
      <c r="O18" s="12"/>
      <c r="P18" s="10">
        <f>+((P14/P4)^(1/P16))-1</f>
        <v>0.19628308977385278</v>
      </c>
    </row>
    <row r="19" spans="2:16" x14ac:dyDescent="0.3">
      <c r="C19" s="21"/>
      <c r="D19" s="2"/>
      <c r="E19" s="2"/>
      <c r="F19" s="2"/>
      <c r="G19" s="2"/>
      <c r="H19" s="2"/>
      <c r="J19" s="2"/>
      <c r="L19" s="2"/>
      <c r="N19" s="2"/>
      <c r="P19" s="2"/>
    </row>
    <row r="20" spans="2:16" x14ac:dyDescent="0.3">
      <c r="B20" t="s">
        <v>16</v>
      </c>
      <c r="C20" s="21"/>
      <c r="D20" s="23">
        <f>+D18/D17</f>
        <v>1.8827659262613103</v>
      </c>
      <c r="E20" s="23"/>
      <c r="F20" s="23">
        <f>+F18/F17</f>
        <v>1.7026221899766272</v>
      </c>
      <c r="G20" s="23"/>
      <c r="H20" s="23">
        <f>+H18/H17</f>
        <v>1.6121200461002618</v>
      </c>
      <c r="I20" s="24"/>
      <c r="J20" s="23">
        <f>+J18/J17</f>
        <v>1.3922002321531766</v>
      </c>
      <c r="K20" s="24"/>
      <c r="L20" s="23">
        <f>+L18/L17</f>
        <v>1.4805226552326951</v>
      </c>
      <c r="M20" s="24"/>
      <c r="N20" s="23">
        <f>+N18/N17</f>
        <v>1.600297684350372</v>
      </c>
      <c r="O20" s="24"/>
      <c r="P20" s="23">
        <f>+P18/P17</f>
        <v>1.5121219502908303</v>
      </c>
    </row>
    <row r="21" spans="2:16" x14ac:dyDescent="0.3">
      <c r="C21" s="21"/>
      <c r="D21" s="2"/>
      <c r="E21" s="2"/>
      <c r="F21" s="2"/>
      <c r="G21" s="2"/>
      <c r="H21" s="2"/>
    </row>
    <row r="22" spans="2:16" x14ac:dyDescent="0.3">
      <c r="B22" t="s">
        <v>18</v>
      </c>
      <c r="C22" s="21" t="s">
        <v>7</v>
      </c>
      <c r="D22" s="4">
        <f>+D6*D11</f>
        <v>4906267.0485542826</v>
      </c>
      <c r="E22" s="4"/>
      <c r="F22" s="4">
        <f>+F6*$D$11</f>
        <v>2596466.851925367</v>
      </c>
      <c r="G22" s="4"/>
      <c r="H22" s="4">
        <f>+H6*$D$11</f>
        <v>1151883.6356649962</v>
      </c>
      <c r="I22" s="5"/>
      <c r="J22" s="4">
        <f>+J6*$D$11</f>
        <v>903176.06444188708</v>
      </c>
      <c r="K22" s="5"/>
      <c r="L22" s="4">
        <f>+L6*$D$11</f>
        <v>1055832.7585447819</v>
      </c>
      <c r="M22" s="5"/>
      <c r="N22" s="4">
        <f>+N6*$D$11</f>
        <v>901776.08984482707</v>
      </c>
      <c r="O22" s="5"/>
      <c r="P22" s="4">
        <f>+P6*$D$11</f>
        <v>658612.38763067801</v>
      </c>
    </row>
    <row r="23" spans="2:16" x14ac:dyDescent="0.3">
      <c r="B23" s="22" t="s">
        <v>17</v>
      </c>
    </row>
    <row r="24" spans="2:16" x14ac:dyDescent="0.3">
      <c r="B24" s="14"/>
      <c r="C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Serna</dc:creator>
  <cp:lastModifiedBy>Juan Serna</cp:lastModifiedBy>
  <dcterms:created xsi:type="dcterms:W3CDTF">2023-11-22T13:06:57Z</dcterms:created>
  <dcterms:modified xsi:type="dcterms:W3CDTF">2024-10-27T04:50:36Z</dcterms:modified>
</cp:coreProperties>
</file>