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ju\experiment_I\03\data\GroupC-3\"/>
    </mc:Choice>
  </mc:AlternateContent>
  <xr:revisionPtr revIDLastSave="0" documentId="13_ncr:1_{A60872D5-9975-4A34-92CC-AE81E5BF1936}" xr6:coauthVersionLast="47" xr6:coauthVersionMax="47" xr10:uidLastSave="{00000000-0000-0000-0000-000000000000}"/>
  <bookViews>
    <workbookView xWindow="-110" yWindow="-110" windowWidth="19420" windowHeight="11020" activeTab="1" xr2:uid="{6A1F4FB7-9897-4546-8663-CC66D6C193BD}"/>
  </bookViews>
  <sheets>
    <sheet name="results" sheetId="1" r:id="rId1"/>
    <sheet name="params" sheetId="2" r:id="rId2"/>
    <sheet name="fitting values" sheetId="3" r:id="rId3"/>
  </sheets>
  <definedNames>
    <definedName name="solver_adj" localSheetId="1" hidden="1">params!$B$3:$D$3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itr" localSheetId="1" hidden="1">2147483647</definedName>
    <definedName name="solver_lhs1" localSheetId="1" hidden="1">params!$B$3:$D$3</definedName>
    <definedName name="solver_lhs2" localSheetId="1" hidden="1">params!$B$3:$E$3</definedName>
    <definedName name="solver_lhs3" localSheetId="1" hidden="1">params!$C$3</definedName>
    <definedName name="solver_lhs4" localSheetId="1" hidden="1">params!$D$3</definedName>
    <definedName name="solver_lhs5" localSheetId="1" hidden="1">params!$D$3</definedName>
    <definedName name="solver_lhs6" localSheetId="1" hidden="1">params!$D$3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um" localSheetId="1" hidden="1">2</definedName>
    <definedName name="solver_num" localSheetId="0" hidden="1">0</definedName>
    <definedName name="solver_nwt" localSheetId="1" hidden="1">1</definedName>
    <definedName name="solver_opt" localSheetId="1" hidden="1">params!$E$3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3</definedName>
    <definedName name="solver_rel4" localSheetId="1" hidden="1">1</definedName>
    <definedName name="solver_rel5" localSheetId="1" hidden="1">3</definedName>
    <definedName name="solver_rel6" localSheetId="1" hidden="1">3</definedName>
    <definedName name="solver_rhs1" localSheetId="1" hidden="1">50</definedName>
    <definedName name="solver_rhs2" localSheetId="1" hidden="1">0</definedName>
    <definedName name="solver_rhs3" localSheetId="1" hidden="1">0</definedName>
    <definedName name="solver_rhs4" localSheetId="1" hidden="1">100</definedName>
    <definedName name="solver_rhs5" localSheetId="1" hidden="1">0</definedName>
    <definedName name="solver_rhs6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" i="3"/>
  <c r="G2" i="3"/>
  <c r="G11" i="1"/>
  <c r="H11" i="1"/>
  <c r="I11" i="1"/>
  <c r="C11" i="1"/>
  <c r="G3" i="1"/>
  <c r="G4" i="1"/>
  <c r="G5" i="1"/>
  <c r="G6" i="1"/>
  <c r="G7" i="1"/>
  <c r="G8" i="1"/>
  <c r="G9" i="1"/>
  <c r="G10" i="1"/>
  <c r="C6" i="1"/>
  <c r="H6" i="1" s="1"/>
  <c r="C7" i="1"/>
  <c r="H7" i="1" s="1"/>
  <c r="C8" i="1"/>
  <c r="H8" i="1" s="1"/>
  <c r="C9" i="1"/>
  <c r="I9" i="1" s="1"/>
  <c r="C10" i="1"/>
  <c r="H10" i="1" s="1"/>
  <c r="D51" i="3"/>
  <c r="D83" i="3"/>
  <c r="A33" i="3"/>
  <c r="C33" i="3" s="1"/>
  <c r="A34" i="3"/>
  <c r="D34" i="3" s="1"/>
  <c r="A35" i="3"/>
  <c r="C35" i="3" s="1"/>
  <c r="A36" i="3"/>
  <c r="C36" i="3" s="1"/>
  <c r="A37" i="3"/>
  <c r="C37" i="3" s="1"/>
  <c r="A38" i="3"/>
  <c r="D38" i="3" s="1"/>
  <c r="A39" i="3"/>
  <c r="C39" i="3" s="1"/>
  <c r="A40" i="3"/>
  <c r="C40" i="3" s="1"/>
  <c r="A41" i="3"/>
  <c r="C41" i="3" s="1"/>
  <c r="A42" i="3"/>
  <c r="D42" i="3" s="1"/>
  <c r="A43" i="3"/>
  <c r="C43" i="3" s="1"/>
  <c r="A44" i="3"/>
  <c r="C44" i="3" s="1"/>
  <c r="A45" i="3"/>
  <c r="C45" i="3" s="1"/>
  <c r="A46" i="3"/>
  <c r="D46" i="3" s="1"/>
  <c r="A47" i="3"/>
  <c r="C47" i="3" s="1"/>
  <c r="A48" i="3"/>
  <c r="C48" i="3" s="1"/>
  <c r="A49" i="3"/>
  <c r="C49" i="3" s="1"/>
  <c r="A50" i="3"/>
  <c r="D50" i="3" s="1"/>
  <c r="A51" i="3"/>
  <c r="C51" i="3" s="1"/>
  <c r="A52" i="3"/>
  <c r="C52" i="3" s="1"/>
  <c r="A53" i="3"/>
  <c r="C53" i="3" s="1"/>
  <c r="A54" i="3"/>
  <c r="D54" i="3" s="1"/>
  <c r="A55" i="3"/>
  <c r="C55" i="3" s="1"/>
  <c r="A56" i="3"/>
  <c r="C56" i="3" s="1"/>
  <c r="A57" i="3"/>
  <c r="C57" i="3" s="1"/>
  <c r="A58" i="3"/>
  <c r="D58" i="3" s="1"/>
  <c r="A59" i="3"/>
  <c r="C59" i="3" s="1"/>
  <c r="A60" i="3"/>
  <c r="C60" i="3" s="1"/>
  <c r="A61" i="3"/>
  <c r="C61" i="3" s="1"/>
  <c r="A62" i="3"/>
  <c r="D62" i="3" s="1"/>
  <c r="A63" i="3"/>
  <c r="C63" i="3" s="1"/>
  <c r="A64" i="3"/>
  <c r="C64" i="3" s="1"/>
  <c r="A65" i="3"/>
  <c r="C65" i="3" s="1"/>
  <c r="A66" i="3"/>
  <c r="D66" i="3" s="1"/>
  <c r="A67" i="3"/>
  <c r="C67" i="3" s="1"/>
  <c r="A68" i="3"/>
  <c r="C68" i="3" s="1"/>
  <c r="A69" i="3"/>
  <c r="C69" i="3" s="1"/>
  <c r="A70" i="3"/>
  <c r="D70" i="3" s="1"/>
  <c r="A71" i="3"/>
  <c r="C71" i="3" s="1"/>
  <c r="A72" i="3"/>
  <c r="C72" i="3" s="1"/>
  <c r="A73" i="3"/>
  <c r="C73" i="3" s="1"/>
  <c r="A74" i="3"/>
  <c r="D74" i="3" s="1"/>
  <c r="A75" i="3"/>
  <c r="C75" i="3" s="1"/>
  <c r="A76" i="3"/>
  <c r="C76" i="3" s="1"/>
  <c r="A77" i="3"/>
  <c r="C77" i="3" s="1"/>
  <c r="A78" i="3"/>
  <c r="D78" i="3" s="1"/>
  <c r="A79" i="3"/>
  <c r="C79" i="3" s="1"/>
  <c r="A80" i="3"/>
  <c r="C80" i="3" s="1"/>
  <c r="A81" i="3"/>
  <c r="C81" i="3" s="1"/>
  <c r="A82" i="3"/>
  <c r="D82" i="3" s="1"/>
  <c r="A83" i="3"/>
  <c r="C83" i="3" s="1"/>
  <c r="A84" i="3"/>
  <c r="C84" i="3" s="1"/>
  <c r="A85" i="3"/>
  <c r="C85" i="3" s="1"/>
  <c r="A86" i="3"/>
  <c r="D86" i="3" s="1"/>
  <c r="A87" i="3"/>
  <c r="C87" i="3" s="1"/>
  <c r="A88" i="3"/>
  <c r="C88" i="3" s="1"/>
  <c r="A89" i="3"/>
  <c r="C89" i="3" s="1"/>
  <c r="A90" i="3"/>
  <c r="D90" i="3" s="1"/>
  <c r="A91" i="3"/>
  <c r="C91" i="3" s="1"/>
  <c r="A92" i="3"/>
  <c r="C92" i="3" s="1"/>
  <c r="A93" i="3"/>
  <c r="C93" i="3" s="1"/>
  <c r="A94" i="3"/>
  <c r="D94" i="3" s="1"/>
  <c r="A95" i="3"/>
  <c r="C95" i="3" s="1"/>
  <c r="A96" i="3"/>
  <c r="C96" i="3" s="1"/>
  <c r="A97" i="3"/>
  <c r="C97" i="3" s="1"/>
  <c r="A98" i="3"/>
  <c r="D98" i="3" s="1"/>
  <c r="A99" i="3"/>
  <c r="C99" i="3" s="1"/>
  <c r="A100" i="3"/>
  <c r="C100" i="3" s="1"/>
  <c r="A101" i="3"/>
  <c r="C101" i="3" s="1"/>
  <c r="A102" i="3"/>
  <c r="D102" i="3" s="1"/>
  <c r="A103" i="3"/>
  <c r="C103" i="3" s="1"/>
  <c r="A104" i="3"/>
  <c r="C104" i="3" s="1"/>
  <c r="A105" i="3"/>
  <c r="C105" i="3" s="1"/>
  <c r="A106" i="3"/>
  <c r="D106" i="3" s="1"/>
  <c r="A107" i="3"/>
  <c r="C107" i="3" s="1"/>
  <c r="A108" i="3"/>
  <c r="C108" i="3" s="1"/>
  <c r="A109" i="3"/>
  <c r="C109" i="3" s="1"/>
  <c r="A110" i="3"/>
  <c r="D110" i="3" s="1"/>
  <c r="A111" i="3"/>
  <c r="C111" i="3" s="1"/>
  <c r="A112" i="3"/>
  <c r="C112" i="3" s="1"/>
  <c r="A113" i="3"/>
  <c r="C113" i="3" s="1"/>
  <c r="A114" i="3"/>
  <c r="D114" i="3" s="1"/>
  <c r="A115" i="3"/>
  <c r="C115" i="3" s="1"/>
  <c r="A116" i="3"/>
  <c r="C116" i="3" s="1"/>
  <c r="A117" i="3"/>
  <c r="C117" i="3" s="1"/>
  <c r="A118" i="3"/>
  <c r="D118" i="3" s="1"/>
  <c r="A119" i="3"/>
  <c r="C119" i="3" s="1"/>
  <c r="A120" i="3"/>
  <c r="C120" i="3" s="1"/>
  <c r="A121" i="3"/>
  <c r="C121" i="3" s="1"/>
  <c r="A122" i="3"/>
  <c r="D122" i="3" s="1"/>
  <c r="A123" i="3"/>
  <c r="C123" i="3" s="1"/>
  <c r="A124" i="3"/>
  <c r="C124" i="3" s="1"/>
  <c r="A125" i="3"/>
  <c r="C125" i="3" s="1"/>
  <c r="A126" i="3"/>
  <c r="D126" i="3" s="1"/>
  <c r="A127" i="3"/>
  <c r="C127" i="3" s="1"/>
  <c r="A128" i="3"/>
  <c r="C128" i="3" s="1"/>
  <c r="A129" i="3"/>
  <c r="C129" i="3" s="1"/>
  <c r="A130" i="3"/>
  <c r="D130" i="3" s="1"/>
  <c r="A131" i="3"/>
  <c r="C131" i="3" s="1"/>
  <c r="A132" i="3"/>
  <c r="C132" i="3" s="1"/>
  <c r="A133" i="3"/>
  <c r="C133" i="3" s="1"/>
  <c r="A134" i="3"/>
  <c r="D134" i="3" s="1"/>
  <c r="A135" i="3"/>
  <c r="C135" i="3" s="1"/>
  <c r="A136" i="3"/>
  <c r="C136" i="3" s="1"/>
  <c r="A137" i="3"/>
  <c r="C137" i="3" s="1"/>
  <c r="A138" i="3"/>
  <c r="D138" i="3" s="1"/>
  <c r="A139" i="3"/>
  <c r="C139" i="3" s="1"/>
  <c r="A140" i="3"/>
  <c r="C140" i="3" s="1"/>
  <c r="A141" i="3"/>
  <c r="C141" i="3" s="1"/>
  <c r="A142" i="3"/>
  <c r="D142" i="3" s="1"/>
  <c r="A143" i="3"/>
  <c r="C143" i="3" s="1"/>
  <c r="A144" i="3"/>
  <c r="C144" i="3" s="1"/>
  <c r="A145" i="3"/>
  <c r="C145" i="3" s="1"/>
  <c r="A146" i="3"/>
  <c r="D146" i="3" s="1"/>
  <c r="A147" i="3"/>
  <c r="C147" i="3" s="1"/>
  <c r="A148" i="3"/>
  <c r="C148" i="3" s="1"/>
  <c r="A149" i="3"/>
  <c r="C149" i="3" s="1"/>
  <c r="A150" i="3"/>
  <c r="D150" i="3" s="1"/>
  <c r="A151" i="3"/>
  <c r="C151" i="3" s="1"/>
  <c r="A152" i="3"/>
  <c r="C152" i="3" s="1"/>
  <c r="A153" i="3"/>
  <c r="C153" i="3" s="1"/>
  <c r="A154" i="3"/>
  <c r="D154" i="3" s="1"/>
  <c r="A155" i="3"/>
  <c r="C155" i="3" s="1"/>
  <c r="A156" i="3"/>
  <c r="C156" i="3" s="1"/>
  <c r="A157" i="3"/>
  <c r="C157" i="3" s="1"/>
  <c r="A158" i="3"/>
  <c r="D158" i="3" s="1"/>
  <c r="A159" i="3"/>
  <c r="C159" i="3" s="1"/>
  <c r="A160" i="3"/>
  <c r="C160" i="3" s="1"/>
  <c r="A161" i="3"/>
  <c r="C161" i="3" s="1"/>
  <c r="A162" i="3"/>
  <c r="D162" i="3" s="1"/>
  <c r="A163" i="3"/>
  <c r="C163" i="3" s="1"/>
  <c r="A164" i="3"/>
  <c r="C164" i="3" s="1"/>
  <c r="A165" i="3"/>
  <c r="C165" i="3" s="1"/>
  <c r="A166" i="3"/>
  <c r="D166" i="3" s="1"/>
  <c r="A167" i="3"/>
  <c r="C167" i="3" s="1"/>
  <c r="A168" i="3"/>
  <c r="C168" i="3" s="1"/>
  <c r="A169" i="3"/>
  <c r="C169" i="3" s="1"/>
  <c r="A170" i="3"/>
  <c r="D170" i="3" s="1"/>
  <c r="A171" i="3"/>
  <c r="C171" i="3" s="1"/>
  <c r="A172" i="3"/>
  <c r="C172" i="3" s="1"/>
  <c r="A173" i="3"/>
  <c r="C173" i="3" s="1"/>
  <c r="A174" i="3"/>
  <c r="D174" i="3" s="1"/>
  <c r="A175" i="3"/>
  <c r="C175" i="3" s="1"/>
  <c r="A176" i="3"/>
  <c r="C176" i="3" s="1"/>
  <c r="A177" i="3"/>
  <c r="C177" i="3" s="1"/>
  <c r="A178" i="3"/>
  <c r="D178" i="3" s="1"/>
  <c r="A179" i="3"/>
  <c r="C179" i="3" s="1"/>
  <c r="A180" i="3"/>
  <c r="C180" i="3" s="1"/>
  <c r="A181" i="3"/>
  <c r="C181" i="3" s="1"/>
  <c r="A182" i="3"/>
  <c r="D182" i="3" s="1"/>
  <c r="A183" i="3"/>
  <c r="C183" i="3" s="1"/>
  <c r="A184" i="3"/>
  <c r="C184" i="3" s="1"/>
  <c r="A185" i="3"/>
  <c r="C185" i="3" s="1"/>
  <c r="A186" i="3"/>
  <c r="D186" i="3" s="1"/>
  <c r="A187" i="3"/>
  <c r="C187" i="3" s="1"/>
  <c r="A188" i="3"/>
  <c r="C188" i="3" s="1"/>
  <c r="A189" i="3"/>
  <c r="C189" i="3" s="1"/>
  <c r="A190" i="3"/>
  <c r="D190" i="3" s="1"/>
  <c r="A191" i="3"/>
  <c r="C191" i="3" s="1"/>
  <c r="A192" i="3"/>
  <c r="C192" i="3" s="1"/>
  <c r="A193" i="3"/>
  <c r="C193" i="3" s="1"/>
  <c r="A194" i="3"/>
  <c r="D194" i="3" s="1"/>
  <c r="A195" i="3"/>
  <c r="C195" i="3" s="1"/>
  <c r="A196" i="3"/>
  <c r="C196" i="3" s="1"/>
  <c r="A197" i="3"/>
  <c r="C197" i="3" s="1"/>
  <c r="A198" i="3"/>
  <c r="D198" i="3" s="1"/>
  <c r="A199" i="3"/>
  <c r="C199" i="3" s="1"/>
  <c r="A200" i="3"/>
  <c r="C200" i="3" s="1"/>
  <c r="A201" i="3"/>
  <c r="C201" i="3" s="1"/>
  <c r="A202" i="3"/>
  <c r="D202" i="3" s="1"/>
  <c r="A203" i="3"/>
  <c r="C203" i="3" s="1"/>
  <c r="A204" i="3"/>
  <c r="C204" i="3" s="1"/>
  <c r="A205" i="3"/>
  <c r="C205" i="3" s="1"/>
  <c r="A206" i="3"/>
  <c r="D206" i="3" s="1"/>
  <c r="A207" i="3"/>
  <c r="C207" i="3" s="1"/>
  <c r="A208" i="3"/>
  <c r="C208" i="3" s="1"/>
  <c r="A209" i="3"/>
  <c r="C209" i="3" s="1"/>
  <c r="A210" i="3"/>
  <c r="D210" i="3" s="1"/>
  <c r="A211" i="3"/>
  <c r="C211" i="3" s="1"/>
  <c r="A212" i="3"/>
  <c r="C212" i="3" s="1"/>
  <c r="A213" i="3"/>
  <c r="C213" i="3" s="1"/>
  <c r="A214" i="3"/>
  <c r="D214" i="3" s="1"/>
  <c r="A215" i="3"/>
  <c r="C215" i="3" s="1"/>
  <c r="A216" i="3"/>
  <c r="C216" i="3" s="1"/>
  <c r="A217" i="3"/>
  <c r="C217" i="3" s="1"/>
  <c r="A218" i="3"/>
  <c r="D218" i="3" s="1"/>
  <c r="A219" i="3"/>
  <c r="C219" i="3" s="1"/>
  <c r="A220" i="3"/>
  <c r="C220" i="3" s="1"/>
  <c r="A221" i="3"/>
  <c r="C221" i="3" s="1"/>
  <c r="A222" i="3"/>
  <c r="D222" i="3" s="1"/>
  <c r="A223" i="3"/>
  <c r="C223" i="3" s="1"/>
  <c r="A224" i="3"/>
  <c r="C224" i="3" s="1"/>
  <c r="A225" i="3"/>
  <c r="C225" i="3" s="1"/>
  <c r="A226" i="3"/>
  <c r="D226" i="3" s="1"/>
  <c r="A227" i="3"/>
  <c r="C227" i="3" s="1"/>
  <c r="A228" i="3"/>
  <c r="C228" i="3" s="1"/>
  <c r="A229" i="3"/>
  <c r="C229" i="3" s="1"/>
  <c r="A230" i="3"/>
  <c r="D230" i="3" s="1"/>
  <c r="A231" i="3"/>
  <c r="C231" i="3" s="1"/>
  <c r="A232" i="3"/>
  <c r="C232" i="3" s="1"/>
  <c r="A233" i="3"/>
  <c r="C233" i="3" s="1"/>
  <c r="A234" i="3"/>
  <c r="D234" i="3" s="1"/>
  <c r="A235" i="3"/>
  <c r="C235" i="3" s="1"/>
  <c r="A236" i="3"/>
  <c r="C236" i="3" s="1"/>
  <c r="A237" i="3"/>
  <c r="C237" i="3" s="1"/>
  <c r="A238" i="3"/>
  <c r="D238" i="3" s="1"/>
  <c r="A239" i="3"/>
  <c r="C239" i="3" s="1"/>
  <c r="A240" i="3"/>
  <c r="C240" i="3" s="1"/>
  <c r="A241" i="3"/>
  <c r="C241" i="3" s="1"/>
  <c r="A242" i="3"/>
  <c r="D242" i="3" s="1"/>
  <c r="A243" i="3"/>
  <c r="C243" i="3" s="1"/>
  <c r="A244" i="3"/>
  <c r="C244" i="3" s="1"/>
  <c r="A245" i="3"/>
  <c r="C245" i="3" s="1"/>
  <c r="A246" i="3"/>
  <c r="D246" i="3" s="1"/>
  <c r="A247" i="3"/>
  <c r="C247" i="3" s="1"/>
  <c r="A248" i="3"/>
  <c r="C248" i="3" s="1"/>
  <c r="A249" i="3"/>
  <c r="C249" i="3" s="1"/>
  <c r="A250" i="3"/>
  <c r="D250" i="3" s="1"/>
  <c r="A251" i="3"/>
  <c r="C251" i="3" s="1"/>
  <c r="A252" i="3"/>
  <c r="C252" i="3" s="1"/>
  <c r="A253" i="3"/>
  <c r="C253" i="3" s="1"/>
  <c r="A254" i="3"/>
  <c r="D254" i="3" s="1"/>
  <c r="A255" i="3"/>
  <c r="C255" i="3" s="1"/>
  <c r="A256" i="3"/>
  <c r="C256" i="3" s="1"/>
  <c r="A257" i="3"/>
  <c r="C257" i="3" s="1"/>
  <c r="A258" i="3"/>
  <c r="D258" i="3" s="1"/>
  <c r="A259" i="3"/>
  <c r="C259" i="3" s="1"/>
  <c r="A260" i="3"/>
  <c r="C260" i="3" s="1"/>
  <c r="A261" i="3"/>
  <c r="C261" i="3" s="1"/>
  <c r="A262" i="3"/>
  <c r="D262" i="3" s="1"/>
  <c r="A263" i="3"/>
  <c r="C263" i="3" s="1"/>
  <c r="A264" i="3"/>
  <c r="C264" i="3" s="1"/>
  <c r="A265" i="3"/>
  <c r="C265" i="3" s="1"/>
  <c r="A266" i="3"/>
  <c r="D266" i="3" s="1"/>
  <c r="A267" i="3"/>
  <c r="C267" i="3" s="1"/>
  <c r="A268" i="3"/>
  <c r="C268" i="3" s="1"/>
  <c r="A269" i="3"/>
  <c r="C269" i="3" s="1"/>
  <c r="A270" i="3"/>
  <c r="D270" i="3" s="1"/>
  <c r="A271" i="3"/>
  <c r="C271" i="3" s="1"/>
  <c r="A272" i="3"/>
  <c r="C272" i="3" s="1"/>
  <c r="A273" i="3"/>
  <c r="C273" i="3" s="1"/>
  <c r="A274" i="3"/>
  <c r="D274" i="3" s="1"/>
  <c r="A275" i="3"/>
  <c r="C275" i="3" s="1"/>
  <c r="A276" i="3"/>
  <c r="C276" i="3" s="1"/>
  <c r="A277" i="3"/>
  <c r="C277" i="3" s="1"/>
  <c r="A278" i="3"/>
  <c r="D278" i="3" s="1"/>
  <c r="A279" i="3"/>
  <c r="C279" i="3" s="1"/>
  <c r="A280" i="3"/>
  <c r="C280" i="3" s="1"/>
  <c r="A281" i="3"/>
  <c r="C281" i="3" s="1"/>
  <c r="A282" i="3"/>
  <c r="D282" i="3" s="1"/>
  <c r="A283" i="3"/>
  <c r="C283" i="3" s="1"/>
  <c r="A284" i="3"/>
  <c r="C284" i="3" s="1"/>
  <c r="A285" i="3"/>
  <c r="C285" i="3" s="1"/>
  <c r="A286" i="3"/>
  <c r="D286" i="3" s="1"/>
  <c r="A287" i="3"/>
  <c r="C287" i="3" s="1"/>
  <c r="A288" i="3"/>
  <c r="C288" i="3" s="1"/>
  <c r="A289" i="3"/>
  <c r="C289" i="3" s="1"/>
  <c r="A290" i="3"/>
  <c r="D290" i="3" s="1"/>
  <c r="A291" i="3"/>
  <c r="C291" i="3" s="1"/>
  <c r="A292" i="3"/>
  <c r="C292" i="3" s="1"/>
  <c r="A293" i="3"/>
  <c r="C293" i="3" s="1"/>
  <c r="A294" i="3"/>
  <c r="D294" i="3" s="1"/>
  <c r="A295" i="3"/>
  <c r="C295" i="3" s="1"/>
  <c r="A296" i="3"/>
  <c r="C296" i="3" s="1"/>
  <c r="A297" i="3"/>
  <c r="C297" i="3" s="1"/>
  <c r="A298" i="3"/>
  <c r="D298" i="3" s="1"/>
  <c r="A299" i="3"/>
  <c r="C299" i="3" s="1"/>
  <c r="A300" i="3"/>
  <c r="C300" i="3" s="1"/>
  <c r="A301" i="3"/>
  <c r="C301" i="3" s="1"/>
  <c r="A302" i="3"/>
  <c r="D302" i="3" s="1"/>
  <c r="A3" i="3"/>
  <c r="C3" i="3" s="1"/>
  <c r="A4" i="3"/>
  <c r="D4" i="3" s="1"/>
  <c r="A5" i="3"/>
  <c r="D5" i="3" s="1"/>
  <c r="A6" i="3"/>
  <c r="C6" i="3" s="1"/>
  <c r="A7" i="3"/>
  <c r="A8" i="3"/>
  <c r="D8" i="3" s="1"/>
  <c r="A9" i="3"/>
  <c r="D9" i="3" s="1"/>
  <c r="A10" i="3"/>
  <c r="D10" i="3" s="1"/>
  <c r="A11" i="3"/>
  <c r="C11" i="3" s="1"/>
  <c r="A12" i="3"/>
  <c r="C12" i="3" s="1"/>
  <c r="A13" i="3"/>
  <c r="C13" i="3" s="1"/>
  <c r="A14" i="3"/>
  <c r="D14" i="3" s="1"/>
  <c r="A15" i="3"/>
  <c r="C15" i="3" s="1"/>
  <c r="A16" i="3"/>
  <c r="D16" i="3" s="1"/>
  <c r="A17" i="3"/>
  <c r="D17" i="3" s="1"/>
  <c r="A18" i="3"/>
  <c r="C18" i="3" s="1"/>
  <c r="A19" i="3"/>
  <c r="C19" i="3" s="1"/>
  <c r="A20" i="3"/>
  <c r="D20" i="3" s="1"/>
  <c r="A21" i="3"/>
  <c r="D21" i="3" s="1"/>
  <c r="A22" i="3"/>
  <c r="D22" i="3" s="1"/>
  <c r="A23" i="3"/>
  <c r="D23" i="3" s="1"/>
  <c r="A24" i="3"/>
  <c r="A25" i="3"/>
  <c r="C25" i="3" s="1"/>
  <c r="A26" i="3"/>
  <c r="C26" i="3" s="1"/>
  <c r="A27" i="3"/>
  <c r="C27" i="3" s="1"/>
  <c r="A28" i="3"/>
  <c r="D28" i="3" s="1"/>
  <c r="A29" i="3"/>
  <c r="D29" i="3" s="1"/>
  <c r="A30" i="3"/>
  <c r="C30" i="3" s="1"/>
  <c r="A31" i="3"/>
  <c r="A32" i="3"/>
  <c r="C32" i="3" s="1"/>
  <c r="A2" i="3"/>
  <c r="C2" i="3" s="1"/>
  <c r="D7" i="3"/>
  <c r="D11" i="3"/>
  <c r="D12" i="3"/>
  <c r="D24" i="3"/>
  <c r="D31" i="3"/>
  <c r="C7" i="3"/>
  <c r="C9" i="3"/>
  <c r="C21" i="3"/>
  <c r="C24" i="3"/>
  <c r="C31" i="3"/>
  <c r="C4" i="1"/>
  <c r="H4" i="1" s="1"/>
  <c r="C5" i="1"/>
  <c r="H5" i="1" s="1"/>
  <c r="C3" i="1"/>
  <c r="I3" i="1" s="1"/>
  <c r="J11" i="1" l="1"/>
  <c r="L11" i="1" s="1"/>
  <c r="K11" i="1"/>
  <c r="D27" i="3"/>
  <c r="E27" i="3" s="1"/>
  <c r="D293" i="3"/>
  <c r="E293" i="3" s="1"/>
  <c r="D277" i="3"/>
  <c r="E277" i="3" s="1"/>
  <c r="D261" i="3"/>
  <c r="E261" i="3" s="1"/>
  <c r="D245" i="3"/>
  <c r="E245" i="3" s="1"/>
  <c r="D229" i="3"/>
  <c r="E229" i="3" s="1"/>
  <c r="D211" i="3"/>
  <c r="E211" i="3" s="1"/>
  <c r="D189" i="3"/>
  <c r="E189" i="3" s="1"/>
  <c r="D163" i="3"/>
  <c r="E163" i="3" s="1"/>
  <c r="D131" i="3"/>
  <c r="E131" i="3" s="1"/>
  <c r="D99" i="3"/>
  <c r="E99" i="3" s="1"/>
  <c r="D67" i="3"/>
  <c r="E67" i="3" s="1"/>
  <c r="D35" i="3"/>
  <c r="E35" i="3" s="1"/>
  <c r="D25" i="3"/>
  <c r="E25" i="3" s="1"/>
  <c r="D291" i="3"/>
  <c r="F291" i="3" s="1"/>
  <c r="D275" i="3"/>
  <c r="E275" i="3" s="1"/>
  <c r="D259" i="3"/>
  <c r="E259" i="3" s="1"/>
  <c r="D243" i="3"/>
  <c r="E243" i="3" s="1"/>
  <c r="D227" i="3"/>
  <c r="E227" i="3" s="1"/>
  <c r="D207" i="3"/>
  <c r="E207" i="3" s="1"/>
  <c r="D187" i="3"/>
  <c r="E187" i="3" s="1"/>
  <c r="D159" i="3"/>
  <c r="E159" i="3" s="1"/>
  <c r="D127" i="3"/>
  <c r="F127" i="3" s="1"/>
  <c r="D95" i="3"/>
  <c r="E95" i="3" s="1"/>
  <c r="D63" i="3"/>
  <c r="F63" i="3" s="1"/>
  <c r="D289" i="3"/>
  <c r="E289" i="3" s="1"/>
  <c r="D273" i="3"/>
  <c r="E273" i="3" s="1"/>
  <c r="D257" i="3"/>
  <c r="E257" i="3" s="1"/>
  <c r="D241" i="3"/>
  <c r="E241" i="3" s="1"/>
  <c r="D225" i="3"/>
  <c r="E225" i="3" s="1"/>
  <c r="D205" i="3"/>
  <c r="F205" i="3" s="1"/>
  <c r="D183" i="3"/>
  <c r="E183" i="3" s="1"/>
  <c r="D155" i="3"/>
  <c r="E155" i="3" s="1"/>
  <c r="D123" i="3"/>
  <c r="E123" i="3" s="1"/>
  <c r="D91" i="3"/>
  <c r="E91" i="3" s="1"/>
  <c r="D59" i="3"/>
  <c r="E59" i="3" s="1"/>
  <c r="D19" i="3"/>
  <c r="E19" i="3" s="1"/>
  <c r="D287" i="3"/>
  <c r="E287" i="3" s="1"/>
  <c r="D271" i="3"/>
  <c r="E271" i="3" s="1"/>
  <c r="D255" i="3"/>
  <c r="E255" i="3" s="1"/>
  <c r="D239" i="3"/>
  <c r="E239" i="3" s="1"/>
  <c r="D223" i="3"/>
  <c r="E223" i="3" s="1"/>
  <c r="D203" i="3"/>
  <c r="E203" i="3" s="1"/>
  <c r="D181" i="3"/>
  <c r="E181" i="3" s="1"/>
  <c r="D151" i="3"/>
  <c r="E151" i="3" s="1"/>
  <c r="D119" i="3"/>
  <c r="E119" i="3" s="1"/>
  <c r="D87" i="3"/>
  <c r="E87" i="3" s="1"/>
  <c r="D55" i="3"/>
  <c r="E55" i="3" s="1"/>
  <c r="C10" i="3"/>
  <c r="E10" i="3" s="1"/>
  <c r="D301" i="3"/>
  <c r="E301" i="3" s="1"/>
  <c r="D285" i="3"/>
  <c r="E285" i="3" s="1"/>
  <c r="D269" i="3"/>
  <c r="E269" i="3" s="1"/>
  <c r="D253" i="3"/>
  <c r="E253" i="3" s="1"/>
  <c r="D237" i="3"/>
  <c r="E237" i="3" s="1"/>
  <c r="D221" i="3"/>
  <c r="F221" i="3" s="1"/>
  <c r="D199" i="3"/>
  <c r="E199" i="3" s="1"/>
  <c r="D179" i="3"/>
  <c r="E179" i="3" s="1"/>
  <c r="D147" i="3"/>
  <c r="E147" i="3" s="1"/>
  <c r="D115" i="3"/>
  <c r="E115" i="3" s="1"/>
  <c r="D299" i="3"/>
  <c r="E299" i="3" s="1"/>
  <c r="D283" i="3"/>
  <c r="E283" i="3" s="1"/>
  <c r="D267" i="3"/>
  <c r="E267" i="3" s="1"/>
  <c r="D251" i="3"/>
  <c r="E251" i="3" s="1"/>
  <c r="D235" i="3"/>
  <c r="E235" i="3" s="1"/>
  <c r="D219" i="3"/>
  <c r="E219" i="3" s="1"/>
  <c r="D197" i="3"/>
  <c r="E197" i="3" s="1"/>
  <c r="D175" i="3"/>
  <c r="E175" i="3" s="1"/>
  <c r="D143" i="3"/>
  <c r="E143" i="3" s="1"/>
  <c r="D111" i="3"/>
  <c r="E111" i="3" s="1"/>
  <c r="D79" i="3"/>
  <c r="E79" i="3" s="1"/>
  <c r="D47" i="3"/>
  <c r="F47" i="3" s="1"/>
  <c r="D297" i="3"/>
  <c r="E297" i="3" s="1"/>
  <c r="D281" i="3"/>
  <c r="E281" i="3" s="1"/>
  <c r="D265" i="3"/>
  <c r="E265" i="3" s="1"/>
  <c r="D249" i="3"/>
  <c r="E249" i="3" s="1"/>
  <c r="D233" i="3"/>
  <c r="E233" i="3" s="1"/>
  <c r="D215" i="3"/>
  <c r="E215" i="3" s="1"/>
  <c r="D195" i="3"/>
  <c r="F195" i="3" s="1"/>
  <c r="D171" i="3"/>
  <c r="F171" i="3" s="1"/>
  <c r="D139" i="3"/>
  <c r="E139" i="3" s="1"/>
  <c r="D107" i="3"/>
  <c r="E107" i="3" s="1"/>
  <c r="D75" i="3"/>
  <c r="F75" i="3" s="1"/>
  <c r="D43" i="3"/>
  <c r="E43" i="3" s="1"/>
  <c r="D295" i="3"/>
  <c r="E295" i="3" s="1"/>
  <c r="D279" i="3"/>
  <c r="E279" i="3" s="1"/>
  <c r="D263" i="3"/>
  <c r="E263" i="3" s="1"/>
  <c r="D247" i="3"/>
  <c r="E247" i="3" s="1"/>
  <c r="D231" i="3"/>
  <c r="E231" i="3" s="1"/>
  <c r="D213" i="3"/>
  <c r="E213" i="3" s="1"/>
  <c r="D191" i="3"/>
  <c r="E191" i="3" s="1"/>
  <c r="D167" i="3"/>
  <c r="E167" i="3" s="1"/>
  <c r="D135" i="3"/>
  <c r="E135" i="3" s="1"/>
  <c r="D103" i="3"/>
  <c r="E103" i="3" s="1"/>
  <c r="D71" i="3"/>
  <c r="E71" i="3" s="1"/>
  <c r="D39" i="3"/>
  <c r="E39" i="3" s="1"/>
  <c r="E21" i="3"/>
  <c r="E83" i="3"/>
  <c r="E24" i="3"/>
  <c r="E51" i="3"/>
  <c r="E9" i="3"/>
  <c r="E7" i="3"/>
  <c r="E12" i="3"/>
  <c r="E31" i="3"/>
  <c r="E11" i="3"/>
  <c r="H3" i="1"/>
  <c r="J3" i="1" s="1"/>
  <c r="C22" i="3"/>
  <c r="C302" i="3"/>
  <c r="C298" i="3"/>
  <c r="E298" i="3" s="1"/>
  <c r="C294" i="3"/>
  <c r="E294" i="3" s="1"/>
  <c r="C290" i="3"/>
  <c r="C286" i="3"/>
  <c r="C282" i="3"/>
  <c r="C278" i="3"/>
  <c r="C274" i="3"/>
  <c r="E274" i="3" s="1"/>
  <c r="C270" i="3"/>
  <c r="E270" i="3" s="1"/>
  <c r="C266" i="3"/>
  <c r="E266" i="3" s="1"/>
  <c r="C262" i="3"/>
  <c r="C258" i="3"/>
  <c r="E258" i="3" s="1"/>
  <c r="C254" i="3"/>
  <c r="E254" i="3" s="1"/>
  <c r="C250" i="3"/>
  <c r="C246" i="3"/>
  <c r="C242" i="3"/>
  <c r="C238" i="3"/>
  <c r="C234" i="3"/>
  <c r="E234" i="3" s="1"/>
  <c r="C230" i="3"/>
  <c r="E230" i="3" s="1"/>
  <c r="C226" i="3"/>
  <c r="C222" i="3"/>
  <c r="E222" i="3" s="1"/>
  <c r="C218" i="3"/>
  <c r="C214" i="3"/>
  <c r="C210" i="3"/>
  <c r="E210" i="3" s="1"/>
  <c r="C206" i="3"/>
  <c r="E206" i="3" s="1"/>
  <c r="C202" i="3"/>
  <c r="C198" i="3"/>
  <c r="C194" i="3"/>
  <c r="E194" i="3" s="1"/>
  <c r="C190" i="3"/>
  <c r="C186" i="3"/>
  <c r="E186" i="3" s="1"/>
  <c r="C182" i="3"/>
  <c r="C178" i="3"/>
  <c r="C174" i="3"/>
  <c r="E174" i="3" s="1"/>
  <c r="C170" i="3"/>
  <c r="C166" i="3"/>
  <c r="E166" i="3" s="1"/>
  <c r="C162" i="3"/>
  <c r="E162" i="3" s="1"/>
  <c r="C158" i="3"/>
  <c r="E158" i="3" s="1"/>
  <c r="C154" i="3"/>
  <c r="C150" i="3"/>
  <c r="C146" i="3"/>
  <c r="E146" i="3" s="1"/>
  <c r="C142" i="3"/>
  <c r="C138" i="3"/>
  <c r="C134" i="3"/>
  <c r="E134" i="3" s="1"/>
  <c r="C130" i="3"/>
  <c r="E130" i="3" s="1"/>
  <c r="C126" i="3"/>
  <c r="C122" i="3"/>
  <c r="E122" i="3" s="1"/>
  <c r="C118" i="3"/>
  <c r="C114" i="3"/>
  <c r="C110" i="3"/>
  <c r="C106" i="3"/>
  <c r="C102" i="3"/>
  <c r="E102" i="3" s="1"/>
  <c r="C98" i="3"/>
  <c r="E98" i="3" s="1"/>
  <c r="C94" i="3"/>
  <c r="C90" i="3"/>
  <c r="E90" i="3" s="1"/>
  <c r="C86" i="3"/>
  <c r="C82" i="3"/>
  <c r="E82" i="3" s="1"/>
  <c r="C78" i="3"/>
  <c r="E78" i="3" s="1"/>
  <c r="C74" i="3"/>
  <c r="C70" i="3"/>
  <c r="C66" i="3"/>
  <c r="E66" i="3" s="1"/>
  <c r="C62" i="3"/>
  <c r="C58" i="3"/>
  <c r="C54" i="3"/>
  <c r="C50" i="3"/>
  <c r="E50" i="3" s="1"/>
  <c r="C46" i="3"/>
  <c r="C42" i="3"/>
  <c r="E42" i="3" s="1"/>
  <c r="C38" i="3"/>
  <c r="C34" i="3"/>
  <c r="E34" i="3" s="1"/>
  <c r="D217" i="3"/>
  <c r="E217" i="3" s="1"/>
  <c r="D209" i="3"/>
  <c r="E209" i="3" s="1"/>
  <c r="D201" i="3"/>
  <c r="F201" i="3" s="1"/>
  <c r="D193" i="3"/>
  <c r="F193" i="3" s="1"/>
  <c r="D185" i="3"/>
  <c r="E185" i="3" s="1"/>
  <c r="D177" i="3"/>
  <c r="E177" i="3" s="1"/>
  <c r="D173" i="3"/>
  <c r="F173" i="3" s="1"/>
  <c r="D169" i="3"/>
  <c r="E169" i="3" s="1"/>
  <c r="D165" i="3"/>
  <c r="E165" i="3" s="1"/>
  <c r="D161" i="3"/>
  <c r="F161" i="3" s="1"/>
  <c r="D157" i="3"/>
  <c r="E157" i="3" s="1"/>
  <c r="D153" i="3"/>
  <c r="F153" i="3" s="1"/>
  <c r="D149" i="3"/>
  <c r="E149" i="3" s="1"/>
  <c r="D145" i="3"/>
  <c r="F145" i="3" s="1"/>
  <c r="D141" i="3"/>
  <c r="F141" i="3" s="1"/>
  <c r="D137" i="3"/>
  <c r="E137" i="3" s="1"/>
  <c r="D133" i="3"/>
  <c r="F133" i="3" s="1"/>
  <c r="D129" i="3"/>
  <c r="E129" i="3" s="1"/>
  <c r="D125" i="3"/>
  <c r="F125" i="3" s="1"/>
  <c r="D121" i="3"/>
  <c r="F121" i="3" s="1"/>
  <c r="D117" i="3"/>
  <c r="E117" i="3" s="1"/>
  <c r="D113" i="3"/>
  <c r="F113" i="3" s="1"/>
  <c r="D109" i="3"/>
  <c r="F109" i="3" s="1"/>
  <c r="D105" i="3"/>
  <c r="E105" i="3" s="1"/>
  <c r="D101" i="3"/>
  <c r="F101" i="3" s="1"/>
  <c r="D97" i="3"/>
  <c r="F97" i="3" s="1"/>
  <c r="D93" i="3"/>
  <c r="F93" i="3" s="1"/>
  <c r="D89" i="3"/>
  <c r="E89" i="3" s="1"/>
  <c r="D85" i="3"/>
  <c r="E85" i="3" s="1"/>
  <c r="D81" i="3"/>
  <c r="E81" i="3" s="1"/>
  <c r="D77" i="3"/>
  <c r="F77" i="3" s="1"/>
  <c r="D73" i="3"/>
  <c r="F73" i="3" s="1"/>
  <c r="D69" i="3"/>
  <c r="F69" i="3" s="1"/>
  <c r="D65" i="3"/>
  <c r="E65" i="3" s="1"/>
  <c r="D61" i="3"/>
  <c r="F61" i="3" s="1"/>
  <c r="D57" i="3"/>
  <c r="F57" i="3" s="1"/>
  <c r="D53" i="3"/>
  <c r="F53" i="3" s="1"/>
  <c r="D49" i="3"/>
  <c r="F49" i="3" s="1"/>
  <c r="D45" i="3"/>
  <c r="E45" i="3" s="1"/>
  <c r="D41" i="3"/>
  <c r="E41" i="3" s="1"/>
  <c r="D37" i="3"/>
  <c r="E37" i="3" s="1"/>
  <c r="D33" i="3"/>
  <c r="F33" i="3" s="1"/>
  <c r="C14" i="3"/>
  <c r="E14" i="3" s="1"/>
  <c r="D300" i="3"/>
  <c r="E300" i="3" s="1"/>
  <c r="D296" i="3"/>
  <c r="F296" i="3" s="1"/>
  <c r="D292" i="3"/>
  <c r="E292" i="3" s="1"/>
  <c r="D288" i="3"/>
  <c r="F288" i="3" s="1"/>
  <c r="D284" i="3"/>
  <c r="E284" i="3" s="1"/>
  <c r="D280" i="3"/>
  <c r="E280" i="3" s="1"/>
  <c r="D276" i="3"/>
  <c r="E276" i="3" s="1"/>
  <c r="D272" i="3"/>
  <c r="E272" i="3" s="1"/>
  <c r="D268" i="3"/>
  <c r="F268" i="3" s="1"/>
  <c r="D264" i="3"/>
  <c r="F264" i="3" s="1"/>
  <c r="D260" i="3"/>
  <c r="E260" i="3" s="1"/>
  <c r="D256" i="3"/>
  <c r="F256" i="3" s="1"/>
  <c r="D252" i="3"/>
  <c r="E252" i="3" s="1"/>
  <c r="D248" i="3"/>
  <c r="E248" i="3" s="1"/>
  <c r="D244" i="3"/>
  <c r="F244" i="3" s="1"/>
  <c r="D240" i="3"/>
  <c r="E240" i="3" s="1"/>
  <c r="D236" i="3"/>
  <c r="F236" i="3" s="1"/>
  <c r="D232" i="3"/>
  <c r="F232" i="3" s="1"/>
  <c r="D228" i="3"/>
  <c r="E228" i="3" s="1"/>
  <c r="D224" i="3"/>
  <c r="E224" i="3" s="1"/>
  <c r="D220" i="3"/>
  <c r="F220" i="3" s="1"/>
  <c r="D216" i="3"/>
  <c r="F216" i="3" s="1"/>
  <c r="D212" i="3"/>
  <c r="E212" i="3" s="1"/>
  <c r="D208" i="3"/>
  <c r="E208" i="3" s="1"/>
  <c r="D204" i="3"/>
  <c r="F204" i="3" s="1"/>
  <c r="D200" i="3"/>
  <c r="E200" i="3" s="1"/>
  <c r="D196" i="3"/>
  <c r="F196" i="3" s="1"/>
  <c r="D192" i="3"/>
  <c r="E192" i="3" s="1"/>
  <c r="D188" i="3"/>
  <c r="E188" i="3" s="1"/>
  <c r="D184" i="3"/>
  <c r="E184" i="3" s="1"/>
  <c r="D180" i="3"/>
  <c r="F180" i="3" s="1"/>
  <c r="D176" i="3"/>
  <c r="F176" i="3" s="1"/>
  <c r="D172" i="3"/>
  <c r="E172" i="3" s="1"/>
  <c r="D168" i="3"/>
  <c r="F168" i="3" s="1"/>
  <c r="D164" i="3"/>
  <c r="E164" i="3" s="1"/>
  <c r="D160" i="3"/>
  <c r="F160" i="3" s="1"/>
  <c r="D156" i="3"/>
  <c r="F156" i="3" s="1"/>
  <c r="D152" i="3"/>
  <c r="F152" i="3" s="1"/>
  <c r="D148" i="3"/>
  <c r="F148" i="3" s="1"/>
  <c r="D144" i="3"/>
  <c r="E144" i="3" s="1"/>
  <c r="D140" i="3"/>
  <c r="E140" i="3" s="1"/>
  <c r="D136" i="3"/>
  <c r="F136" i="3" s="1"/>
  <c r="D132" i="3"/>
  <c r="E132" i="3" s="1"/>
  <c r="D128" i="3"/>
  <c r="F128" i="3" s="1"/>
  <c r="D124" i="3"/>
  <c r="F124" i="3" s="1"/>
  <c r="D120" i="3"/>
  <c r="F120" i="3" s="1"/>
  <c r="D116" i="3"/>
  <c r="F116" i="3" s="1"/>
  <c r="D112" i="3"/>
  <c r="E112" i="3" s="1"/>
  <c r="D108" i="3"/>
  <c r="F108" i="3" s="1"/>
  <c r="D104" i="3"/>
  <c r="E104" i="3" s="1"/>
  <c r="D100" i="3"/>
  <c r="F100" i="3" s="1"/>
  <c r="D96" i="3"/>
  <c r="E96" i="3" s="1"/>
  <c r="D92" i="3"/>
  <c r="F92" i="3" s="1"/>
  <c r="D88" i="3"/>
  <c r="F88" i="3" s="1"/>
  <c r="D84" i="3"/>
  <c r="E84" i="3" s="1"/>
  <c r="D80" i="3"/>
  <c r="F80" i="3" s="1"/>
  <c r="D76" i="3"/>
  <c r="E76" i="3" s="1"/>
  <c r="D72" i="3"/>
  <c r="E72" i="3" s="1"/>
  <c r="D68" i="3"/>
  <c r="E68" i="3" s="1"/>
  <c r="D64" i="3"/>
  <c r="F64" i="3" s="1"/>
  <c r="D60" i="3"/>
  <c r="F60" i="3" s="1"/>
  <c r="D56" i="3"/>
  <c r="E56" i="3" s="1"/>
  <c r="D52" i="3"/>
  <c r="F52" i="3" s="1"/>
  <c r="D48" i="3"/>
  <c r="E48" i="3" s="1"/>
  <c r="D44" i="3"/>
  <c r="E44" i="3" s="1"/>
  <c r="D40" i="3"/>
  <c r="F40" i="3" s="1"/>
  <c r="D36" i="3"/>
  <c r="F36" i="3" s="1"/>
  <c r="F293" i="3"/>
  <c r="F265" i="3"/>
  <c r="F147" i="3"/>
  <c r="F167" i="3"/>
  <c r="F197" i="3"/>
  <c r="F243" i="3"/>
  <c r="F131" i="3"/>
  <c r="H9" i="1"/>
  <c r="J9" i="1" s="1"/>
  <c r="I8" i="1"/>
  <c r="K8" i="1" s="1"/>
  <c r="I7" i="1"/>
  <c r="K7" i="1" s="1"/>
  <c r="I6" i="1"/>
  <c r="J6" i="1" s="1"/>
  <c r="I4" i="1"/>
  <c r="J4" i="1" s="1"/>
  <c r="I10" i="1"/>
  <c r="J10" i="1" s="1"/>
  <c r="I5" i="1"/>
  <c r="J5" i="1" s="1"/>
  <c r="F83" i="3"/>
  <c r="F277" i="3"/>
  <c r="F99" i="3"/>
  <c r="F301" i="3"/>
  <c r="F289" i="3"/>
  <c r="F123" i="3"/>
  <c r="F51" i="3"/>
  <c r="F223" i="3"/>
  <c r="D15" i="3"/>
  <c r="E15" i="3" s="1"/>
  <c r="C23" i="3"/>
  <c r="D26" i="3"/>
  <c r="E26" i="3" s="1"/>
  <c r="C8" i="3"/>
  <c r="E8" i="3" s="1"/>
  <c r="D13" i="3"/>
  <c r="E13" i="3" s="1"/>
  <c r="D18" i="3"/>
  <c r="E18" i="3" s="1"/>
  <c r="C20" i="3"/>
  <c r="E20" i="3" s="1"/>
  <c r="D6" i="3"/>
  <c r="F6" i="3" s="1"/>
  <c r="D30" i="3"/>
  <c r="E30" i="3" s="1"/>
  <c r="D3" i="3"/>
  <c r="F3" i="3" s="1"/>
  <c r="D32" i="3"/>
  <c r="E32" i="3" s="1"/>
  <c r="C29" i="3"/>
  <c r="E29" i="3" s="1"/>
  <c r="C17" i="3"/>
  <c r="C5" i="3"/>
  <c r="C28" i="3"/>
  <c r="C16" i="3"/>
  <c r="E16" i="3" s="1"/>
  <c r="C4" i="3"/>
  <c r="D2" i="3"/>
  <c r="F2" i="3" s="1"/>
  <c r="F24" i="3"/>
  <c r="F7" i="3"/>
  <c r="F27" i="3"/>
  <c r="F21" i="3"/>
  <c r="F9" i="3"/>
  <c r="F12" i="3"/>
  <c r="F11" i="3"/>
  <c r="F31" i="3"/>
  <c r="F10" i="3"/>
  <c r="F253" i="3" l="1"/>
  <c r="F91" i="3"/>
  <c r="F203" i="3"/>
  <c r="F115" i="3"/>
  <c r="F175" i="3"/>
  <c r="F285" i="3"/>
  <c r="F273" i="3"/>
  <c r="F227" i="3"/>
  <c r="F43" i="3"/>
  <c r="F249" i="3"/>
  <c r="F269" i="3"/>
  <c r="F59" i="3"/>
  <c r="F261" i="3"/>
  <c r="F207" i="3"/>
  <c r="F241" i="3"/>
  <c r="F35" i="3"/>
  <c r="F103" i="3"/>
  <c r="F237" i="3"/>
  <c r="F19" i="3"/>
  <c r="F279" i="3"/>
  <c r="F245" i="3"/>
  <c r="F151" i="3"/>
  <c r="F187" i="3"/>
  <c r="F283" i="3"/>
  <c r="F111" i="3"/>
  <c r="F215" i="3"/>
  <c r="E75" i="3"/>
  <c r="E195" i="3"/>
  <c r="F119" i="3"/>
  <c r="F287" i="3"/>
  <c r="F25" i="3"/>
  <c r="F79" i="3"/>
  <c r="F159" i="3"/>
  <c r="F229" i="3"/>
  <c r="F71" i="3"/>
  <c r="F267" i="3"/>
  <c r="F225" i="3"/>
  <c r="F263" i="3"/>
  <c r="F255" i="3"/>
  <c r="F189" i="3"/>
  <c r="F135" i="3"/>
  <c r="F257" i="3"/>
  <c r="F181" i="3"/>
  <c r="F233" i="3"/>
  <c r="F67" i="3"/>
  <c r="E63" i="3"/>
  <c r="F259" i="3"/>
  <c r="F213" i="3"/>
  <c r="F179" i="3"/>
  <c r="F281" i="3"/>
  <c r="F155" i="3"/>
  <c r="F239" i="3"/>
  <c r="F107" i="3"/>
  <c r="F163" i="3"/>
  <c r="F219" i="3"/>
  <c r="F87" i="3"/>
  <c r="F271" i="3"/>
  <c r="E221" i="3"/>
  <c r="F275" i="3"/>
  <c r="F55" i="3"/>
  <c r="F139" i="3"/>
  <c r="F211" i="3"/>
  <c r="F191" i="3"/>
  <c r="F143" i="3"/>
  <c r="F295" i="3"/>
  <c r="F183" i="3"/>
  <c r="F299" i="3"/>
  <c r="F231" i="3"/>
  <c r="F95" i="3"/>
  <c r="F297" i="3"/>
  <c r="F199" i="3"/>
  <c r="F235" i="3"/>
  <c r="F247" i="3"/>
  <c r="F251" i="3"/>
  <c r="E127" i="3"/>
  <c r="E47" i="3"/>
  <c r="E291" i="3"/>
  <c r="E205" i="3"/>
  <c r="E171" i="3"/>
  <c r="F39" i="3"/>
  <c r="E57" i="3"/>
  <c r="E88" i="3"/>
  <c r="E232" i="3"/>
  <c r="E2" i="3"/>
  <c r="E92" i="3"/>
  <c r="E236" i="3"/>
  <c r="E73" i="3"/>
  <c r="E136" i="3"/>
  <c r="E145" i="3"/>
  <c r="E160" i="3"/>
  <c r="E36" i="3"/>
  <c r="E108" i="3"/>
  <c r="E156" i="3"/>
  <c r="E53" i="3"/>
  <c r="E180" i="3"/>
  <c r="E77" i="3"/>
  <c r="E125" i="3"/>
  <c r="E64" i="3"/>
  <c r="E6" i="3"/>
  <c r="F114" i="3"/>
  <c r="E114" i="3"/>
  <c r="F118" i="3"/>
  <c r="E118" i="3"/>
  <c r="F262" i="3"/>
  <c r="E262" i="3"/>
  <c r="F218" i="3"/>
  <c r="E218" i="3"/>
  <c r="E264" i="3"/>
  <c r="F178" i="3"/>
  <c r="E178" i="3"/>
  <c r="F226" i="3"/>
  <c r="E226" i="3"/>
  <c r="E33" i="3"/>
  <c r="E288" i="3"/>
  <c r="E121" i="3"/>
  <c r="E256" i="3"/>
  <c r="E113" i="3"/>
  <c r="F38" i="3"/>
  <c r="E38" i="3"/>
  <c r="F86" i="3"/>
  <c r="E86" i="3"/>
  <c r="F182" i="3"/>
  <c r="E182" i="3"/>
  <c r="F278" i="3"/>
  <c r="E278" i="3"/>
  <c r="E133" i="3"/>
  <c r="E3" i="3"/>
  <c r="E124" i="3"/>
  <c r="E268" i="3"/>
  <c r="F138" i="3"/>
  <c r="E138" i="3"/>
  <c r="F282" i="3"/>
  <c r="E282" i="3"/>
  <c r="E168" i="3"/>
  <c r="E69" i="3"/>
  <c r="F94" i="3"/>
  <c r="E94" i="3"/>
  <c r="E148" i="3"/>
  <c r="F4" i="3"/>
  <c r="E4" i="3"/>
  <c r="F190" i="3"/>
  <c r="E190" i="3"/>
  <c r="F46" i="3"/>
  <c r="E46" i="3"/>
  <c r="F238" i="3"/>
  <c r="E238" i="3"/>
  <c r="E141" i="3"/>
  <c r="E80" i="3"/>
  <c r="F23" i="3"/>
  <c r="E23" i="3"/>
  <c r="F290" i="3"/>
  <c r="E290" i="3"/>
  <c r="F54" i="3"/>
  <c r="E54" i="3"/>
  <c r="F150" i="3"/>
  <c r="E150" i="3"/>
  <c r="F198" i="3"/>
  <c r="E198" i="3"/>
  <c r="F246" i="3"/>
  <c r="E246" i="3"/>
  <c r="E60" i="3"/>
  <c r="E204" i="3"/>
  <c r="E193" i="3"/>
  <c r="E153" i="3"/>
  <c r="E201" i="3"/>
  <c r="E173" i="3"/>
  <c r="F28" i="3"/>
  <c r="E28" i="3"/>
  <c r="F142" i="3"/>
  <c r="E142" i="3"/>
  <c r="F286" i="3"/>
  <c r="E286" i="3"/>
  <c r="F5" i="3"/>
  <c r="E5" i="3"/>
  <c r="F242" i="3"/>
  <c r="E242" i="3"/>
  <c r="E161" i="3"/>
  <c r="F17" i="3"/>
  <c r="E17" i="3"/>
  <c r="F58" i="3"/>
  <c r="E58" i="3"/>
  <c r="F106" i="3"/>
  <c r="E106" i="3"/>
  <c r="F154" i="3"/>
  <c r="E154" i="3"/>
  <c r="F202" i="3"/>
  <c r="E202" i="3"/>
  <c r="F250" i="3"/>
  <c r="E250" i="3"/>
  <c r="E216" i="3"/>
  <c r="E49" i="3"/>
  <c r="E40" i="3"/>
  <c r="E116" i="3"/>
  <c r="F62" i="3"/>
  <c r="E62" i="3"/>
  <c r="F110" i="3"/>
  <c r="E110" i="3"/>
  <c r="F302" i="3"/>
  <c r="E302" i="3"/>
  <c r="E61" i="3"/>
  <c r="E52" i="3"/>
  <c r="E196" i="3"/>
  <c r="E128" i="3"/>
  <c r="F22" i="3"/>
  <c r="E22" i="3"/>
  <c r="F214" i="3"/>
  <c r="E214" i="3"/>
  <c r="E296" i="3"/>
  <c r="F70" i="3"/>
  <c r="E70" i="3"/>
  <c r="E220" i="3"/>
  <c r="E152" i="3"/>
  <c r="F74" i="3"/>
  <c r="E74" i="3"/>
  <c r="F170" i="3"/>
  <c r="E170" i="3"/>
  <c r="E120" i="3"/>
  <c r="E97" i="3"/>
  <c r="F126" i="3"/>
  <c r="E126" i="3"/>
  <c r="J8" i="1"/>
  <c r="E109" i="3"/>
  <c r="E100" i="3"/>
  <c r="E244" i="3"/>
  <c r="E101" i="3"/>
  <c r="J7" i="1"/>
  <c r="E176" i="3"/>
  <c r="E93" i="3"/>
  <c r="K9" i="1"/>
  <c r="K3" i="1"/>
  <c r="F230" i="3"/>
  <c r="F78" i="3"/>
  <c r="F298" i="3"/>
  <c r="F294" i="3"/>
  <c r="F270" i="3"/>
  <c r="F266" i="3"/>
  <c r="F174" i="3"/>
  <c r="F66" i="3"/>
  <c r="F130" i="3"/>
  <c r="F194" i="3"/>
  <c r="F258" i="3"/>
  <c r="F222" i="3"/>
  <c r="F37" i="3"/>
  <c r="F166" i="3"/>
  <c r="F177" i="3"/>
  <c r="F134" i="3"/>
  <c r="F50" i="3"/>
  <c r="F34" i="3"/>
  <c r="F105" i="3"/>
  <c r="F65" i="3"/>
  <c r="F212" i="3"/>
  <c r="F169" i="3"/>
  <c r="F137" i="3"/>
  <c r="F162" i="3"/>
  <c r="F206" i="3"/>
  <c r="F158" i="3"/>
  <c r="F102" i="3"/>
  <c r="F224" i="3"/>
  <c r="F85" i="3"/>
  <c r="F185" i="3"/>
  <c r="F209" i="3"/>
  <c r="F234" i="3"/>
  <c r="F98" i="3"/>
  <c r="F146" i="3"/>
  <c r="F96" i="3"/>
  <c r="F122" i="3"/>
  <c r="F188" i="3"/>
  <c r="F42" i="3"/>
  <c r="F81" i="3"/>
  <c r="F248" i="3"/>
  <c r="F292" i="3"/>
  <c r="F192" i="3"/>
  <c r="F117" i="3"/>
  <c r="F284" i="3"/>
  <c r="F41" i="3"/>
  <c r="F228" i="3"/>
  <c r="F45" i="3"/>
  <c r="F149" i="3"/>
  <c r="F164" i="3"/>
  <c r="F68" i="3"/>
  <c r="F252" i="3"/>
  <c r="F132" i="3"/>
  <c r="F184" i="3"/>
  <c r="F276" i="3"/>
  <c r="F90" i="3"/>
  <c r="F129" i="3"/>
  <c r="F186" i="3"/>
  <c r="F260" i="3"/>
  <c r="F208" i="3"/>
  <c r="F14" i="3"/>
  <c r="F157" i="3"/>
  <c r="F200" i="3"/>
  <c r="F104" i="3"/>
  <c r="F84" i="3"/>
  <c r="F280" i="3"/>
  <c r="F72" i="3"/>
  <c r="F56" i="3"/>
  <c r="F172" i="3"/>
  <c r="F300" i="3"/>
  <c r="F254" i="3"/>
  <c r="F217" i="3"/>
  <c r="F165" i="3"/>
  <c r="L6" i="1"/>
  <c r="L10" i="1"/>
  <c r="F112" i="3"/>
  <c r="F48" i="3"/>
  <c r="F274" i="3"/>
  <c r="F82" i="3"/>
  <c r="F89" i="3"/>
  <c r="F272" i="3"/>
  <c r="F76" i="3"/>
  <c r="F44" i="3"/>
  <c r="F140" i="3"/>
  <c r="F240" i="3"/>
  <c r="F144" i="3"/>
  <c r="F210" i="3"/>
  <c r="F32" i="3"/>
  <c r="F30" i="3"/>
  <c r="F20" i="3"/>
  <c r="F13" i="3"/>
  <c r="F15" i="3"/>
  <c r="K4" i="1"/>
  <c r="K6" i="1"/>
  <c r="K10" i="1"/>
  <c r="K5" i="1"/>
  <c r="F8" i="3"/>
  <c r="F29" i="3"/>
  <c r="F18" i="3"/>
  <c r="F26" i="3"/>
  <c r="F16" i="3"/>
  <c r="L7" i="1" l="1"/>
  <c r="L4" i="1"/>
  <c r="L3" i="1"/>
  <c r="L5" i="1"/>
  <c r="L8" i="1"/>
  <c r="L9" i="1"/>
  <c r="E3" i="2" l="1"/>
</calcChain>
</file>

<file path=xl/sharedStrings.xml><?xml version="1.0" encoding="utf-8"?>
<sst xmlns="http://schemas.openxmlformats.org/spreadsheetml/2006/main" count="22" uniqueCount="15">
  <si>
    <t>omega</t>
    <phoneticPr fontId="1"/>
  </si>
  <si>
    <t>K</t>
    <phoneticPr fontId="1"/>
  </si>
  <si>
    <t>omega_n</t>
    <phoneticPr fontId="1"/>
  </si>
  <si>
    <t>zeta</t>
    <phoneticPr fontId="1"/>
  </si>
  <si>
    <t>residual</t>
    <phoneticPr fontId="1"/>
  </si>
  <si>
    <t>ln(omega)</t>
    <phoneticPr fontId="1"/>
  </si>
  <si>
    <t>gain</t>
    <phoneticPr fontId="1"/>
  </si>
  <si>
    <t>phase</t>
    <phoneticPr fontId="1"/>
  </si>
  <si>
    <t>real</t>
    <phoneticPr fontId="1"/>
  </si>
  <si>
    <t>ratio</t>
    <phoneticPr fontId="1"/>
  </si>
  <si>
    <t>f</t>
    <phoneticPr fontId="1"/>
  </si>
  <si>
    <t>imaginary</t>
    <phoneticPr fontId="1"/>
  </si>
  <si>
    <t>exp gain</t>
    <phoneticPr fontId="1"/>
  </si>
  <si>
    <t>phase(degree)</t>
    <phoneticPr fontId="1"/>
  </si>
  <si>
    <t>phase_deg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</si>
</sst>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'fitting values'!$E$1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'fitting values'!$A$2:$A$302</c:f>
              <c:numCache>
                <c:formatCode>General</c:formatCode>
                <c:ptCount val="301"/>
                <c:pt idx="0">
                  <c:v>0.1</c:v>
                </c:pt>
                <c:pt idx="1">
                  <c:v>0.10232929922807538</c:v>
                </c:pt>
                <c:pt idx="2">
                  <c:v>0.10471285480508996</c:v>
                </c:pt>
                <c:pt idx="3">
                  <c:v>0.10715193052376064</c:v>
                </c:pt>
                <c:pt idx="4">
                  <c:v>0.10964781961431849</c:v>
                </c:pt>
                <c:pt idx="5">
                  <c:v>0.11220184543019632</c:v>
                </c:pt>
                <c:pt idx="6">
                  <c:v>0.11481536214968829</c:v>
                </c:pt>
                <c:pt idx="7">
                  <c:v>0.11748975549395291</c:v>
                </c:pt>
                <c:pt idx="8">
                  <c:v>0.12022644346174129</c:v>
                </c:pt>
                <c:pt idx="9">
                  <c:v>0.12302687708123815</c:v>
                </c:pt>
                <c:pt idx="10">
                  <c:v>0.12589254117941667</c:v>
                </c:pt>
                <c:pt idx="11">
                  <c:v>0.12882495516931336</c:v>
                </c:pt>
                <c:pt idx="12">
                  <c:v>0.1318256738556407</c:v>
                </c:pt>
                <c:pt idx="13">
                  <c:v>0.13489628825916533</c:v>
                </c:pt>
                <c:pt idx="14">
                  <c:v>0.13803842646028844</c:v>
                </c:pt>
                <c:pt idx="15">
                  <c:v>0.14125375446227542</c:v>
                </c:pt>
                <c:pt idx="16">
                  <c:v>0.14454397707459271</c:v>
                </c:pt>
                <c:pt idx="17">
                  <c:v>0.14791083881682074</c:v>
                </c:pt>
                <c:pt idx="18">
                  <c:v>0.15135612484362079</c:v>
                </c:pt>
                <c:pt idx="19">
                  <c:v>0.15488166189124808</c:v>
                </c:pt>
                <c:pt idx="20">
                  <c:v>0.15848931924611132</c:v>
                </c:pt>
                <c:pt idx="21">
                  <c:v>0.16218100973589297</c:v>
                </c:pt>
                <c:pt idx="22">
                  <c:v>0.16595869074375599</c:v>
                </c:pt>
                <c:pt idx="23">
                  <c:v>0.16982436524617442</c:v>
                </c:pt>
                <c:pt idx="24">
                  <c:v>0.17378008287493749</c:v>
                </c:pt>
                <c:pt idx="25">
                  <c:v>0.17782794100389224</c:v>
                </c:pt>
                <c:pt idx="26">
                  <c:v>0.18197008586099833</c:v>
                </c:pt>
                <c:pt idx="27">
                  <c:v>0.18620871366628672</c:v>
                </c:pt>
                <c:pt idx="28">
                  <c:v>0.19054607179632471</c:v>
                </c:pt>
                <c:pt idx="29">
                  <c:v>0.19498445997580449</c:v>
                </c:pt>
                <c:pt idx="30">
                  <c:v>0.19952623149688795</c:v>
                </c:pt>
                <c:pt idx="31">
                  <c:v>0.20417379446695291</c:v>
                </c:pt>
                <c:pt idx="32">
                  <c:v>0.20892961308540392</c:v>
                </c:pt>
                <c:pt idx="33">
                  <c:v>0.21379620895022314</c:v>
                </c:pt>
                <c:pt idx="34">
                  <c:v>0.21877616239495523</c:v>
                </c:pt>
                <c:pt idx="35">
                  <c:v>0.22387211385683392</c:v>
                </c:pt>
                <c:pt idx="36">
                  <c:v>0.22908676527677729</c:v>
                </c:pt>
                <c:pt idx="37">
                  <c:v>0.23442288153199217</c:v>
                </c:pt>
                <c:pt idx="38">
                  <c:v>0.23988329190194901</c:v>
                </c:pt>
                <c:pt idx="39">
                  <c:v>0.24547089156850299</c:v>
                </c:pt>
                <c:pt idx="40">
                  <c:v>0.25118864315095801</c:v>
                </c:pt>
                <c:pt idx="41">
                  <c:v>0.25703957827688634</c:v>
                </c:pt>
                <c:pt idx="42">
                  <c:v>0.2630267991895382</c:v>
                </c:pt>
                <c:pt idx="43">
                  <c:v>0.26915348039269155</c:v>
                </c:pt>
                <c:pt idx="44">
                  <c:v>0.27542287033381663</c:v>
                </c:pt>
                <c:pt idx="45">
                  <c:v>0.28183829312644532</c:v>
                </c:pt>
                <c:pt idx="46">
                  <c:v>0.28840315031266056</c:v>
                </c:pt>
                <c:pt idx="47">
                  <c:v>0.29512092266663847</c:v>
                </c:pt>
                <c:pt idx="48">
                  <c:v>0.30199517204020154</c:v>
                </c:pt>
                <c:pt idx="49">
                  <c:v>0.30902954325135895</c:v>
                </c:pt>
                <c:pt idx="50">
                  <c:v>0.31622776601683794</c:v>
                </c:pt>
                <c:pt idx="51">
                  <c:v>0.32359365692962827</c:v>
                </c:pt>
                <c:pt idx="52">
                  <c:v>0.33113112148259105</c:v>
                </c:pt>
                <c:pt idx="53">
                  <c:v>0.33884415613920255</c:v>
                </c:pt>
                <c:pt idx="54">
                  <c:v>0.34673685045253166</c:v>
                </c:pt>
                <c:pt idx="55">
                  <c:v>0.35481338923357542</c:v>
                </c:pt>
                <c:pt idx="56">
                  <c:v>0.36307805477010135</c:v>
                </c:pt>
                <c:pt idx="57">
                  <c:v>0.37153522909717335</c:v>
                </c:pt>
                <c:pt idx="58">
                  <c:v>0.38018939632056203</c:v>
                </c:pt>
                <c:pt idx="59">
                  <c:v>0.38904514499428144</c:v>
                </c:pt>
                <c:pt idx="60">
                  <c:v>0.39810717055349809</c:v>
                </c:pt>
                <c:pt idx="61">
                  <c:v>0.40738027780411368</c:v>
                </c:pt>
                <c:pt idx="62">
                  <c:v>0.41686938347033636</c:v>
                </c:pt>
                <c:pt idx="63">
                  <c:v>0.42657951880159356</c:v>
                </c:pt>
                <c:pt idx="64">
                  <c:v>0.43651583224016693</c:v>
                </c:pt>
                <c:pt idx="65">
                  <c:v>0.44668359215096415</c:v>
                </c:pt>
                <c:pt idx="66">
                  <c:v>0.45708818961487596</c:v>
                </c:pt>
                <c:pt idx="67">
                  <c:v>0.46773514128719923</c:v>
                </c:pt>
                <c:pt idx="68">
                  <c:v>0.47863009232263942</c:v>
                </c:pt>
                <c:pt idx="69">
                  <c:v>0.4897788193684473</c:v>
                </c:pt>
                <c:pt idx="70">
                  <c:v>0.50118723362727347</c:v>
                </c:pt>
                <c:pt idx="71">
                  <c:v>0.51286138399136605</c:v>
                </c:pt>
                <c:pt idx="72">
                  <c:v>0.52480746024977376</c:v>
                </c:pt>
                <c:pt idx="73">
                  <c:v>0.53703179637025389</c:v>
                </c:pt>
                <c:pt idx="74">
                  <c:v>0.54954087385762573</c:v>
                </c:pt>
                <c:pt idx="75">
                  <c:v>0.56234132519035041</c:v>
                </c:pt>
                <c:pt idx="76">
                  <c:v>0.57543993733715826</c:v>
                </c:pt>
                <c:pt idx="77">
                  <c:v>0.58884365535559025</c:v>
                </c:pt>
                <c:pt idx="78">
                  <c:v>0.60255958607435911</c:v>
                </c:pt>
                <c:pt idx="79">
                  <c:v>0.61659500186148364</c:v>
                </c:pt>
                <c:pt idx="80">
                  <c:v>0.63095734448019469</c:v>
                </c:pt>
                <c:pt idx="81">
                  <c:v>0.64565422903465697</c:v>
                </c:pt>
                <c:pt idx="82">
                  <c:v>0.66069344800759755</c:v>
                </c:pt>
                <c:pt idx="83">
                  <c:v>0.67608297539198325</c:v>
                </c:pt>
                <c:pt idx="84">
                  <c:v>0.69183097091893797</c:v>
                </c:pt>
                <c:pt idx="85">
                  <c:v>0.70794578438413958</c:v>
                </c:pt>
                <c:pt idx="86">
                  <c:v>0.72443596007499178</c:v>
                </c:pt>
                <c:pt idx="87">
                  <c:v>0.74131024130091916</c:v>
                </c:pt>
                <c:pt idx="88">
                  <c:v>0.75857757502918544</c:v>
                </c:pt>
                <c:pt idx="89">
                  <c:v>0.77624711662869361</c:v>
                </c:pt>
                <c:pt idx="90">
                  <c:v>0.79432823472428327</c:v>
                </c:pt>
                <c:pt idx="91">
                  <c:v>0.81283051616410107</c:v>
                </c:pt>
                <c:pt idx="92">
                  <c:v>0.83176377110267297</c:v>
                </c:pt>
                <c:pt idx="93">
                  <c:v>0.85113803820237843</c:v>
                </c:pt>
                <c:pt idx="94">
                  <c:v>0.87096358995608247</c:v>
                </c:pt>
                <c:pt idx="95">
                  <c:v>0.89125093813374756</c:v>
                </c:pt>
                <c:pt idx="96">
                  <c:v>0.91201083935591187</c:v>
                </c:pt>
                <c:pt idx="97">
                  <c:v>0.93325430079699323</c:v>
                </c:pt>
                <c:pt idx="98">
                  <c:v>0.95499258602143811</c:v>
                </c:pt>
                <c:pt idx="99">
                  <c:v>0.97723722095581278</c:v>
                </c:pt>
                <c:pt idx="100">
                  <c:v>1</c:v>
                </c:pt>
                <c:pt idx="101">
                  <c:v>1.0232929922807541</c:v>
                </c:pt>
                <c:pt idx="102">
                  <c:v>1.0471285480508996</c:v>
                </c:pt>
                <c:pt idx="103">
                  <c:v>1.0715193052376064</c:v>
                </c:pt>
                <c:pt idx="104">
                  <c:v>1.0964781961431851</c:v>
                </c:pt>
                <c:pt idx="105">
                  <c:v>1.1220184543019636</c:v>
                </c:pt>
                <c:pt idx="106">
                  <c:v>1.148153621496883</c:v>
                </c:pt>
                <c:pt idx="107">
                  <c:v>1.1748975549395297</c:v>
                </c:pt>
                <c:pt idx="108">
                  <c:v>1.2022644346174132</c:v>
                </c:pt>
                <c:pt idx="109">
                  <c:v>1.2302687708123818</c:v>
                </c:pt>
                <c:pt idx="110">
                  <c:v>1.2589254117941673</c:v>
                </c:pt>
                <c:pt idx="111">
                  <c:v>1.288249551693134</c:v>
                </c:pt>
                <c:pt idx="112">
                  <c:v>1.3182567385564072</c:v>
                </c:pt>
                <c:pt idx="113">
                  <c:v>1.3489628825916538</c:v>
                </c:pt>
                <c:pt idx="114">
                  <c:v>1.380384264602885</c:v>
                </c:pt>
                <c:pt idx="115">
                  <c:v>1.4125375446227544</c:v>
                </c:pt>
                <c:pt idx="116">
                  <c:v>1.4454397707459274</c:v>
                </c:pt>
                <c:pt idx="117">
                  <c:v>1.4791083881682074</c:v>
                </c:pt>
                <c:pt idx="118">
                  <c:v>1.5135612484362082</c:v>
                </c:pt>
                <c:pt idx="119">
                  <c:v>1.5488166189124815</c:v>
                </c:pt>
                <c:pt idx="120">
                  <c:v>1.5848931924611136</c:v>
                </c:pt>
                <c:pt idx="121">
                  <c:v>1.62181009735893</c:v>
                </c:pt>
                <c:pt idx="122">
                  <c:v>1.6595869074375607</c:v>
                </c:pt>
                <c:pt idx="123">
                  <c:v>1.6982436524617444</c:v>
                </c:pt>
                <c:pt idx="124">
                  <c:v>1.7378008287493756</c:v>
                </c:pt>
                <c:pt idx="125">
                  <c:v>1.778279410038923</c:v>
                </c:pt>
                <c:pt idx="126">
                  <c:v>1.8197008586099837</c:v>
                </c:pt>
                <c:pt idx="127">
                  <c:v>1.8620871366628675</c:v>
                </c:pt>
                <c:pt idx="128">
                  <c:v>1.9054607179632475</c:v>
                </c:pt>
                <c:pt idx="129">
                  <c:v>1.9498445997580454</c:v>
                </c:pt>
                <c:pt idx="130">
                  <c:v>1.9952623149688797</c:v>
                </c:pt>
                <c:pt idx="131">
                  <c:v>2.0417379446695296</c:v>
                </c:pt>
                <c:pt idx="132">
                  <c:v>2.0892961308540396</c:v>
                </c:pt>
                <c:pt idx="133">
                  <c:v>2.1379620895022322</c:v>
                </c:pt>
                <c:pt idx="134">
                  <c:v>2.1877616239495525</c:v>
                </c:pt>
                <c:pt idx="135">
                  <c:v>2.2387211385683394</c:v>
                </c:pt>
                <c:pt idx="136">
                  <c:v>2.2908676527677732</c:v>
                </c:pt>
                <c:pt idx="137">
                  <c:v>2.344228815319922</c:v>
                </c:pt>
                <c:pt idx="138">
                  <c:v>2.3988329190194908</c:v>
                </c:pt>
                <c:pt idx="139">
                  <c:v>2.4547089156850306</c:v>
                </c:pt>
                <c:pt idx="140">
                  <c:v>2.5118864315095806</c:v>
                </c:pt>
                <c:pt idx="141">
                  <c:v>2.5703957827688639</c:v>
                </c:pt>
                <c:pt idx="142">
                  <c:v>2.6302679918953822</c:v>
                </c:pt>
                <c:pt idx="143">
                  <c:v>2.691534803926916</c:v>
                </c:pt>
                <c:pt idx="144">
                  <c:v>2.7542287033381663</c:v>
                </c:pt>
                <c:pt idx="145">
                  <c:v>2.8183829312644542</c:v>
                </c:pt>
                <c:pt idx="146">
                  <c:v>2.8840315031266059</c:v>
                </c:pt>
                <c:pt idx="147">
                  <c:v>2.9512092266663856</c:v>
                </c:pt>
                <c:pt idx="148">
                  <c:v>3.0199517204020165</c:v>
                </c:pt>
                <c:pt idx="149">
                  <c:v>3.0902954325135905</c:v>
                </c:pt>
                <c:pt idx="150">
                  <c:v>3.1622776601683795</c:v>
                </c:pt>
                <c:pt idx="151">
                  <c:v>3.2359365692962836</c:v>
                </c:pt>
                <c:pt idx="152">
                  <c:v>3.3113112148259116</c:v>
                </c:pt>
                <c:pt idx="153">
                  <c:v>3.3884415613920265</c:v>
                </c:pt>
                <c:pt idx="154">
                  <c:v>3.4673685045253171</c:v>
                </c:pt>
                <c:pt idx="155">
                  <c:v>3.5481338923357555</c:v>
                </c:pt>
                <c:pt idx="156">
                  <c:v>3.630780547701014</c:v>
                </c:pt>
                <c:pt idx="157">
                  <c:v>3.7153522909717256</c:v>
                </c:pt>
                <c:pt idx="158">
                  <c:v>3.8018939632056119</c:v>
                </c:pt>
                <c:pt idx="159">
                  <c:v>3.8904514499428067</c:v>
                </c:pt>
                <c:pt idx="160">
                  <c:v>3.9810717055349727</c:v>
                </c:pt>
                <c:pt idx="161">
                  <c:v>4.0738027780411281</c:v>
                </c:pt>
                <c:pt idx="162">
                  <c:v>4.1686938347033546</c:v>
                </c:pt>
                <c:pt idx="163">
                  <c:v>4.2657951880159271</c:v>
                </c:pt>
                <c:pt idx="164">
                  <c:v>4.3651583224016601</c:v>
                </c:pt>
                <c:pt idx="165">
                  <c:v>4.4668359215096318</c:v>
                </c:pt>
                <c:pt idx="166">
                  <c:v>4.5708818961487507</c:v>
                </c:pt>
                <c:pt idx="167">
                  <c:v>4.6773514128719835</c:v>
                </c:pt>
                <c:pt idx="168">
                  <c:v>4.786300923226384</c:v>
                </c:pt>
                <c:pt idx="169">
                  <c:v>4.8977881936844625</c:v>
                </c:pt>
                <c:pt idx="170">
                  <c:v>5.0118723362727229</c:v>
                </c:pt>
                <c:pt idx="171">
                  <c:v>5.1286138399136494</c:v>
                </c:pt>
                <c:pt idx="172">
                  <c:v>5.2480746024977263</c:v>
                </c:pt>
                <c:pt idx="173">
                  <c:v>5.3703179637025285</c:v>
                </c:pt>
                <c:pt idx="174">
                  <c:v>5.4954087385762458</c:v>
                </c:pt>
                <c:pt idx="175">
                  <c:v>5.6234132519034921</c:v>
                </c:pt>
                <c:pt idx="176">
                  <c:v>5.7543993733715713</c:v>
                </c:pt>
                <c:pt idx="177">
                  <c:v>5.8884365535558905</c:v>
                </c:pt>
                <c:pt idx="178">
                  <c:v>6.0255958607435796</c:v>
                </c:pt>
                <c:pt idx="179">
                  <c:v>6.1659500186148231</c:v>
                </c:pt>
                <c:pt idx="180">
                  <c:v>6.3095734448019343</c:v>
                </c:pt>
                <c:pt idx="181">
                  <c:v>6.4565422903465572</c:v>
                </c:pt>
                <c:pt idx="182">
                  <c:v>6.6069344800759611</c:v>
                </c:pt>
                <c:pt idx="183">
                  <c:v>6.7608297539198183</c:v>
                </c:pt>
                <c:pt idx="184">
                  <c:v>6.9183097091893666</c:v>
                </c:pt>
                <c:pt idx="185">
                  <c:v>7.0794578438413795</c:v>
                </c:pt>
                <c:pt idx="186">
                  <c:v>7.2443596007499025</c:v>
                </c:pt>
                <c:pt idx="187">
                  <c:v>7.4131024130091925</c:v>
                </c:pt>
                <c:pt idx="188">
                  <c:v>7.5857757502918579</c:v>
                </c:pt>
                <c:pt idx="189">
                  <c:v>7.7624711662869377</c:v>
                </c:pt>
                <c:pt idx="190">
                  <c:v>7.9432823472428353</c:v>
                </c:pt>
                <c:pt idx="191">
                  <c:v>8.1283051616410127</c:v>
                </c:pt>
                <c:pt idx="192">
                  <c:v>8.3176377110267339</c:v>
                </c:pt>
                <c:pt idx="193">
                  <c:v>8.5113803820237877</c:v>
                </c:pt>
                <c:pt idx="194">
                  <c:v>8.7096358995608281</c:v>
                </c:pt>
                <c:pt idx="195">
                  <c:v>8.9125093813374772</c:v>
                </c:pt>
                <c:pt idx="196">
                  <c:v>9.1201083935591196</c:v>
                </c:pt>
                <c:pt idx="197">
                  <c:v>9.3325430079699316</c:v>
                </c:pt>
                <c:pt idx="198">
                  <c:v>9.5499258602143851</c:v>
                </c:pt>
                <c:pt idx="199">
                  <c:v>9.7723722095581316</c:v>
                </c:pt>
                <c:pt idx="200">
                  <c:v>10</c:v>
                </c:pt>
                <c:pt idx="201">
                  <c:v>10.232929922807543</c:v>
                </c:pt>
                <c:pt idx="202">
                  <c:v>10.471285480509</c:v>
                </c:pt>
                <c:pt idx="203">
                  <c:v>10.715193052376069</c:v>
                </c:pt>
                <c:pt idx="204">
                  <c:v>10.964781961431854</c:v>
                </c:pt>
                <c:pt idx="205">
                  <c:v>11.220184543019636</c:v>
                </c:pt>
                <c:pt idx="206">
                  <c:v>11.481536214968834</c:v>
                </c:pt>
                <c:pt idx="207">
                  <c:v>11.748975549395301</c:v>
                </c:pt>
                <c:pt idx="208">
                  <c:v>12.022644346174133</c:v>
                </c:pt>
                <c:pt idx="209">
                  <c:v>12.302687708123818</c:v>
                </c:pt>
                <c:pt idx="210">
                  <c:v>12.58925411794168</c:v>
                </c:pt>
                <c:pt idx="211">
                  <c:v>12.882495516931346</c:v>
                </c:pt>
                <c:pt idx="212">
                  <c:v>13.182567385564075</c:v>
                </c:pt>
                <c:pt idx="213">
                  <c:v>13.489628825916535</c:v>
                </c:pt>
                <c:pt idx="214">
                  <c:v>13.803842646028851</c:v>
                </c:pt>
                <c:pt idx="215">
                  <c:v>14.125375446227544</c:v>
                </c:pt>
                <c:pt idx="216">
                  <c:v>14.454397707459275</c:v>
                </c:pt>
                <c:pt idx="217">
                  <c:v>14.791083881682074</c:v>
                </c:pt>
                <c:pt idx="218">
                  <c:v>15.135612484362087</c:v>
                </c:pt>
                <c:pt idx="219">
                  <c:v>15.488166189124817</c:v>
                </c:pt>
                <c:pt idx="220">
                  <c:v>15.848931924611136</c:v>
                </c:pt>
                <c:pt idx="221">
                  <c:v>16.218100973589298</c:v>
                </c:pt>
                <c:pt idx="222">
                  <c:v>16.595869074375614</c:v>
                </c:pt>
                <c:pt idx="223">
                  <c:v>16.982436524617448</c:v>
                </c:pt>
                <c:pt idx="224">
                  <c:v>17.378008287493756</c:v>
                </c:pt>
                <c:pt idx="225">
                  <c:v>17.782794100389236</c:v>
                </c:pt>
                <c:pt idx="226">
                  <c:v>18.197008586099841</c:v>
                </c:pt>
                <c:pt idx="227">
                  <c:v>18.62087136662868</c:v>
                </c:pt>
                <c:pt idx="228">
                  <c:v>19.054607179632477</c:v>
                </c:pt>
                <c:pt idx="229">
                  <c:v>19.498445997580465</c:v>
                </c:pt>
                <c:pt idx="230">
                  <c:v>19.952623149688804</c:v>
                </c:pt>
                <c:pt idx="231">
                  <c:v>20.4173794466953</c:v>
                </c:pt>
                <c:pt idx="232">
                  <c:v>20.8929613085404</c:v>
                </c:pt>
                <c:pt idx="233">
                  <c:v>21.379620895022335</c:v>
                </c:pt>
                <c:pt idx="234">
                  <c:v>21.877616239495538</c:v>
                </c:pt>
                <c:pt idx="235">
                  <c:v>22.387211385683404</c:v>
                </c:pt>
                <c:pt idx="236">
                  <c:v>22.908676527677738</c:v>
                </c:pt>
                <c:pt idx="237">
                  <c:v>23.442288153199236</c:v>
                </c:pt>
                <c:pt idx="238">
                  <c:v>23.988329190194907</c:v>
                </c:pt>
                <c:pt idx="239">
                  <c:v>24.547089156850305</c:v>
                </c:pt>
                <c:pt idx="240">
                  <c:v>25.118864315095799</c:v>
                </c:pt>
                <c:pt idx="241">
                  <c:v>25.703957827688647</c:v>
                </c:pt>
                <c:pt idx="242">
                  <c:v>26.302679918953825</c:v>
                </c:pt>
                <c:pt idx="243">
                  <c:v>26.915348039269158</c:v>
                </c:pt>
                <c:pt idx="244">
                  <c:v>27.542287033381665</c:v>
                </c:pt>
                <c:pt idx="245">
                  <c:v>28.183829312644548</c:v>
                </c:pt>
                <c:pt idx="246">
                  <c:v>28.840315031266066</c:v>
                </c:pt>
                <c:pt idx="247">
                  <c:v>29.512092266663863</c:v>
                </c:pt>
                <c:pt idx="248">
                  <c:v>30.199517204020164</c:v>
                </c:pt>
                <c:pt idx="249">
                  <c:v>30.902954325135919</c:v>
                </c:pt>
                <c:pt idx="250">
                  <c:v>31.622776601683803</c:v>
                </c:pt>
                <c:pt idx="251">
                  <c:v>32.359365692962832</c:v>
                </c:pt>
                <c:pt idx="252">
                  <c:v>33.113112148259127</c:v>
                </c:pt>
                <c:pt idx="253">
                  <c:v>33.884415613920268</c:v>
                </c:pt>
                <c:pt idx="254">
                  <c:v>34.67368504525318</c:v>
                </c:pt>
                <c:pt idx="255">
                  <c:v>35.481338923357555</c:v>
                </c:pt>
                <c:pt idx="256">
                  <c:v>36.307805477010156</c:v>
                </c:pt>
                <c:pt idx="257">
                  <c:v>37.153522909717275</c:v>
                </c:pt>
                <c:pt idx="258">
                  <c:v>38.018939632056139</c:v>
                </c:pt>
                <c:pt idx="259">
                  <c:v>38.904514499428075</c:v>
                </c:pt>
                <c:pt idx="260">
                  <c:v>39.810717055349755</c:v>
                </c:pt>
                <c:pt idx="261">
                  <c:v>40.738027780411301</c:v>
                </c:pt>
                <c:pt idx="262">
                  <c:v>41.686938347033561</c:v>
                </c:pt>
                <c:pt idx="263">
                  <c:v>42.657951880159267</c:v>
                </c:pt>
                <c:pt idx="264">
                  <c:v>43.651583224016612</c:v>
                </c:pt>
                <c:pt idx="265">
                  <c:v>44.668359215096324</c:v>
                </c:pt>
                <c:pt idx="266">
                  <c:v>45.708818961487509</c:v>
                </c:pt>
                <c:pt idx="267">
                  <c:v>46.773514128719818</c:v>
                </c:pt>
                <c:pt idx="268">
                  <c:v>47.863009232263856</c:v>
                </c:pt>
                <c:pt idx="269">
                  <c:v>48.977881936844632</c:v>
                </c:pt>
                <c:pt idx="270">
                  <c:v>50.118723362727238</c:v>
                </c:pt>
                <c:pt idx="271">
                  <c:v>51.28613839913649</c:v>
                </c:pt>
                <c:pt idx="272">
                  <c:v>52.480746024977286</c:v>
                </c:pt>
                <c:pt idx="273">
                  <c:v>53.703179637025293</c:v>
                </c:pt>
                <c:pt idx="274">
                  <c:v>54.95408738576247</c:v>
                </c:pt>
                <c:pt idx="275">
                  <c:v>56.234132519034915</c:v>
                </c:pt>
                <c:pt idx="276">
                  <c:v>57.543993733715695</c:v>
                </c:pt>
                <c:pt idx="277">
                  <c:v>58.884365535558949</c:v>
                </c:pt>
                <c:pt idx="278">
                  <c:v>60.255958607435822</c:v>
                </c:pt>
                <c:pt idx="279">
                  <c:v>61.659500186148257</c:v>
                </c:pt>
                <c:pt idx="280">
                  <c:v>63.095734448019364</c:v>
                </c:pt>
                <c:pt idx="281">
                  <c:v>64.565422903465588</c:v>
                </c:pt>
                <c:pt idx="282">
                  <c:v>66.069344800759623</c:v>
                </c:pt>
                <c:pt idx="283">
                  <c:v>67.60829753919819</c:v>
                </c:pt>
                <c:pt idx="284">
                  <c:v>69.183097091893657</c:v>
                </c:pt>
                <c:pt idx="285">
                  <c:v>70.794578438413865</c:v>
                </c:pt>
                <c:pt idx="286">
                  <c:v>72.443596007499067</c:v>
                </c:pt>
                <c:pt idx="287">
                  <c:v>74.131024130091816</c:v>
                </c:pt>
                <c:pt idx="288">
                  <c:v>75.857757502918361</c:v>
                </c:pt>
                <c:pt idx="289">
                  <c:v>77.624711662869217</c:v>
                </c:pt>
                <c:pt idx="290">
                  <c:v>79.432823472428197</c:v>
                </c:pt>
                <c:pt idx="291">
                  <c:v>81.283051616409963</c:v>
                </c:pt>
                <c:pt idx="292">
                  <c:v>83.176377110267126</c:v>
                </c:pt>
                <c:pt idx="293">
                  <c:v>85.113803820237663</c:v>
                </c:pt>
                <c:pt idx="294">
                  <c:v>87.096358995608071</c:v>
                </c:pt>
                <c:pt idx="295">
                  <c:v>89.125093813374562</c:v>
                </c:pt>
                <c:pt idx="296">
                  <c:v>91.201083935590972</c:v>
                </c:pt>
                <c:pt idx="297">
                  <c:v>93.325430079699174</c:v>
                </c:pt>
                <c:pt idx="298">
                  <c:v>95.499258602143655</c:v>
                </c:pt>
                <c:pt idx="299">
                  <c:v>97.723722095581124</c:v>
                </c:pt>
                <c:pt idx="300">
                  <c:v>100</c:v>
                </c:pt>
              </c:numCache>
            </c:numRef>
          </c:xVal>
          <c:yVal>
            <c:numRef>
              <c:f>'fitting values'!$E$2:$E$302</c:f>
              <c:numCache>
                <c:formatCode>General</c:formatCode>
                <c:ptCount val="301"/>
                <c:pt idx="0">
                  <c:v>-56.215573008613049</c:v>
                </c:pt>
                <c:pt idx="1">
                  <c:v>-56.215565712074806</c:v>
                </c:pt>
                <c:pt idx="2">
                  <c:v>-56.21555807165673</c:v>
                </c:pt>
                <c:pt idx="3">
                  <c:v>-56.215550071151824</c:v>
                </c:pt>
                <c:pt idx="4">
                  <c:v>-56.215541693589223</c:v>
                </c:pt>
                <c:pt idx="5">
                  <c:v>-56.215532921198232</c:v>
                </c:pt>
                <c:pt idx="6">
                  <c:v>-56.215523735370567</c:v>
                </c:pt>
                <c:pt idx="7">
                  <c:v>-56.215514116620923</c:v>
                </c:pt>
                <c:pt idx="8">
                  <c:v>-56.215504044545611</c:v>
                </c:pt>
                <c:pt idx="9">
                  <c:v>-56.215493497779292</c:v>
                </c:pt>
                <c:pt idx="10">
                  <c:v>-56.215482453949619</c:v>
                </c:pt>
                <c:pt idx="11">
                  <c:v>-56.215470889629785</c:v>
                </c:pt>
                <c:pt idx="12">
                  <c:v>-56.215458780288863</c:v>
                </c:pt>
                <c:pt idx="13">
                  <c:v>-56.21544610023966</c:v>
                </c:pt>
                <c:pt idx="14">
                  <c:v>-56.215432822584319</c:v>
                </c:pt>
                <c:pt idx="15">
                  <c:v>-56.215418919157187</c:v>
                </c:pt>
                <c:pt idx="16">
                  <c:v>-56.215404360465094</c:v>
                </c:pt>
                <c:pt idx="17">
                  <c:v>-56.215389115624752</c:v>
                </c:pt>
                <c:pt idx="18">
                  <c:v>-56.215373152297225</c:v>
                </c:pt>
                <c:pt idx="19">
                  <c:v>-56.215356436619324</c:v>
                </c:pt>
                <c:pt idx="20">
                  <c:v>-56.215338933131768</c:v>
                </c:pt>
                <c:pt idx="21">
                  <c:v>-56.215320604703891</c:v>
                </c:pt>
                <c:pt idx="22">
                  <c:v>-56.21530141245492</c:v>
                </c:pt>
                <c:pt idx="23">
                  <c:v>-56.215281315671433</c:v>
                </c:pt>
                <c:pt idx="24">
                  <c:v>-56.215260271720979</c:v>
                </c:pt>
                <c:pt idx="25">
                  <c:v>-56.2152382359616</c:v>
                </c:pt>
                <c:pt idx="26">
                  <c:v>-56.215215161647095</c:v>
                </c:pt>
                <c:pt idx="27">
                  <c:v>-56.215190999827854</c:v>
                </c:pt>
                <c:pt idx="28">
                  <c:v>-56.215165699246938</c:v>
                </c:pt>
                <c:pt idx="29">
                  <c:v>-56.215139206231299</c:v>
                </c:pt>
                <c:pt idx="30">
                  <c:v>-56.21511146457793</c:v>
                </c:pt>
                <c:pt idx="31">
                  <c:v>-56.215082415434516</c:v>
                </c:pt>
                <c:pt idx="32">
                  <c:v>-56.215051997174548</c:v>
                </c:pt>
                <c:pt idx="33">
                  <c:v>-56.215020145266564</c:v>
                </c:pt>
                <c:pt idx="34">
                  <c:v>-56.214986792137125</c:v>
                </c:pt>
                <c:pt idx="35">
                  <c:v>-56.214951867027438</c:v>
                </c:pt>
                <c:pt idx="36">
                  <c:v>-56.214915295843106</c:v>
                </c:pt>
                <c:pt idx="37">
                  <c:v>-56.214877000996907</c:v>
                </c:pt>
                <c:pt idx="38">
                  <c:v>-56.214836901244041</c:v>
                </c:pt>
                <c:pt idx="39">
                  <c:v>-56.214794911509742</c:v>
                </c:pt>
                <c:pt idx="40">
                  <c:v>-56.214750942708555</c:v>
                </c:pt>
                <c:pt idx="41">
                  <c:v>-56.214704901555315</c:v>
                </c:pt>
                <c:pt idx="42">
                  <c:v>-56.214656690367022</c:v>
                </c:pt>
                <c:pt idx="43">
                  <c:v>-56.214606206855493</c:v>
                </c:pt>
                <c:pt idx="44">
                  <c:v>-56.214553343910126</c:v>
                </c:pt>
                <c:pt idx="45">
                  <c:v>-56.214497989370535</c:v>
                </c:pt>
                <c:pt idx="46">
                  <c:v>-56.214440025788278</c:v>
                </c:pt>
                <c:pt idx="47">
                  <c:v>-56.214379330177564</c:v>
                </c:pt>
                <c:pt idx="48">
                  <c:v>-56.21431577375396</c:v>
                </c:pt>
                <c:pt idx="49">
                  <c:v>-56.214249221660928</c:v>
                </c:pt>
                <c:pt idx="50">
                  <c:v>-56.21417953268341</c:v>
                </c:pt>
                <c:pt idx="51">
                  <c:v>-56.214106558947833</c:v>
                </c:pt>
                <c:pt idx="52">
                  <c:v>-56.214030145608007</c:v>
                </c:pt>
                <c:pt idx="53">
                  <c:v>-56.213950130516196</c:v>
                </c:pt>
                <c:pt idx="54">
                  <c:v>-56.2138663438786</c:v>
                </c:pt>
                <c:pt idx="55">
                  <c:v>-56.213778607894611</c:v>
                </c:pt>
                <c:pt idx="56">
                  <c:v>-56.213686736379017</c:v>
                </c:pt>
                <c:pt idx="57">
                  <c:v>-56.213590534366318</c:v>
                </c:pt>
                <c:pt idx="58">
                  <c:v>-56.213489797696461</c:v>
                </c:pt>
                <c:pt idx="59">
                  <c:v>-56.213384312580828</c:v>
                </c:pt>
                <c:pt idx="60">
                  <c:v>-56.213273855147854</c:v>
                </c:pt>
                <c:pt idx="61">
                  <c:v>-56.213158190967114</c:v>
                </c:pt>
                <c:pt idx="62">
                  <c:v>-56.213037074550897</c:v>
                </c:pt>
                <c:pt idx="63">
                  <c:v>-56.212910248832259</c:v>
                </c:pt>
                <c:pt idx="64">
                  <c:v>-56.212777444618339</c:v>
                </c:pt>
                <c:pt idx="65">
                  <c:v>-56.212638380017871</c:v>
                </c:pt>
                <c:pt idx="66">
                  <c:v>-56.212492759841588</c:v>
                </c:pt>
                <c:pt idx="67">
                  <c:v>-56.21234027497426</c:v>
                </c:pt>
                <c:pt idx="68">
                  <c:v>-56.212180601717009</c:v>
                </c:pt>
                <c:pt idx="69">
                  <c:v>-56.212013401098559</c:v>
                </c:pt>
                <c:pt idx="70">
                  <c:v>-56.211838318153752</c:v>
                </c:pt>
                <c:pt idx="71">
                  <c:v>-56.211654981168053</c:v>
                </c:pt>
                <c:pt idx="72">
                  <c:v>-56.211463000886177</c:v>
                </c:pt>
                <c:pt idx="73">
                  <c:v>-56.21126196968325</c:v>
                </c:pt>
                <c:pt idx="74">
                  <c:v>-56.211051460696744</c:v>
                </c:pt>
                <c:pt idx="75">
                  <c:v>-56.210831026917205</c:v>
                </c:pt>
                <c:pt idx="76">
                  <c:v>-56.210600200235923</c:v>
                </c:pt>
                <c:pt idx="77">
                  <c:v>-56.21035849044744</c:v>
                </c:pt>
                <c:pt idx="78">
                  <c:v>-56.210105384204716</c:v>
                </c:pt>
                <c:pt idx="79">
                  <c:v>-56.209840343924782</c:v>
                </c:pt>
                <c:pt idx="80">
                  <c:v>-56.209562806642381</c:v>
                </c:pt>
                <c:pt idx="81">
                  <c:v>-56.209272182809258</c:v>
                </c:pt>
                <c:pt idx="82">
                  <c:v>-56.208967855036384</c:v>
                </c:pt>
                <c:pt idx="83">
                  <c:v>-56.208649176776419</c:v>
                </c:pt>
                <c:pt idx="84">
                  <c:v>-56.208315470943603</c:v>
                </c:pt>
                <c:pt idx="85">
                  <c:v>-56.207966028467965</c:v>
                </c:pt>
                <c:pt idx="86">
                  <c:v>-56.207600106780859</c:v>
                </c:pt>
                <c:pt idx="87">
                  <c:v>-56.207216928228277</c:v>
                </c:pt>
                <c:pt idx="88">
                  <c:v>-56.206815678408866</c:v>
                </c:pt>
                <c:pt idx="89">
                  <c:v>-56.206395504432507</c:v>
                </c:pt>
                <c:pt idx="90">
                  <c:v>-56.205955513096143</c:v>
                </c:pt>
                <c:pt idx="91">
                  <c:v>-56.205494768972542</c:v>
                </c:pt>
                <c:pt idx="92">
                  <c:v>-56.205012292407858</c:v>
                </c:pt>
                <c:pt idx="93">
                  <c:v>-56.204507057423697</c:v>
                </c:pt>
                <c:pt idx="94">
                  <c:v>-56.203977989518954</c:v>
                </c:pt>
                <c:pt idx="95">
                  <c:v>-56.203423963366603</c:v>
                </c:pt>
                <c:pt idx="96">
                  <c:v>-56.202843800400395</c:v>
                </c:pt>
                <c:pt idx="97">
                  <c:v>-56.202236266286036</c:v>
                </c:pt>
                <c:pt idx="98">
                  <c:v>-56.201600068271311</c:v>
                </c:pt>
                <c:pt idx="99">
                  <c:v>-56.200933852409243</c:v>
                </c:pt>
                <c:pt idx="100">
                  <c:v>-56.200236200648092</c:v>
                </c:pt>
                <c:pt idx="101">
                  <c:v>-56.199505627781662</c:v>
                </c:pt>
                <c:pt idx="102">
                  <c:v>-56.198740578253222</c:v>
                </c:pt>
                <c:pt idx="103">
                  <c:v>-56.197939422805661</c:v>
                </c:pt>
                <c:pt idx="104">
                  <c:v>-56.197100454970538</c:v>
                </c:pt>
                <c:pt idx="105">
                  <c:v>-56.196221887388056</c:v>
                </c:pt>
                <c:pt idx="106">
                  <c:v>-56.19530184794958</c:v>
                </c:pt>
                <c:pt idx="107">
                  <c:v>-56.194338375753986</c:v>
                </c:pt>
                <c:pt idx="108">
                  <c:v>-56.193329416868671</c:v>
                </c:pt>
                <c:pt idx="109">
                  <c:v>-56.192272819885602</c:v>
                </c:pt>
                <c:pt idx="110">
                  <c:v>-56.191166331262039</c:v>
                </c:pt>
                <c:pt idx="111">
                  <c:v>-56.190007590435506</c:v>
                </c:pt>
                <c:pt idx="112">
                  <c:v>-56.188794124701502</c:v>
                </c:pt>
                <c:pt idx="113">
                  <c:v>-56.187523343842322</c:v>
                </c:pt>
                <c:pt idx="114">
                  <c:v>-56.186192534494353</c:v>
                </c:pt>
                <c:pt idx="115">
                  <c:v>-56.184798854240796</c:v>
                </c:pt>
                <c:pt idx="116">
                  <c:v>-56.183339325416</c:v>
                </c:pt>
                <c:pt idx="117">
                  <c:v>-56.181810828606828</c:v>
                </c:pt>
                <c:pt idx="118">
                  <c:v>-56.18021009583569</c:v>
                </c:pt>
                <c:pt idx="119">
                  <c:v>-56.178533703409158</c:v>
                </c:pt>
                <c:pt idx="120">
                  <c:v>-56.176778064415018</c:v>
                </c:pt>
                <c:pt idx="121">
                  <c:v>-56.17493942084991</c:v>
                </c:pt>
                <c:pt idx="122">
                  <c:v>-56.173013835358475</c:v>
                </c:pt>
                <c:pt idx="123">
                  <c:v>-56.170997182564186</c:v>
                </c:pt>
                <c:pt idx="124">
                  <c:v>-56.16888513997057</c:v>
                </c:pt>
                <c:pt idx="125">
                  <c:v>-56.166673178410775</c:v>
                </c:pt>
                <c:pt idx="126">
                  <c:v>-56.164356552021786</c:v>
                </c:pt>
                <c:pt idx="127">
                  <c:v>-56.161930287718576</c:v>
                </c:pt>
                <c:pt idx="128">
                  <c:v>-56.159389174141879</c:v>
                </c:pt>
                <c:pt idx="129">
                  <c:v>-56.156727750051878</c:v>
                </c:pt>
                <c:pt idx="130">
                  <c:v>-56.153940292138543</c:v>
                </c:pt>
                <c:pt idx="131">
                  <c:v>-56.151020802217495</c:v>
                </c:pt>
                <c:pt idx="132">
                  <c:v>-56.14796299377862</c:v>
                </c:pt>
                <c:pt idx="133">
                  <c:v>-56.144760277852789</c:v>
                </c:pt>
                <c:pt idx="134">
                  <c:v>-56.141405748159706</c:v>
                </c:pt>
                <c:pt idx="135">
                  <c:v>-56.137892165498151</c:v>
                </c:pt>
                <c:pt idx="136">
                  <c:v>-56.134211941337057</c:v>
                </c:pt>
                <c:pt idx="137">
                  <c:v>-56.130357120563936</c:v>
                </c:pt>
                <c:pt idx="138">
                  <c:v>-56.12631936334396</c:v>
                </c:pt>
                <c:pt idx="139">
                  <c:v>-56.122089926040587</c:v>
                </c:pt>
                <c:pt idx="140">
                  <c:v>-56.117659641145352</c:v>
                </c:pt>
                <c:pt idx="141">
                  <c:v>-56.113018896161329</c:v>
                </c:pt>
                <c:pt idx="142">
                  <c:v>-56.108157611381202</c:v>
                </c:pt>
                <c:pt idx="143">
                  <c:v>-56.103065216497264</c:v>
                </c:pt>
                <c:pt idx="144">
                  <c:v>-56.097730625976574</c:v>
                </c:pt>
                <c:pt idx="145">
                  <c:v>-56.092142213130352</c:v>
                </c:pt>
                <c:pt idx="146">
                  <c:v>-56.086287782802074</c:v>
                </c:pt>
                <c:pt idx="147">
                  <c:v>-56.080154542593796</c:v>
                </c:pt>
                <c:pt idx="148">
                  <c:v>-56.073729072544936</c:v>
                </c:pt>
                <c:pt idx="149">
                  <c:v>-56.066997293172385</c:v>
                </c:pt>
                <c:pt idx="150">
                  <c:v>-56.059944431774291</c:v>
                </c:pt>
                <c:pt idx="151">
                  <c:v>-56.052554986893739</c:v>
                </c:pt>
                <c:pt idx="152">
                  <c:v>-56.044812690831421</c:v>
                </c:pt>
                <c:pt idx="153">
                  <c:v>-56.036700470088846</c:v>
                </c:pt>
                <c:pt idx="154">
                  <c:v>-56.028200403615607</c:v>
                </c:pt>
                <c:pt idx="155">
                  <c:v>-56.019293678725475</c:v>
                </c:pt>
                <c:pt idx="156">
                  <c:v>-56.009960544537051</c:v>
                </c:pt>
                <c:pt idx="157">
                  <c:v>-56.00018026278407</c:v>
                </c:pt>
                <c:pt idx="158">
                  <c:v>-55.989931055830404</c:v>
                </c:pt>
                <c:pt idx="159">
                  <c:v>-55.979190051712642</c:v>
                </c:pt>
                <c:pt idx="160">
                  <c:v>-55.967933226021024</c:v>
                </c:pt>
                <c:pt idx="161">
                  <c:v>-55.956135340415884</c:v>
                </c:pt>
                <c:pt idx="162">
                  <c:v>-55.943769877562616</c:v>
                </c:pt>
                <c:pt idx="163">
                  <c:v>-55.930808972252635</c:v>
                </c:pt>
                <c:pt idx="164">
                  <c:v>-55.917223338461348</c:v>
                </c:pt>
                <c:pt idx="165">
                  <c:v>-55.902982192076387</c:v>
                </c:pt>
                <c:pt idx="166">
                  <c:v>-55.888053169010547</c:v>
                </c:pt>
                <c:pt idx="167">
                  <c:v>-55.872402238393725</c:v>
                </c:pt>
                <c:pt idx="168">
                  <c:v>-55.855993610516407</c:v>
                </c:pt>
                <c:pt idx="169">
                  <c:v>-55.838789639174664</c:v>
                </c:pt>
                <c:pt idx="170">
                  <c:v>-55.820750718042291</c:v>
                </c:pt>
                <c:pt idx="171">
                  <c:v>-55.801835170670046</c:v>
                </c:pt>
                <c:pt idx="172">
                  <c:v>-55.781999133685318</c:v>
                </c:pt>
                <c:pt idx="173">
                  <c:v>-55.761196432737243</c:v>
                </c:pt>
                <c:pt idx="174">
                  <c:v>-55.739378450703363</c:v>
                </c:pt>
                <c:pt idx="175">
                  <c:v>-55.716493987643851</c:v>
                </c:pt>
                <c:pt idx="176">
                  <c:v>-55.69248911195902</c:v>
                </c:pt>
                <c:pt idx="177">
                  <c:v>-55.667307002175484</c:v>
                </c:pt>
                <c:pt idx="178">
                  <c:v>-55.640887778756564</c:v>
                </c:pt>
                <c:pt idx="179">
                  <c:v>-55.613168325304315</c:v>
                </c:pt>
                <c:pt idx="180">
                  <c:v>-55.584082098495301</c:v>
                </c:pt>
                <c:pt idx="181">
                  <c:v>-55.553558926070778</c:v>
                </c:pt>
                <c:pt idx="182">
                  <c:v>-55.521524792187378</c:v>
                </c:pt>
                <c:pt idx="183">
                  <c:v>-55.487901609428206</c:v>
                </c:pt>
                <c:pt idx="184">
                  <c:v>-55.452606976780636</c:v>
                </c:pt>
                <c:pt idx="185">
                  <c:v>-55.415553922910973</c:v>
                </c:pt>
                <c:pt idx="186">
                  <c:v>-55.376650634111151</c:v>
                </c:pt>
                <c:pt idx="187">
                  <c:v>-55.335800166369644</c:v>
                </c:pt>
                <c:pt idx="188">
                  <c:v>-55.292900141133842</c:v>
                </c:pt>
                <c:pt idx="189">
                  <c:v>-55.247842424499289</c:v>
                </c:pt>
                <c:pt idx="190">
                  <c:v>-55.200512789797564</c:v>
                </c:pt>
                <c:pt idx="191">
                  <c:v>-55.150790563878971</c:v>
                </c:pt>
                <c:pt idx="192">
                  <c:v>-55.098548257827346</c:v>
                </c:pt>
                <c:pt idx="193">
                  <c:v>-55.043651183434612</c:v>
                </c:pt>
                <c:pt idx="194">
                  <c:v>-54.985957057548298</c:v>
                </c:pt>
                <c:pt idx="195">
                  <c:v>-54.925315597443131</c:v>
                </c:pt>
                <c:pt idx="196">
                  <c:v>-54.861568111733412</c:v>
                </c:pt>
                <c:pt idx="197">
                  <c:v>-54.79454709313336</c:v>
                </c:pt>
                <c:pt idx="198">
                  <c:v>-54.724075821714564</c:v>
                </c:pt>
                <c:pt idx="199">
                  <c:v>-54.649967990368047</c:v>
                </c:pt>
                <c:pt idx="200">
                  <c:v>-54.572027368168165</c:v>
                </c:pt>
                <c:pt idx="201">
                  <c:v>-54.490047522537722</c:v>
                </c:pt>
                <c:pt idx="202">
                  <c:v>-54.40381162789501</c:v>
                </c:pt>
                <c:pt idx="203">
                  <c:v>-54.313092397303997</c:v>
                </c:pt>
                <c:pt idx="204">
                  <c:v>-54.21765218517934</c:v>
                </c:pt>
                <c:pt idx="205">
                  <c:v>-54.117243324139146</c:v>
                </c:pt>
                <c:pt idx="206">
                  <c:v>-54.011608778730093</c:v>
                </c:pt>
                <c:pt idx="207">
                  <c:v>-53.900483224378974</c:v>
                </c:pt>
                <c:pt idx="208">
                  <c:v>-53.7835946933846</c:v>
                </c:pt>
                <c:pt idx="209">
                  <c:v>-53.660666973433436</c:v>
                </c:pt>
                <c:pt idx="210">
                  <c:v>-53.531423001060531</c:v>
                </c:pt>
                <c:pt idx="211">
                  <c:v>-53.395589566581698</c:v>
                </c:pt>
                <c:pt idx="212">
                  <c:v>-53.252903743176134</c:v>
                </c:pt>
                <c:pt idx="213">
                  <c:v>-53.10312157696692</c:v>
                </c:pt>
                <c:pt idx="214">
                  <c:v>-52.946029734141334</c:v>
                </c:pt>
                <c:pt idx="215">
                  <c:v>-52.781461003072977</c:v>
                </c:pt>
                <c:pt idx="216">
                  <c:v>-52.609314801457742</c:v>
                </c:pt>
                <c:pt idx="217">
                  <c:v>-52.429584145592507</c:v>
                </c:pt>
                <c:pt idx="218">
                  <c:v>-52.242390899266383</c:v>
                </c:pt>
                <c:pt idx="219">
                  <c:v>-52.048031516696931</c:v>
                </c:pt>
                <c:pt idx="220">
                  <c:v>-51.847035882158998</c:v>
                </c:pt>
                <c:pt idx="221">
                  <c:v>-51.640242131013025</c:v>
                </c:pt>
                <c:pt idx="222">
                  <c:v>-51.428890327023865</c:v>
                </c:pt>
                <c:pt idx="223">
                  <c:v>-51.214737243615495</c:v>
                </c:pt>
                <c:pt idx="224">
                  <c:v>-51.000192724312221</c:v>
                </c:pt>
                <c:pt idx="225">
                  <c:v>-50.788474400151209</c:v>
                </c:pt>
                <c:pt idx="226">
                  <c:v>-50.58377091270664</c:v>
                </c:pt>
                <c:pt idx="227">
                  <c:v>-50.391393231459531</c:v>
                </c:pt>
                <c:pt idx="228">
                  <c:v>-50.217878832177604</c:v>
                </c:pt>
                <c:pt idx="229">
                  <c:v>-50.070996069410754</c:v>
                </c:pt>
                <c:pt idx="230">
                  <c:v>-49.959581570923831</c:v>
                </c:pt>
                <c:pt idx="231">
                  <c:v>-49.893142843980236</c:v>
                </c:pt>
                <c:pt idx="232">
                  <c:v>-49.881186392150923</c:v>
                </c:pt>
                <c:pt idx="233">
                  <c:v>-49.932299435526716</c:v>
                </c:pt>
                <c:pt idx="234">
                  <c:v>-50.053113269378159</c:v>
                </c:pt>
                <c:pt idx="235">
                  <c:v>-50.247370577784494</c:v>
                </c:pt>
                <c:pt idx="236">
                  <c:v>-50.515348829090563</c:v>
                </c:pt>
                <c:pt idx="237">
                  <c:v>-50.853816096423266</c:v>
                </c:pt>
                <c:pt idx="238">
                  <c:v>-51.256533402577702</c:v>
                </c:pt>
                <c:pt idx="239">
                  <c:v>-51.715148173418584</c:v>
                </c:pt>
                <c:pt idx="240">
                  <c:v>-52.220231132441484</c:v>
                </c:pt>
                <c:pt idx="241">
                  <c:v>-52.762223992708599</c:v>
                </c:pt>
                <c:pt idx="242">
                  <c:v>-53.332153577892782</c:v>
                </c:pt>
                <c:pt idx="243">
                  <c:v>-53.922070334785843</c:v>
                </c:pt>
                <c:pt idx="244">
                  <c:v>-54.525243147110316</c:v>
                </c:pt>
                <c:pt idx="245">
                  <c:v>-55.136176171753448</c:v>
                </c:pt>
                <c:pt idx="246">
                  <c:v>-55.750516225332007</c:v>
                </c:pt>
                <c:pt idx="247">
                  <c:v>-56.364906034415121</c:v>
                </c:pt>
                <c:pt idx="248">
                  <c:v>-56.9768211947775</c:v>
                </c:pt>
                <c:pt idx="249">
                  <c:v>-57.584413276733969</c:v>
                </c:pt>
                <c:pt idx="250">
                  <c:v>-58.186370284603825</c:v>
                </c:pt>
                <c:pt idx="251">
                  <c:v>-58.781798499717574</c:v>
                </c:pt>
                <c:pt idx="252">
                  <c:v>-59.370125654976292</c:v>
                </c:pt>
                <c:pt idx="253">
                  <c:v>-59.951023376225024</c:v>
                </c:pt>
                <c:pt idx="254">
                  <c:v>-60.524346061638845</c:v>
                </c:pt>
                <c:pt idx="255">
                  <c:v>-61.090083290562674</c:v>
                </c:pt>
                <c:pt idx="256">
                  <c:v>-61.648323105116873</c:v>
                </c:pt>
                <c:pt idx="257">
                  <c:v>-62.19922388776213</c:v>
                </c:pt>
                <c:pt idx="258">
                  <c:v>-62.742992957578387</c:v>
                </c:pt>
                <c:pt idx="259">
                  <c:v>-63.279870375632193</c:v>
                </c:pt>
                <c:pt idx="260">
                  <c:v>-63.810116765539995</c:v>
                </c:pt>
                <c:pt idx="261">
                  <c:v>-64.334004215692971</c:v>
                </c:pt>
                <c:pt idx="262">
                  <c:v>-64.851809538834871</c:v>
                </c:pt>
                <c:pt idx="263">
                  <c:v>-65.363809329980413</c:v>
                </c:pt>
                <c:pt idx="264">
                  <c:v>-65.87027639277099</c:v>
                </c:pt>
                <c:pt idx="265">
                  <c:v>-66.37147720443555</c:v>
                </c:pt>
                <c:pt idx="266">
                  <c:v>-66.867670166697422</c:v>
                </c:pt>
                <c:pt idx="267">
                  <c:v>-67.359104449284374</c:v>
                </c:pt>
                <c:pt idx="268">
                  <c:v>-67.846019278204011</c:v>
                </c:pt>
                <c:pt idx="269">
                  <c:v>-68.328643555815461</c:v>
                </c:pt>
                <c:pt idx="270">
                  <c:v>-68.807195726438664</c:v>
                </c:pt>
                <c:pt idx="271">
                  <c:v>-69.281883821699765</c:v>
                </c:pt>
                <c:pt idx="272">
                  <c:v>-69.752905635486982</c:v>
                </c:pt>
                <c:pt idx="273">
                  <c:v>-70.220448990403895</c:v>
                </c:pt>
                <c:pt idx="274">
                  <c:v>-70.68469206682019</c:v>
                </c:pt>
                <c:pt idx="275">
                  <c:v>-71.145803772684303</c:v>
                </c:pt>
                <c:pt idx="276">
                  <c:v>-71.603944137682717</c:v>
                </c:pt>
                <c:pt idx="277">
                  <c:v>-72.059264719488255</c:v>
                </c:pt>
                <c:pt idx="278">
                  <c:v>-72.511909013025999</c:v>
                </c:pt>
                <c:pt idx="279">
                  <c:v>-72.962012856127188</c:v>
                </c:pt>
                <c:pt idx="280">
                  <c:v>-73.409704826807598</c:v>
                </c:pt>
                <c:pt idx="281">
                  <c:v>-73.855106628831408</c:v>
                </c:pt>
                <c:pt idx="282">
                  <c:v>-74.29833346330517</c:v>
                </c:pt>
                <c:pt idx="283">
                  <c:v>-74.739494384866205</c:v>
                </c:pt>
                <c:pt idx="284">
                  <c:v>-75.178692641648084</c:v>
                </c:pt>
                <c:pt idx="285">
                  <c:v>-75.616025998666558</c:v>
                </c:pt>
                <c:pt idx="286">
                  <c:v>-76.051587044610557</c:v>
                </c:pt>
                <c:pt idx="287">
                  <c:v>-76.485463482271385</c:v>
                </c:pt>
                <c:pt idx="288">
                  <c:v>-76.917738403020209</c:v>
                </c:pt>
                <c:pt idx="289">
                  <c:v>-77.348490545867108</c:v>
                </c:pt>
                <c:pt idx="290">
                  <c:v>-77.777794541716304</c:v>
                </c:pt>
                <c:pt idx="291">
                  <c:v>-78.205721143482705</c:v>
                </c:pt>
                <c:pt idx="292">
                  <c:v>-78.63233744276053</c:v>
                </c:pt>
                <c:pt idx="293">
                  <c:v>-79.057707073744083</c:v>
                </c:pt>
                <c:pt idx="294">
                  <c:v>-79.481890405096479</c:v>
                </c:pt>
                <c:pt idx="295">
                  <c:v>-79.904944720448015</c:v>
                </c:pt>
                <c:pt idx="296">
                  <c:v>-80.326924388186114</c:v>
                </c:pt>
                <c:pt idx="297">
                  <c:v>-80.7478810211731</c:v>
                </c:pt>
                <c:pt idx="298">
                  <c:v>-81.167863627001239</c:v>
                </c:pt>
                <c:pt idx="299">
                  <c:v>-81.586918749363875</c:v>
                </c:pt>
                <c:pt idx="300">
                  <c:v>-82.005090601091993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2-404E-B012-484A7E264A47}"/>
            </c:ext>
          </c:extLst>
        </c:ser>
        <c:ser>
          <c:idx val="1"/>
          <c:order val="1"/>
          <c:tx>
            <c:v>observation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results!$C$3:$C$11</c:f>
              <c:numCache>
                <c:formatCode>General</c:formatCode>
                <c:ptCount val="9"/>
                <c:pt idx="0">
                  <c:v>6.2831853071795862</c:v>
                </c:pt>
                <c:pt idx="1">
                  <c:v>12.566370614359172</c:v>
                </c:pt>
                <c:pt idx="2">
                  <c:v>18.849555921538759</c:v>
                </c:pt>
                <c:pt idx="3">
                  <c:v>21.991148575128552</c:v>
                </c:pt>
                <c:pt idx="4">
                  <c:v>25.132741228718345</c:v>
                </c:pt>
                <c:pt idx="5">
                  <c:v>31.415926535897931</c:v>
                </c:pt>
                <c:pt idx="6">
                  <c:v>37.699111843077517</c:v>
                </c:pt>
                <c:pt idx="7">
                  <c:v>50.26548245743669</c:v>
                </c:pt>
                <c:pt idx="8">
                  <c:v>62.831853071795862</c:v>
                </c:pt>
              </c:numCache>
            </c:numRef>
          </c:xVal>
          <c:yVal>
            <c:numRef>
              <c:f>results!$G$3:$G$11</c:f>
              <c:numCache>
                <c:formatCode>General</c:formatCode>
                <c:ptCount val="9"/>
                <c:pt idx="0">
                  <c:v>-55.636923753953127</c:v>
                </c:pt>
                <c:pt idx="1">
                  <c:v>-53.839769360728553</c:v>
                </c:pt>
                <c:pt idx="2">
                  <c:v>-50.154808652439804</c:v>
                </c:pt>
                <c:pt idx="3">
                  <c:v>-50.154625137085283</c:v>
                </c:pt>
                <c:pt idx="4">
                  <c:v>-51.907540237078308</c:v>
                </c:pt>
                <c:pt idx="5">
                  <c:v>-58.604700420381363</c:v>
                </c:pt>
                <c:pt idx="6">
                  <c:v>-63.026810784147884</c:v>
                </c:pt>
                <c:pt idx="7">
                  <c:v>-69.333571779145359</c:v>
                </c:pt>
                <c:pt idx="8">
                  <c:v>-71.848166645282589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2-404E-B012-484A7E26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05664"/>
        <c:axId val="1725545136"/>
      </c:scatterChart>
      <c:valAx>
        <c:axId val="1583405664"/>
        <c:scaling>
          <c:logBase val="10"/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Angular frequency ω [rad/s]</a:t>
                </a:r>
                <a:endParaRPr lang="ja-JP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45136"/>
        <c:crosses val="autoZero"/>
        <c:crossBetween val="midCat"/>
      </c:valAx>
      <c:valAx>
        <c:axId val="1725545136"/>
        <c:scaling>
          <c:orientation val="minMax"/>
          <c:max val="-29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Gain [dB]</a:t>
                </a:r>
                <a:endParaRPr lang="ja-JP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3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'fitting values'!$G$1</c:f>
              <c:strCache>
                <c:ptCount val="1"/>
                <c:pt idx="0">
                  <c:v>phase(degree)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'fitting values'!$A$2:$A$302</c:f>
              <c:numCache>
                <c:formatCode>General</c:formatCode>
                <c:ptCount val="301"/>
                <c:pt idx="0">
                  <c:v>0.1</c:v>
                </c:pt>
                <c:pt idx="1">
                  <c:v>0.10232929922807538</c:v>
                </c:pt>
                <c:pt idx="2">
                  <c:v>0.10471285480508996</c:v>
                </c:pt>
                <c:pt idx="3">
                  <c:v>0.10715193052376064</c:v>
                </c:pt>
                <c:pt idx="4">
                  <c:v>0.10964781961431849</c:v>
                </c:pt>
                <c:pt idx="5">
                  <c:v>0.11220184543019632</c:v>
                </c:pt>
                <c:pt idx="6">
                  <c:v>0.11481536214968829</c:v>
                </c:pt>
                <c:pt idx="7">
                  <c:v>0.11748975549395291</c:v>
                </c:pt>
                <c:pt idx="8">
                  <c:v>0.12022644346174129</c:v>
                </c:pt>
                <c:pt idx="9">
                  <c:v>0.12302687708123815</c:v>
                </c:pt>
                <c:pt idx="10">
                  <c:v>0.12589254117941667</c:v>
                </c:pt>
                <c:pt idx="11">
                  <c:v>0.12882495516931336</c:v>
                </c:pt>
                <c:pt idx="12">
                  <c:v>0.1318256738556407</c:v>
                </c:pt>
                <c:pt idx="13">
                  <c:v>0.13489628825916533</c:v>
                </c:pt>
                <c:pt idx="14">
                  <c:v>0.13803842646028844</c:v>
                </c:pt>
                <c:pt idx="15">
                  <c:v>0.14125375446227542</c:v>
                </c:pt>
                <c:pt idx="16">
                  <c:v>0.14454397707459271</c:v>
                </c:pt>
                <c:pt idx="17">
                  <c:v>0.14791083881682074</c:v>
                </c:pt>
                <c:pt idx="18">
                  <c:v>0.15135612484362079</c:v>
                </c:pt>
                <c:pt idx="19">
                  <c:v>0.15488166189124808</c:v>
                </c:pt>
                <c:pt idx="20">
                  <c:v>0.15848931924611132</c:v>
                </c:pt>
                <c:pt idx="21">
                  <c:v>0.16218100973589297</c:v>
                </c:pt>
                <c:pt idx="22">
                  <c:v>0.16595869074375599</c:v>
                </c:pt>
                <c:pt idx="23">
                  <c:v>0.16982436524617442</c:v>
                </c:pt>
                <c:pt idx="24">
                  <c:v>0.17378008287493749</c:v>
                </c:pt>
                <c:pt idx="25">
                  <c:v>0.17782794100389224</c:v>
                </c:pt>
                <c:pt idx="26">
                  <c:v>0.18197008586099833</c:v>
                </c:pt>
                <c:pt idx="27">
                  <c:v>0.18620871366628672</c:v>
                </c:pt>
                <c:pt idx="28">
                  <c:v>0.19054607179632471</c:v>
                </c:pt>
                <c:pt idx="29">
                  <c:v>0.19498445997580449</c:v>
                </c:pt>
                <c:pt idx="30">
                  <c:v>0.19952623149688795</c:v>
                </c:pt>
                <c:pt idx="31">
                  <c:v>0.20417379446695291</c:v>
                </c:pt>
                <c:pt idx="32">
                  <c:v>0.20892961308540392</c:v>
                </c:pt>
                <c:pt idx="33">
                  <c:v>0.21379620895022314</c:v>
                </c:pt>
                <c:pt idx="34">
                  <c:v>0.21877616239495523</c:v>
                </c:pt>
                <c:pt idx="35">
                  <c:v>0.22387211385683392</c:v>
                </c:pt>
                <c:pt idx="36">
                  <c:v>0.22908676527677729</c:v>
                </c:pt>
                <c:pt idx="37">
                  <c:v>0.23442288153199217</c:v>
                </c:pt>
                <c:pt idx="38">
                  <c:v>0.23988329190194901</c:v>
                </c:pt>
                <c:pt idx="39">
                  <c:v>0.24547089156850299</c:v>
                </c:pt>
                <c:pt idx="40">
                  <c:v>0.25118864315095801</c:v>
                </c:pt>
                <c:pt idx="41">
                  <c:v>0.25703957827688634</c:v>
                </c:pt>
                <c:pt idx="42">
                  <c:v>0.2630267991895382</c:v>
                </c:pt>
                <c:pt idx="43">
                  <c:v>0.26915348039269155</c:v>
                </c:pt>
                <c:pt idx="44">
                  <c:v>0.27542287033381663</c:v>
                </c:pt>
                <c:pt idx="45">
                  <c:v>0.28183829312644532</c:v>
                </c:pt>
                <c:pt idx="46">
                  <c:v>0.28840315031266056</c:v>
                </c:pt>
                <c:pt idx="47">
                  <c:v>0.29512092266663847</c:v>
                </c:pt>
                <c:pt idx="48">
                  <c:v>0.30199517204020154</c:v>
                </c:pt>
                <c:pt idx="49">
                  <c:v>0.30902954325135895</c:v>
                </c:pt>
                <c:pt idx="50">
                  <c:v>0.31622776601683794</c:v>
                </c:pt>
                <c:pt idx="51">
                  <c:v>0.32359365692962827</c:v>
                </c:pt>
                <c:pt idx="52">
                  <c:v>0.33113112148259105</c:v>
                </c:pt>
                <c:pt idx="53">
                  <c:v>0.33884415613920255</c:v>
                </c:pt>
                <c:pt idx="54">
                  <c:v>0.34673685045253166</c:v>
                </c:pt>
                <c:pt idx="55">
                  <c:v>0.35481338923357542</c:v>
                </c:pt>
                <c:pt idx="56">
                  <c:v>0.36307805477010135</c:v>
                </c:pt>
                <c:pt idx="57">
                  <c:v>0.37153522909717335</c:v>
                </c:pt>
                <c:pt idx="58">
                  <c:v>0.38018939632056203</c:v>
                </c:pt>
                <c:pt idx="59">
                  <c:v>0.38904514499428144</c:v>
                </c:pt>
                <c:pt idx="60">
                  <c:v>0.39810717055349809</c:v>
                </c:pt>
                <c:pt idx="61">
                  <c:v>0.40738027780411368</c:v>
                </c:pt>
                <c:pt idx="62">
                  <c:v>0.41686938347033636</c:v>
                </c:pt>
                <c:pt idx="63">
                  <c:v>0.42657951880159356</c:v>
                </c:pt>
                <c:pt idx="64">
                  <c:v>0.43651583224016693</c:v>
                </c:pt>
                <c:pt idx="65">
                  <c:v>0.44668359215096415</c:v>
                </c:pt>
                <c:pt idx="66">
                  <c:v>0.45708818961487596</c:v>
                </c:pt>
                <c:pt idx="67">
                  <c:v>0.46773514128719923</c:v>
                </c:pt>
                <c:pt idx="68">
                  <c:v>0.47863009232263942</c:v>
                </c:pt>
                <c:pt idx="69">
                  <c:v>0.4897788193684473</c:v>
                </c:pt>
                <c:pt idx="70">
                  <c:v>0.50118723362727347</c:v>
                </c:pt>
                <c:pt idx="71">
                  <c:v>0.51286138399136605</c:v>
                </c:pt>
                <c:pt idx="72">
                  <c:v>0.52480746024977376</c:v>
                </c:pt>
                <c:pt idx="73">
                  <c:v>0.53703179637025389</c:v>
                </c:pt>
                <c:pt idx="74">
                  <c:v>0.54954087385762573</c:v>
                </c:pt>
                <c:pt idx="75">
                  <c:v>0.56234132519035041</c:v>
                </c:pt>
                <c:pt idx="76">
                  <c:v>0.57543993733715826</c:v>
                </c:pt>
                <c:pt idx="77">
                  <c:v>0.58884365535559025</c:v>
                </c:pt>
                <c:pt idx="78">
                  <c:v>0.60255958607435911</c:v>
                </c:pt>
                <c:pt idx="79">
                  <c:v>0.61659500186148364</c:v>
                </c:pt>
                <c:pt idx="80">
                  <c:v>0.63095734448019469</c:v>
                </c:pt>
                <c:pt idx="81">
                  <c:v>0.64565422903465697</c:v>
                </c:pt>
                <c:pt idx="82">
                  <c:v>0.66069344800759755</c:v>
                </c:pt>
                <c:pt idx="83">
                  <c:v>0.67608297539198325</c:v>
                </c:pt>
                <c:pt idx="84">
                  <c:v>0.69183097091893797</c:v>
                </c:pt>
                <c:pt idx="85">
                  <c:v>0.70794578438413958</c:v>
                </c:pt>
                <c:pt idx="86">
                  <c:v>0.72443596007499178</c:v>
                </c:pt>
                <c:pt idx="87">
                  <c:v>0.74131024130091916</c:v>
                </c:pt>
                <c:pt idx="88">
                  <c:v>0.75857757502918544</c:v>
                </c:pt>
                <c:pt idx="89">
                  <c:v>0.77624711662869361</c:v>
                </c:pt>
                <c:pt idx="90">
                  <c:v>0.79432823472428327</c:v>
                </c:pt>
                <c:pt idx="91">
                  <c:v>0.81283051616410107</c:v>
                </c:pt>
                <c:pt idx="92">
                  <c:v>0.83176377110267297</c:v>
                </c:pt>
                <c:pt idx="93">
                  <c:v>0.85113803820237843</c:v>
                </c:pt>
                <c:pt idx="94">
                  <c:v>0.87096358995608247</c:v>
                </c:pt>
                <c:pt idx="95">
                  <c:v>0.89125093813374756</c:v>
                </c:pt>
                <c:pt idx="96">
                  <c:v>0.91201083935591187</c:v>
                </c:pt>
                <c:pt idx="97">
                  <c:v>0.93325430079699323</c:v>
                </c:pt>
                <c:pt idx="98">
                  <c:v>0.95499258602143811</c:v>
                </c:pt>
                <c:pt idx="99">
                  <c:v>0.97723722095581278</c:v>
                </c:pt>
                <c:pt idx="100">
                  <c:v>1</c:v>
                </c:pt>
                <c:pt idx="101">
                  <c:v>1.0232929922807541</c:v>
                </c:pt>
                <c:pt idx="102">
                  <c:v>1.0471285480508996</c:v>
                </c:pt>
                <c:pt idx="103">
                  <c:v>1.0715193052376064</c:v>
                </c:pt>
                <c:pt idx="104">
                  <c:v>1.0964781961431851</c:v>
                </c:pt>
                <c:pt idx="105">
                  <c:v>1.1220184543019636</c:v>
                </c:pt>
                <c:pt idx="106">
                  <c:v>1.148153621496883</c:v>
                </c:pt>
                <c:pt idx="107">
                  <c:v>1.1748975549395297</c:v>
                </c:pt>
                <c:pt idx="108">
                  <c:v>1.2022644346174132</c:v>
                </c:pt>
                <c:pt idx="109">
                  <c:v>1.2302687708123818</c:v>
                </c:pt>
                <c:pt idx="110">
                  <c:v>1.2589254117941673</c:v>
                </c:pt>
                <c:pt idx="111">
                  <c:v>1.288249551693134</c:v>
                </c:pt>
                <c:pt idx="112">
                  <c:v>1.3182567385564072</c:v>
                </c:pt>
                <c:pt idx="113">
                  <c:v>1.3489628825916538</c:v>
                </c:pt>
                <c:pt idx="114">
                  <c:v>1.380384264602885</c:v>
                </c:pt>
                <c:pt idx="115">
                  <c:v>1.4125375446227544</c:v>
                </c:pt>
                <c:pt idx="116">
                  <c:v>1.4454397707459274</c:v>
                </c:pt>
                <c:pt idx="117">
                  <c:v>1.4791083881682074</c:v>
                </c:pt>
                <c:pt idx="118">
                  <c:v>1.5135612484362082</c:v>
                </c:pt>
                <c:pt idx="119">
                  <c:v>1.5488166189124815</c:v>
                </c:pt>
                <c:pt idx="120">
                  <c:v>1.5848931924611136</c:v>
                </c:pt>
                <c:pt idx="121">
                  <c:v>1.62181009735893</c:v>
                </c:pt>
                <c:pt idx="122">
                  <c:v>1.6595869074375607</c:v>
                </c:pt>
                <c:pt idx="123">
                  <c:v>1.6982436524617444</c:v>
                </c:pt>
                <c:pt idx="124">
                  <c:v>1.7378008287493756</c:v>
                </c:pt>
                <c:pt idx="125">
                  <c:v>1.778279410038923</c:v>
                </c:pt>
                <c:pt idx="126">
                  <c:v>1.8197008586099837</c:v>
                </c:pt>
                <c:pt idx="127">
                  <c:v>1.8620871366628675</c:v>
                </c:pt>
                <c:pt idx="128">
                  <c:v>1.9054607179632475</c:v>
                </c:pt>
                <c:pt idx="129">
                  <c:v>1.9498445997580454</c:v>
                </c:pt>
                <c:pt idx="130">
                  <c:v>1.9952623149688797</c:v>
                </c:pt>
                <c:pt idx="131">
                  <c:v>2.0417379446695296</c:v>
                </c:pt>
                <c:pt idx="132">
                  <c:v>2.0892961308540396</c:v>
                </c:pt>
                <c:pt idx="133">
                  <c:v>2.1379620895022322</c:v>
                </c:pt>
                <c:pt idx="134">
                  <c:v>2.1877616239495525</c:v>
                </c:pt>
                <c:pt idx="135">
                  <c:v>2.2387211385683394</c:v>
                </c:pt>
                <c:pt idx="136">
                  <c:v>2.2908676527677732</c:v>
                </c:pt>
                <c:pt idx="137">
                  <c:v>2.344228815319922</c:v>
                </c:pt>
                <c:pt idx="138">
                  <c:v>2.3988329190194908</c:v>
                </c:pt>
                <c:pt idx="139">
                  <c:v>2.4547089156850306</c:v>
                </c:pt>
                <c:pt idx="140">
                  <c:v>2.5118864315095806</c:v>
                </c:pt>
                <c:pt idx="141">
                  <c:v>2.5703957827688639</c:v>
                </c:pt>
                <c:pt idx="142">
                  <c:v>2.6302679918953822</c:v>
                </c:pt>
                <c:pt idx="143">
                  <c:v>2.691534803926916</c:v>
                </c:pt>
                <c:pt idx="144">
                  <c:v>2.7542287033381663</c:v>
                </c:pt>
                <c:pt idx="145">
                  <c:v>2.8183829312644542</c:v>
                </c:pt>
                <c:pt idx="146">
                  <c:v>2.8840315031266059</c:v>
                </c:pt>
                <c:pt idx="147">
                  <c:v>2.9512092266663856</c:v>
                </c:pt>
                <c:pt idx="148">
                  <c:v>3.0199517204020165</c:v>
                </c:pt>
                <c:pt idx="149">
                  <c:v>3.0902954325135905</c:v>
                </c:pt>
                <c:pt idx="150">
                  <c:v>3.1622776601683795</c:v>
                </c:pt>
                <c:pt idx="151">
                  <c:v>3.2359365692962836</c:v>
                </c:pt>
                <c:pt idx="152">
                  <c:v>3.3113112148259116</c:v>
                </c:pt>
                <c:pt idx="153">
                  <c:v>3.3884415613920265</c:v>
                </c:pt>
                <c:pt idx="154">
                  <c:v>3.4673685045253171</c:v>
                </c:pt>
                <c:pt idx="155">
                  <c:v>3.5481338923357555</c:v>
                </c:pt>
                <c:pt idx="156">
                  <c:v>3.630780547701014</c:v>
                </c:pt>
                <c:pt idx="157">
                  <c:v>3.7153522909717256</c:v>
                </c:pt>
                <c:pt idx="158">
                  <c:v>3.8018939632056119</c:v>
                </c:pt>
                <c:pt idx="159">
                  <c:v>3.8904514499428067</c:v>
                </c:pt>
                <c:pt idx="160">
                  <c:v>3.9810717055349727</c:v>
                </c:pt>
                <c:pt idx="161">
                  <c:v>4.0738027780411281</c:v>
                </c:pt>
                <c:pt idx="162">
                  <c:v>4.1686938347033546</c:v>
                </c:pt>
                <c:pt idx="163">
                  <c:v>4.2657951880159271</c:v>
                </c:pt>
                <c:pt idx="164">
                  <c:v>4.3651583224016601</c:v>
                </c:pt>
                <c:pt idx="165">
                  <c:v>4.4668359215096318</c:v>
                </c:pt>
                <c:pt idx="166">
                  <c:v>4.5708818961487507</c:v>
                </c:pt>
                <c:pt idx="167">
                  <c:v>4.6773514128719835</c:v>
                </c:pt>
                <c:pt idx="168">
                  <c:v>4.786300923226384</c:v>
                </c:pt>
                <c:pt idx="169">
                  <c:v>4.8977881936844625</c:v>
                </c:pt>
                <c:pt idx="170">
                  <c:v>5.0118723362727229</c:v>
                </c:pt>
                <c:pt idx="171">
                  <c:v>5.1286138399136494</c:v>
                </c:pt>
                <c:pt idx="172">
                  <c:v>5.2480746024977263</c:v>
                </c:pt>
                <c:pt idx="173">
                  <c:v>5.3703179637025285</c:v>
                </c:pt>
                <c:pt idx="174">
                  <c:v>5.4954087385762458</c:v>
                </c:pt>
                <c:pt idx="175">
                  <c:v>5.6234132519034921</c:v>
                </c:pt>
                <c:pt idx="176">
                  <c:v>5.7543993733715713</c:v>
                </c:pt>
                <c:pt idx="177">
                  <c:v>5.8884365535558905</c:v>
                </c:pt>
                <c:pt idx="178">
                  <c:v>6.0255958607435796</c:v>
                </c:pt>
                <c:pt idx="179">
                  <c:v>6.1659500186148231</c:v>
                </c:pt>
                <c:pt idx="180">
                  <c:v>6.3095734448019343</c:v>
                </c:pt>
                <c:pt idx="181">
                  <c:v>6.4565422903465572</c:v>
                </c:pt>
                <c:pt idx="182">
                  <c:v>6.6069344800759611</c:v>
                </c:pt>
                <c:pt idx="183">
                  <c:v>6.7608297539198183</c:v>
                </c:pt>
                <c:pt idx="184">
                  <c:v>6.9183097091893666</c:v>
                </c:pt>
                <c:pt idx="185">
                  <c:v>7.0794578438413795</c:v>
                </c:pt>
                <c:pt idx="186">
                  <c:v>7.2443596007499025</c:v>
                </c:pt>
                <c:pt idx="187">
                  <c:v>7.4131024130091925</c:v>
                </c:pt>
                <c:pt idx="188">
                  <c:v>7.5857757502918579</c:v>
                </c:pt>
                <c:pt idx="189">
                  <c:v>7.7624711662869377</c:v>
                </c:pt>
                <c:pt idx="190">
                  <c:v>7.9432823472428353</c:v>
                </c:pt>
                <c:pt idx="191">
                  <c:v>8.1283051616410127</c:v>
                </c:pt>
                <c:pt idx="192">
                  <c:v>8.3176377110267339</c:v>
                </c:pt>
                <c:pt idx="193">
                  <c:v>8.5113803820237877</c:v>
                </c:pt>
                <c:pt idx="194">
                  <c:v>8.7096358995608281</c:v>
                </c:pt>
                <c:pt idx="195">
                  <c:v>8.9125093813374772</c:v>
                </c:pt>
                <c:pt idx="196">
                  <c:v>9.1201083935591196</c:v>
                </c:pt>
                <c:pt idx="197">
                  <c:v>9.3325430079699316</c:v>
                </c:pt>
                <c:pt idx="198">
                  <c:v>9.5499258602143851</c:v>
                </c:pt>
                <c:pt idx="199">
                  <c:v>9.7723722095581316</c:v>
                </c:pt>
                <c:pt idx="200">
                  <c:v>10</c:v>
                </c:pt>
                <c:pt idx="201">
                  <c:v>10.232929922807543</c:v>
                </c:pt>
                <c:pt idx="202">
                  <c:v>10.471285480509</c:v>
                </c:pt>
                <c:pt idx="203">
                  <c:v>10.715193052376069</c:v>
                </c:pt>
                <c:pt idx="204">
                  <c:v>10.964781961431854</c:v>
                </c:pt>
                <c:pt idx="205">
                  <c:v>11.220184543019636</c:v>
                </c:pt>
                <c:pt idx="206">
                  <c:v>11.481536214968834</c:v>
                </c:pt>
                <c:pt idx="207">
                  <c:v>11.748975549395301</c:v>
                </c:pt>
                <c:pt idx="208">
                  <c:v>12.022644346174133</c:v>
                </c:pt>
                <c:pt idx="209">
                  <c:v>12.302687708123818</c:v>
                </c:pt>
                <c:pt idx="210">
                  <c:v>12.58925411794168</c:v>
                </c:pt>
                <c:pt idx="211">
                  <c:v>12.882495516931346</c:v>
                </c:pt>
                <c:pt idx="212">
                  <c:v>13.182567385564075</c:v>
                </c:pt>
                <c:pt idx="213">
                  <c:v>13.489628825916535</c:v>
                </c:pt>
                <c:pt idx="214">
                  <c:v>13.803842646028851</c:v>
                </c:pt>
                <c:pt idx="215">
                  <c:v>14.125375446227544</c:v>
                </c:pt>
                <c:pt idx="216">
                  <c:v>14.454397707459275</c:v>
                </c:pt>
                <c:pt idx="217">
                  <c:v>14.791083881682074</c:v>
                </c:pt>
                <c:pt idx="218">
                  <c:v>15.135612484362087</c:v>
                </c:pt>
                <c:pt idx="219">
                  <c:v>15.488166189124817</c:v>
                </c:pt>
                <c:pt idx="220">
                  <c:v>15.848931924611136</c:v>
                </c:pt>
                <c:pt idx="221">
                  <c:v>16.218100973589298</c:v>
                </c:pt>
                <c:pt idx="222">
                  <c:v>16.595869074375614</c:v>
                </c:pt>
                <c:pt idx="223">
                  <c:v>16.982436524617448</c:v>
                </c:pt>
                <c:pt idx="224">
                  <c:v>17.378008287493756</c:v>
                </c:pt>
                <c:pt idx="225">
                  <c:v>17.782794100389236</c:v>
                </c:pt>
                <c:pt idx="226">
                  <c:v>18.197008586099841</c:v>
                </c:pt>
                <c:pt idx="227">
                  <c:v>18.62087136662868</c:v>
                </c:pt>
                <c:pt idx="228">
                  <c:v>19.054607179632477</c:v>
                </c:pt>
                <c:pt idx="229">
                  <c:v>19.498445997580465</c:v>
                </c:pt>
                <c:pt idx="230">
                  <c:v>19.952623149688804</c:v>
                </c:pt>
                <c:pt idx="231">
                  <c:v>20.4173794466953</c:v>
                </c:pt>
                <c:pt idx="232">
                  <c:v>20.8929613085404</c:v>
                </c:pt>
                <c:pt idx="233">
                  <c:v>21.379620895022335</c:v>
                </c:pt>
                <c:pt idx="234">
                  <c:v>21.877616239495538</c:v>
                </c:pt>
                <c:pt idx="235">
                  <c:v>22.387211385683404</c:v>
                </c:pt>
                <c:pt idx="236">
                  <c:v>22.908676527677738</c:v>
                </c:pt>
                <c:pt idx="237">
                  <c:v>23.442288153199236</c:v>
                </c:pt>
                <c:pt idx="238">
                  <c:v>23.988329190194907</c:v>
                </c:pt>
                <c:pt idx="239">
                  <c:v>24.547089156850305</c:v>
                </c:pt>
                <c:pt idx="240">
                  <c:v>25.118864315095799</c:v>
                </c:pt>
                <c:pt idx="241">
                  <c:v>25.703957827688647</c:v>
                </c:pt>
                <c:pt idx="242">
                  <c:v>26.302679918953825</c:v>
                </c:pt>
                <c:pt idx="243">
                  <c:v>26.915348039269158</c:v>
                </c:pt>
                <c:pt idx="244">
                  <c:v>27.542287033381665</c:v>
                </c:pt>
                <c:pt idx="245">
                  <c:v>28.183829312644548</c:v>
                </c:pt>
                <c:pt idx="246">
                  <c:v>28.840315031266066</c:v>
                </c:pt>
                <c:pt idx="247">
                  <c:v>29.512092266663863</c:v>
                </c:pt>
                <c:pt idx="248">
                  <c:v>30.199517204020164</c:v>
                </c:pt>
                <c:pt idx="249">
                  <c:v>30.902954325135919</c:v>
                </c:pt>
                <c:pt idx="250">
                  <c:v>31.622776601683803</c:v>
                </c:pt>
                <c:pt idx="251">
                  <c:v>32.359365692962832</c:v>
                </c:pt>
                <c:pt idx="252">
                  <c:v>33.113112148259127</c:v>
                </c:pt>
                <c:pt idx="253">
                  <c:v>33.884415613920268</c:v>
                </c:pt>
                <c:pt idx="254">
                  <c:v>34.67368504525318</c:v>
                </c:pt>
                <c:pt idx="255">
                  <c:v>35.481338923357555</c:v>
                </c:pt>
                <c:pt idx="256">
                  <c:v>36.307805477010156</c:v>
                </c:pt>
                <c:pt idx="257">
                  <c:v>37.153522909717275</c:v>
                </c:pt>
                <c:pt idx="258">
                  <c:v>38.018939632056139</c:v>
                </c:pt>
                <c:pt idx="259">
                  <c:v>38.904514499428075</c:v>
                </c:pt>
                <c:pt idx="260">
                  <c:v>39.810717055349755</c:v>
                </c:pt>
                <c:pt idx="261">
                  <c:v>40.738027780411301</c:v>
                </c:pt>
                <c:pt idx="262">
                  <c:v>41.686938347033561</c:v>
                </c:pt>
                <c:pt idx="263">
                  <c:v>42.657951880159267</c:v>
                </c:pt>
                <c:pt idx="264">
                  <c:v>43.651583224016612</c:v>
                </c:pt>
                <c:pt idx="265">
                  <c:v>44.668359215096324</c:v>
                </c:pt>
                <c:pt idx="266">
                  <c:v>45.708818961487509</c:v>
                </c:pt>
                <c:pt idx="267">
                  <c:v>46.773514128719818</c:v>
                </c:pt>
                <c:pt idx="268">
                  <c:v>47.863009232263856</c:v>
                </c:pt>
                <c:pt idx="269">
                  <c:v>48.977881936844632</c:v>
                </c:pt>
                <c:pt idx="270">
                  <c:v>50.118723362727238</c:v>
                </c:pt>
                <c:pt idx="271">
                  <c:v>51.28613839913649</c:v>
                </c:pt>
                <c:pt idx="272">
                  <c:v>52.480746024977286</c:v>
                </c:pt>
                <c:pt idx="273">
                  <c:v>53.703179637025293</c:v>
                </c:pt>
                <c:pt idx="274">
                  <c:v>54.95408738576247</c:v>
                </c:pt>
                <c:pt idx="275">
                  <c:v>56.234132519034915</c:v>
                </c:pt>
                <c:pt idx="276">
                  <c:v>57.543993733715695</c:v>
                </c:pt>
                <c:pt idx="277">
                  <c:v>58.884365535558949</c:v>
                </c:pt>
                <c:pt idx="278">
                  <c:v>60.255958607435822</c:v>
                </c:pt>
                <c:pt idx="279">
                  <c:v>61.659500186148257</c:v>
                </c:pt>
                <c:pt idx="280">
                  <c:v>63.095734448019364</c:v>
                </c:pt>
                <c:pt idx="281">
                  <c:v>64.565422903465588</c:v>
                </c:pt>
                <c:pt idx="282">
                  <c:v>66.069344800759623</c:v>
                </c:pt>
                <c:pt idx="283">
                  <c:v>67.60829753919819</c:v>
                </c:pt>
                <c:pt idx="284">
                  <c:v>69.183097091893657</c:v>
                </c:pt>
                <c:pt idx="285">
                  <c:v>70.794578438413865</c:v>
                </c:pt>
                <c:pt idx="286">
                  <c:v>72.443596007499067</c:v>
                </c:pt>
                <c:pt idx="287">
                  <c:v>74.131024130091816</c:v>
                </c:pt>
                <c:pt idx="288">
                  <c:v>75.857757502918361</c:v>
                </c:pt>
                <c:pt idx="289">
                  <c:v>77.624711662869217</c:v>
                </c:pt>
                <c:pt idx="290">
                  <c:v>79.432823472428197</c:v>
                </c:pt>
                <c:pt idx="291">
                  <c:v>81.283051616409963</c:v>
                </c:pt>
                <c:pt idx="292">
                  <c:v>83.176377110267126</c:v>
                </c:pt>
                <c:pt idx="293">
                  <c:v>85.113803820237663</c:v>
                </c:pt>
                <c:pt idx="294">
                  <c:v>87.096358995608071</c:v>
                </c:pt>
                <c:pt idx="295">
                  <c:v>89.125093813374562</c:v>
                </c:pt>
                <c:pt idx="296">
                  <c:v>91.201083935590972</c:v>
                </c:pt>
                <c:pt idx="297">
                  <c:v>93.325430079699174</c:v>
                </c:pt>
                <c:pt idx="298">
                  <c:v>95.499258602143655</c:v>
                </c:pt>
                <c:pt idx="299">
                  <c:v>97.723722095581124</c:v>
                </c:pt>
                <c:pt idx="300">
                  <c:v>100</c:v>
                </c:pt>
              </c:numCache>
            </c:numRef>
          </c:xVal>
          <c:yVal>
            <c:numRef>
              <c:f>'fitting values'!$G$2:$G$302</c:f>
              <c:numCache>
                <c:formatCode>General</c:formatCode>
                <c:ptCount val="301"/>
                <c:pt idx="0">
                  <c:v>-0.12864152797037029</c:v>
                </c:pt>
                <c:pt idx="1">
                  <c:v>-0.13163808988276868</c:v>
                </c:pt>
                <c:pt idx="2">
                  <c:v>-0.13470445897039945</c:v>
                </c:pt>
                <c:pt idx="3">
                  <c:v>-0.13784226184358522</c:v>
                </c:pt>
                <c:pt idx="4">
                  <c:v>-0.14105316304363644</c:v>
                </c:pt>
                <c:pt idx="5">
                  <c:v>-0.14433886592940764</c:v>
                </c:pt>
                <c:pt idx="6">
                  <c:v>-0.14770111358472185</c:v>
                </c:pt>
                <c:pt idx="7">
                  <c:v>-0.15114168974716227</c:v>
                </c:pt>
                <c:pt idx="8">
                  <c:v>-0.15466241975874984</c:v>
                </c:pt>
                <c:pt idx="9">
                  <c:v>-0.15826517153902878</c:v>
                </c:pt>
                <c:pt idx="10">
                  <c:v>-0.16195185658110589</c:v>
                </c:pt>
                <c:pt idx="11">
                  <c:v>-0.16572443097119655</c:v>
                </c:pt>
                <c:pt idx="12">
                  <c:v>-0.16958489643224622</c:v>
                </c:pt>
                <c:pt idx="13">
                  <c:v>-0.17353530139221363</c:v>
                </c:pt>
                <c:pt idx="14">
                  <c:v>-0.17757774207761398</c:v>
                </c:pt>
                <c:pt idx="15">
                  <c:v>-0.18171436363293772</c:v>
                </c:pt>
                <c:pt idx="16">
                  <c:v>-0.18594736126657627</c:v>
                </c:pt>
                <c:pt idx="17">
                  <c:v>-0.19027898142390426</c:v>
                </c:pt>
                <c:pt idx="18">
                  <c:v>-0.19471152298818217</c:v>
                </c:pt>
                <c:pt idx="19">
                  <c:v>-0.19924733850996473</c:v>
                </c:pt>
                <c:pt idx="20">
                  <c:v>-0.20388883546571571</c:v>
                </c:pt>
                <c:pt idx="21">
                  <c:v>-0.20863847754635112</c:v>
                </c:pt>
                <c:pt idx="22">
                  <c:v>-0.21349878597645169</c:v>
                </c:pt>
                <c:pt idx="23">
                  <c:v>-0.21847234086490541</c:v>
                </c:pt>
                <c:pt idx="24">
                  <c:v>-0.22356178258776244</c:v>
                </c:pt>
                <c:pt idx="25">
                  <c:v>-0.22876981320410733</c:v>
                </c:pt>
                <c:pt idx="26">
                  <c:v>-0.23409919790577449</c:v>
                </c:pt>
                <c:pt idx="27">
                  <c:v>-0.23955276650175716</c:v>
                </c:pt>
                <c:pt idx="28">
                  <c:v>-0.24513341493818508</c:v>
                </c:pt>
                <c:pt idx="29">
                  <c:v>-0.25084410685476888</c:v>
                </c:pt>
                <c:pt idx="30">
                  <c:v>-0.25668787517863806</c:v>
                </c:pt>
                <c:pt idx="31">
                  <c:v>-0.26266782375652431</c:v>
                </c:pt>
                <c:pt idx="32">
                  <c:v>-0.26878712902627117</c:v>
                </c:pt>
                <c:pt idx="33">
                  <c:v>-0.27504904172867928</c:v>
                </c:pt>
                <c:pt idx="34">
                  <c:v>-0.28145688866072782</c:v>
                </c:pt>
                <c:pt idx="35">
                  <c:v>-0.28801407447124178</c:v>
                </c:pt>
                <c:pt idx="36">
                  <c:v>-0.29472408350011153</c:v>
                </c:pt>
                <c:pt idx="37">
                  <c:v>-0.30159048166220059</c:v>
                </c:pt>
                <c:pt idx="38">
                  <c:v>-0.30861691837711569</c:v>
                </c:pt>
                <c:pt idx="39">
                  <c:v>-0.31580712854604892</c:v>
                </c:pt>
                <c:pt idx="40">
                  <c:v>-0.32316493457694129</c:v>
                </c:pt>
                <c:pt idx="41">
                  <c:v>-0.33069424845925466</c:v>
                </c:pt>
                <c:pt idx="42">
                  <c:v>-0.33839907388968415</c:v>
                </c:pt>
                <c:pt idx="43">
                  <c:v>-0.34628350845018246</c:v>
                </c:pt>
                <c:pt idx="44">
                  <c:v>-0.35435174583971729</c:v>
                </c:pt>
                <c:pt idx="45">
                  <c:v>-0.36260807816122703</c:v>
                </c:pt>
                <c:pt idx="46">
                  <c:v>-0.37105689826529131</c:v>
                </c:pt>
                <c:pt idx="47">
                  <c:v>-0.37970270215208451</c:v>
                </c:pt>
                <c:pt idx="48">
                  <c:v>-0.38855009143323416</c:v>
                </c:pt>
                <c:pt idx="49">
                  <c:v>-0.39760377585526324</c:v>
                </c:pt>
                <c:pt idx="50">
                  <c:v>-0.40686857588635611</c:v>
                </c:pt>
                <c:pt idx="51">
                  <c:v>-0.41634942536824504</c:v>
                </c:pt>
                <c:pt idx="52">
                  <c:v>-0.42605137423509037</c:v>
                </c:pt>
                <c:pt idx="53">
                  <c:v>-0.43597959130128178</c:v>
                </c:pt>
                <c:pt idx="54">
                  <c:v>-0.44613936712017149</c:v>
                </c:pt>
                <c:pt idx="55">
                  <c:v>-0.45653611691582119</c:v>
                </c:pt>
                <c:pt idx="56">
                  <c:v>-0.46717538358992411</c:v>
                </c:pt>
                <c:pt idx="57">
                  <c:v>-0.47806284080614808</c:v>
                </c:pt>
                <c:pt idx="58">
                  <c:v>-0.48920429615422706</c:v>
                </c:pt>
                <c:pt idx="59">
                  <c:v>-0.50060569439624236</c:v>
                </c:pt>
                <c:pt idx="60">
                  <c:v>-0.51227312079759613</c:v>
                </c:pt>
                <c:pt idx="61">
                  <c:v>-0.52421280454531605</c:v>
                </c:pt>
                <c:pt idx="62">
                  <c:v>-0.53643112225642242</c:v>
                </c:pt>
                <c:pt idx="63">
                  <c:v>-0.54893460157920337</c:v>
                </c:pt>
                <c:pt idx="64">
                  <c:v>-0.56172992489036933</c:v>
                </c:pt>
                <c:pt idx="65">
                  <c:v>-0.57482393309117696</c:v>
                </c:pt>
                <c:pt idx="66">
                  <c:v>-0.58822362950576002</c:v>
                </c:pt>
                <c:pt idx="67">
                  <c:v>-0.60193618388503334</c:v>
                </c:pt>
                <c:pt idx="68">
                  <c:v>-0.61596893651968987</c:v>
                </c:pt>
                <c:pt idx="69">
                  <c:v>-0.63032940246597846</c:v>
                </c:pt>
                <c:pt idx="70">
                  <c:v>-0.64502527588810477</c:v>
                </c:pt>
                <c:pt idx="71">
                  <c:v>-0.66006443452128294</c:v>
                </c:pt>
                <c:pt idx="72">
                  <c:v>-0.67545494425965635</c:v>
                </c:pt>
                <c:pt idx="73">
                  <c:v>-0.69120506387349867</c:v>
                </c:pt>
                <c:pt idx="74">
                  <c:v>-0.70732324986032236</c:v>
                </c:pt>
                <c:pt idx="75">
                  <c:v>-0.72381816143474909</c:v>
                </c:pt>
                <c:pt idx="76">
                  <c:v>-0.74069866566222997</c:v>
                </c:pt>
                <c:pt idx="77">
                  <c:v>-0.75797384274195945</c:v>
                </c:pt>
                <c:pt idx="78">
                  <c:v>-0.77565299144459776</c:v>
                </c:pt>
                <c:pt idx="79">
                  <c:v>-0.79374563471069648</c:v>
                </c:pt>
                <c:pt idx="80">
                  <c:v>-0.81226152541603391</c:v>
                </c:pt>
                <c:pt idx="81">
                  <c:v>-0.83121065231038704</c:v>
                </c:pt>
                <c:pt idx="82">
                  <c:v>-0.85060324613660687</c:v>
                </c:pt>
                <c:pt idx="83">
                  <c:v>-0.87044978593723543</c:v>
                </c:pt>
                <c:pt idx="84">
                  <c:v>-0.89076100555629545</c:v>
                </c:pt>
                <c:pt idx="85">
                  <c:v>-0.91154790034428612</c:v>
                </c:pt>
                <c:pt idx="86">
                  <c:v>-0.93282173407487801</c:v>
                </c:pt>
                <c:pt idx="87">
                  <c:v>-0.9545940460822625</c:v>
                </c:pt>
                <c:pt idx="88">
                  <c:v>-0.97687665862861328</c:v>
                </c:pt>
                <c:pt idx="89">
                  <c:v>-0.99968168451165806</c:v>
                </c:pt>
                <c:pt idx="90">
                  <c:v>-1.0230215349229339</c:v>
                </c:pt>
                <c:pt idx="91">
                  <c:v>-1.0469089275679095</c:v>
                </c:pt>
                <c:pt idx="92">
                  <c:v>-1.0713568950598014</c:v>
                </c:pt>
                <c:pt idx="93">
                  <c:v>-1.0963787935996299</c:v>
                </c:pt>
                <c:pt idx="94">
                  <c:v>-1.1219883119557879</c:v>
                </c:pt>
                <c:pt idx="95">
                  <c:v>-1.1481994807572022</c:v>
                </c:pt>
                <c:pt idx="96">
                  <c:v>-1.1750266821150155</c:v>
                </c:pt>
                <c:pt idx="97">
                  <c:v>-1.2024846595886389</c:v>
                </c:pt>
                <c:pt idx="98">
                  <c:v>-1.2305885285129854</c:v>
                </c:pt>
                <c:pt idx="99">
                  <c:v>-1.2593537867047602</c:v>
                </c:pt>
                <c:pt idx="100">
                  <c:v>-1.2887963255667814</c:v>
                </c:pt>
                <c:pt idx="101">
                  <c:v>-1.3189324416105324</c:v>
                </c:pt>
                <c:pt idx="102">
                  <c:v>-1.3497788484183832</c:v>
                </c:pt>
                <c:pt idx="103">
                  <c:v>-1.3813526890683709</c:v>
                </c:pt>
                <c:pt idx="104">
                  <c:v>-1.4136715490458334</c:v>
                </c:pt>
                <c:pt idx="105">
                  <c:v>-1.4467534696678108</c:v>
                </c:pt>
                <c:pt idx="106">
                  <c:v>-1.4806169620478367</c:v>
                </c:pt>
                <c:pt idx="107">
                  <c:v>-1.5152810216305383</c:v>
                </c:pt>
                <c:pt idx="108">
                  <c:v>-1.5507651433274601</c:v>
                </c:pt>
                <c:pt idx="109">
                  <c:v>-1.5870893372875954</c:v>
                </c:pt>
                <c:pt idx="110">
                  <c:v>-1.6242741453384024</c:v>
                </c:pt>
                <c:pt idx="111">
                  <c:v>-1.6623406581355031</c:v>
                </c:pt>
                <c:pt idx="112">
                  <c:v>-1.7013105330618687</c:v>
                </c:pt>
                <c:pt idx="113">
                  <c:v>-1.7412060129201323</c:v>
                </c:pt>
                <c:pt idx="114">
                  <c:v>-1.7820499454646785</c:v>
                </c:pt>
                <c:pt idx="115">
                  <c:v>-1.8238658038234314</c:v>
                </c:pt>
                <c:pt idx="116">
                  <c:v>-1.8666777078627721</c:v>
                </c:pt>
                <c:pt idx="117">
                  <c:v>-1.9105104465527964</c:v>
                </c:pt>
                <c:pt idx="118">
                  <c:v>-1.9553895013942151</c:v>
                </c:pt>
                <c:pt idx="119">
                  <c:v>-2.0013410709725807</c:v>
                </c:pt>
                <c:pt idx="120">
                  <c:v>-2.0483920967102929</c:v>
                </c:pt>
                <c:pt idx="121">
                  <c:v>-2.0965702898919267</c:v>
                </c:pt>
                <c:pt idx="122">
                  <c:v>-2.1459041600440005</c:v>
                </c:pt>
                <c:pt idx="123">
                  <c:v>-2.1964230447562287</c:v>
                </c:pt>
                <c:pt idx="124">
                  <c:v>-2.2481571410378054</c:v>
                </c:pt>
                <c:pt idx="125">
                  <c:v>-2.3011375383092223</c:v>
                </c:pt>
                <c:pt idx="126">
                  <c:v>-2.3553962531376871</c:v>
                </c:pt>
                <c:pt idx="127">
                  <c:v>-2.4109662658323989</c:v>
                </c:pt>
                <c:pt idx="128">
                  <c:v>-2.467881559024772</c:v>
                </c:pt>
                <c:pt idx="129">
                  <c:v>-2.5261771583683221</c:v>
                </c:pt>
                <c:pt idx="130">
                  <c:v>-2.5858891755033175</c:v>
                </c:pt>
                <c:pt idx="131">
                  <c:v>-2.6470548534426026</c:v>
                </c:pt>
                <c:pt idx="132">
                  <c:v>-2.7097126145472288</c:v>
                </c:pt>
                <c:pt idx="133">
                  <c:v>-2.7739021112738795</c:v>
                </c:pt>
                <c:pt idx="134">
                  <c:v>-2.8396642798904903</c:v>
                </c:pt>
                <c:pt idx="135">
                  <c:v>-2.907041397372228</c:v>
                </c:pt>
                <c:pt idx="136">
                  <c:v>-2.9760771417070964</c:v>
                </c:pt>
                <c:pt idx="137">
                  <c:v>-3.0468166558590672</c:v>
                </c:pt>
                <c:pt idx="138">
                  <c:v>-3.1193066156569476</c:v>
                </c:pt>
                <c:pt idx="139">
                  <c:v>-3.1935953018993373</c:v>
                </c:pt>
                <c:pt idx="140">
                  <c:v>-3.2697326769901784</c:v>
                </c:pt>
                <c:pt idx="141">
                  <c:v>-3.3477704664457995</c:v>
                </c:pt>
                <c:pt idx="142">
                  <c:v>-3.4277622456431702</c:v>
                </c:pt>
                <c:pt idx="143">
                  <c:v>-3.5097635322106266</c:v>
                </c:pt>
                <c:pt idx="144">
                  <c:v>-3.5938318844968276</c:v>
                </c:pt>
                <c:pt idx="145">
                  <c:v>-3.680027006591525</c:v>
                </c:pt>
                <c:pt idx="146">
                  <c:v>-3.7684108604131445</c:v>
                </c:pt>
                <c:pt idx="147">
                  <c:v>-3.8590477854237033</c:v>
                </c:pt>
                <c:pt idx="148">
                  <c:v>-3.9520046265814881</c:v>
                </c:pt>
                <c:pt idx="149">
                  <c:v>-4.0473508711968549</c:v>
                </c:pt>
                <c:pt idx="150">
                  <c:v>-4.1451587954169042</c:v>
                </c:pt>
                <c:pt idx="151">
                  <c:v>-4.2455036211313306</c:v>
                </c:pt>
                <c:pt idx="152">
                  <c:v>-4.3484636841650497</c:v>
                </c:pt>
                <c:pt idx="153">
                  <c:v>-4.454120614704193</c:v>
                </c:pt>
                <c:pt idx="154">
                  <c:v>-4.5625595309913427</c:v>
                </c:pt>
                <c:pt idx="155">
                  <c:v>-4.6738692474248431</c:v>
                </c:pt>
                <c:pt idx="156">
                  <c:v>-4.7881424983062857</c:v>
                </c:pt>
                <c:pt idx="157">
                  <c:v>-4.9054761786015959</c:v>
                </c:pt>
                <c:pt idx="158">
                  <c:v>-5.0259716032155319</c:v>
                </c:pt>
                <c:pt idx="159">
                  <c:v>-5.1497347864287342</c:v>
                </c:pt>
                <c:pt idx="160">
                  <c:v>-5.2768767433125428</c:v>
                </c:pt>
                <c:pt idx="161">
                  <c:v>-5.4075138151215087</c:v>
                </c:pt>
                <c:pt idx="162">
                  <c:v>-5.5417680208694575</c:v>
                </c:pt>
                <c:pt idx="163">
                  <c:v>-5.6797674375248466</c:v>
                </c:pt>
                <c:pt idx="164">
                  <c:v>-5.8216466115176537</c:v>
                </c:pt>
                <c:pt idx="165">
                  <c:v>-5.9675470045373391</c:v>
                </c:pt>
                <c:pt idx="166">
                  <c:v>-6.1176174769228844</c:v>
                </c:pt>
                <c:pt idx="167">
                  <c:v>-6.2720148123065824</c:v>
                </c:pt>
                <c:pt idx="168">
                  <c:v>-6.4309042875782261</c:v>
                </c:pt>
                <c:pt idx="169">
                  <c:v>-6.5944602926917453</c:v>
                </c:pt>
                <c:pt idx="170">
                  <c:v>-6.7628670053490554</c:v>
                </c:pt>
                <c:pt idx="171">
                  <c:v>-6.9363191261741939</c:v>
                </c:pt>
                <c:pt idx="172">
                  <c:v>-7.1150226806436203</c:v>
                </c:pt>
                <c:pt idx="173">
                  <c:v>-7.299195894777057</c:v>
                </c:pt>
                <c:pt idx="174">
                  <c:v>-7.4890701524292131</c:v>
                </c:pt>
                <c:pt idx="175">
                  <c:v>-7.6848910429713886</c:v>
                </c:pt>
                <c:pt idx="176">
                  <c:v>-7.8869195092289299</c:v>
                </c:pt>
                <c:pt idx="177">
                  <c:v>-8.0954331067662935</c:v>
                </c:pt>
                <c:pt idx="178">
                  <c:v>-8.3107273870076259</c:v>
                </c:pt>
                <c:pt idx="179">
                  <c:v>-8.5331174182743084</c:v>
                </c:pt>
                <c:pt idx="180">
                  <c:v>-8.7629394606421442</c:v>
                </c:pt>
                <c:pt idx="181">
                  <c:v>-9.0005528126056884</c:v>
                </c:pt>
                <c:pt idx="182">
                  <c:v>-9.2463418499277701</c:v>
                </c:pt>
                <c:pt idx="183">
                  <c:v>-9.5007182797975034</c:v>
                </c:pt>
                <c:pt idx="184">
                  <c:v>-9.7641236365776667</c:v>
                </c:pt>
                <c:pt idx="185">
                  <c:v>-10.037032049060352</c:v>
                </c:pt>
                <c:pt idx="186">
                  <c:v>-10.319953313347263</c:v>
                </c:pt>
                <c:pt idx="187">
                  <c:v>-10.61343631032212</c:v>
                </c:pt>
                <c:pt idx="188">
                  <c:v>-10.918072812297074</c:v>
                </c:pt>
                <c:pt idx="189">
                  <c:v>-11.234501729923569</c:v>
                </c:pt>
                <c:pt idx="190">
                  <c:v>-11.563413858011367</c:v>
                </c:pt>
                <c:pt idx="191">
                  <c:v>-11.905557187680502</c:v>
                </c:pt>
                <c:pt idx="192">
                  <c:v>-12.261742862488308</c:v>
                </c:pt>
                <c:pt idx="193">
                  <c:v>-12.632851868077598</c:v>
                </c:pt>
                <c:pt idx="194">
                  <c:v>-13.019842558773336</c:v>
                </c:pt>
                <c:pt idx="195">
                  <c:v>-13.423759140753594</c:v>
                </c:pt>
                <c:pt idx="196">
                  <c:v>-13.845741250332409</c:v>
                </c:pt>
                <c:pt idx="197">
                  <c:v>-14.287034787974328</c:v>
                </c:pt>
                <c:pt idx="198">
                  <c:v>-14.749004194436004</c:v>
                </c:pt>
                <c:pt idx="199">
                  <c:v>-15.233146385493193</c:v>
                </c:pt>
                <c:pt idx="200">
                  <c:v>-15.741106596717909</c:v>
                </c:pt>
                <c:pt idx="201">
                  <c:v>-16.274696430435224</c:v>
                </c:pt>
                <c:pt idx="202">
                  <c:v>-16.835914444048143</c:v>
                </c:pt>
                <c:pt idx="203">
                  <c:v>-17.42696967309351</c:v>
                </c:pt>
                <c:pt idx="204">
                  <c:v>-18.050308544274788</c:v>
                </c:pt>
                <c:pt idx="205">
                  <c:v>-18.70864570365055</c:v>
                </c:pt>
                <c:pt idx="206">
                  <c:v>-19.404999362953713</c:v>
                </c:pt>
                <c:pt idx="207">
                  <c:v>-20.14273185158336</c:v>
                </c:pt>
                <c:pt idx="208">
                  <c:v>-20.925596150511662</c:v>
                </c:pt>
                <c:pt idx="209">
                  <c:v>-21.757789272030511</c:v>
                </c:pt>
                <c:pt idx="210">
                  <c:v>-22.644013426750249</c:v>
                </c:pt>
                <c:pt idx="211">
                  <c:v>-23.589545971055987</c:v>
                </c:pt>
                <c:pt idx="212">
                  <c:v>-24.600319129016327</c:v>
                </c:pt>
                <c:pt idx="213">
                  <c:v>-25.683010392188603</c:v>
                </c:pt>
                <c:pt idx="214">
                  <c:v>-26.845144255797717</c:v>
                </c:pt>
                <c:pt idx="215">
                  <c:v>-28.095205453356844</c:v>
                </c:pt>
                <c:pt idx="216">
                  <c:v>-29.442762957101497</c:v>
                </c:pt>
                <c:pt idx="217">
                  <c:v>-30.898602500265273</c:v>
                </c:pt>
                <c:pt idx="218">
                  <c:v>-32.474862931469254</c:v>
                </c:pt>
                <c:pt idx="219">
                  <c:v>-34.185167881893612</c:v>
                </c:pt>
                <c:pt idx="220">
                  <c:v>-36.044738402284203</c:v>
                </c:pt>
                <c:pt idx="221">
                  <c:v>-38.070463632086238</c:v>
                </c:pt>
                <c:pt idx="222">
                  <c:v>-40.280894313020831</c:v>
                </c:pt>
                <c:pt idx="223">
                  <c:v>-42.696107274729144</c:v>
                </c:pt>
                <c:pt idx="224">
                  <c:v>-45.337367738016631</c:v>
                </c:pt>
                <c:pt idx="225">
                  <c:v>-48.226491892409619</c:v>
                </c:pt>
                <c:pt idx="226">
                  <c:v>-51.384789662123445</c:v>
                </c:pt>
                <c:pt idx="227">
                  <c:v>-54.83145792610464</c:v>
                </c:pt>
                <c:pt idx="228">
                  <c:v>-58.581317590194466</c:v>
                </c:pt>
                <c:pt idx="229">
                  <c:v>-62.641872900241708</c:v>
                </c:pt>
                <c:pt idx="230">
                  <c:v>-67.009849166496622</c:v>
                </c:pt>
                <c:pt idx="231">
                  <c:v>-71.667646382829687</c:v>
                </c:pt>
                <c:pt idx="232">
                  <c:v>-76.580483281073683</c:v>
                </c:pt>
                <c:pt idx="233">
                  <c:v>-81.69525717357476</c:v>
                </c:pt>
                <c:pt idx="234">
                  <c:v>-86.942090248525218</c:v>
                </c:pt>
                <c:pt idx="235">
                  <c:v>-92.238997878234557</c:v>
                </c:pt>
                <c:pt idx="236">
                  <c:v>-97.499162823383614</c:v>
                </c:pt>
                <c:pt idx="237">
                  <c:v>-102.63932695217143</c:v>
                </c:pt>
                <c:pt idx="238">
                  <c:v>-107.58735575441594</c:v>
                </c:pt>
                <c:pt idx="239">
                  <c:v>-112.2873708192316</c:v>
                </c:pt>
                <c:pt idx="240">
                  <c:v>-116.70177130917594</c:v>
                </c:pt>
                <c:pt idx="241">
                  <c:v>-120.81045362950444</c:v>
                </c:pt>
                <c:pt idx="242">
                  <c:v>-124.60815067506438</c:v>
                </c:pt>
                <c:pt idx="243">
                  <c:v>-128.10093336322285</c:v>
                </c:pt>
                <c:pt idx="244">
                  <c:v>-131.30269841331815</c:v>
                </c:pt>
                <c:pt idx="245">
                  <c:v>-134.2321307612674</c:v>
                </c:pt>
                <c:pt idx="246">
                  <c:v>-136.91033385776026</c:v>
                </c:pt>
                <c:pt idx="247">
                  <c:v>-139.35912702703311</c:v>
                </c:pt>
                <c:pt idx="248">
                  <c:v>-141.59991156919472</c:v>
                </c:pt>
                <c:pt idx="249">
                  <c:v>-143.65297667170569</c:v>
                </c:pt>
                <c:pt idx="250">
                  <c:v>-145.53712232024665</c:v>
                </c:pt>
                <c:pt idx="251">
                  <c:v>-147.26949786259348</c:v>
                </c:pt>
                <c:pt idx="252">
                  <c:v>-148.86557942552844</c:v>
                </c:pt>
                <c:pt idx="253">
                  <c:v>-150.33923130714587</c:v>
                </c:pt>
                <c:pt idx="254">
                  <c:v>-151.7028138789619</c:v>
                </c:pt>
                <c:pt idx="255">
                  <c:v>-152.96731342532334</c:v>
                </c:pt>
                <c:pt idx="256">
                  <c:v>-154.14247844950253</c:v>
                </c:pt>
                <c:pt idx="257">
                  <c:v>-155.23695317375399</c:v>
                </c:pt>
                <c:pt idx="258">
                  <c:v>-156.25840305465846</c:v>
                </c:pt>
                <c:pt idx="259">
                  <c:v>-157.21362976190881</c:v>
                </c:pt>
                <c:pt idx="260">
                  <c:v>-158.10867470097179</c:v>
                </c:pt>
                <c:pt idx="261">
                  <c:v>-158.94891113378594</c:v>
                </c:pt>
                <c:pt idx="262">
                  <c:v>-159.73912549859878</c:v>
                </c:pt>
                <c:pt idx="263">
                  <c:v>-160.4835888065478</c:v>
                </c:pt>
                <c:pt idx="264">
                  <c:v>-161.18611910221591</c:v>
                </c:pt>
                <c:pt idx="265">
                  <c:v>-161.85013598563432</c:v>
                </c:pt>
                <c:pt idx="266">
                  <c:v>-162.47870814734773</c:v>
                </c:pt>
                <c:pt idx="267">
                  <c:v>-163.07459479343052</c:v>
                </c:pt>
                <c:pt idx="268">
                  <c:v>-163.64028175051376</c:v>
                </c:pt>
                <c:pt idx="269">
                  <c:v>-164.17801295191936</c:v>
                </c:pt>
                <c:pt idx="270">
                  <c:v>-164.68981792057087</c:v>
                </c:pt>
                <c:pt idx="271">
                  <c:v>-165.17753578540263</c:v>
                </c:pt>
                <c:pt idx="272">
                  <c:v>-165.6428362968108</c:v>
                </c:pt>
                <c:pt idx="273">
                  <c:v>-166.08723824357145</c:v>
                </c:pt>
                <c:pt idx="274">
                  <c:v>-166.51212561831926</c:v>
                </c:pt>
                <c:pt idx="275">
                  <c:v>-166.91876183056397</c:v>
                </c:pt>
                <c:pt idx="276">
                  <c:v>-167.30830222461645</c:v>
                </c:pt>
                <c:pt idx="277">
                  <c:v>-167.68180512396103</c:v>
                </c:pt>
                <c:pt idx="278">
                  <c:v>-168.0402415928269</c:v>
                </c:pt>
                <c:pt idx="279">
                  <c:v>-168.38450407931396</c:v>
                </c:pt>
                <c:pt idx="280">
                  <c:v>-168.71541408180789</c:v>
                </c:pt>
                <c:pt idx="281">
                  <c:v>-169.03372896105131</c:v>
                </c:pt>
                <c:pt idx="282">
                  <c:v>-169.34014800364415</c:v>
                </c:pt>
                <c:pt idx="283">
                  <c:v>-169.63531782853116</c:v>
                </c:pt>
                <c:pt idx="284">
                  <c:v>-169.91983721584481</c:v>
                </c:pt>
                <c:pt idx="285">
                  <c:v>-170.19426142700956</c:v>
                </c:pt>
                <c:pt idx="286">
                  <c:v>-170.45910607602633</c:v>
                </c:pt>
                <c:pt idx="287">
                  <c:v>-170.71485060412348</c:v>
                </c:pt>
                <c:pt idx="288">
                  <c:v>-170.96194140330238</c:v>
                </c:pt>
                <c:pt idx="289">
                  <c:v>-171.20079462856074</c:v>
                </c:pt>
                <c:pt idx="290">
                  <c:v>-171.43179873361643</c:v>
                </c:pt>
                <c:pt idx="291">
                  <c:v>-171.65531676066075</c:v>
                </c:pt>
                <c:pt idx="292">
                  <c:v>-171.87168841095283</c:v>
                </c:pt>
                <c:pt idx="293">
                  <c:v>-172.08123191983842</c:v>
                </c:pt>
                <c:pt idx="294">
                  <c:v>-172.28424575697122</c:v>
                </c:pt>
                <c:pt idx="295">
                  <c:v>-172.48101017007374</c:v>
                </c:pt>
                <c:pt idx="296">
                  <c:v>-172.67178858844477</c:v>
                </c:pt>
                <c:pt idx="297">
                  <c:v>-172.85682890056034</c:v>
                </c:pt>
                <c:pt idx="298">
                  <c:v>-173.03636461849067</c:v>
                </c:pt>
                <c:pt idx="299">
                  <c:v>-173.21061594042766</c:v>
                </c:pt>
                <c:pt idx="300">
                  <c:v>-173.37979072136955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E-4CBD-9840-07A22598DFCB}"/>
            </c:ext>
          </c:extLst>
        </c:ser>
        <c:ser>
          <c:idx val="1"/>
          <c:order val="1"/>
          <c:tx>
            <c:v>observations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results!$C$3:$C$11</c:f>
              <c:numCache>
                <c:formatCode>General</c:formatCode>
                <c:ptCount val="9"/>
                <c:pt idx="0">
                  <c:v>6.2831853071795862</c:v>
                </c:pt>
                <c:pt idx="1">
                  <c:v>12.566370614359172</c:v>
                </c:pt>
                <c:pt idx="2">
                  <c:v>18.849555921538759</c:v>
                </c:pt>
                <c:pt idx="3">
                  <c:v>21.991148575128552</c:v>
                </c:pt>
                <c:pt idx="4">
                  <c:v>25.132741228718345</c:v>
                </c:pt>
                <c:pt idx="5">
                  <c:v>31.415926535897931</c:v>
                </c:pt>
                <c:pt idx="6">
                  <c:v>37.699111843077517</c:v>
                </c:pt>
                <c:pt idx="7">
                  <c:v>50.26548245743669</c:v>
                </c:pt>
                <c:pt idx="8">
                  <c:v>62.831853071795862</c:v>
                </c:pt>
              </c:numCache>
            </c:numRef>
          </c:xVal>
          <c:yVal>
            <c:numRef>
              <c:f>results!$E$3:$E$11</c:f>
              <c:numCache>
                <c:formatCode>General</c:formatCode>
                <c:ptCount val="9"/>
                <c:pt idx="0">
                  <c:v>-0.16663007434640001</c:v>
                </c:pt>
                <c:pt idx="1">
                  <c:v>-0.222173432461864</c:v>
                </c:pt>
                <c:pt idx="2">
                  <c:v>-0.83315037173201301</c:v>
                </c:pt>
                <c:pt idx="3">
                  <c:v>-1.4580131505310201</c:v>
                </c:pt>
                <c:pt idx="4">
                  <c:v>-2.1106476083877701</c:v>
                </c:pt>
                <c:pt idx="5">
                  <c:v>-2.6383095104847101</c:v>
                </c:pt>
                <c:pt idx="6">
                  <c:v>-2.9993413382352498</c:v>
                </c:pt>
                <c:pt idx="7">
                  <c:v>-2.8882546220042999</c:v>
                </c:pt>
                <c:pt idx="8">
                  <c:v>-3.0548846963507099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E-4CBD-9840-07A22598D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442128"/>
        <c:axId val="1580804720"/>
      </c:scatterChart>
      <c:valAx>
        <c:axId val="1580442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Angular Frequency ω [rad/s]</a:t>
                </a:r>
                <a:endParaRPr lang="ja-JP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0804720"/>
        <c:crosses val="autoZero"/>
        <c:crossBetween val="midCat"/>
      </c:valAx>
      <c:valAx>
        <c:axId val="15808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Phase [degree]</a:t>
                </a:r>
                <a:endParaRPr lang="ja-JP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044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7370</xdr:colOff>
      <xdr:row>11</xdr:row>
      <xdr:rowOff>235136</xdr:rowOff>
    </xdr:from>
    <xdr:to>
      <xdr:col>6</xdr:col>
      <xdr:colOff>648891</xdr:colOff>
      <xdr:row>18</xdr:row>
      <xdr:rowOff>220266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DFD5E77-543D-402B-9C70-C36C0AF5D7FE}"/>
            </a:ext>
          </a:extLst>
        </xdr:cNvPr>
        <xdr:cNvSpPr txBox="1"/>
      </xdr:nvSpPr>
      <xdr:spPr>
        <a:xfrm>
          <a:off x="799136" y="2729495"/>
          <a:ext cx="3391864" cy="16520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/>
            <a:t>f</a:t>
          </a:r>
          <a:r>
            <a:rPr kumimoji="1" lang="ja-JP" altLang="en-US" sz="1400"/>
            <a:t>に周波数</a:t>
          </a:r>
          <a:r>
            <a:rPr kumimoji="1" lang="en-US" altLang="ja-JP" sz="1400"/>
            <a:t>[Hz]</a:t>
          </a:r>
          <a:r>
            <a:rPr kumimoji="1" lang="ja-JP" altLang="en-US" sz="1400"/>
            <a:t>を，</a:t>
          </a:r>
          <a:r>
            <a:rPr kumimoji="1" lang="en-US" altLang="ja-JP" sz="1400"/>
            <a:t>ratio</a:t>
          </a:r>
          <a:r>
            <a:rPr kumimoji="1" lang="ja-JP" altLang="en-US" sz="1400"/>
            <a:t>に振幅比を，</a:t>
          </a:r>
          <a:r>
            <a:rPr kumimoji="1" lang="en-US" altLang="ja-JP" sz="1400"/>
            <a:t>phase</a:t>
          </a:r>
          <a:r>
            <a:rPr kumimoji="1" lang="ja-JP" altLang="en-US" sz="1400"/>
            <a:t>に位相差</a:t>
          </a:r>
          <a:r>
            <a:rPr kumimoji="1" lang="en-US" altLang="ja-JP" sz="1400"/>
            <a:t>[rad]</a:t>
          </a:r>
          <a:r>
            <a:rPr kumimoji="1" lang="ja-JP" altLang="en-US" sz="1400"/>
            <a:t>を入力してください。</a:t>
          </a:r>
          <a:endParaRPr kumimoji="1" lang="en-US" altLang="ja-JP" sz="1400"/>
        </a:p>
        <a:p>
          <a:r>
            <a:rPr kumimoji="1" lang="ja-JP" altLang="en-US" sz="1400"/>
            <a:t>上記の入力に合わせて</a:t>
          </a:r>
          <a:r>
            <a:rPr kumimoji="1" lang="en-US" altLang="ja-JP" sz="1400"/>
            <a:t>param</a:t>
          </a:r>
          <a:r>
            <a:rPr kumimoji="1" lang="ja-JP" altLang="en-US" sz="1400"/>
            <a:t>シートで</a:t>
          </a:r>
          <a:r>
            <a:rPr kumimoji="1" lang="en-US" altLang="ja-JP" sz="1400"/>
            <a:t>residual</a:t>
          </a:r>
          <a:r>
            <a:rPr kumimoji="1" lang="ja-JP" altLang="en-US" sz="1400"/>
            <a:t>の範囲とグラフの表示範囲を変えてください。</a:t>
          </a:r>
          <a:endParaRPr kumimoji="1" lang="en-US" altLang="ja-JP" sz="1400"/>
        </a:p>
        <a:p>
          <a:endParaRPr kumimoji="1" lang="ja-JP" altLang="en-US" sz="1400"/>
        </a:p>
      </xdr:txBody>
    </xdr:sp>
    <xdr:clientData/>
  </xdr:twoCellAnchor>
  <xdr:twoCellAnchor>
    <xdr:from>
      <xdr:col>7</xdr:col>
      <xdr:colOff>54995</xdr:colOff>
      <xdr:row>11</xdr:row>
      <xdr:rowOff>235136</xdr:rowOff>
    </xdr:from>
    <xdr:to>
      <xdr:col>11</xdr:col>
      <xdr:colOff>0</xdr:colOff>
      <xdr:row>18</xdr:row>
      <xdr:rowOff>220266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9DFF501-0C1B-417C-A1CF-37850E645EED}"/>
            </a:ext>
          </a:extLst>
        </xdr:cNvPr>
        <xdr:cNvSpPr txBox="1"/>
      </xdr:nvSpPr>
      <xdr:spPr>
        <a:xfrm>
          <a:off x="4281714" y="2729495"/>
          <a:ext cx="3391864" cy="16520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/>
            <a:t>補足</a:t>
          </a:r>
          <a:endParaRPr kumimoji="1" lang="en-US" altLang="ja-JP" sz="1400"/>
        </a:p>
        <a:p>
          <a:r>
            <a:rPr kumimoji="1" lang="ja-JP" altLang="en-US" sz="1400"/>
            <a:t>黄色列：値を入力すべき列</a:t>
          </a:r>
          <a:endParaRPr kumimoji="1" lang="en-US" altLang="ja-JP" sz="1400"/>
        </a:p>
        <a:p>
          <a:r>
            <a:rPr kumimoji="1" lang="ja-JP" altLang="en-US" sz="1400"/>
            <a:t>青色列：自動的に計算される値</a:t>
          </a:r>
          <a:endParaRPr kumimoji="1" lang="en-US" altLang="ja-JP" sz="1400"/>
        </a:p>
        <a:p>
          <a:r>
            <a:rPr kumimoji="1" lang="ja-JP" altLang="en-US" sz="1400"/>
            <a:t>グレー列：設定値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11905</xdr:colOff>
      <xdr:row>4</xdr:row>
      <xdr:rowOff>29766</xdr:rowOff>
    </xdr:from>
    <xdr:to>
      <xdr:col>13</xdr:col>
      <xdr:colOff>142534</xdr:colOff>
      <xdr:row>16</xdr:row>
      <xdr:rowOff>7995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4BF9562-F444-43A3-80D9-9ACC43AA6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170728</xdr:colOff>
      <xdr:row>4</xdr:row>
      <xdr:rowOff>37724</xdr:rowOff>
    </xdr:from>
    <xdr:to>
      <xdr:col>20</xdr:col>
      <xdr:colOff>436613</xdr:colOff>
      <xdr:row>16</xdr:row>
      <xdr:rowOff>8070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1BBAC25-70D1-48CF-A52D-BA55B33D7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285750</xdr:colOff>
      <xdr:row>4</xdr:row>
      <xdr:rowOff>50799</xdr:rowOff>
    </xdr:from>
    <xdr:to>
      <xdr:col>5</xdr:col>
      <xdr:colOff>541734</xdr:colOff>
      <xdr:row>14</xdr:row>
      <xdr:rowOff>214313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CC09C7C-41D7-49FC-A735-45C4E8C01E97}"/>
            </a:ext>
          </a:extLst>
        </xdr:cNvPr>
        <xdr:cNvSpPr txBox="1"/>
      </xdr:nvSpPr>
      <xdr:spPr>
        <a:xfrm>
          <a:off x="410766" y="872330"/>
          <a:ext cx="2994421" cy="25447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/>
            <a:t>residual</a:t>
          </a:r>
          <a:r>
            <a:rPr kumimoji="1" lang="ja-JP" altLang="en-US" sz="1400"/>
            <a:t>がゲインの</a:t>
          </a:r>
          <a:r>
            <a:rPr kumimoji="1" lang="en-US" altLang="ja-JP" sz="1400"/>
            <a:t>2</a:t>
          </a:r>
          <a:r>
            <a:rPr kumimoji="1" lang="ja-JP" altLang="en-US" sz="1400"/>
            <a:t>乗誤差なので，これを最小化するように</a:t>
          </a:r>
          <a:r>
            <a:rPr kumimoji="1" lang="en-US" altLang="ja-JP" sz="1400"/>
            <a:t>K</a:t>
          </a:r>
          <a:r>
            <a:rPr kumimoji="1" lang="ja-JP" altLang="en-US" sz="1400"/>
            <a:t>，</a:t>
          </a:r>
          <a:r>
            <a:rPr kumimoji="1" lang="en-US" altLang="ja-JP" sz="1400"/>
            <a:t>omega_n</a:t>
          </a:r>
          <a:r>
            <a:rPr kumimoji="1" lang="ja-JP" altLang="en-US" sz="1400"/>
            <a:t>，</a:t>
          </a:r>
          <a:r>
            <a:rPr kumimoji="1" lang="en-US" altLang="ja-JP" sz="1400"/>
            <a:t>zeta</a:t>
          </a:r>
          <a:r>
            <a:rPr kumimoji="1" lang="ja-JP" altLang="en-US" sz="1400"/>
            <a:t>を変数として最適化します。</a:t>
          </a:r>
          <a:endParaRPr kumimoji="1" lang="en-US" altLang="ja-JP" sz="1400"/>
        </a:p>
        <a:p>
          <a:r>
            <a:rPr kumimoji="1" lang="en-US" altLang="ja-JP" sz="1400"/>
            <a:t>dB</a:t>
          </a:r>
          <a:r>
            <a:rPr kumimoji="1" lang="ja-JP" altLang="en-US" sz="1400"/>
            <a:t>で表現されたゲインの</a:t>
          </a:r>
          <a:r>
            <a:rPr kumimoji="1" lang="en-US" altLang="ja-JP" sz="1400"/>
            <a:t>2</a:t>
          </a:r>
          <a:r>
            <a:rPr kumimoji="1" lang="ja-JP" altLang="en-US" sz="1400"/>
            <a:t>乗誤差を残差に使うことの是非はありますが，ここではその形で進めます。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76A0-9D81-4C48-A82C-12ECD9193D9C}">
  <dimension ref="B1:L11"/>
  <sheetViews>
    <sheetView zoomScaleNormal="100" workbookViewId="0">
      <selection activeCell="C3" sqref="C3"/>
    </sheetView>
  </sheetViews>
  <sheetFormatPr defaultRowHeight="18" x14ac:dyDescent="0.55000000000000004"/>
  <cols>
    <col min="1" max="1" width="1.33203125" customWidth="1"/>
    <col min="2" max="2" width="9" style="1"/>
    <col min="3" max="3" width="9" style="1" customWidth="1"/>
    <col min="4" max="4" width="9.08203125" style="1" bestFit="1" customWidth="1"/>
    <col min="5" max="11" width="9" style="1"/>
  </cols>
  <sheetData>
    <row r="1" spans="2:12" ht="9" customHeight="1" x14ac:dyDescent="0.55000000000000004"/>
    <row r="2" spans="2:12" x14ac:dyDescent="0.55000000000000004">
      <c r="B2" s="14" t="s">
        <v>10</v>
      </c>
      <c r="C2" s="2" t="s">
        <v>0</v>
      </c>
      <c r="D2" s="9" t="s">
        <v>9</v>
      </c>
      <c r="E2" s="9" t="s">
        <v>7</v>
      </c>
      <c r="F2" s="9" t="s">
        <v>14</v>
      </c>
      <c r="G2" s="10" t="s">
        <v>12</v>
      </c>
      <c r="H2" s="10" t="s">
        <v>8</v>
      </c>
      <c r="I2" s="10" t="s">
        <v>11</v>
      </c>
      <c r="J2" s="10" t="s">
        <v>6</v>
      </c>
      <c r="K2" s="10" t="s">
        <v>7</v>
      </c>
      <c r="L2" s="10" t="s">
        <v>4</v>
      </c>
    </row>
    <row r="3" spans="2:12" x14ac:dyDescent="0.55000000000000004">
      <c r="B3" s="4">
        <v>1</v>
      </c>
      <c r="C3" s="11">
        <f t="shared" ref="C3:C11" si="0">B3*2*PI()</f>
        <v>6.2831853071795862</v>
      </c>
      <c r="D3">
        <v>1.6525469704079E-3</v>
      </c>
      <c r="E3">
        <v>-0.16663007434640001</v>
      </c>
      <c r="F3">
        <f>(180/PI())*$E3</f>
        <v>-9.5471999999998491</v>
      </c>
      <c r="G3" s="11">
        <f t="shared" ref="G3:G11" si="1">20*LOG10(D3)</f>
        <v>-55.636923753953127</v>
      </c>
      <c r="H3" s="11">
        <f>params!$B$3*params!$C$3^2*(params!$C$3^2-C3^2)/((params!$C$3^2-C3^2)^2+(2*params!$D$3*params!$C$3*C3)^2)</f>
        <v>1.6423892124955578E-3</v>
      </c>
      <c r="I3" s="5">
        <f>-params!$B$3*params!$C$3^2*(2*params!$D$3*params!$C$3*C3)/((params!$C$3^2-C3^2)^2+(2*params!$D$3*params!$C$3*C3)^2)</f>
        <v>-2.5192345731264379E-4</v>
      </c>
      <c r="J3" s="11">
        <f>10*LOG10(H3^2+I3^2)</f>
        <v>-55.58948103590015</v>
      </c>
      <c r="K3" s="5">
        <f>ATAN2(H3,I3)</f>
        <v>-0.15220212999631338</v>
      </c>
      <c r="L3" s="11">
        <f t="shared" ref="L3:L10" si="2">(J3-G3)^2</f>
        <v>2.2508114962542969E-3</v>
      </c>
    </row>
    <row r="4" spans="2:12" x14ac:dyDescent="0.55000000000000004">
      <c r="B4" s="6">
        <v>2</v>
      </c>
      <c r="C4" s="12">
        <f t="shared" si="0"/>
        <v>12.566370614359172</v>
      </c>
      <c r="D4">
        <v>2.0324109774938499E-3</v>
      </c>
      <c r="E4">
        <v>-0.222173432461864</v>
      </c>
      <c r="F4">
        <f t="shared" ref="F4:F11" si="3">(180/PI())*$E4</f>
        <v>-12.729599999999646</v>
      </c>
      <c r="G4" s="12">
        <f t="shared" si="1"/>
        <v>-53.839769360728553</v>
      </c>
      <c r="H4" s="12">
        <f>params!$B$3*params!$C$3^2*(params!$C$3^2-C4^2)/((params!$C$3^2-C4^2)^2+(2*params!$D$3*params!$C$3*C4)^2)</f>
        <v>1.9422074874791769E-3</v>
      </c>
      <c r="I4" s="7">
        <f>-params!$B$3*params!$C$3^2*(2*params!$D$3*params!$C$3*C4)/((params!$C$3^2-C4^2)^2+(2*params!$D$3*params!$C$3*C4)^2)</f>
        <v>-8.0734578251360285E-4</v>
      </c>
      <c r="J4" s="12">
        <f t="shared" ref="J4:J10" si="4">10*LOG10(H4^2+I4^2)</f>
        <v>-53.541871261239287</v>
      </c>
      <c r="K4" s="7">
        <f t="shared" ref="K4:K10" si="5">ATAN2(H4,I4)</f>
        <v>-0.39395405504816022</v>
      </c>
      <c r="L4" s="12">
        <f t="shared" si="2"/>
        <v>8.8743277679316987E-2</v>
      </c>
    </row>
    <row r="5" spans="2:12" x14ac:dyDescent="0.55000000000000004">
      <c r="B5" s="6">
        <v>3</v>
      </c>
      <c r="C5" s="12">
        <f t="shared" si="0"/>
        <v>18.849555921538759</v>
      </c>
      <c r="D5">
        <v>3.10641566341841E-3</v>
      </c>
      <c r="E5">
        <v>-0.83315037173201301</v>
      </c>
      <c r="F5">
        <f t="shared" si="3"/>
        <v>-47.73599999999999</v>
      </c>
      <c r="G5" s="12">
        <f t="shared" si="1"/>
        <v>-50.154808652439804</v>
      </c>
      <c r="H5" s="12">
        <f>params!$B$3*params!$C$3^2*(params!$C$3^2-C5^2)/((params!$C$3^2-C5^2)^2+(2*params!$D$3*params!$C$3*C5)^2)</f>
        <v>1.6742724415133967E-3</v>
      </c>
      <c r="I5" s="7">
        <f>-params!$B$3*params!$C$3^2*(2*params!$D$3*params!$C$3*C5)/((params!$C$3^2-C5^2)^2+(2*params!$D$3*params!$C$3*C5)^2)</f>
        <v>-2.55669167778064E-3</v>
      </c>
      <c r="J5" s="12">
        <f t="shared" si="4"/>
        <v>-50.296596083071691</v>
      </c>
      <c r="K5" s="7">
        <f t="shared" si="5"/>
        <v>-0.99101290063133252</v>
      </c>
      <c r="L5" s="12">
        <f t="shared" si="2"/>
        <v>2.010367548519202E-2</v>
      </c>
    </row>
    <row r="6" spans="2:12" x14ac:dyDescent="0.55000000000000004">
      <c r="B6" s="6">
        <v>3.5</v>
      </c>
      <c r="C6" s="12">
        <f t="shared" si="0"/>
        <v>21.991148575128552</v>
      </c>
      <c r="D6">
        <v>3.1064812964183498E-3</v>
      </c>
      <c r="E6">
        <v>-1.4580131505310201</v>
      </c>
      <c r="F6">
        <f t="shared" si="3"/>
        <v>-83.53799999999984</v>
      </c>
      <c r="G6" s="12">
        <f t="shared" si="1"/>
        <v>-50.154625137085283</v>
      </c>
      <c r="H6" s="12">
        <f>params!$B$3*params!$C$3^2*(params!$C$3^2-C6^2)/((params!$C$3^2-C6^2)^2+(2*params!$D$3*params!$C$3*C6)^2)</f>
        <v>1.0204193507814726E-4</v>
      </c>
      <c r="I6" s="7">
        <f>-params!$B$3*params!$C$3^2*(2*params!$D$3*params!$C$3*C6)/((params!$C$3^2-C6^2)^2+(2*params!$D$3*params!$C$3*C6)^2)</f>
        <v>-3.1279030572422496E-3</v>
      </c>
      <c r="J6" s="12">
        <f t="shared" si="4"/>
        <v>-50.090314711658557</v>
      </c>
      <c r="K6" s="7">
        <f t="shared" si="5"/>
        <v>-1.5381847795896941</v>
      </c>
      <c r="L6" s="12">
        <f t="shared" si="2"/>
        <v>4.1358308185664491E-3</v>
      </c>
    </row>
    <row r="7" spans="2:12" x14ac:dyDescent="0.55000000000000004">
      <c r="B7" s="6">
        <v>4</v>
      </c>
      <c r="C7" s="12">
        <f t="shared" si="0"/>
        <v>25.132741228718345</v>
      </c>
      <c r="D7">
        <v>2.5387678395426602E-3</v>
      </c>
      <c r="E7">
        <v>-2.1106476083877701</v>
      </c>
      <c r="F7">
        <f t="shared" si="3"/>
        <v>-120.9312000000002</v>
      </c>
      <c r="G7" s="12">
        <f t="shared" si="1"/>
        <v>-51.907540237078308</v>
      </c>
      <c r="H7" s="12">
        <f>params!$B$3*params!$C$3^2*(params!$C$3^2-C7^2)/((params!$C$3^2-C7^2)^2+(2*params!$D$3*params!$C$3*C7)^2)</f>
        <v>-1.1027473036015699E-3</v>
      </c>
      <c r="I7" s="7">
        <f>-params!$B$3*params!$C$3^2*(2*params!$D$3*params!$C$3*C7)/((params!$C$3^2-C7^2)^2+(2*params!$D$3*params!$C$3*C7)^2)</f>
        <v>-2.1826948554572712E-3</v>
      </c>
      <c r="J7" s="12">
        <f t="shared" si="4"/>
        <v>-52.232836778707615</v>
      </c>
      <c r="K7" s="7">
        <f t="shared" si="5"/>
        <v>-2.0386134764564616</v>
      </c>
      <c r="L7" s="12">
        <f t="shared" si="2"/>
        <v>0.10581783999598716</v>
      </c>
    </row>
    <row r="8" spans="2:12" x14ac:dyDescent="0.55000000000000004">
      <c r="B8" s="6">
        <v>5</v>
      </c>
      <c r="C8" s="12">
        <f t="shared" si="0"/>
        <v>31.415926535897931</v>
      </c>
      <c r="D8">
        <v>1.17426192420477E-3</v>
      </c>
      <c r="E8">
        <v>-2.6383095104847101</v>
      </c>
      <c r="F8">
        <f t="shared" si="3"/>
        <v>-151.1640000000001</v>
      </c>
      <c r="G8" s="12">
        <f t="shared" si="1"/>
        <v>-58.604700420381363</v>
      </c>
      <c r="H8" s="12">
        <f>params!$B$3*params!$C$3^2*(params!$C$3^2-C8^2)/((params!$C$3^2-C8^2)^2+(2*params!$D$3*params!$C$3*C8)^2)</f>
        <v>-1.0296250499295951E-3</v>
      </c>
      <c r="I8" s="7">
        <f>-params!$B$3*params!$C$3^2*(2*params!$D$3*params!$C$3*C8)/((params!$C$3^2-C8^2)^2+(2*params!$D$3*params!$C$3*C8)^2)</f>
        <v>-7.2051484043420076E-4</v>
      </c>
      <c r="J8" s="12">
        <f t="shared" si="4"/>
        <v>-58.015437853069884</v>
      </c>
      <c r="K8" s="7">
        <f t="shared" si="5"/>
        <v>-2.5310118630134517</v>
      </c>
      <c r="L8" s="12">
        <f t="shared" si="2"/>
        <v>0.34723037323451567</v>
      </c>
    </row>
    <row r="9" spans="2:12" x14ac:dyDescent="0.55000000000000004">
      <c r="B9" s="6">
        <v>6</v>
      </c>
      <c r="C9" s="12">
        <f t="shared" si="0"/>
        <v>37.699111843077517</v>
      </c>
      <c r="D9">
        <v>7.0576393326852299E-4</v>
      </c>
      <c r="E9">
        <v>-2.9993413382352498</v>
      </c>
      <c r="F9">
        <f t="shared" si="3"/>
        <v>-171.84960000000015</v>
      </c>
      <c r="G9" s="12">
        <f t="shared" si="1"/>
        <v>-63.026810784147884</v>
      </c>
      <c r="H9" s="12">
        <f>params!$B$3*params!$C$3^2*(params!$C$3^2-C9^2)/((params!$C$3^2-C9^2)^2+(2*params!$D$3*params!$C$3*C9)^2)</f>
        <v>-6.8100211820655522E-4</v>
      </c>
      <c r="I9" s="7">
        <f>-params!$B$3*params!$C$3^2*(2*params!$D$3*params!$C$3*C9)/((params!$C$3^2-C9^2)^2+(2*params!$D$3*params!$C$3*C9)^2)</f>
        <v>-3.0474566869234443E-4</v>
      </c>
      <c r="J9" s="12">
        <f t="shared" si="4"/>
        <v>-62.544304199867526</v>
      </c>
      <c r="K9" s="7">
        <f t="shared" si="5"/>
        <v>-2.7208230735216259</v>
      </c>
      <c r="L9" s="12">
        <f t="shared" si="2"/>
        <v>0.2328126038738984</v>
      </c>
    </row>
    <row r="10" spans="2:12" x14ac:dyDescent="0.55000000000000004">
      <c r="B10" s="6">
        <v>8</v>
      </c>
      <c r="C10" s="12">
        <f t="shared" si="0"/>
        <v>50.26548245743669</v>
      </c>
      <c r="D10">
        <v>3.4144551386219602E-4</v>
      </c>
      <c r="E10">
        <v>-2.8882546220042999</v>
      </c>
      <c r="F10">
        <f t="shared" si="3"/>
        <v>-165.4847999999993</v>
      </c>
      <c r="G10" s="12">
        <f t="shared" si="1"/>
        <v>-69.333571779145359</v>
      </c>
      <c r="H10" s="12">
        <f>params!$B$3*params!$C$3^2*(params!$C$3^2-C10^2)/((params!$C$3^2-C10^2)^2+(2*params!$D$3*params!$C$3*C10)^2)</f>
        <v>-3.4757912033030604E-4</v>
      </c>
      <c r="I10" s="7">
        <f>-params!$B$3*params!$C$3^2*(2*params!$D$3*params!$C$3*C10)/((params!$C$3^2-C10^2)^2+(2*params!$D$3*params!$C$3*C10)^2)</f>
        <v>-9.4741068117768052E-5</v>
      </c>
      <c r="J10" s="12">
        <f t="shared" si="4"/>
        <v>-68.867684216750192</v>
      </c>
      <c r="K10" s="7">
        <f t="shared" si="5"/>
        <v>-2.8754831725112711</v>
      </c>
      <c r="L10" s="12">
        <f t="shared" si="2"/>
        <v>0.21705122079451086</v>
      </c>
    </row>
    <row r="11" spans="2:12" x14ac:dyDescent="0.55000000000000004">
      <c r="B11" s="8">
        <v>10</v>
      </c>
      <c r="C11" s="13">
        <f t="shared" si="0"/>
        <v>62.831853071795862</v>
      </c>
      <c r="D11">
        <v>2.5561813843923099E-4</v>
      </c>
      <c r="E11">
        <v>-3.0548846963507099</v>
      </c>
      <c r="F11">
        <f t="shared" si="3"/>
        <v>-175.03199999999973</v>
      </c>
      <c r="G11" s="12">
        <f t="shared" si="1"/>
        <v>-71.848166645282589</v>
      </c>
      <c r="H11" s="12">
        <f>params!$B$3*params!$C$3^2*(params!$C$3^2-C11^2)/((params!$C$3^2-C11^2)^2+(2*params!$D$3*params!$C$3*C11)^2)</f>
        <v>-2.1135482883778638E-4</v>
      </c>
      <c r="I11" s="7">
        <f>-params!$B$3*params!$C$3^2*(2*params!$D$3*params!$C$3*C11)/((params!$C$3^2-C11^2)^2+(2*params!$D$3*params!$C$3*C11)^2)</f>
        <v>-4.2401128487751759E-5</v>
      </c>
      <c r="J11" s="12">
        <f t="shared" ref="J11" si="6">10*LOG10(H11^2+I11^2)</f>
        <v>-73.328392960636151</v>
      </c>
      <c r="K11" s="7">
        <f t="shared" ref="K11" si="7">ATAN2(H11,I11)</f>
        <v>-2.9436050011582306</v>
      </c>
      <c r="L11" s="12">
        <f t="shared" ref="L11" si="8">(J11-G11)^2</f>
        <v>2.1910699446651827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2090-7A34-4A9E-82D2-64C509CDEF68}">
  <dimension ref="B1:E3"/>
  <sheetViews>
    <sheetView tabSelected="1" zoomScale="85" zoomScaleNormal="85" workbookViewId="0">
      <selection activeCell="D3" sqref="B2:D3"/>
    </sheetView>
  </sheetViews>
  <sheetFormatPr defaultRowHeight="18" x14ac:dyDescent="0.55000000000000004"/>
  <cols>
    <col min="1" max="1" width="1.58203125" customWidth="1"/>
    <col min="2" max="5" width="9" style="1"/>
  </cols>
  <sheetData>
    <row r="1" spans="2:5" ht="8.25" customHeight="1" x14ac:dyDescent="0.55000000000000004"/>
    <row r="2" spans="2:5" x14ac:dyDescent="0.55000000000000004">
      <c r="B2" s="10" t="s">
        <v>1</v>
      </c>
      <c r="C2" s="10" t="s">
        <v>2</v>
      </c>
      <c r="D2" s="10" t="s">
        <v>3</v>
      </c>
      <c r="E2" s="10" t="s">
        <v>4</v>
      </c>
    </row>
    <row r="3" spans="2:5" x14ac:dyDescent="0.55000000000000004">
      <c r="B3" s="3">
        <v>1.5460146626405018E-3</v>
      </c>
      <c r="C3" s="3">
        <v>22.170426704728737</v>
      </c>
      <c r="D3" s="3">
        <v>0.24888258434123525</v>
      </c>
      <c r="E3" s="3">
        <f>SUM(results!L3:L11)</f>
        <v>3.2092155780434242</v>
      </c>
    </row>
  </sheetData>
  <phoneticPr fontId="1"/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8BC4-F4E8-4DFF-BD1D-8B5B04B9FA7D}">
  <dimension ref="A1:G302"/>
  <sheetViews>
    <sheetView topLeftCell="A282" zoomScale="85" zoomScaleNormal="85" workbookViewId="0">
      <selection activeCell="S59" sqref="S59"/>
    </sheetView>
  </sheetViews>
  <sheetFormatPr defaultRowHeight="18" x14ac:dyDescent="0.55000000000000004"/>
  <cols>
    <col min="5" max="5" width="13.75" bestFit="1" customWidth="1"/>
  </cols>
  <sheetData>
    <row r="1" spans="1:7" x14ac:dyDescent="0.55000000000000004">
      <c r="A1" t="s">
        <v>0</v>
      </c>
      <c r="B1" t="s">
        <v>5</v>
      </c>
      <c r="C1" t="s">
        <v>8</v>
      </c>
      <c r="D1" t="s">
        <v>11</v>
      </c>
      <c r="E1" t="s">
        <v>6</v>
      </c>
      <c r="F1" t="s">
        <v>7</v>
      </c>
      <c r="G1" t="s">
        <v>13</v>
      </c>
    </row>
    <row r="2" spans="1:7" x14ac:dyDescent="0.55000000000000004">
      <c r="A2">
        <f>10^B2</f>
        <v>0.1</v>
      </c>
      <c r="B2">
        <v>-1</v>
      </c>
      <c r="C2">
        <f>params!$B$3*params!$C$3^2*(params!$C$3^2-A2^2)/((params!$C$3^2-A2^2)^2+(2*params!$D$3*params!$C$3*A2)^2)</f>
        <v>1.5460383229159533E-3</v>
      </c>
      <c r="D2">
        <f>-params!$B$3*params!$C$3^2*(2*params!$D$3*params!$C$3*A2)/((params!$C$3^2-A2^2)^2+(2*params!$D$3*params!$C$3*A2)^2)</f>
        <v>-3.4711992409298784E-6</v>
      </c>
      <c r="E2">
        <f>10*LOG10(C2^2+D2^2)</f>
        <v>-56.215573008613049</v>
      </c>
      <c r="F2">
        <f t="shared" ref="F2:F31" si="0">ATAN2(C2,D2)</f>
        <v>-2.2452182178793398E-3</v>
      </c>
      <c r="G2">
        <f>(180/PI())*$F2</f>
        <v>-0.12864152797037029</v>
      </c>
    </row>
    <row r="3" spans="1:7" x14ac:dyDescent="0.55000000000000004">
      <c r="A3">
        <f t="shared" ref="A3:A66" si="1">10^B3</f>
        <v>0.10232929922807538</v>
      </c>
      <c r="B3">
        <v>-0.99</v>
      </c>
      <c r="C3">
        <f>params!$B$3*params!$C$3^2*(params!$C$3^2-A3^2)/((params!$C$3^2-A3^2)^2+(2*params!$D$3*params!$C$3*A3)^2)</f>
        <v>1.546039438000426E-3</v>
      </c>
      <c r="D3">
        <f>-params!$B$3*params!$C$3^2*(2*params!$D$3*params!$C$3*A3)/((params!$C$3^2-A3^2)^2+(2*params!$D$3*params!$C$3*A3)^2)</f>
        <v>-3.5520598258290624E-6</v>
      </c>
      <c r="E3">
        <f t="shared" ref="E3:E66" si="2">10*LOG10(C3^2+D3^2)</f>
        <v>-56.215565712074806</v>
      </c>
      <c r="F3">
        <f t="shared" si="0"/>
        <v>-2.2975180894905496E-3</v>
      </c>
      <c r="G3">
        <f>(180/PI())*$F3</f>
        <v>-0.13163808988276868</v>
      </c>
    </row>
    <row r="4" spans="1:7" x14ac:dyDescent="0.55000000000000004">
      <c r="A4">
        <f t="shared" si="1"/>
        <v>0.10471285480508996</v>
      </c>
      <c r="B4">
        <v>-0.98</v>
      </c>
      <c r="C4">
        <f>params!$B$3*params!$C$3^2*(params!$C$3^2-A4^2)/((params!$C$3^2-A4^2)^2+(2*params!$D$3*params!$C$3*A4)^2)</f>
        <v>1.5460406056381803E-3</v>
      </c>
      <c r="D4">
        <f>-params!$B$3*params!$C$3^2*(2*params!$D$3*params!$C$3*A4)/((params!$C$3^2-A4^2)^2+(2*params!$D$3*params!$C$3*A4)^2)</f>
        <v>-3.6348043225340934E-6</v>
      </c>
      <c r="E4">
        <f t="shared" si="2"/>
        <v>-56.21555807165673</v>
      </c>
      <c r="F4">
        <f t="shared" si="0"/>
        <v>-2.3510363261510813E-3</v>
      </c>
      <c r="G4">
        <f t="shared" ref="G4:G67" si="3">(180/PI())*$F4</f>
        <v>-0.13470445897039945</v>
      </c>
    </row>
    <row r="5" spans="1:7" x14ac:dyDescent="0.55000000000000004">
      <c r="A5">
        <f t="shared" si="1"/>
        <v>0.10715193052376064</v>
      </c>
      <c r="B5">
        <v>-0.97</v>
      </c>
      <c r="C5">
        <f>params!$B$3*params!$C$3^2*(params!$C$3^2-A5^2)/((params!$C$3^2-A5^2)^2+(2*params!$D$3*params!$C$3*A5)^2)</f>
        <v>1.5460418283060689E-3</v>
      </c>
      <c r="D5">
        <f>-params!$B$3*params!$C$3^2*(2*params!$D$3*params!$C$3*A5)/((params!$C$3^2-A5^2)^2+(2*params!$D$3*params!$C$3*A5)^2)</f>
        <v>-3.7194766435162223E-6</v>
      </c>
      <c r="E5">
        <f t="shared" si="2"/>
        <v>-56.215550071151824</v>
      </c>
      <c r="F5">
        <f t="shared" si="0"/>
        <v>-2.4058013175667112E-3</v>
      </c>
      <c r="G5">
        <f t="shared" si="3"/>
        <v>-0.13784226184358522</v>
      </c>
    </row>
    <row r="6" spans="1:7" x14ac:dyDescent="0.55000000000000004">
      <c r="A6">
        <f t="shared" si="1"/>
        <v>0.10964781961431849</v>
      </c>
      <c r="B6">
        <v>-0.96</v>
      </c>
      <c r="C6">
        <f>params!$B$3*params!$C$3^2*(params!$C$3^2-A6^2)/((params!$C$3^2-A6^2)^2+(2*params!$D$3*params!$C$3*A6)^2)</f>
        <v>1.5460431085976851E-3</v>
      </c>
      <c r="D6">
        <f>-params!$B$3*params!$C$3^2*(2*params!$D$3*params!$C$3*A6)/((params!$C$3^2-A6^2)^2+(2*params!$D$3*params!$C$3*A6)^2)</f>
        <v>-3.8061217262831349E-6</v>
      </c>
      <c r="E6">
        <f t="shared" si="2"/>
        <v>-56.215541693589223</v>
      </c>
      <c r="F6">
        <f t="shared" si="0"/>
        <v>-2.4618421154638417E-3</v>
      </c>
      <c r="G6">
        <f t="shared" si="3"/>
        <v>-0.14105316304363644</v>
      </c>
    </row>
    <row r="7" spans="1:7" x14ac:dyDescent="0.55000000000000004">
      <c r="A7">
        <f t="shared" si="1"/>
        <v>0.11220184543019632</v>
      </c>
      <c r="B7">
        <v>-0.95</v>
      </c>
      <c r="C7">
        <f>params!$B$3*params!$C$3^2*(params!$C$3^2-A7^2)/((params!$C$3^2-A7^2)^2+(2*params!$D$3*params!$C$3*A7)^2)</f>
        <v>1.5460444492288636E-3</v>
      </c>
      <c r="D7">
        <f>-params!$B$3*params!$C$3^2*(2*params!$D$3*params!$C$3*A7)/((params!$C$3^2-A7^2)^2+(2*params!$D$3*params!$C$3*A7)^2)</f>
        <v>-3.8947855574112925E-6</v>
      </c>
      <c r="E7">
        <f t="shared" si="2"/>
        <v>-56.215532921198232</v>
      </c>
      <c r="F7">
        <f t="shared" si="0"/>
        <v>-2.5191884490628285E-3</v>
      </c>
      <c r="G7">
        <f t="shared" si="3"/>
        <v>-0.14433886592940764</v>
      </c>
    </row>
    <row r="8" spans="1:7" x14ac:dyDescent="0.55000000000000004">
      <c r="A8">
        <f t="shared" si="1"/>
        <v>0.11481536214968829</v>
      </c>
      <c r="B8">
        <v>-0.94</v>
      </c>
      <c r="C8">
        <f>params!$B$3*params!$C$3^2*(params!$C$3^2-A8^2)/((params!$C$3^2-A8^2)^2+(2*params!$D$3*params!$C$3*A8)^2)</f>
        <v>1.5460458530434438E-3</v>
      </c>
      <c r="D8">
        <f>-params!$B$3*params!$C$3^2*(2*params!$D$3*params!$C$3*A8)/((params!$C$3^2-A8^2)^2+(2*params!$D$3*params!$C$3*A8)^2)</f>
        <v>-3.9855151971492703E-6</v>
      </c>
      <c r="E8">
        <f t="shared" si="2"/>
        <v>-56.215523735370567</v>
      </c>
      <c r="F8">
        <f t="shared" si="0"/>
        <v>-2.5778707409155207E-3</v>
      </c>
      <c r="G8">
        <f t="shared" si="3"/>
        <v>-0.14770111358472185</v>
      </c>
    </row>
    <row r="9" spans="1:7" x14ac:dyDescent="0.55000000000000004">
      <c r="A9">
        <f t="shared" si="1"/>
        <v>0.11748975549395291</v>
      </c>
      <c r="B9">
        <v>-0.93</v>
      </c>
      <c r="C9">
        <f>params!$B$3*params!$C$3^2*(params!$C$3^2-A9^2)/((params!$C$3^2-A9^2)^2+(2*params!$D$3*params!$C$3*A9)^2)</f>
        <v>1.546047323019303E-3</v>
      </c>
      <c r="D9">
        <f>-params!$B$3*params!$C$3^2*(2*params!$D$3*params!$C$3*A9)/((params!$C$3^2-A9^2)^2+(2*params!$D$3*params!$C$3*A9)^2)</f>
        <v>-4.0783588046061078E-6</v>
      </c>
      <c r="E9">
        <f t="shared" si="2"/>
        <v>-56.215514116620923</v>
      </c>
      <c r="F9">
        <f t="shared" si="0"/>
        <v>-2.6379201231157374E-3</v>
      </c>
      <c r="G9">
        <f t="shared" si="3"/>
        <v>-0.15114168974716227</v>
      </c>
    </row>
    <row r="10" spans="1:7" x14ac:dyDescent="0.55000000000000004">
      <c r="A10">
        <f t="shared" si="1"/>
        <v>0.12022644346174129</v>
      </c>
      <c r="B10">
        <v>-0.92</v>
      </c>
      <c r="C10">
        <f>params!$B$3*params!$C$3^2*(params!$C$3^2-A10^2)/((params!$C$3^2-A10^2)^2+(2*params!$D$3*params!$C$3*A10)^2)</f>
        <v>1.5460488622746735E-3</v>
      </c>
      <c r="D10">
        <f>-params!$B$3*params!$C$3^2*(2*params!$D$3*params!$C$3*A10)/((params!$C$3^2-A10^2)^2+(2*params!$D$3*params!$C$3*A10)^2)</f>
        <v>-4.1733656635392663E-6</v>
      </c>
      <c r="E10">
        <f t="shared" si="2"/>
        <v>-56.215504044545611</v>
      </c>
      <c r="F10">
        <f t="shared" si="0"/>
        <v>-2.6993684538917186E-3</v>
      </c>
      <c r="G10">
        <f t="shared" si="3"/>
        <v>-0.15466241975874984</v>
      </c>
    </row>
    <row r="11" spans="1:7" x14ac:dyDescent="0.55000000000000004">
      <c r="A11">
        <f t="shared" si="1"/>
        <v>0.12302687708123815</v>
      </c>
      <c r="B11">
        <v>-0.91</v>
      </c>
      <c r="C11">
        <f>params!$B$3*params!$C$3^2*(params!$C$3^2-A11^2)/((params!$C$3^2-A11^2)^2+(2*params!$D$3*params!$C$3*A11)^2)</f>
        <v>1.5460504740747614E-3</v>
      </c>
      <c r="D11">
        <f>-params!$B$3*params!$C$3^2*(2*params!$D$3*params!$C$3*A11)/((params!$C$3^2-A11^2)^2+(2*params!$D$3*params!$C$3*A11)^2)</f>
        <v>-4.2705862087569469E-6</v>
      </c>
      <c r="E11">
        <f t="shared" si="2"/>
        <v>-56.215493497779292</v>
      </c>
      <c r="F11">
        <f t="shared" si="0"/>
        <v>-2.7622483345896734E-3</v>
      </c>
      <c r="G11">
        <f t="shared" si="3"/>
        <v>-0.15826517153902878</v>
      </c>
    </row>
    <row r="12" spans="1:7" x14ac:dyDescent="0.55000000000000004">
      <c r="A12">
        <f t="shared" si="1"/>
        <v>0.12589254117941667</v>
      </c>
      <c r="B12">
        <v>-0.9</v>
      </c>
      <c r="C12">
        <f>params!$B$3*params!$C$3^2*(params!$C$3^2-A12^2)/((params!$C$3^2-A12^2)^2+(2*params!$D$3*params!$C$3*A12)^2)</f>
        <v>1.5460521618386718E-3</v>
      </c>
      <c r="D12">
        <f>-params!$B$3*params!$C$3^2*(2*params!$D$3*params!$C$3*A12)/((params!$C$3^2-A12^2)^2+(2*params!$D$3*params!$C$3*A12)^2)</f>
        <v>-4.3700720531501739E-6</v>
      </c>
      <c r="E12">
        <f t="shared" si="2"/>
        <v>-56.215482453949619</v>
      </c>
      <c r="F12">
        <f t="shared" si="0"/>
        <v>-2.826593127057945E-3</v>
      </c>
      <c r="G12">
        <f t="shared" si="3"/>
        <v>-0.16195185658110589</v>
      </c>
    </row>
    <row r="13" spans="1:7" x14ac:dyDescent="0.55000000000000004">
      <c r="A13">
        <f t="shared" si="1"/>
        <v>0.12882495516931336</v>
      </c>
      <c r="B13">
        <v>-0.89</v>
      </c>
      <c r="C13">
        <f>params!$B$3*params!$C$3^2*(params!$C$3^2-A13^2)/((params!$C$3^2-A13^2)^2+(2*params!$D$3*params!$C$3*A13)^2)</f>
        <v>1.5460539291466649E-3</v>
      </c>
      <c r="D13">
        <f>-params!$B$3*params!$C$3^2*(2*params!$D$3*params!$C$3*A13)/((params!$C$3^2-A13^2)^2+(2*params!$D$3*params!$C$3*A13)^2)</f>
        <v>-4.4718760153703154E-6</v>
      </c>
      <c r="E13">
        <f t="shared" si="2"/>
        <v>-56.215470889629785</v>
      </c>
      <c r="F13">
        <f t="shared" si="0"/>
        <v>-2.8924369714414437E-3</v>
      </c>
      <c r="G13">
        <f t="shared" si="3"/>
        <v>-0.16572443097119655</v>
      </c>
    </row>
    <row r="14" spans="1:7" x14ac:dyDescent="0.55000000000000004">
      <c r="A14">
        <f t="shared" si="1"/>
        <v>0.1318256738556407</v>
      </c>
      <c r="B14">
        <v>-0.88</v>
      </c>
      <c r="C14">
        <f>params!$B$3*params!$C$3^2*(params!$C$3^2-A14^2)/((params!$C$3^2-A14^2)^2+(2*params!$D$3*params!$C$3*A14)^2)</f>
        <v>1.5460557797477516E-3</v>
      </c>
      <c r="D14">
        <f>-params!$B$3*params!$C$3^2*(2*params!$D$3*params!$C$3*A14)/((params!$C$3^2-A14^2)^2+(2*params!$D$3*params!$C$3*A14)^2)</f>
        <v>-4.5760521481681917E-6</v>
      </c>
      <c r="E14">
        <f t="shared" si="2"/>
        <v>-56.215458780288863</v>
      </c>
      <c r="F14">
        <f t="shared" si="0"/>
        <v>-2.9598148043962816E-3</v>
      </c>
      <c r="G14">
        <f t="shared" si="3"/>
        <v>-0.16958489643224622</v>
      </c>
    </row>
    <row r="15" spans="1:7" x14ac:dyDescent="0.55000000000000004">
      <c r="A15">
        <f t="shared" si="1"/>
        <v>0.13489628825916533</v>
      </c>
      <c r="B15">
        <v>-0.87</v>
      </c>
      <c r="C15">
        <f>params!$B$3*params!$C$3^2*(params!$C$3^2-A15^2)/((params!$C$3^2-A15^2)^2+(2*params!$D$3*params!$C$3*A15)^2)</f>
        <v>1.5460577175676492E-3</v>
      </c>
      <c r="D15">
        <f>-params!$B$3*params!$C$3^2*(2*params!$D$3*params!$C$3*A15)/((params!$C$3^2-A15^2)^2+(2*params!$D$3*params!$C$3*A15)^2)</f>
        <v>-4.6826557674114406E-6</v>
      </c>
      <c r="E15">
        <f t="shared" si="2"/>
        <v>-56.21544610023966</v>
      </c>
      <c r="F15">
        <f t="shared" si="0"/>
        <v>-3.0287623777348273E-3</v>
      </c>
      <c r="G15">
        <f t="shared" si="3"/>
        <v>-0.17353530139221363</v>
      </c>
    </row>
    <row r="16" spans="1:7" x14ac:dyDescent="0.55000000000000004">
      <c r="A16">
        <f t="shared" si="1"/>
        <v>0.13803842646028844</v>
      </c>
      <c r="B16">
        <v>-0.86</v>
      </c>
      <c r="C16">
        <f>params!$B$3*params!$C$3^2*(params!$C$3^2-A16^2)/((params!$C$3^2-A16^2)^2+(2*params!$D$3*params!$C$3*A16)^2)</f>
        <v>1.5460597467171118E-3</v>
      </c>
      <c r="D16">
        <f>-params!$B$3*params!$C$3^2*(2*params!$D$3*params!$C$3*A16)/((params!$C$3^2-A16^2)^2+(2*params!$D$3*params!$C$3*A16)^2)</f>
        <v>-4.7917434817971993E-6</v>
      </c>
      <c r="E16">
        <f t="shared" si="2"/>
        <v>-56.215432822584319</v>
      </c>
      <c r="F16">
        <f t="shared" si="0"/>
        <v>-3.0993162775116399E-3</v>
      </c>
      <c r="G16">
        <f t="shared" si="3"/>
        <v>-0.17757774207761398</v>
      </c>
    </row>
    <row r="17" spans="1:7" x14ac:dyDescent="0.55000000000000004">
      <c r="A17">
        <f t="shared" si="1"/>
        <v>0.14125375446227542</v>
      </c>
      <c r="B17">
        <v>-0.85</v>
      </c>
      <c r="C17">
        <f>params!$B$3*params!$C$3^2*(params!$C$3^2-A17^2)/((params!$C$3^2-A17^2)^2+(2*params!$D$3*params!$C$3*A17)^2)</f>
        <v>1.546061871500651E-3</v>
      </c>
      <c r="D17">
        <f>-params!$B$3*params!$C$3^2*(2*params!$D$3*params!$C$3*A17)/((params!$C$3^2-A17^2)^2+(2*params!$D$3*params!$C$3*A17)^2)</f>
        <v>-4.903373223277689E-6</v>
      </c>
      <c r="E17">
        <f t="shared" si="2"/>
        <v>-56.215418919157187</v>
      </c>
      <c r="F17">
        <f t="shared" si="0"/>
        <v>-3.1715139435610079E-3</v>
      </c>
      <c r="G17">
        <f t="shared" si="3"/>
        <v>-0.18171436363293772</v>
      </c>
    </row>
    <row r="18" spans="1:7" x14ac:dyDescent="0.55000000000000004">
      <c r="A18">
        <f t="shared" si="1"/>
        <v>0.14454397707459271</v>
      </c>
      <c r="B18">
        <v>-0.84</v>
      </c>
      <c r="C18">
        <f>params!$B$3*params!$C$3^2*(params!$C$3^2-A18^2)/((params!$C$3^2-A18^2)^2+(2*params!$D$3*params!$C$3*A18)^2)</f>
        <v>1.5460640964256719E-3</v>
      </c>
      <c r="D18">
        <f>-params!$B$3*params!$C$3^2*(2*params!$D$3*params!$C$3*A18)/((params!$C$3^2-A18^2)^2+(2*params!$D$3*params!$C$3*A18)^2)</f>
        <v>-5.0176042782168164E-6</v>
      </c>
      <c r="E18">
        <f t="shared" si="2"/>
        <v>-56.215404360465094</v>
      </c>
      <c r="F18">
        <f t="shared" si="0"/>
        <v>-3.2453936894971292E-3</v>
      </c>
      <c r="G18">
        <f t="shared" si="3"/>
        <v>-0.18594736126657627</v>
      </c>
    </row>
    <row r="19" spans="1:7" x14ac:dyDescent="0.55000000000000004">
      <c r="A19">
        <f t="shared" si="1"/>
        <v>0.14791083881682074</v>
      </c>
      <c r="B19">
        <v>-0.83</v>
      </c>
      <c r="C19">
        <f>params!$B$3*params!$C$3^2*(params!$C$3^2-A19^2)/((params!$C$3^2-A19^2)^2+(2*params!$D$3*params!$C$3*A19)^2)</f>
        <v>1.5460664262120357E-3</v>
      </c>
      <c r="D19">
        <f>-params!$B$3*params!$C$3^2*(2*params!$D$3*params!$C$3*A19)/((params!$C$3^2-A19^2)^2+(2*params!$D$3*params!$C$3*A19)^2)</f>
        <v>-5.134497319296408E-6</v>
      </c>
      <c r="E19">
        <f t="shared" si="2"/>
        <v>-56.215389115624752</v>
      </c>
      <c r="F19">
        <f t="shared" si="0"/>
        <v>-3.3209947231882574E-3</v>
      </c>
      <c r="G19">
        <f t="shared" si="3"/>
        <v>-0.19027898142390426</v>
      </c>
    </row>
    <row r="20" spans="1:7" x14ac:dyDescent="0.55000000000000004">
      <c r="A20">
        <f t="shared" si="1"/>
        <v>0.15135612484362079</v>
      </c>
      <c r="B20">
        <v>-0.82</v>
      </c>
      <c r="C20">
        <f>params!$B$3*params!$C$3^2*(params!$C$3^2-A20^2)/((params!$C$3^2-A20^2)^2+(2*params!$D$3*params!$C$3*A20)^2)</f>
        <v>1.5460688658020785E-3</v>
      </c>
      <c r="D20">
        <f>-params!$B$3*params!$C$3^2*(2*params!$D$3*params!$C$3*A20)/((params!$C$3^2-A20^2)^2+(2*params!$D$3*params!$C$3*A20)^2)</f>
        <v>-5.2541144381912451E-6</v>
      </c>
      <c r="E20">
        <f t="shared" si="2"/>
        <v>-56.215373152297225</v>
      </c>
      <c r="F20">
        <f t="shared" si="0"/>
        <v>-3.398357167716407E-3</v>
      </c>
      <c r="G20">
        <f t="shared" si="3"/>
        <v>-0.19471152298818217</v>
      </c>
    </row>
    <row r="21" spans="1:7" x14ac:dyDescent="0.55000000000000004">
      <c r="A21">
        <f t="shared" si="1"/>
        <v>0.15488166189124808</v>
      </c>
      <c r="B21">
        <v>-0.81</v>
      </c>
      <c r="C21">
        <f>params!$B$3*params!$C$3^2*(params!$C$3^2-A21^2)/((params!$C$3^2-A21^2)^2+(2*params!$D$3*params!$C$3*A21)^2)</f>
        <v>1.5460714203710958E-3</v>
      </c>
      <c r="D21">
        <f>-params!$B$3*params!$C$3^2*(2*params!$D$3*params!$C$3*A21)/((params!$C$3^2-A21^2)^2+(2*params!$D$3*params!$C$3*A21)^2)</f>
        <v>-5.376519179032645E-6</v>
      </c>
      <c r="E21">
        <f t="shared" si="2"/>
        <v>-56.215356436619324</v>
      </c>
      <c r="F21">
        <f t="shared" si="0"/>
        <v>-3.4775220828345771E-3</v>
      </c>
      <c r="G21">
        <f t="shared" si="3"/>
        <v>-0.19924733850996473</v>
      </c>
    </row>
    <row r="22" spans="1:7" x14ac:dyDescent="0.55000000000000004">
      <c r="A22">
        <f t="shared" si="1"/>
        <v>0.15848931924611132</v>
      </c>
      <c r="B22">
        <v>-0.8</v>
      </c>
      <c r="C22">
        <f>params!$B$3*params!$C$3^2*(params!$C$3^2-A22^2)/((params!$C$3^2-A22^2)^2+(2*params!$D$3*params!$C$3*A22)^2)</f>
        <v>1.546074095338327E-3</v>
      </c>
      <c r="D22">
        <f>-params!$B$3*params!$C$3^2*(2*params!$D$3*params!$C$3*A22)/((params!$C$3^2-A22^2)^2+(2*params!$D$3*params!$C$3*A22)^2)</f>
        <v>-5.5017765726809126E-6</v>
      </c>
      <c r="E22">
        <f t="shared" si="2"/>
        <v>-56.215338933131768</v>
      </c>
      <c r="F22">
        <f t="shared" si="0"/>
        <v>-3.5585314869337253E-3</v>
      </c>
      <c r="G22">
        <f t="shared" si="3"/>
        <v>-0.20388883546571571</v>
      </c>
    </row>
    <row r="23" spans="1:7" x14ac:dyDescent="0.55000000000000004">
      <c r="A23">
        <f t="shared" si="1"/>
        <v>0.16218100973589297</v>
      </c>
      <c r="B23">
        <v>-0.79</v>
      </c>
      <c r="C23">
        <f>params!$B$3*params!$C$3^2*(params!$C$3^2-A23^2)/((params!$C$3^2-A23^2)^2+(2*params!$D$3*params!$C$3*A23)^2)</f>
        <v>1.546076896378456E-3</v>
      </c>
      <c r="D23">
        <f>-params!$B$3*params!$C$3^2*(2*params!$D$3*params!$C$3*A23)/((params!$C$3^2-A23^2)^2+(2*params!$D$3*params!$C$3*A23)^2)</f>
        <v>-5.629953171827624E-6</v>
      </c>
      <c r="E23">
        <f t="shared" si="2"/>
        <v>-56.215320604703891</v>
      </c>
      <c r="F23">
        <f t="shared" si="0"/>
        <v>-3.6414283795320871E-3</v>
      </c>
      <c r="G23">
        <f t="shared" si="3"/>
        <v>-0.20863847754635112</v>
      </c>
    </row>
    <row r="24" spans="1:7" x14ac:dyDescent="0.55000000000000004">
      <c r="A24">
        <f t="shared" si="1"/>
        <v>0.16595869074375599</v>
      </c>
      <c r="B24">
        <v>-0.78</v>
      </c>
      <c r="C24">
        <f>params!$B$3*params!$C$3^2*(params!$C$3^2-A24^2)/((params!$C$3^2-A24^2)^2+(2*params!$D$3*params!$C$3*A24)^2)</f>
        <v>1.5460798294336532E-3</v>
      </c>
      <c r="D24">
        <f>-params!$B$3*params!$C$3^2*(2*params!$D$3*params!$C$3*A24)/((params!$C$3^2-A24^2)^2+(2*params!$D$3*params!$C$3*A24)^2)</f>
        <v>-5.7611170869493165E-6</v>
      </c>
      <c r="E24">
        <f t="shared" si="2"/>
        <v>-56.21530141245492</v>
      </c>
      <c r="F24">
        <f t="shared" si="0"/>
        <v>-3.7262567642997787E-3</v>
      </c>
      <c r="G24">
        <f t="shared" si="3"/>
        <v>-0.21349878597645169</v>
      </c>
    </row>
    <row r="25" spans="1:7" x14ac:dyDescent="0.55000000000000004">
      <c r="A25">
        <f t="shared" si="1"/>
        <v>0.16982436524617442</v>
      </c>
      <c r="B25">
        <v>-0.77</v>
      </c>
      <c r="C25">
        <f>params!$B$3*params!$C$3^2*(params!$C$3^2-A25^2)/((params!$C$3^2-A25^2)^2+(2*params!$D$3*params!$C$3*A25)^2)</f>
        <v>1.5460829007261873E-3</v>
      </c>
      <c r="D25">
        <f>-params!$B$3*params!$C$3^2*(2*params!$D$3*params!$C$3*A25)/((params!$C$3^2-A25^2)^2+(2*params!$D$3*params!$C$3*A25)^2)</f>
        <v>-5.8953380231348405E-6</v>
      </c>
      <c r="E25">
        <f t="shared" si="2"/>
        <v>-56.215281315671433</v>
      </c>
      <c r="F25">
        <f t="shared" si="0"/>
        <v>-3.8130616726319553E-3</v>
      </c>
      <c r="G25">
        <f t="shared" si="3"/>
        <v>-0.21847234086490541</v>
      </c>
    </row>
    <row r="26" spans="1:7" x14ac:dyDescent="0.55000000000000004">
      <c r="A26">
        <f t="shared" si="1"/>
        <v>0.17378008287493749</v>
      </c>
      <c r="B26">
        <v>-0.76</v>
      </c>
      <c r="C26">
        <f>params!$B$3*params!$C$3^2*(params!$C$3^2-A26^2)/((params!$C$3^2-A26^2)^2+(2*params!$D$3*params!$C$3*A26)^2)</f>
        <v>1.5460861167716292E-3</v>
      </c>
      <c r="D26">
        <f>-params!$B$3*params!$C$3^2*(2*params!$D$3*params!$C$3*A26)/((params!$C$3^2-A26^2)^2+(2*params!$D$3*params!$C$3*A26)^2)</f>
        <v>-6.032687317809292E-6</v>
      </c>
      <c r="E26">
        <f t="shared" si="2"/>
        <v>-56.215260271720979</v>
      </c>
      <c r="F26">
        <f t="shared" si="0"/>
        <v>-3.9018891877841831E-3</v>
      </c>
      <c r="G26">
        <f t="shared" si="3"/>
        <v>-0.22356178258776244</v>
      </c>
    </row>
    <row r="27" spans="1:7" x14ac:dyDescent="0.55000000000000004">
      <c r="A27">
        <f t="shared" si="1"/>
        <v>0.17782794100389224</v>
      </c>
      <c r="B27">
        <v>-0.75</v>
      </c>
      <c r="C27">
        <f>params!$B$3*params!$C$3^2*(params!$C$3^2-A27^2)/((params!$C$3^2-A27^2)^2+(2*params!$D$3*params!$C$3*A27)^2)</f>
        <v>1.5460894843926831E-3</v>
      </c>
      <c r="D27">
        <f>-params!$B$3*params!$C$3^2*(2*params!$D$3*params!$C$3*A27)/((params!$C$3^2-A27^2)^2+(2*params!$D$3*params!$C$3*A27)^2)</f>
        <v>-6.1732379793782428E-6</v>
      </c>
      <c r="E27">
        <f t="shared" si="2"/>
        <v>-56.2152382359616</v>
      </c>
      <c r="F27">
        <f t="shared" si="0"/>
        <v>-3.9927864695840712E-3</v>
      </c>
      <c r="G27">
        <f t="shared" si="3"/>
        <v>-0.22876981320410733</v>
      </c>
    </row>
    <row r="28" spans="1:7" x14ac:dyDescent="0.55000000000000004">
      <c r="A28">
        <f t="shared" si="1"/>
        <v>0.18197008586099833</v>
      </c>
      <c r="B28">
        <v>-0.74</v>
      </c>
      <c r="C28">
        <f>params!$B$3*params!$C$3^2*(params!$C$3^2-A28^2)/((params!$C$3^2-A28^2)^2+(2*params!$D$3*params!$C$3*A28)^2)</f>
        <v>1.5460930107336654E-3</v>
      </c>
      <c r="D28">
        <f>-params!$B$3*params!$C$3^2*(2*params!$D$3*params!$C$3*A28)/((params!$C$3^2-A28^2)^2+(2*params!$D$3*params!$C$3*A28)^2)</f>
        <v>-6.317064726816606E-6</v>
      </c>
      <c r="E28">
        <f t="shared" si="2"/>
        <v>-56.215215161647095</v>
      </c>
      <c r="F28">
        <f t="shared" si="0"/>
        <v>-4.0858017797335789E-3</v>
      </c>
      <c r="G28">
        <f t="shared" si="3"/>
        <v>-0.23409919790577449</v>
      </c>
    </row>
    <row r="29" spans="1:7" x14ac:dyDescent="0.55000000000000004">
      <c r="A29">
        <f t="shared" si="1"/>
        <v>0.18620871366628672</v>
      </c>
      <c r="B29">
        <v>-0.73</v>
      </c>
      <c r="C29">
        <f>params!$B$3*params!$C$3^2*(params!$C$3^2-A29^2)/((params!$C$3^2-A29^2)^2+(2*params!$D$3*params!$C$3*A29)^2)</f>
        <v>1.5460967032756671E-3</v>
      </c>
      <c r="D29">
        <f>-params!$B$3*params!$C$3^2*(2*params!$D$3*params!$C$3*A29)/((params!$C$3^2-A29^2)^2+(2*params!$D$3*params!$C$3*A29)^2)</f>
        <v>-6.4642440302273815E-6</v>
      </c>
      <c r="E29">
        <f t="shared" si="2"/>
        <v>-56.215190999827854</v>
      </c>
      <c r="F29">
        <f t="shared" si="0"/>
        <v>-4.1809845077168412E-3</v>
      </c>
      <c r="G29">
        <f t="shared" si="3"/>
        <v>-0.23955276650175716</v>
      </c>
    </row>
    <row r="30" spans="1:7" x14ac:dyDescent="0.55000000000000004">
      <c r="A30">
        <f t="shared" si="1"/>
        <v>0.19054607179632471</v>
      </c>
      <c r="B30">
        <v>-0.72</v>
      </c>
      <c r="C30">
        <f>params!$B$3*params!$C$3^2*(params!$C$3^2-A30^2)/((params!$C$3^2-A30^2)^2+(2*params!$D$3*params!$C$3*A30)^2)</f>
        <v>1.5461005698524371E-3</v>
      </c>
      <c r="D30">
        <f>-params!$B$3*params!$C$3^2*(2*params!$D$3*params!$C$3*A30)/((params!$C$3^2-A30^2)^2+(2*params!$D$3*params!$C$3*A30)^2)</f>
        <v>-6.6148541523962934E-6</v>
      </c>
      <c r="E30">
        <f t="shared" si="2"/>
        <v>-56.215165699246938</v>
      </c>
      <c r="F30">
        <f t="shared" si="0"/>
        <v>-4.2783851973287818E-3</v>
      </c>
      <c r="G30">
        <f t="shared" si="3"/>
        <v>-0.24513341493818508</v>
      </c>
    </row>
    <row r="31" spans="1:7" x14ac:dyDescent="0.55000000000000004">
      <c r="A31">
        <f t="shared" si="1"/>
        <v>0.19498445997580449</v>
      </c>
      <c r="B31">
        <v>-0.71</v>
      </c>
      <c r="C31">
        <f>params!$B$3*params!$C$3^2*(params!$C$3^2-A31^2)/((params!$C$3^2-A31^2)^2+(2*params!$D$3*params!$C$3*A31)^2)</f>
        <v>1.5461046186670054E-3</v>
      </c>
      <c r="D31">
        <f>-params!$B$3*params!$C$3^2*(2*params!$D$3*params!$C$3*A31)/((params!$C$3^2-A31^2)^2+(2*params!$D$3*params!$C$3*A31)^2)</f>
        <v>-6.7689751913691245E-6</v>
      </c>
      <c r="E31">
        <f t="shared" si="2"/>
        <v>-56.215139206231299</v>
      </c>
      <c r="F31">
        <f t="shared" si="0"/>
        <v>-4.3780555738401946E-3</v>
      </c>
      <c r="G31">
        <f t="shared" si="3"/>
        <v>-0.25084410685476888</v>
      </c>
    </row>
    <row r="32" spans="1:7" x14ac:dyDescent="0.55000000000000004">
      <c r="A32">
        <f t="shared" si="1"/>
        <v>0.19952623149688795</v>
      </c>
      <c r="B32">
        <v>-0.7</v>
      </c>
      <c r="C32">
        <f>params!$B$3*params!$C$3^2*(params!$C$3^2-A32^2)/((params!$C$3^2-A32^2)^2+(2*params!$D$3*params!$C$3*A32)^2)</f>
        <v>1.546108858309099E-3</v>
      </c>
      <c r="D32">
        <f>-params!$B$3*params!$C$3^2*(2*params!$D$3*params!$C$3*A32)/((params!$C$3^2-A32^2)^2+(2*params!$D$3*params!$C$3*A32)^2)</f>
        <v>-6.9266891240795635E-6</v>
      </c>
      <c r="E32">
        <f t="shared" si="2"/>
        <v>-56.21511146457793</v>
      </c>
      <c r="F32">
        <f t="shared" ref="F32" si="4">ATAN2(C32,D32)</f>
        <v>-4.4800485718154617E-3</v>
      </c>
      <c r="G32">
        <f t="shared" si="3"/>
        <v>-0.25668787517863806</v>
      </c>
    </row>
    <row r="33" spans="1:7" x14ac:dyDescent="0.55000000000000004">
      <c r="A33">
        <f t="shared" si="1"/>
        <v>0.20417379446695291</v>
      </c>
      <c r="B33">
        <v>-0.69</v>
      </c>
      <c r="C33">
        <f>params!$B$3*params!$C$3^2*(params!$C$3^2-A33^2)/((params!$C$3^2-A33^2)^2+(2*params!$D$3*params!$C$3*A33)^2)</f>
        <v>1.5461132977733743E-3</v>
      </c>
      <c r="D33">
        <f>-params!$B$3*params!$C$3^2*(2*params!$D$3*params!$C$3*A33)/((params!$C$3^2-A33^2)^2+(2*params!$D$3*params!$C$3*A33)^2)</f>
        <v>-7.0880798510561996E-6</v>
      </c>
      <c r="E33">
        <f t="shared" si="2"/>
        <v>-56.215082415434516</v>
      </c>
      <c r="F33">
        <f t="shared" ref="F33:F96" si="5">ATAN2(C33,D33)</f>
        <v>-4.5844183635995297E-3</v>
      </c>
      <c r="G33">
        <f t="shared" si="3"/>
        <v>-0.26266782375652431</v>
      </c>
    </row>
    <row r="34" spans="1:7" x14ac:dyDescent="0.55000000000000004">
      <c r="A34">
        <f t="shared" si="1"/>
        <v>0.20892961308540392</v>
      </c>
      <c r="B34">
        <v>-0.68</v>
      </c>
      <c r="C34">
        <f>params!$B$3*params!$C$3^2*(params!$C$3^2-A34^2)/((params!$C$3^2-A34^2)^2+(2*params!$D$3*params!$C$3*A34)^2)</f>
        <v>1.5461179464785117E-3</v>
      </c>
      <c r="D34">
        <f>-params!$B$3*params!$C$3^2*(2*params!$D$3*params!$C$3*A34)/((params!$C$3^2-A34^2)^2+(2*params!$D$3*params!$C$3*A34)^2)</f>
        <v>-7.2532332422383038E-6</v>
      </c>
      <c r="E34">
        <f t="shared" si="2"/>
        <v>-56.215051997174548</v>
      </c>
      <c r="F34">
        <f t="shared" si="5"/>
        <v>-4.6912203884912516E-3</v>
      </c>
      <c r="G34">
        <f t="shared" si="3"/>
        <v>-0.26878712902627117</v>
      </c>
    </row>
    <row r="35" spans="1:7" x14ac:dyDescent="0.55000000000000004">
      <c r="A35">
        <f t="shared" si="1"/>
        <v>0.21379620895022314</v>
      </c>
      <c r="B35">
        <v>-0.67</v>
      </c>
      <c r="C35">
        <f>params!$B$3*params!$C$3^2*(params!$C$3^2-A35^2)/((params!$C$3^2-A35^2)^2+(2*params!$D$3*params!$C$3*A35)^2)</f>
        <v>1.546122814287211E-3</v>
      </c>
      <c r="D35">
        <f>-params!$B$3*params!$C$3^2*(2*params!$D$3*params!$C$3*A35)/((params!$C$3^2-A35^2)^2+(2*params!$D$3*params!$C$3*A35)^2)</f>
        <v>-7.4222371839310956E-6</v>
      </c>
      <c r="E35">
        <f t="shared" si="2"/>
        <v>-56.215020145266564</v>
      </c>
      <c r="F35">
        <f t="shared" si="5"/>
        <v>-4.8005113826207297E-3</v>
      </c>
      <c r="G35">
        <f t="shared" si="3"/>
        <v>-0.27504904172867928</v>
      </c>
    </row>
    <row r="36" spans="1:7" x14ac:dyDescent="0.55000000000000004">
      <c r="A36">
        <f t="shared" si="1"/>
        <v>0.21877616239495523</v>
      </c>
      <c r="B36">
        <v>-0.66</v>
      </c>
      <c r="C36">
        <f>params!$B$3*params!$C$3^2*(params!$C$3^2-A36^2)/((params!$C$3^2-A36^2)^2+(2*params!$D$3*params!$C$3*A36)^2)</f>
        <v>1.546127911527129E-3</v>
      </c>
      <c r="D36">
        <f>-params!$B$3*params!$C$3^2*(2*params!$D$3*params!$C$3*A36)/((params!$C$3^2-A36^2)^2+(2*params!$D$3*params!$C$3*A36)^2)</f>
        <v>-7.5951816269321773E-6</v>
      </c>
      <c r="E36">
        <f t="shared" si="2"/>
        <v>-56.214986792137125</v>
      </c>
      <c r="F36">
        <f t="shared" si="5"/>
        <v>-4.9123494095487941E-3</v>
      </c>
      <c r="G36">
        <f t="shared" si="3"/>
        <v>-0.28145688866072782</v>
      </c>
    </row>
    <row r="37" spans="1:7" x14ac:dyDescent="0.55000000000000004">
      <c r="A37">
        <f t="shared" si="1"/>
        <v>0.22387211385683392</v>
      </c>
      <c r="B37">
        <v>-0.65</v>
      </c>
      <c r="C37">
        <f>params!$B$3*params!$C$3^2*(params!$C$3^2-A37^2)/((params!$C$3^2-A37^2)^2+(2*params!$D$3*params!$C$3*A37)^2)</f>
        <v>1.5461332490128068E-3</v>
      </c>
      <c r="D37">
        <f>-params!$B$3*params!$C$3^2*(2*params!$D$3*params!$C$3*A37)/((params!$C$3^2-A37^2)^2+(2*params!$D$3*params!$C$3*A37)^2)</f>
        <v>-7.7721586358619584E-6</v>
      </c>
      <c r="E37">
        <f t="shared" si="2"/>
        <v>-56.214951867027438</v>
      </c>
      <c r="F37">
        <f t="shared" si="5"/>
        <v>-5.0267938916073156E-3</v>
      </c>
      <c r="G37">
        <f t="shared" si="3"/>
        <v>-0.28801407447124178</v>
      </c>
    </row>
    <row r="38" spans="1:7" x14ac:dyDescent="0.55000000000000004">
      <c r="A38">
        <f t="shared" si="1"/>
        <v>0.22908676527677729</v>
      </c>
      <c r="B38">
        <v>-0.64</v>
      </c>
      <c r="C38">
        <f>params!$B$3*params!$C$3^2*(params!$C$3^2-A38^2)/((params!$C$3^2-A38^2)^2+(2*params!$D$3*params!$C$3*A38)^2)</f>
        <v>1.5461388380686313E-3</v>
      </c>
      <c r="D38">
        <f>-params!$B$3*params!$C$3^2*(2*params!$D$3*params!$C$3*A38)/((params!$C$3^2-A38^2)^2+(2*params!$D$3*params!$C$3*A38)^2)</f>
        <v>-7.9532624397321248E-6</v>
      </c>
      <c r="E38">
        <f t="shared" si="2"/>
        <v>-56.214915295843106</v>
      </c>
      <c r="F38">
        <f t="shared" si="5"/>
        <v>-5.1439056419996399E-3</v>
      </c>
      <c r="G38">
        <f t="shared" si="3"/>
        <v>-0.29472408350011153</v>
      </c>
    </row>
    <row r="39" spans="1:7" x14ac:dyDescent="0.55000000000000004">
      <c r="A39">
        <f t="shared" si="1"/>
        <v>0.23442288153199217</v>
      </c>
      <c r="B39">
        <v>-0.63</v>
      </c>
      <c r="C39">
        <f>params!$B$3*params!$C$3^2*(params!$C$3^2-A39^2)/((params!$C$3^2-A39^2)^2+(2*params!$D$3*params!$C$3*A39)^2)</f>
        <v>1.5461446905528796E-3</v>
      </c>
      <c r="D39">
        <f>-params!$B$3*params!$C$3^2*(2*params!$D$3*params!$C$3*A39)/((params!$C$3^2-A39^2)^2+(2*params!$D$3*params!$C$3*A39)^2)</f>
        <v>-8.1385894837872828E-6</v>
      </c>
      <c r="E39">
        <f t="shared" si="2"/>
        <v>-56.214877000996907</v>
      </c>
      <c r="F39">
        <f t="shared" si="5"/>
        <v>-5.2637468976809813E-3</v>
      </c>
      <c r="G39">
        <f t="shared" si="3"/>
        <v>-0.30159048166220059</v>
      </c>
    </row>
    <row r="40" spans="1:7" x14ac:dyDescent="0.55000000000000004">
      <c r="A40">
        <f t="shared" si="1"/>
        <v>0.23988329190194901</v>
      </c>
      <c r="B40">
        <v>-0.62</v>
      </c>
      <c r="C40">
        <f>params!$B$3*params!$C$3^2*(params!$C$3^2-A40^2)/((params!$C$3^2-A40^2)^2+(2*params!$D$3*params!$C$3*A40)^2)</f>
        <v>1.546150818882899E-3</v>
      </c>
      <c r="D40">
        <f>-params!$B$3*params!$C$3^2*(2*params!$D$3*params!$C$3*A40)/((params!$C$3^2-A40^2)^2+(2*params!$D$3*params!$C$3*A40)^2)</f>
        <v>-8.3282384826563224E-6</v>
      </c>
      <c r="E40">
        <f t="shared" si="2"/>
        <v>-56.214836901244041</v>
      </c>
      <c r="F40">
        <f t="shared" si="5"/>
        <v>-5.3863813530392636E-3</v>
      </c>
      <c r="G40">
        <f t="shared" si="3"/>
        <v>-0.30861691837711569</v>
      </c>
    </row>
    <row r="41" spans="1:7" x14ac:dyDescent="0.55000000000000004">
      <c r="A41">
        <f t="shared" si="1"/>
        <v>0.24547089156850299</v>
      </c>
      <c r="B41">
        <v>-0.61</v>
      </c>
      <c r="C41">
        <f>params!$B$3*params!$C$3^2*(params!$C$3^2-A41^2)/((params!$C$3^2-A41^2)^2+(2*params!$D$3*params!$C$3*A41)^2)</f>
        <v>1.5461572360614738E-3</v>
      </c>
      <c r="D41">
        <f>-params!$B$3*params!$C$3^2*(2*params!$D$3*params!$C$3*A41)/((params!$C$3^2-A41^2)^2+(2*params!$D$3*params!$C$3*A41)^2)</f>
        <v>-8.5223104748512988E-6</v>
      </c>
      <c r="E41">
        <f t="shared" si="2"/>
        <v>-56.214794911509742</v>
      </c>
      <c r="F41">
        <f t="shared" si="5"/>
        <v>-5.5118741943975267E-3</v>
      </c>
      <c r="G41">
        <f t="shared" si="3"/>
        <v>-0.31580712854604892</v>
      </c>
    </row>
    <row r="42" spans="1:7" x14ac:dyDescent="0.55000000000000004">
      <c r="A42">
        <f t="shared" si="1"/>
        <v>0.25118864315095801</v>
      </c>
      <c r="B42">
        <v>-0.6</v>
      </c>
      <c r="C42">
        <f>params!$B$3*params!$C$3^2*(params!$C$3^2-A42^2)/((params!$C$3^2-A42^2)^2+(2*params!$D$3*params!$C$3*A42)^2)</f>
        <v>1.5461639557044402E-3</v>
      </c>
      <c r="D42">
        <f>-params!$B$3*params!$C$3^2*(2*params!$D$3*params!$C$3*A42)/((params!$C$3^2-A42^2)^2+(2*params!$D$3*params!$C$3*A42)^2)</f>
        <v>-8.7209088786530938E-6</v>
      </c>
      <c r="E42">
        <f t="shared" si="2"/>
        <v>-56.214750942708555</v>
      </c>
      <c r="F42">
        <f t="shared" si="5"/>
        <v>-5.6402921353596938E-3</v>
      </c>
      <c r="G42">
        <f t="shared" si="3"/>
        <v>-0.32316493457694129</v>
      </c>
    </row>
    <row r="43" spans="1:7" x14ac:dyDescent="0.55000000000000004">
      <c r="A43">
        <f t="shared" si="1"/>
        <v>0.25703957827688634</v>
      </c>
      <c r="B43">
        <v>-0.59</v>
      </c>
      <c r="C43">
        <f>params!$B$3*params!$C$3^2*(params!$C$3^2-A43^2)/((params!$C$3^2-A43^2)^2+(2*params!$D$3*params!$C$3*A43)^2)</f>
        <v>1.5461709920696E-3</v>
      </c>
      <c r="D43">
        <f>-params!$B$3*params!$C$3^2*(2*params!$D$3*params!$C$3*A43)/((params!$C$3^2-A43^2)^2+(2*params!$D$3*params!$C$3*A43)^2)</f>
        <v>-8.9241395494245397E-6</v>
      </c>
      <c r="E43">
        <f t="shared" si="2"/>
        <v>-56.214704901555315</v>
      </c>
      <c r="F43">
        <f t="shared" si="5"/>
        <v>-5.7717034530221792E-3</v>
      </c>
      <c r="G43">
        <f t="shared" si="3"/>
        <v>-0.33069424845925466</v>
      </c>
    </row>
    <row r="44" spans="1:7" x14ac:dyDescent="0.55000000000000004">
      <c r="A44">
        <f t="shared" si="1"/>
        <v>0.2630267991895382</v>
      </c>
      <c r="B44">
        <v>-0.57999999999999996</v>
      </c>
      <c r="C44">
        <f>params!$B$3*params!$C$3^2*(params!$C$3^2-A44^2)/((params!$C$3^2-A44^2)^2+(2*params!$D$3*params!$C$3*A44)^2)</f>
        <v>1.5461783600870043E-3</v>
      </c>
      <c r="D44">
        <f>-params!$B$3*params!$C$3^2*(2*params!$D$3*params!$C$3*A44)/((params!$C$3^2-A44^2)^2+(2*params!$D$3*params!$C$3*A44)^2)</f>
        <v>-9.1321108383933171E-6</v>
      </c>
      <c r="E44">
        <f t="shared" si="2"/>
        <v>-56.214656690367022</v>
      </c>
      <c r="F44">
        <f t="shared" si="5"/>
        <v>-5.9061780250745629E-3</v>
      </c>
      <c r="G44">
        <f t="shared" si="3"/>
        <v>-0.33839907388968415</v>
      </c>
    </row>
    <row r="45" spans="1:7" x14ac:dyDescent="0.55000000000000004">
      <c r="A45">
        <f t="shared" si="1"/>
        <v>0.26915348039269155</v>
      </c>
      <c r="B45">
        <v>-0.56999999999999995</v>
      </c>
      <c r="C45">
        <f>params!$B$3*params!$C$3^2*(params!$C$3^2-A45^2)/((params!$C$3^2-A45^2)^2+(2*params!$D$3*params!$C$3*A45)^2)</f>
        <v>1.5461860753906624E-3</v>
      </c>
      <c r="D45">
        <f>-params!$B$3*params!$C$3^2*(2*params!$D$3*params!$C$3*A45)/((params!$C$3^2-A45^2)^2+(2*params!$D$3*params!$C$3*A45)^2)</f>
        <v>-9.3449336529484471E-6</v>
      </c>
      <c r="E45">
        <f t="shared" si="2"/>
        <v>-56.214606206855493</v>
      </c>
      <c r="F45">
        <f t="shared" si="5"/>
        <v>-6.0437873678132904E-3</v>
      </c>
      <c r="G45">
        <f t="shared" si="3"/>
        <v>-0.34628350845018246</v>
      </c>
    </row>
    <row r="46" spans="1:7" x14ac:dyDescent="0.55000000000000004">
      <c r="A46">
        <f t="shared" si="1"/>
        <v>0.27542287033381663</v>
      </c>
      <c r="B46">
        <v>-0.56000000000000005</v>
      </c>
      <c r="C46">
        <f>params!$B$3*params!$C$3^2*(params!$C$3^2-A46^2)/((params!$C$3^2-A46^2)^2+(2*params!$D$3*params!$C$3*A46)^2)</f>
        <v>1.5461941543517515E-3</v>
      </c>
      <c r="D46">
        <f>-params!$B$3*params!$C$3^2*(2*params!$D$3*params!$C$3*A46)/((params!$C$3^2-A46^2)^2+(2*params!$D$3*params!$C$3*A46)^2)</f>
        <v>-9.5627215184960787E-6</v>
      </c>
      <c r="E46">
        <f t="shared" si="2"/>
        <v>-56.214553343910126</v>
      </c>
      <c r="F46">
        <f t="shared" si="5"/>
        <v>-6.1846046750931851E-3</v>
      </c>
      <c r="G46">
        <f t="shared" si="3"/>
        <v>-0.35435174583971729</v>
      </c>
    </row>
    <row r="47" spans="1:7" x14ac:dyDescent="0.55000000000000004">
      <c r="A47">
        <f t="shared" si="1"/>
        <v>0.28183829312644532</v>
      </c>
      <c r="B47">
        <v>-0.55000000000000004</v>
      </c>
      <c r="C47">
        <f>params!$B$3*params!$C$3^2*(params!$C$3^2-A47^2)/((params!$C$3^2-A47^2)^2+(2*params!$D$3*params!$C$3*A47)^2)</f>
        <v>1.5462026141133901E-3</v>
      </c>
      <c r="D47">
        <f>-params!$B$3*params!$C$3^2*(2*params!$D$3*params!$C$3*A47)/((params!$C$3^2-A47^2)^2+(2*params!$D$3*params!$C$3*A47)^2)</f>
        <v>-9.7855906419219261E-6</v>
      </c>
      <c r="E47">
        <f t="shared" si="2"/>
        <v>-56.214497989370535</v>
      </c>
      <c r="F47">
        <f t="shared" si="5"/>
        <v>-6.3287048582423575E-3</v>
      </c>
      <c r="G47">
        <f t="shared" si="3"/>
        <v>-0.36260807816122703</v>
      </c>
    </row>
    <row r="48" spans="1:7" x14ac:dyDescent="0.55000000000000004">
      <c r="A48">
        <f t="shared" si="1"/>
        <v>0.28840315031266056</v>
      </c>
      <c r="B48">
        <v>-0.54</v>
      </c>
      <c r="C48">
        <f>params!$B$3*params!$C$3^2*(params!$C$3^2-A48^2)/((params!$C$3^2-A48^2)^2+(2*params!$D$3*params!$C$3*A48)^2)</f>
        <v>1.5462114726270608E-3</v>
      </c>
      <c r="D48">
        <f>-params!$B$3*params!$C$3^2*(2*params!$D$3*params!$C$3*A48)/((params!$C$3^2-A48^2)^2+(2*params!$D$3*params!$C$3*A48)^2)</f>
        <v>-1.0013659976709737E-5</v>
      </c>
      <c r="E48">
        <f t="shared" si="2"/>
        <v>-56.214440025788278</v>
      </c>
      <c r="F48">
        <f t="shared" si="5"/>
        <v>-6.4761645869669694E-3</v>
      </c>
      <c r="G48">
        <f t="shared" si="3"/>
        <v>-0.37105689826529131</v>
      </c>
    </row>
    <row r="49" spans="1:7" x14ac:dyDescent="0.55000000000000004">
      <c r="A49">
        <f t="shared" si="1"/>
        <v>0.29512092266663847</v>
      </c>
      <c r="B49">
        <v>-0.53</v>
      </c>
      <c r="C49">
        <f>params!$B$3*params!$C$3^2*(params!$C$3^2-A49^2)/((params!$C$3^2-A49^2)^2+(2*params!$D$3*params!$C$3*A49)^2)</f>
        <v>1.5462207486907455E-3</v>
      </c>
      <c r="D49">
        <f>-params!$B$3*params!$C$3^2*(2*params!$D$3*params!$C$3*A49)/((params!$C$3^2-A49^2)^2+(2*params!$D$3*params!$C$3*A49)^2)</f>
        <v>-1.0247051289767042E-5</v>
      </c>
      <c r="E49">
        <f t="shared" si="2"/>
        <v>-56.214379330177564</v>
      </c>
      <c r="F49">
        <f t="shared" si="5"/>
        <v>-6.6270623312732332E-3</v>
      </c>
      <c r="G49">
        <f t="shared" si="3"/>
        <v>-0.37970270215208451</v>
      </c>
    </row>
    <row r="50" spans="1:7" x14ac:dyDescent="0.55000000000000004">
      <c r="A50">
        <f t="shared" si="1"/>
        <v>0.30199517204020154</v>
      </c>
      <c r="B50">
        <v>-0.52</v>
      </c>
      <c r="C50">
        <f>params!$B$3*params!$C$3^2*(params!$C$3^2-A50^2)/((params!$C$3^2-A50^2)^2+(2*params!$D$3*params!$C$3*A50)^2)</f>
        <v>1.5462304619888667E-3</v>
      </c>
      <c r="D50">
        <f>-params!$B$3*params!$C$3^2*(2*params!$D$3*params!$C$3*A50)/((params!$C$3^2-A50^2)^2+(2*params!$D$3*params!$C$3*A50)^2)</f>
        <v>-1.0485889230011713E-5</v>
      </c>
      <c r="E50">
        <f t="shared" si="2"/>
        <v>-56.21431577375396</v>
      </c>
      <c r="F50">
        <f t="shared" si="5"/>
        <v>-6.7814784044349496E-3</v>
      </c>
      <c r="G50">
        <f t="shared" si="3"/>
        <v>-0.38855009143323416</v>
      </c>
    </row>
    <row r="51" spans="1:7" x14ac:dyDescent="0.55000000000000004">
      <c r="A51">
        <f t="shared" si="1"/>
        <v>0.30902954325135895</v>
      </c>
      <c r="B51">
        <v>-0.51</v>
      </c>
      <c r="C51">
        <f>params!$B$3*params!$C$3^2*(params!$C$3^2-A51^2)/((params!$C$3^2-A51^2)^2+(2*params!$D$3*params!$C$3*A51)^2)</f>
        <v>1.5462406331341132E-3</v>
      </c>
      <c r="D51">
        <f>-params!$B$3*params!$C$3^2*(2*params!$D$3*params!$C$3*A51)/((params!$C$3^2-A51^2)^2+(2*params!$D$3*params!$C$3*A51)^2)</f>
        <v>-1.073030139877491E-5</v>
      </c>
      <c r="E51">
        <f t="shared" si="2"/>
        <v>-56.214249221660928</v>
      </c>
      <c r="F51">
        <f t="shared" si="5"/>
        <v>-6.9394950070358766E-3</v>
      </c>
      <c r="G51">
        <f t="shared" si="3"/>
        <v>-0.39760377585526324</v>
      </c>
    </row>
    <row r="52" spans="1:7" x14ac:dyDescent="0.55000000000000004">
      <c r="A52">
        <f t="shared" si="1"/>
        <v>0.31622776601683794</v>
      </c>
      <c r="B52">
        <v>-0.5</v>
      </c>
      <c r="C52">
        <f>params!$B$3*params!$C$3^2*(params!$C$3^2-A52^2)/((params!$C$3^2-A52^2)^2+(2*params!$D$3*params!$C$3*A52)^2)</f>
        <v>1.5462512837112437E-3</v>
      </c>
      <c r="D52">
        <f>-params!$B$3*params!$C$3^2*(2*params!$D$3*params!$C$3*A52)/((params!$C$3^2-A52^2)^2+(2*params!$D$3*params!$C$3*A52)^2)</f>
        <v>-1.098041842207854E-5</v>
      </c>
      <c r="E52">
        <f t="shared" si="2"/>
        <v>-56.21417953268341</v>
      </c>
      <c r="F52">
        <f t="shared" si="5"/>
        <v>-7.1011962721173197E-3</v>
      </c>
      <c r="G52">
        <f t="shared" si="3"/>
        <v>-0.40686857588635611</v>
      </c>
    </row>
    <row r="53" spans="1:7" x14ac:dyDescent="0.55000000000000004">
      <c r="A53">
        <f t="shared" si="1"/>
        <v>0.32359365692962827</v>
      </c>
      <c r="B53">
        <v>-0.49</v>
      </c>
      <c r="C53">
        <f>params!$B$3*params!$C$3^2*(params!$C$3^2-A53^2)/((params!$C$3^2-A53^2)^2+(2*params!$D$3*params!$C$3*A53)^2)</f>
        <v>1.5462624363229603E-3</v>
      </c>
      <c r="D53">
        <f>-params!$B$3*params!$C$3^2*(2*params!$D$3*params!$C$3*A53)/((params!$C$3^2-A53^2)^2+(2*params!$D$3*params!$C$3*A53)^2)</f>
        <v>-1.1236374024847603E-5</v>
      </c>
      <c r="E53">
        <f t="shared" si="2"/>
        <v>-56.214106558947833</v>
      </c>
      <c r="F53">
        <f t="shared" si="5"/>
        <v>-7.26666831146228E-3</v>
      </c>
      <c r="G53">
        <f t="shared" si="3"/>
        <v>-0.41634942536824504</v>
      </c>
    </row>
    <row r="54" spans="1:7" x14ac:dyDescent="0.55000000000000004">
      <c r="A54">
        <f t="shared" si="1"/>
        <v>0.33113112148259105</v>
      </c>
      <c r="B54">
        <v>-0.48</v>
      </c>
      <c r="C54">
        <f>params!$B$3*params!$C$3^2*(params!$C$3^2-A54^2)/((params!$C$3^2-A54^2)^2+(2*params!$D$3*params!$C$3*A54)^2)</f>
        <v>1.5462741146379452E-3</v>
      </c>
      <c r="D54">
        <f>-params!$B$3*params!$C$3^2*(2*params!$D$3*params!$C$3*A54)/((params!$C$3^2-A54^2)^2+(2*params!$D$3*params!$C$3*A54)^2)</f>
        <v>-1.1498305107120667E-5</v>
      </c>
      <c r="E54">
        <f t="shared" si="2"/>
        <v>-56.214030145608007</v>
      </c>
      <c r="F54">
        <f t="shared" si="5"/>
        <v>-7.4359992630488644E-3</v>
      </c>
      <c r="G54">
        <f t="shared" si="3"/>
        <v>-0.42605137423509037</v>
      </c>
    </row>
    <row r="55" spans="1:7" x14ac:dyDescent="0.55000000000000004">
      <c r="A55">
        <f t="shared" si="1"/>
        <v>0.33884415613920255</v>
      </c>
      <c r="B55">
        <v>-0.47</v>
      </c>
      <c r="C55">
        <f>params!$B$3*params!$C$3^2*(params!$C$3^2-A55^2)/((params!$C$3^2-A55^2)^2+(2*params!$D$3*params!$C$3*A55)^2)</f>
        <v>1.5462863434411742E-3</v>
      </c>
      <c r="D55">
        <f>-params!$B$3*params!$C$3^2*(2*params!$D$3*params!$C$3*A55)/((params!$C$3^2-A55^2)^2+(2*params!$D$3*params!$C$3*A55)^2)</f>
        <v>-1.1766351822324275E-5</v>
      </c>
      <c r="E55">
        <f t="shared" si="2"/>
        <v>-56.213950130516196</v>
      </c>
      <c r="F55">
        <f t="shared" si="5"/>
        <v>-7.6092793397065962E-3</v>
      </c>
      <c r="G55">
        <f t="shared" si="3"/>
        <v>-0.43597959130128178</v>
      </c>
    </row>
    <row r="56" spans="1:7" x14ac:dyDescent="0.55000000000000004">
      <c r="A56">
        <f t="shared" si="1"/>
        <v>0.34673685045253166</v>
      </c>
      <c r="B56">
        <v>-0.46</v>
      </c>
      <c r="C56">
        <f>params!$B$3*params!$C$3^2*(params!$C$3^2-A56^2)/((params!$C$3^2-A56^2)^2+(2*params!$D$3*params!$C$3*A56)^2)</f>
        <v>1.5462991486866052E-3</v>
      </c>
      <c r="D56">
        <f>-params!$B$3*params!$C$3^2*(2*params!$D$3*params!$C$3*A56)/((params!$C$3^2-A56^2)^2+(2*params!$D$3*params!$C$3*A56)^2)</f>
        <v>-1.2040657657680172E-5</v>
      </c>
      <c r="E56">
        <f t="shared" si="2"/>
        <v>-56.2138663438786</v>
      </c>
      <c r="F56">
        <f t="shared" si="5"/>
        <v>-7.7866008790107247E-3</v>
      </c>
      <c r="G56">
        <f t="shared" si="3"/>
        <v>-0.44613936712017149</v>
      </c>
    </row>
    <row r="57" spans="1:7" x14ac:dyDescent="0.55000000000000004">
      <c r="A57">
        <f t="shared" si="1"/>
        <v>0.35481338923357542</v>
      </c>
      <c r="B57">
        <v>-0.45</v>
      </c>
      <c r="C57">
        <f>params!$B$3*params!$C$3^2*(params!$C$3^2-A57^2)/((params!$C$3^2-A57^2)^2+(2*params!$D$3*params!$C$3*A57)^2)</f>
        <v>1.5463125575523545E-3</v>
      </c>
      <c r="D57">
        <f>-params!$B$3*params!$C$3^2*(2*params!$D$3*params!$C$3*A57)/((params!$C$3^2-A57^2)^2+(2*params!$D$3*params!$C$3*A57)^2)</f>
        <v>-1.2321369516817189E-5</v>
      </c>
      <c r="E57">
        <f t="shared" si="2"/>
        <v>-56.213778607894611</v>
      </c>
      <c r="F57">
        <f t="shared" si="5"/>
        <v>-7.9680583944508592E-3</v>
      </c>
      <c r="G57">
        <f t="shared" si="3"/>
        <v>-0.45653611691582119</v>
      </c>
    </row>
    <row r="58" spans="1:7" x14ac:dyDescent="0.55000000000000004">
      <c r="A58">
        <f t="shared" si="1"/>
        <v>0.36307805477010135</v>
      </c>
      <c r="B58">
        <v>-0.44</v>
      </c>
      <c r="C58">
        <f>params!$B$3*params!$C$3^2*(params!$C$3^2-A58^2)/((params!$C$3^2-A58^2)^2+(2*params!$D$3*params!$C$3*A58)^2)</f>
        <v>1.5463265984984884E-3</v>
      </c>
      <c r="D58">
        <f>-params!$B$3*params!$C$3^2*(2*params!$D$3*params!$C$3*A58)/((params!$C$3^2-A58^2)^2+(2*params!$D$3*params!$C$3*A58)^2)</f>
        <v>-1.2608637804663085E-5</v>
      </c>
      <c r="E58">
        <f t="shared" si="2"/>
        <v>-56.213686736379017</v>
      </c>
      <c r="F58">
        <f t="shared" si="5"/>
        <v>-8.1537486279116625E-3</v>
      </c>
      <c r="G58">
        <f t="shared" si="3"/>
        <v>-0.46717538358992411</v>
      </c>
    </row>
    <row r="59" spans="1:7" x14ac:dyDescent="0.55000000000000004">
      <c r="A59">
        <f t="shared" si="1"/>
        <v>0.37153522909717335</v>
      </c>
      <c r="B59">
        <v>-0.42999999999999899</v>
      </c>
      <c r="C59">
        <f>params!$B$3*params!$C$3^2*(params!$C$3^2-A59^2)/((params!$C$3^2-A59^2)^2+(2*params!$D$3*params!$C$3*A59)^2)</f>
        <v>1.5463413013275422E-3</v>
      </c>
      <c r="D59">
        <f>-params!$B$3*params!$C$3^2*(2*params!$D$3*params!$C$3*A59)/((params!$C$3^2-A59^2)^2+(2*params!$D$3*params!$C$3*A59)^2)</f>
        <v>-1.2902616514694957E-5</v>
      </c>
      <c r="E59">
        <f t="shared" si="2"/>
        <v>-56.213590534366318</v>
      </c>
      <c r="F59">
        <f t="shared" si="5"/>
        <v>-8.3437706035047864E-3</v>
      </c>
      <c r="G59">
        <f t="shared" si="3"/>
        <v>-0.47806284080614808</v>
      </c>
    </row>
    <row r="60" spans="1:7" x14ac:dyDescent="0.55000000000000004">
      <c r="A60">
        <f t="shared" si="1"/>
        <v>0.38018939632056203</v>
      </c>
      <c r="B60">
        <v>-0.41999999999999899</v>
      </c>
      <c r="C60">
        <f>params!$B$3*params!$C$3^2*(params!$C$3^2-A60^2)/((params!$C$3^2-A60^2)^2+(2*params!$D$3*params!$C$3*A60)^2)</f>
        <v>1.5463566972479035E-3</v>
      </c>
      <c r="D60">
        <f>-params!$B$3*params!$C$3^2*(2*params!$D$3*params!$C$3*A60)/((params!$C$3^2-A60^2)^2+(2*params!$D$3*params!$C$3*A60)^2)</f>
        <v>-1.3203463318630414E-5</v>
      </c>
      <c r="E60">
        <f t="shared" si="2"/>
        <v>-56.213489797696461</v>
      </c>
      <c r="F60">
        <f t="shared" si="5"/>
        <v>-8.5382256827926956E-3</v>
      </c>
      <c r="G60">
        <f t="shared" si="3"/>
        <v>-0.48920429615422706</v>
      </c>
    </row>
    <row r="61" spans="1:7" x14ac:dyDescent="0.55000000000000004">
      <c r="A61">
        <f t="shared" si="1"/>
        <v>0.38904514499428144</v>
      </c>
      <c r="B61">
        <v>-0.40999999999999898</v>
      </c>
      <c r="C61">
        <f>params!$B$3*params!$C$3^2*(params!$C$3^2-A61^2)/((params!$C$3^2-A61^2)^2+(2*params!$D$3*params!$C$3*A61)^2)</f>
        <v>1.5463728189401952E-3</v>
      </c>
      <c r="D61">
        <f>-params!$B$3*params!$C$3^2*(2*params!$D$3*params!$C$3*A61)/((params!$C$3^2-A61^2)^2+(2*params!$D$3*params!$C$3*A61)^2)</f>
        <v>-1.3511339658646219E-5</v>
      </c>
      <c r="E61">
        <f t="shared" si="2"/>
        <v>-56.213384312580828</v>
      </c>
      <c r="F61">
        <f t="shared" si="5"/>
        <v>-8.7372176214469566E-3</v>
      </c>
      <c r="G61">
        <f t="shared" si="3"/>
        <v>-0.50060569439624236</v>
      </c>
    </row>
    <row r="62" spans="1:7" x14ac:dyDescent="0.55000000000000004">
      <c r="A62">
        <f t="shared" si="1"/>
        <v>0.39810717055349809</v>
      </c>
      <c r="B62">
        <v>-0.39999999999999902</v>
      </c>
      <c r="C62">
        <f>params!$B$3*params!$C$3^2*(params!$C$3^2-A62^2)/((params!$C$3^2-A62^2)^2+(2*params!$D$3*params!$C$3*A62)^2)</f>
        <v>1.5463897006267938E-3</v>
      </c>
      <c r="D62">
        <f>-params!$B$3*params!$C$3^2*(2*params!$D$3*params!$C$3*A62)/((params!$C$3^2-A62^2)^2+(2*params!$D$3*params!$C$3*A62)^2)</f>
        <v>-1.3826410842214117E-5</v>
      </c>
      <c r="E62">
        <f t="shared" si="2"/>
        <v>-56.213273855147854</v>
      </c>
      <c r="F62">
        <f t="shared" si="5"/>
        <v>-8.9408526273846919E-3</v>
      </c>
      <c r="G62">
        <f t="shared" si="3"/>
        <v>-0.51227312079759613</v>
      </c>
    </row>
    <row r="63" spans="1:7" x14ac:dyDescent="0.55000000000000004">
      <c r="A63">
        <f t="shared" si="1"/>
        <v>0.40738027780411368</v>
      </c>
      <c r="B63">
        <v>-0.38999999999999901</v>
      </c>
      <c r="C63">
        <f>params!$B$3*params!$C$3^2*(params!$C$3^2-A63^2)/((params!$C$3^2-A63^2)^2+(2*params!$D$3*params!$C$3*A63)^2)</f>
        <v>1.5464073781446457E-3</v>
      </c>
      <c r="D63">
        <f>-params!$B$3*params!$C$3^2*(2*params!$D$3*params!$C$3*A63)/((params!$C$3^2-A63^2)^2+(2*params!$D$3*params!$C$3*A63)^2)</f>
        <v>-1.414884613964914E-5</v>
      </c>
      <c r="E63">
        <f t="shared" si="2"/>
        <v>-56.213158190967114</v>
      </c>
      <c r="F63">
        <f t="shared" si="5"/>
        <v>-9.1492394204292608E-3</v>
      </c>
      <c r="G63">
        <f t="shared" si="3"/>
        <v>-0.52421280454531605</v>
      </c>
    </row>
    <row r="64" spans="1:7" x14ac:dyDescent="0.55000000000000004">
      <c r="A64">
        <f t="shared" si="1"/>
        <v>0.41686938347033636</v>
      </c>
      <c r="B64">
        <v>-0.37999999999999901</v>
      </c>
      <c r="C64">
        <f>params!$B$3*params!$C$3^2*(params!$C$3^2-A64^2)/((params!$C$3^2-A64^2)^2+(2*params!$D$3*params!$C$3*A64)^2)</f>
        <v>1.5464258890215213E-3</v>
      </c>
      <c r="D64">
        <f>-params!$B$3*params!$C$3^2*(2*params!$D$3*params!$C$3*A64)/((params!$C$3^2-A64^2)^2+(2*params!$D$3*params!$C$3*A64)^2)</f>
        <v>-1.4478818884469463E-5</v>
      </c>
      <c r="E64">
        <f t="shared" si="2"/>
        <v>-56.213037074550897</v>
      </c>
      <c r="F64">
        <f t="shared" si="5"/>
        <v>-9.3624892935428045E-3</v>
      </c>
      <c r="G64">
        <f t="shared" si="3"/>
        <v>-0.53643112225642242</v>
      </c>
    </row>
    <row r="65" spans="1:7" x14ac:dyDescent="0.55000000000000004">
      <c r="A65">
        <f t="shared" si="1"/>
        <v>0.42657951880159356</v>
      </c>
      <c r="B65">
        <v>-0.369999999999999</v>
      </c>
      <c r="C65">
        <f>params!$B$3*params!$C$3^2*(params!$C$3^2-A65^2)/((params!$C$3^2-A65^2)^2+(2*params!$D$3*params!$C$3*A65)^2)</f>
        <v>1.5464452725558841E-3</v>
      </c>
      <c r="D65">
        <f>-params!$B$3*params!$C$3^2*(2*params!$D$3*params!$C$3*A65)/((params!$C$3^2-A65^2)^2+(2*params!$D$3*params!$C$3*A65)^2)</f>
        <v>-1.4816506576672327E-5</v>
      </c>
      <c r="E65">
        <f t="shared" si="2"/>
        <v>-56.212910248832259</v>
      </c>
      <c r="F65">
        <f t="shared" si="5"/>
        <v>-9.5807161756803639E-3</v>
      </c>
      <c r="G65">
        <f t="shared" si="3"/>
        <v>-0.54893460157920337</v>
      </c>
    </row>
    <row r="66" spans="1:7" x14ac:dyDescent="0.55000000000000004">
      <c r="A66">
        <f t="shared" si="1"/>
        <v>0.43651583224016693</v>
      </c>
      <c r="B66">
        <v>-0.35999999999999899</v>
      </c>
      <c r="C66">
        <f>params!$B$3*params!$C$3^2*(params!$C$3^2-A66^2)/((params!$C$3^2-A66^2)^2+(2*params!$D$3*params!$C$3*A66)^2)</f>
        <v>1.5464655699005399E-3</v>
      </c>
      <c r="D66">
        <f>-params!$B$3*params!$C$3^2*(2*params!$D$3*params!$C$3*A66)/((params!$C$3^2-A66^2)^2+(2*params!$D$3*params!$C$3*A66)^2)</f>
        <v>-1.5162090989035511E-5</v>
      </c>
      <c r="E66">
        <f t="shared" si="2"/>
        <v>-56.212777444618339</v>
      </c>
      <c r="F66">
        <f t="shared" si="5"/>
        <v>-9.8040366963173912E-3</v>
      </c>
      <c r="G66">
        <f t="shared" si="3"/>
        <v>-0.56172992489036933</v>
      </c>
    </row>
    <row r="67" spans="1:7" x14ac:dyDescent="0.55000000000000004">
      <c r="A67">
        <f t="shared" ref="A67:A130" si="6">10^B67</f>
        <v>0.44668359215096415</v>
      </c>
      <c r="B67">
        <v>-0.34999999999999898</v>
      </c>
      <c r="C67">
        <f>params!$B$3*params!$C$3^2*(params!$C$3^2-A67^2)/((params!$C$3^2-A67^2)^2+(2*params!$D$3*params!$C$3*A67)^2)</f>
        <v>1.5464868241502462E-3</v>
      </c>
      <c r="D67">
        <f>-params!$B$3*params!$C$3^2*(2*params!$D$3*params!$C$3*A67)/((params!$C$3^2-A67^2)^2+(2*params!$D$3*params!$C$3*A67)^2)</f>
        <v>-1.5515758276559422E-5</v>
      </c>
      <c r="E67">
        <f t="shared" ref="E67:E130" si="7">10*LOG10(C67^2+D67^2)</f>
        <v>-56.212638380017871</v>
      </c>
      <c r="F67">
        <f t="shared" si="5"/>
        <v>-1.0032570251704623E-2</v>
      </c>
      <c r="G67">
        <f t="shared" si="3"/>
        <v>-0.57482393309117696</v>
      </c>
    </row>
    <row r="68" spans="1:7" x14ac:dyDescent="0.55000000000000004">
      <c r="A68">
        <f t="shared" si="6"/>
        <v>0.45708818961487596</v>
      </c>
      <c r="B68">
        <v>-0.33999999999999903</v>
      </c>
      <c r="C68">
        <f>params!$B$3*params!$C$3^2*(params!$C$3^2-A68^2)/((params!$C$3^2-A68^2)^2+(2*params!$D$3*params!$C$3*A68)^2)</f>
        <v>1.5465090804334754E-3</v>
      </c>
      <c r="D68">
        <f>-params!$B$3*params!$C$3^2*(2*params!$D$3*params!$C$3*A68)/((params!$C$3^2-A68^2)^2+(2*params!$D$3*params!$C$3*A68)^2)</f>
        <v>-1.5877699089171044E-5</v>
      </c>
      <c r="E68">
        <f t="shared" si="7"/>
        <v>-56.212492759841588</v>
      </c>
      <c r="F68">
        <f t="shared" si="5"/>
        <v>-1.0266439072906778E-2</v>
      </c>
      <c r="G68">
        <f t="shared" ref="G68:G131" si="8">(180/PI())*$F68</f>
        <v>-0.58822362950576002</v>
      </c>
    </row>
    <row r="69" spans="1:7" x14ac:dyDescent="0.55000000000000004">
      <c r="A69">
        <f t="shared" si="6"/>
        <v>0.46773514128719923</v>
      </c>
      <c r="B69">
        <v>-0.32999999999999902</v>
      </c>
      <c r="C69">
        <f>params!$B$3*params!$C$3^2*(params!$C$3^2-A69^2)/((params!$C$3^2-A69^2)^2+(2*params!$D$3*params!$C$3*A69)^2)</f>
        <v>1.5465323860085192E-3</v>
      </c>
      <c r="D69">
        <f>-params!$B$3*params!$C$3^2*(2*params!$D$3*params!$C$3*A69)/((params!$C$3^2-A69^2)^2+(2*params!$D$3*params!$C$3*A69)^2)</f>
        <v>-1.6248108687816892E-5</v>
      </c>
      <c r="E69">
        <f t="shared" si="7"/>
        <v>-56.21234027497426</v>
      </c>
      <c r="F69">
        <f t="shared" si="5"/>
        <v>-1.0505768295683865E-2</v>
      </c>
      <c r="G69">
        <f t="shared" si="8"/>
        <v>-0.60193618388503334</v>
      </c>
    </row>
    <row r="70" spans="1:7" x14ac:dyDescent="0.55000000000000004">
      <c r="A70">
        <f t="shared" si="6"/>
        <v>0.47863009232263942</v>
      </c>
      <c r="B70">
        <v>-0.31999999999999901</v>
      </c>
      <c r="C70">
        <f>params!$B$3*params!$C$3^2*(params!$C$3^2-A70^2)/((params!$C$3^2-A70^2)^2+(2*params!$D$3*params!$C$3*A70)^2)</f>
        <v>1.5465567903641545E-3</v>
      </c>
      <c r="D70">
        <f>-params!$B$3*params!$C$3^2*(2*params!$D$3*params!$C$3*A70)/((params!$C$3^2-A70^2)^2+(2*params!$D$3*params!$C$3*A70)^2)</f>
        <v>-1.6627187064079062E-5</v>
      </c>
      <c r="E70">
        <f t="shared" si="7"/>
        <v>-56.212180601717009</v>
      </c>
      <c r="F70">
        <f t="shared" si="5"/>
        <v>-1.0750686032276529E-2</v>
      </c>
      <c r="G70">
        <f t="shared" si="8"/>
        <v>-0.61596893651968987</v>
      </c>
    </row>
    <row r="71" spans="1:7" x14ac:dyDescent="0.55000000000000004">
      <c r="A71">
        <f t="shared" si="6"/>
        <v>0.4897788193684473</v>
      </c>
      <c r="B71">
        <v>-0.309999999999999</v>
      </c>
      <c r="C71">
        <f>params!$B$3*params!$C$3^2*(params!$C$3^2-A71^2)/((params!$C$3^2-A71^2)^2+(2*params!$D$3*params!$C$3*A71)^2)</f>
        <v>1.5465823453250759E-3</v>
      </c>
      <c r="D71">
        <f>-params!$B$3*params!$C$3^2*(2*params!$D$3*params!$C$3*A71)/((params!$C$3^2-A71^2)^2+(2*params!$D$3*params!$C$3*A71)^2)</f>
        <v>-1.7015139063455591E-5</v>
      </c>
      <c r="E71">
        <f t="shared" si="7"/>
        <v>-56.212013401098559</v>
      </c>
      <c r="F71">
        <f t="shared" si="5"/>
        <v>-1.100132344515979E-2</v>
      </c>
      <c r="G71">
        <f t="shared" si="8"/>
        <v>-0.63032940246597846</v>
      </c>
    </row>
    <row r="72" spans="1:7" x14ac:dyDescent="0.55000000000000004">
      <c r="A72">
        <f t="shared" si="6"/>
        <v>0.50118723362727347</v>
      </c>
      <c r="B72">
        <v>-0.29999999999999899</v>
      </c>
      <c r="C72">
        <f>params!$B$3*params!$C$3^2*(params!$C$3^2-A72^2)/((params!$C$3^2-A72^2)^2+(2*params!$D$3*params!$C$3*A72)^2)</f>
        <v>1.5466091051623313E-3</v>
      </c>
      <c r="D72">
        <f>-params!$B$3*params!$C$3^2*(2*params!$D$3*params!$C$3*A72)/((params!$C$3^2-A72^2)^2+(2*params!$D$3*params!$C$3*A72)^2)</f>
        <v>-1.7412174512453718E-5</v>
      </c>
      <c r="E72">
        <f t="shared" si="7"/>
        <v>-56.211838318153752</v>
      </c>
      <c r="F72">
        <f t="shared" si="5"/>
        <v>-1.1257814822832219E-2</v>
      </c>
      <c r="G72">
        <f t="shared" si="8"/>
        <v>-0.64502527588810477</v>
      </c>
    </row>
    <row r="73" spans="1:7" x14ac:dyDescent="0.55000000000000004">
      <c r="A73">
        <f t="shared" si="6"/>
        <v>0.51286138399136605</v>
      </c>
      <c r="B73">
        <v>-0.28999999999999898</v>
      </c>
      <c r="C73">
        <f>params!$B$3*params!$C$3^2*(params!$C$3^2-A73^2)/((params!$C$3^2-A73^2)^2+(2*params!$D$3*params!$C$3*A73)^2)</f>
        <v>1.5466371267089929E-3</v>
      </c>
      <c r="D73">
        <f>-params!$B$3*params!$C$3^2*(2*params!$D$3*params!$C$3*A73)/((params!$C$3^2-A73^2)^2+(2*params!$D$3*params!$C$3*A73)^2)</f>
        <v>-1.7818508349652935E-5</v>
      </c>
      <c r="E73">
        <f t="shared" si="7"/>
        <v>-56.211654981168053</v>
      </c>
      <c r="F73">
        <f t="shared" si="5"/>
        <v>-1.1520297657710909E-2</v>
      </c>
      <c r="G73">
        <f t="shared" si="8"/>
        <v>-0.66006443452128294</v>
      </c>
    </row>
    <row r="74" spans="1:7" x14ac:dyDescent="0.55000000000000004">
      <c r="A74">
        <f t="shared" si="6"/>
        <v>0.52480746024977376</v>
      </c>
      <c r="B74">
        <v>-0.27999999999999903</v>
      </c>
      <c r="C74">
        <f>params!$B$3*params!$C$3^2*(params!$C$3^2-A74^2)/((params!$C$3^2-A74^2)^2+(2*params!$D$3*params!$C$3*A74)^2)</f>
        <v>1.5466664694813164E-3</v>
      </c>
      <c r="D74">
        <f>-params!$B$3*params!$C$3^2*(2*params!$D$3*params!$C$3*A74)/((params!$C$3^2-A74^2)^2+(2*params!$D$3*params!$C$3*A74)^2)</f>
        <v>-1.8234360760903147E-5</v>
      </c>
      <c r="E74">
        <f t="shared" si="7"/>
        <v>-56.211463000886177</v>
      </c>
      <c r="F74">
        <f t="shared" si="5"/>
        <v>-1.1788912726205776E-2</v>
      </c>
      <c r="G74">
        <f t="shared" si="8"/>
        <v>-0.67545494425965635</v>
      </c>
    </row>
    <row r="75" spans="1:7" x14ac:dyDescent="0.55000000000000004">
      <c r="A75">
        <f t="shared" si="6"/>
        <v>0.53703179637025389</v>
      </c>
      <c r="B75">
        <v>-0.26999999999999902</v>
      </c>
      <c r="C75">
        <f>params!$B$3*params!$C$3^2*(params!$C$3^2-A75^2)/((params!$C$3^2-A75^2)^2+(2*params!$D$3*params!$C$3*A75)^2)</f>
        <v>1.5466971958056513E-3</v>
      </c>
      <c r="D75">
        <f>-params!$B$3*params!$C$3^2*(2*params!$D$3*params!$C$3*A75)/((params!$C$3^2-A75^2)^2+(2*params!$D$3*params!$C$3*A75)^2)</f>
        <v>-1.8659957318832488E-5</v>
      </c>
      <c r="E75">
        <f t="shared" si="7"/>
        <v>-56.21126196968325</v>
      </c>
      <c r="F75">
        <f t="shared" si="5"/>
        <v>-1.2063804171050262E-2</v>
      </c>
      <c r="G75">
        <f t="shared" si="8"/>
        <v>-0.69120506387349867</v>
      </c>
    </row>
    <row r="76" spans="1:7" x14ac:dyDescent="0.55000000000000004">
      <c r="A76">
        <f t="shared" si="6"/>
        <v>0.54954087385762573</v>
      </c>
      <c r="B76">
        <v>-0.25999999999999901</v>
      </c>
      <c r="C76">
        <f>params!$B$3*params!$C$3^2*(params!$C$3^2-A76^2)/((params!$C$3^2-A76^2)^2+(2*params!$D$3*params!$C$3*A76)^2)</f>
        <v>1.5467293709513768E-3</v>
      </c>
      <c r="D76">
        <f>-params!$B$3*params!$C$3^2*(2*params!$D$3*params!$C$3*A76)/((params!$C$3^2-A76^2)^2+(2*params!$D$3*params!$C$3*A76)^2)</f>
        <v>-1.9095529126849079E-5</v>
      </c>
      <c r="E76">
        <f t="shared" si="7"/>
        <v>-56.211051460696744</v>
      </c>
      <c r="F76">
        <f t="shared" si="5"/>
        <v>-1.2345119585969146E-2</v>
      </c>
      <c r="G76">
        <f t="shared" si="8"/>
        <v>-0.70732324986032236</v>
      </c>
    </row>
    <row r="77" spans="1:7" x14ac:dyDescent="0.55000000000000004">
      <c r="A77">
        <f t="shared" si="6"/>
        <v>0.56234132519035041</v>
      </c>
      <c r="B77">
        <v>-0.249999999999999</v>
      </c>
      <c r="C77">
        <f>params!$B$3*params!$C$3^2*(params!$C$3^2-A77^2)/((params!$C$3^2-A77^2)^2+(2*params!$D$3*params!$C$3*A77)^2)</f>
        <v>1.546763063270147E-3</v>
      </c>
      <c r="D77">
        <f>-params!$B$3*params!$C$3^2*(2*params!$D$3*params!$C$3*A77)/((params!$C$3^2-A77^2)^2+(2*params!$D$3*params!$C$3*A77)^2)</f>
        <v>-1.954131296783138E-5</v>
      </c>
      <c r="E77">
        <f t="shared" si="7"/>
        <v>-56.210831026917205</v>
      </c>
      <c r="F77">
        <f t="shared" si="5"/>
        <v>-1.2633010102768214E-2</v>
      </c>
      <c r="G77">
        <f t="shared" si="8"/>
        <v>-0.72381816143474909</v>
      </c>
    </row>
    <row r="78" spans="1:7" x14ac:dyDescent="0.55000000000000004">
      <c r="A78">
        <f t="shared" si="6"/>
        <v>0.57543993733715826</v>
      </c>
      <c r="B78">
        <v>-0.23999999999999899</v>
      </c>
      <c r="C78">
        <f>params!$B$3*params!$C$3^2*(params!$C$3^2-A78^2)/((params!$C$3^2-A78^2)^2+(2*params!$D$3*params!$C$3*A78)^2)</f>
        <v>1.5467983443417561E-3</v>
      </c>
      <c r="D78">
        <f>-params!$B$3*params!$C$3^2*(2*params!$D$3*params!$C$3*A78)/((params!$C$3^2-A78^2)^2+(2*params!$D$3*params!$C$3*A78)^2)</f>
        <v>-1.9997551457713026E-5</v>
      </c>
      <c r="E78">
        <f t="shared" si="7"/>
        <v>-56.210600200235923</v>
      </c>
      <c r="F78">
        <f t="shared" si="5"/>
        <v>-1.2927630480934578E-2</v>
      </c>
      <c r="G78">
        <f t="shared" si="8"/>
        <v>-0.74069866566222997</v>
      </c>
    </row>
    <row r="79" spans="1:7" x14ac:dyDescent="0.55000000000000004">
      <c r="A79">
        <f t="shared" si="6"/>
        <v>0.58884365535559025</v>
      </c>
      <c r="B79">
        <v>-0.22999999999999901</v>
      </c>
      <c r="C79">
        <f>params!$B$3*params!$C$3^2*(params!$C$3^2-A79^2)/((params!$C$3^2-A79^2)^2+(2*params!$D$3*params!$C$3*A79)^2)</f>
        <v>1.5468352891269326E-3</v>
      </c>
      <c r="D79">
        <f>-params!$B$3*params!$C$3^2*(2*params!$D$3*params!$C$3*A79)/((params!$C$3^2-A79^2)^2+(2*params!$D$3*params!$C$3*A79)^2)</f>
        <v>-2.0464493204179638E-5</v>
      </c>
      <c r="E79">
        <f t="shared" si="7"/>
        <v>-56.21035849044744</v>
      </c>
      <c r="F79">
        <f t="shared" si="5"/>
        <v>-1.3229139199840917E-2</v>
      </c>
      <c r="G79">
        <f t="shared" si="8"/>
        <v>-0.75797384274195945</v>
      </c>
    </row>
    <row r="80" spans="1:7" x14ac:dyDescent="0.55000000000000004">
      <c r="A80">
        <f t="shared" si="6"/>
        <v>0.60255958607435911</v>
      </c>
      <c r="B80">
        <v>-0.219999999999999</v>
      </c>
      <c r="C80">
        <f>params!$B$3*params!$C$3^2*(params!$C$3^2-A80^2)/((params!$C$3^2-A80^2)^2+(2*params!$D$3*params!$C$3*A80)^2)</f>
        <v>1.5468739761273988E-3</v>
      </c>
      <c r="D80">
        <f>-params!$B$3*params!$C$3^2*(2*params!$D$3*params!$C$3*A80)/((params!$C$3^2-A80^2)^2+(2*params!$D$3*params!$C$3*A80)^2)</f>
        <v>-2.0942392970708024E-5</v>
      </c>
      <c r="E80">
        <f t="shared" si="7"/>
        <v>-56.210105384204716</v>
      </c>
      <c r="F80">
        <f t="shared" si="5"/>
        <v>-1.3537698553651639E-2</v>
      </c>
      <c r="G80">
        <f t="shared" si="8"/>
        <v>-0.77565299144459776</v>
      </c>
    </row>
    <row r="81" spans="1:7" x14ac:dyDescent="0.55000000000000004">
      <c r="A81">
        <f t="shared" si="6"/>
        <v>0.61659500186148364</v>
      </c>
      <c r="B81">
        <v>-0.20999999999999899</v>
      </c>
      <c r="C81">
        <f>params!$B$3*params!$C$3^2*(params!$C$3^2-A81^2)/((params!$C$3^2-A81^2)^2+(2*params!$D$3*params!$C$3*A81)^2)</f>
        <v>1.5469144875535433E-3</v>
      </c>
      <c r="D81">
        <f>-params!$B$3*params!$C$3^2*(2*params!$D$3*params!$C$3*A81)/((params!$C$3^2-A81^2)^2+(2*params!$D$3*params!$C$3*A81)^2)</f>
        <v>-2.1431511846191345E-5</v>
      </c>
      <c r="E81">
        <f t="shared" si="7"/>
        <v>-56.209840343924782</v>
      </c>
      <c r="F81">
        <f t="shared" si="5"/>
        <v>-1.3853474749033841E-2</v>
      </c>
      <c r="G81">
        <f t="shared" si="8"/>
        <v>-0.79374563471069648</v>
      </c>
    </row>
    <row r="82" spans="1:7" x14ac:dyDescent="0.55000000000000004">
      <c r="A82">
        <f t="shared" si="6"/>
        <v>0.63095734448019469</v>
      </c>
      <c r="B82">
        <v>-0.19999999999999901</v>
      </c>
      <c r="C82">
        <f>params!$B$3*params!$C$3^2*(params!$C$3^2-A82^2)/((params!$C$3^2-A82^2)^2+(2*params!$D$3*params!$C$3*A82)^2)</f>
        <v>1.5469569095000702E-3</v>
      </c>
      <c r="D82">
        <f>-params!$B$3*params!$C$3^2*(2*params!$D$3*params!$C$3*A82)/((params!$C$3^2-A82^2)^2+(2*params!$D$3*params!$C$3*A82)^2)</f>
        <v>-2.1932117420408567E-5</v>
      </c>
      <c r="E82">
        <f t="shared" si="7"/>
        <v>-56.209562806642381</v>
      </c>
      <c r="F82">
        <f t="shared" si="5"/>
        <v>-1.4176638005781395E-2</v>
      </c>
      <c r="G82">
        <f t="shared" si="8"/>
        <v>-0.81226152541603391</v>
      </c>
    </row>
    <row r="83" spans="1:7" x14ac:dyDescent="0.55000000000000004">
      <c r="A83">
        <f t="shared" si="6"/>
        <v>0.64565422903465697</v>
      </c>
      <c r="B83">
        <v>-0.189999999999999</v>
      </c>
      <c r="C83">
        <f>params!$B$3*params!$C$3^2*(params!$C$3^2-A83^2)/((params!$C$3^2-A83^2)^2+(2*params!$D$3*params!$C$3*A83)^2)</f>
        <v>1.5470013321300131E-3</v>
      </c>
      <c r="D83">
        <f>-params!$B$3*params!$C$3^2*(2*params!$D$3*params!$C$3*A83)/((params!$C$3^2-A83^2)^2+(2*params!$D$3*params!$C$3*A83)^2)</f>
        <v>-2.2444483965611727E-5</v>
      </c>
      <c r="E83">
        <f t="shared" si="7"/>
        <v>-56.209272182809258</v>
      </c>
      <c r="F83">
        <f t="shared" si="5"/>
        <v>-1.4507362660466065E-2</v>
      </c>
      <c r="G83">
        <f t="shared" si="8"/>
        <v>-0.83121065231038704</v>
      </c>
    </row>
    <row r="84" spans="1:7" x14ac:dyDescent="0.55000000000000004">
      <c r="A84">
        <f t="shared" si="6"/>
        <v>0.66069344800759755</v>
      </c>
      <c r="B84">
        <v>-0.17999999999999899</v>
      </c>
      <c r="C84">
        <f>params!$B$3*params!$C$3^2*(params!$C$3^2-A84^2)/((params!$C$3^2-A84^2)^2+(2*params!$D$3*params!$C$3*A84)^2)</f>
        <v>1.5470478498675081E-3</v>
      </c>
      <c r="D84">
        <f>-params!$B$3*params!$C$3^2*(2*params!$D$3*params!$C$3*A84)/((params!$C$3^2-A84^2)^2+(2*params!$D$3*params!$C$3*A84)^2)</f>
        <v>-2.2968892624520937E-5</v>
      </c>
      <c r="E84">
        <f t="shared" si="7"/>
        <v>-56.208967855036384</v>
      </c>
      <c r="F84">
        <f t="shared" si="5"/>
        <v>-1.4845827273235527E-2</v>
      </c>
      <c r="G84">
        <f t="shared" si="8"/>
        <v>-0.85060324613660687</v>
      </c>
    </row>
    <row r="85" spans="1:7" x14ac:dyDescent="0.55000000000000004">
      <c r="A85">
        <f t="shared" si="6"/>
        <v>0.67608297539198325</v>
      </c>
      <c r="B85">
        <v>-0.16999999999999901</v>
      </c>
      <c r="C85">
        <f>params!$B$3*params!$C$3^2*(params!$C$3^2-A85^2)/((params!$C$3^2-A85^2)^2+(2*params!$D$3*params!$C$3*A85)^2)</f>
        <v>1.5470965615997565E-3</v>
      </c>
      <c r="D85">
        <f>-params!$B$3*params!$C$3^2*(2*params!$D$3*params!$C$3*A85)/((params!$C$3^2-A85^2)^2+(2*params!$D$3*params!$C$3*A85)^2)</f>
        <v>-2.3505631605034769E-5</v>
      </c>
      <c r="E85">
        <f t="shared" si="7"/>
        <v>-56.208649176776419</v>
      </c>
      <c r="F85">
        <f t="shared" si="5"/>
        <v>-1.5192214737884594E-2</v>
      </c>
      <c r="G85">
        <f t="shared" si="8"/>
        <v>-0.87044978593723543</v>
      </c>
    </row>
    <row r="86" spans="1:7" x14ac:dyDescent="0.55000000000000004">
      <c r="A86">
        <f t="shared" si="6"/>
        <v>0.69183097091893797</v>
      </c>
      <c r="B86">
        <v>-0.159999999999999</v>
      </c>
      <c r="C86">
        <f>params!$B$3*params!$C$3^2*(params!$C$3^2-A86^2)/((params!$C$3^2-A86^2)^2+(2*params!$D$3*params!$C$3*A86)^2)</f>
        <v>1.5471475708886133E-3</v>
      </c>
      <c r="D86">
        <f>-params!$B$3*params!$C$3^2*(2*params!$D$3*params!$C$3*A86)/((params!$C$3^2-A86^2)^2+(2*params!$D$3*params!$C$3*A86)^2)</f>
        <v>-2.4054996381982537E-5</v>
      </c>
      <c r="E86">
        <f t="shared" si="7"/>
        <v>-56.208315470943603</v>
      </c>
      <c r="F86">
        <f t="shared" si="5"/>
        <v>-1.5546712395332859E-2</v>
      </c>
      <c r="G86">
        <f t="shared" si="8"/>
        <v>-0.89076100555629545</v>
      </c>
    </row>
    <row r="87" spans="1:7" x14ac:dyDescent="0.55000000000000004">
      <c r="A87">
        <f t="shared" si="6"/>
        <v>0.70794578438413958</v>
      </c>
      <c r="B87">
        <v>-0.149999999999999</v>
      </c>
      <c r="C87">
        <f>params!$B$3*params!$C$3^2*(params!$C$3^2-A87^2)/((params!$C$3^2-A87^2)^2+(2*params!$D$3*params!$C$3*A87)^2)</f>
        <v>1.547200986192267E-3</v>
      </c>
      <c r="D87">
        <f>-params!$B$3*params!$C$3^2*(2*params!$D$3*params!$C$3*A87)/((params!$C$3^2-A87^2)^2+(2*params!$D$3*params!$C$3*A87)^2)</f>
        <v>-2.4617289906264686E-5</v>
      </c>
      <c r="E87">
        <f t="shared" si="7"/>
        <v>-56.207966028467965</v>
      </c>
      <c r="F87">
        <f t="shared" si="5"/>
        <v>-1.5909512150648945E-2</v>
      </c>
      <c r="G87">
        <f t="shared" si="8"/>
        <v>-0.91154790034428612</v>
      </c>
    </row>
    <row r="88" spans="1:7" x14ac:dyDescent="0.55000000000000004">
      <c r="A88">
        <f t="shared" si="6"/>
        <v>0.72443596007499178</v>
      </c>
      <c r="B88">
        <v>-0.13999999999999899</v>
      </c>
      <c r="C88">
        <f>params!$B$3*params!$C$3^2*(params!$C$3^2-A88^2)/((params!$C$3^2-A88^2)^2+(2*params!$D$3*params!$C$3*A88)^2)</f>
        <v>1.5472569210975018E-3</v>
      </c>
      <c r="D88">
        <f>-params!$B$3*params!$C$3^2*(2*params!$D$3*params!$C$3*A88)/((params!$C$3^2-A88^2)^2+(2*params!$D$3*params!$C$3*A88)^2)</f>
        <v>-2.5192822821749631E-5</v>
      </c>
      <c r="E88">
        <f t="shared" si="7"/>
        <v>-56.207600106780859</v>
      </c>
      <c r="F88">
        <f t="shared" si="5"/>
        <v>-1.6280810593769603E-2</v>
      </c>
      <c r="G88">
        <f t="shared" si="8"/>
        <v>-0.93282173407487801</v>
      </c>
    </row>
    <row r="89" spans="1:7" x14ac:dyDescent="0.55000000000000004">
      <c r="A89">
        <f t="shared" si="6"/>
        <v>0.74131024130091916</v>
      </c>
      <c r="B89">
        <v>-0.12999999999999901</v>
      </c>
      <c r="C89">
        <f>params!$B$3*params!$C$3^2*(params!$C$3^2-A89^2)/((params!$C$3^2-A89^2)^2+(2*params!$D$3*params!$C$3*A89)^2)</f>
        <v>1.5473154945630475E-3</v>
      </c>
      <c r="D89">
        <f>-params!$B$3*params!$C$3^2*(2*params!$D$3*params!$C$3*A89)/((params!$C$3^2-A89^2)^2+(2*params!$D$3*params!$C$3*A89)^2)</f>
        <v>-2.578191369031793E-5</v>
      </c>
      <c r="E89">
        <f t="shared" si="7"/>
        <v>-56.207216928228277</v>
      </c>
      <c r="F89">
        <f t="shared" si="5"/>
        <v>-1.6660809124069958E-2</v>
      </c>
      <c r="G89">
        <f t="shared" si="8"/>
        <v>-0.9545940460822625</v>
      </c>
    </row>
    <row r="90" spans="1:7" x14ac:dyDescent="0.55000000000000004">
      <c r="A90">
        <f t="shared" si="6"/>
        <v>0.75857757502918544</v>
      </c>
      <c r="B90">
        <v>-0.119999999999999</v>
      </c>
      <c r="C90">
        <f>params!$B$3*params!$C$3^2*(params!$C$3^2-A90^2)/((params!$C$3^2-A90^2)^2+(2*params!$D$3*params!$C$3*A90)^2)</f>
        <v>1.5473768311745574E-3</v>
      </c>
      <c r="D90">
        <f>-params!$B$3*params!$C$3^2*(2*params!$D$3*params!$C$3*A90)/((params!$C$3^2-A90^2)^2+(2*params!$D$3*params!$C$3*A90)^2)</f>
        <v>-2.6384889225469507E-5</v>
      </c>
      <c r="E90">
        <f t="shared" si="7"/>
        <v>-56.206815678408866</v>
      </c>
      <c r="F90">
        <f t="shared" si="5"/>
        <v>-1.7049714078949976E-2</v>
      </c>
      <c r="G90">
        <f t="shared" si="8"/>
        <v>-0.97687665862861328</v>
      </c>
    </row>
    <row r="91" spans="1:7" x14ac:dyDescent="0.55000000000000004">
      <c r="A91">
        <f t="shared" si="6"/>
        <v>0.77624711662869361</v>
      </c>
      <c r="B91">
        <v>-0.109999999999999</v>
      </c>
      <c r="C91">
        <f>params!$B$3*params!$C$3^2*(params!$C$3^2-A91^2)/((params!$C$3^2-A91^2)^2+(2*params!$D$3*params!$C$3*A91)^2)</f>
        <v>1.5474410614117785E-3</v>
      </c>
      <c r="D91">
        <f>-params!$B$3*params!$C$3^2*(2*params!$D$3*params!$C$3*A91)/((params!$C$3^2-A91^2)^2+(2*params!$D$3*params!$C$3*A91)^2)</f>
        <v>-2.7002084534936092E-5</v>
      </c>
      <c r="E91">
        <f t="shared" si="7"/>
        <v>-56.206395504432507</v>
      </c>
      <c r="F91">
        <f t="shared" si="5"/>
        <v>-1.7447736866611635E-2</v>
      </c>
      <c r="G91">
        <f t="shared" si="8"/>
        <v>-0.99968168451165806</v>
      </c>
    </row>
    <row r="92" spans="1:7" x14ac:dyDescent="0.55000000000000004">
      <c r="A92">
        <f t="shared" si="6"/>
        <v>0.79432823472428327</v>
      </c>
      <c r="B92">
        <v>-9.9999999999999006E-2</v>
      </c>
      <c r="C92">
        <f>params!$B$3*params!$C$3^2*(params!$C$3^2-A92^2)/((params!$C$3^2-A92^2)^2+(2*params!$D$3*params!$C$3*A92)^2)</f>
        <v>1.5475083219285005E-3</v>
      </c>
      <c r="D92">
        <f>-params!$B$3*params!$C$3^2*(2*params!$D$3*params!$C$3*A92)/((params!$C$3^2-A92^2)^2+(2*params!$D$3*params!$C$3*A92)^2)</f>
        <v>-2.7633843372769172E-5</v>
      </c>
      <c r="E92">
        <f t="shared" si="7"/>
        <v>-56.205955513096143</v>
      </c>
      <c r="F92">
        <f t="shared" si="5"/>
        <v>-1.7855094103211351E-2</v>
      </c>
      <c r="G92">
        <f t="shared" si="8"/>
        <v>-1.0230215349229339</v>
      </c>
    </row>
    <row r="93" spans="1:7" x14ac:dyDescent="0.55000000000000004">
      <c r="A93">
        <f t="shared" si="6"/>
        <v>0.81283051616410107</v>
      </c>
      <c r="B93">
        <v>-8.9999999999998997E-2</v>
      </c>
      <c r="C93">
        <f>params!$B$3*params!$C$3^2*(params!$C$3^2-A93^2)/((params!$C$3^2-A93^2)^2+(2*params!$D$3*params!$C$3*A93)^2)</f>
        <v>1.5475787558459082E-3</v>
      </c>
      <c r="D93">
        <f>-params!$B$3*params!$C$3^2*(2*params!$D$3*params!$C$3*A93)/((params!$C$3^2-A93^2)^2+(2*params!$D$3*params!$C$3*A93)^2)</f>
        <v>-2.8280518401404361E-5</v>
      </c>
      <c r="E93">
        <f t="shared" si="7"/>
        <v>-56.205494768972542</v>
      </c>
      <c r="F93">
        <f t="shared" si="5"/>
        <v>-1.8272007754582851E-2</v>
      </c>
      <c r="G93">
        <f t="shared" si="8"/>
        <v>-1.0469089275679095</v>
      </c>
    </row>
    <row r="94" spans="1:7" x14ac:dyDescent="0.55000000000000004">
      <c r="A94">
        <f t="shared" si="6"/>
        <v>0.83176377110267297</v>
      </c>
      <c r="B94">
        <v>-7.9999999999999002E-2</v>
      </c>
      <c r="C94">
        <f>params!$B$3*params!$C$3^2*(params!$C$3^2-A94^2)/((params!$C$3^2-A94^2)^2+(2*params!$D$3*params!$C$3*A94)^2)</f>
        <v>1.5476525130599882E-3</v>
      </c>
      <c r="D94">
        <f>-params!$B$3*params!$C$3^2*(2*params!$D$3*params!$C$3*A94)/((params!$C$3^2-A94^2)^2+(2*params!$D$3*params!$C$3*A94)^2)</f>
        <v>-2.8942471464235082E-5</v>
      </c>
      <c r="E94">
        <f t="shared" si="7"/>
        <v>-56.205012292407858</v>
      </c>
      <c r="F94">
        <f t="shared" si="5"/>
        <v>-1.8698705282736906E-2</v>
      </c>
      <c r="G94">
        <f t="shared" si="8"/>
        <v>-1.0713568950598014</v>
      </c>
    </row>
    <row r="95" spans="1:7" x14ac:dyDescent="0.55000000000000004">
      <c r="A95">
        <f t="shared" si="6"/>
        <v>0.85113803820237843</v>
      </c>
      <c r="B95">
        <v>-6.9999999999998994E-2</v>
      </c>
      <c r="C95">
        <f>params!$B$3*params!$C$3^2*(params!$C$3^2-A95^2)/((params!$C$3^2-A95^2)^2+(2*params!$D$3*params!$C$3*A95)^2)</f>
        <v>1.5477297505636731E-3</v>
      </c>
      <c r="D95">
        <f>-params!$B$3*params!$C$3^2*(2*params!$D$3*params!$C$3*A95)/((params!$C$3^2-A95^2)^2+(2*params!$D$3*params!$C$3*A95)^2)</f>
        <v>-2.9620073869263751E-5</v>
      </c>
      <c r="E95">
        <f t="shared" si="7"/>
        <v>-56.204507057423697</v>
      </c>
      <c r="F95">
        <f t="shared" si="5"/>
        <v>-1.9135419797356872E-2</v>
      </c>
      <c r="G95">
        <f t="shared" si="8"/>
        <v>-1.0963787935996299</v>
      </c>
    </row>
    <row r="96" spans="1:7" x14ac:dyDescent="0.55000000000000004">
      <c r="A96">
        <f t="shared" si="6"/>
        <v>0.87096358995608247</v>
      </c>
      <c r="B96">
        <v>-5.9999999999999103E-2</v>
      </c>
      <c r="C96">
        <f>params!$B$3*params!$C$3^2*(params!$C$3^2-A96^2)/((params!$C$3^2-A96^2)^2+(2*params!$D$3*params!$C$3*A96)^2)</f>
        <v>1.5478106327844424E-3</v>
      </c>
      <c r="D96">
        <f>-params!$B$3*params!$C$3^2*(2*params!$D$3*params!$C$3*A96)/((params!$C$3^2-A96^2)^2+(2*params!$D$3*params!$C$3*A96)^2)</f>
        <v>-3.031370668443586E-5</v>
      </c>
      <c r="E96">
        <f t="shared" si="7"/>
        <v>-56.203977989518954</v>
      </c>
      <c r="F96">
        <f t="shared" si="5"/>
        <v>-1.9582390212521755E-2</v>
      </c>
      <c r="G96">
        <f t="shared" si="8"/>
        <v>-1.1219883119557879</v>
      </c>
    </row>
    <row r="97" spans="1:7" x14ac:dyDescent="0.55000000000000004">
      <c r="A97">
        <f t="shared" si="6"/>
        <v>0.89125093813374756</v>
      </c>
      <c r="B97">
        <v>-4.9999999999998997E-2</v>
      </c>
      <c r="C97">
        <f>params!$B$3*params!$C$3^2*(params!$C$3^2-A97^2)/((params!$C$3^2-A97^2)^2+(2*params!$D$3*params!$C$3*A97)^2)</f>
        <v>1.5478953319381348E-3</v>
      </c>
      <c r="D97">
        <f>-params!$B$3*params!$C$3^2*(2*params!$D$3*params!$C$3*A97)/((params!$C$3^2-A97^2)^2+(2*params!$D$3*params!$C$3*A97)^2)</f>
        <v>-3.1023761045302188E-5</v>
      </c>
      <c r="E97">
        <f t="shared" si="7"/>
        <v>-56.203423963366603</v>
      </c>
      <c r="F97">
        <f t="shared" ref="F97:F160" si="9">ATAN2(C97,D97)</f>
        <v>-2.0039861408902453E-2</v>
      </c>
      <c r="G97">
        <f t="shared" si="8"/>
        <v>-1.1481994807572022</v>
      </c>
    </row>
    <row r="98" spans="1:7" x14ac:dyDescent="0.55000000000000004">
      <c r="A98">
        <f t="shared" si="6"/>
        <v>0.91201083935591187</v>
      </c>
      <c r="B98">
        <v>-3.9999999999999002E-2</v>
      </c>
      <c r="C98">
        <f>params!$B$3*params!$C$3^2*(params!$C$3^2-A98^2)/((params!$C$3^2-A98^2)^2+(2*params!$D$3*params!$C$3*A98)^2)</f>
        <v>1.5479840283997637E-3</v>
      </c>
      <c r="D98">
        <f>-params!$B$3*params!$C$3^2*(2*params!$D$3*params!$C$3*A98)/((params!$C$3^2-A98^2)^2+(2*params!$D$3*params!$C$3*A98)^2)</f>
        <v>-3.1750638475697638E-5</v>
      </c>
      <c r="E98">
        <f t="shared" si="7"/>
        <v>-56.202843800400395</v>
      </c>
      <c r="F98">
        <f t="shared" si="9"/>
        <v>-2.0508084401691787E-2</v>
      </c>
      <c r="G98">
        <f t="shared" si="8"/>
        <v>-1.1750266821150155</v>
      </c>
    </row>
    <row r="99" spans="1:7" x14ac:dyDescent="0.55000000000000004">
      <c r="A99">
        <f t="shared" si="6"/>
        <v>0.93325430079699323</v>
      </c>
      <c r="B99">
        <v>-2.9999999999999E-2</v>
      </c>
      <c r="C99">
        <f>params!$B$3*params!$C$3^2*(params!$C$3^2-A99^2)/((params!$C$3^2-A99^2)^2+(2*params!$D$3*params!$C$3*A99)^2)</f>
        <v>1.548076911092172E-3</v>
      </c>
      <c r="D99">
        <f>-params!$B$3*params!$C$3^2*(2*params!$D$3*params!$C$3*A99)/((params!$C$3^2-A99^2)^2+(2*params!$D$3*params!$C$3*A99)^2)</f>
        <v>-3.2494751222171475E-5</v>
      </c>
      <c r="E99">
        <f t="shared" si="7"/>
        <v>-56.202236266286036</v>
      </c>
      <c r="F99">
        <f t="shared" si="9"/>
        <v>-2.0987316514544951E-2</v>
      </c>
      <c r="G99">
        <f t="shared" si="8"/>
        <v>-1.2024846595886389</v>
      </c>
    </row>
    <row r="100" spans="1:7" x14ac:dyDescent="0.55000000000000004">
      <c r="A100">
        <f t="shared" si="6"/>
        <v>0.95499258602143811</v>
      </c>
      <c r="B100">
        <v>-1.9999999999999001E-2</v>
      </c>
      <c r="C100">
        <f>params!$B$3*params!$C$3^2*(params!$C$3^2-A100^2)/((params!$C$3^2-A100^2)^2+(2*params!$D$3*params!$C$3*A100)^2)</f>
        <v>1.5481741778933977E-3</v>
      </c>
      <c r="D100">
        <f>-params!$B$3*params!$C$3^2*(2*params!$D$3*params!$C$3*A100)/((params!$C$3^2-A100^2)^2+(2*params!$D$3*params!$C$3*A100)^2)</f>
        <v>-3.3256522602952688E-5</v>
      </c>
      <c r="E100">
        <f t="shared" si="7"/>
        <v>-56.201600068271311</v>
      </c>
      <c r="F100">
        <f t="shared" si="9"/>
        <v>-2.1477821559823713E-2</v>
      </c>
      <c r="G100">
        <f t="shared" si="8"/>
        <v>-1.2305885285129854</v>
      </c>
    </row>
    <row r="101" spans="1:7" x14ac:dyDescent="0.55000000000000004">
      <c r="A101">
        <f t="shared" si="6"/>
        <v>0.97723722095581278</v>
      </c>
      <c r="B101">
        <v>-9.9999999999990097E-3</v>
      </c>
      <c r="C101">
        <f>params!$B$3*params!$C$3^2*(params!$C$3^2-A101^2)/((params!$C$3^2-A101^2)^2+(2*params!$D$3*params!$C$3*A101)^2)</f>
        <v>1.5482760360636717E-3</v>
      </c>
      <c r="D101">
        <f>-params!$B$3*params!$C$3^2*(2*params!$D$3*params!$C$3*A101)/((params!$C$3^2-A101^2)^2+(2*params!$D$3*params!$C$3*A101)^2)</f>
        <v>-3.4036387372288263E-5</v>
      </c>
      <c r="E101">
        <f t="shared" si="7"/>
        <v>-56.200933852409243</v>
      </c>
      <c r="F101">
        <f t="shared" si="9"/>
        <v>-2.1979870025456455E-2</v>
      </c>
      <c r="G101">
        <f t="shared" si="8"/>
        <v>-1.2593537867047602</v>
      </c>
    </row>
    <row r="102" spans="1:7" x14ac:dyDescent="0.55000000000000004">
      <c r="A102">
        <f t="shared" si="6"/>
        <v>1</v>
      </c>
      <c r="B102">
        <v>0</v>
      </c>
      <c r="C102">
        <f>params!$B$3*params!$C$3^2*(params!$C$3^2-A102^2)/((params!$C$3^2-A102^2)^2+(2*params!$D$3*params!$C$3*A102)^2)</f>
        <v>1.5483827026930128E-3</v>
      </c>
      <c r="D102">
        <f>-params!$B$3*params!$C$3^2*(2*params!$D$3*params!$C$3*A102)/((params!$C$3^2-A102^2)^2+(2*params!$D$3*params!$C$3*A102)^2)</f>
        <v>-3.4834792101048468E-5</v>
      </c>
      <c r="E102">
        <f t="shared" si="7"/>
        <v>-56.200236200648092</v>
      </c>
      <c r="F102">
        <f t="shared" si="9"/>
        <v>-2.2493739268745108E-2</v>
      </c>
      <c r="G102">
        <f t="shared" si="8"/>
        <v>-1.2887963255667814</v>
      </c>
    </row>
    <row r="103" spans="1:7" x14ac:dyDescent="0.55000000000000004">
      <c r="A103">
        <f t="shared" si="6"/>
        <v>1.0232929922807541</v>
      </c>
      <c r="B103">
        <v>0.01</v>
      </c>
      <c r="C103">
        <f>params!$B$3*params!$C$3^2*(params!$C$3^2-A103^2)/((params!$C$3^2-A103^2)^2+(2*params!$D$3*params!$C$3*A103)^2)</f>
        <v>1.5484944051704407E-3</v>
      </c>
      <c r="D103">
        <f>-params!$B$3*params!$C$3^2*(2*params!$D$3*params!$C$3*A103)/((params!$C$3^2-A103^2)^2+(2*params!$D$3*params!$C$3*A103)^2)</f>
        <v>-3.5652195574555937E-5</v>
      </c>
      <c r="E103">
        <f t="shared" si="7"/>
        <v>-56.199505627781662</v>
      </c>
      <c r="F103">
        <f t="shared" si="9"/>
        <v>-2.3019713717471652E-2</v>
      </c>
      <c r="G103">
        <f t="shared" si="8"/>
        <v>-1.3189324416105324</v>
      </c>
    </row>
    <row r="104" spans="1:7" x14ac:dyDescent="0.55000000000000004">
      <c r="A104">
        <f t="shared" si="6"/>
        <v>1.0471285480508996</v>
      </c>
      <c r="B104">
        <v>0.02</v>
      </c>
      <c r="C104">
        <f>params!$B$3*params!$C$3^2*(params!$C$3^2-A104^2)/((params!$C$3^2-A104^2)^2+(2*params!$D$3*params!$C$3*A104)^2)</f>
        <v>1.54861138167587E-3</v>
      </c>
      <c r="D104">
        <f>-params!$B$3*params!$C$3^2*(2*params!$D$3*params!$C$3*A104)/((params!$C$3^2-A104^2)^2+(2*params!$D$3*params!$C$3*A104)^2)</f>
        <v>-3.6489069208659368E-5</v>
      </c>
      <c r="E104">
        <f t="shared" si="7"/>
        <v>-56.198740578253222</v>
      </c>
      <c r="F104">
        <f t="shared" si="9"/>
        <v>-2.3558085078678244E-2</v>
      </c>
      <c r="G104">
        <f t="shared" si="8"/>
        <v>-1.3497788484183832</v>
      </c>
    </row>
    <row r="105" spans="1:7" x14ac:dyDescent="0.55000000000000004">
      <c r="A105">
        <f t="shared" si="6"/>
        <v>1.0715193052376064</v>
      </c>
      <c r="B105">
        <v>0.03</v>
      </c>
      <c r="C105">
        <f>params!$B$3*params!$C$3^2*(params!$C$3^2-A105^2)/((params!$C$3^2-A105^2)^2+(2*params!$D$3*params!$C$3*A105)^2)</f>
        <v>1.548733881695811E-3</v>
      </c>
      <c r="D105">
        <f>-params!$B$3*params!$C$3^2*(2*params!$D$3*params!$C$3*A105)/((params!$C$3^2-A105^2)^2+(2*params!$D$3*params!$C$3*A105)^2)</f>
        <v>-3.7345897485146567E-5</v>
      </c>
      <c r="E105">
        <f t="shared" si="7"/>
        <v>-56.197939422805661</v>
      </c>
      <c r="F105">
        <f t="shared" si="9"/>
        <v>-2.4109152555520555E-2</v>
      </c>
      <c r="G105">
        <f t="shared" si="8"/>
        <v>-1.3813526890683709</v>
      </c>
    </row>
    <row r="106" spans="1:7" x14ac:dyDescent="0.55000000000000004">
      <c r="A106">
        <f t="shared" si="6"/>
        <v>1.0964781961431851</v>
      </c>
      <c r="B106">
        <v>0.04</v>
      </c>
      <c r="C106">
        <f>params!$B$3*params!$C$3^2*(params!$C$3^2-A106^2)/((params!$C$3^2-A106^2)^2+(2*params!$D$3*params!$C$3*A106)^2)</f>
        <v>1.5488621665640584E-3</v>
      </c>
      <c r="D106">
        <f>-params!$B$3*params!$C$3^2*(2*params!$D$3*params!$C$3*A106)/((params!$C$3^2-A106^2)^2+(2*params!$D$3*params!$C$3*A106)^2)</f>
        <v>-3.8223178407665496E-5</v>
      </c>
      <c r="E106">
        <f t="shared" si="7"/>
        <v>-56.197100454970538</v>
      </c>
      <c r="F106">
        <f t="shared" si="9"/>
        <v>-2.4673223072618294E-2</v>
      </c>
      <c r="G106">
        <f t="shared" si="8"/>
        <v>-1.4136715490458334</v>
      </c>
    </row>
    <row r="107" spans="1:7" x14ac:dyDescent="0.55000000000000004">
      <c r="A107">
        <f t="shared" si="6"/>
        <v>1.1220184543019636</v>
      </c>
      <c r="B107">
        <v>0.05</v>
      </c>
      <c r="C107">
        <f>params!$B$3*params!$C$3^2*(params!$C$3^2-A107^2)/((params!$C$3^2-A107^2)^2+(2*params!$D$3*params!$C$3*A107)^2)</f>
        <v>1.5489965100286111E-3</v>
      </c>
      <c r="D107">
        <f>-params!$B$3*params!$C$3^2*(2*params!$D$3*params!$C$3*A107)/((params!$C$3^2-A107^2)^2+(2*params!$D$3*params!$C$3*A107)^2)</f>
        <v>-3.9121423979405465E-5</v>
      </c>
      <c r="E107">
        <f t="shared" si="7"/>
        <v>-56.196221887388056</v>
      </c>
      <c r="F107">
        <f t="shared" si="9"/>
        <v>-2.5250611510355212E-2</v>
      </c>
      <c r="G107">
        <f t="shared" si="8"/>
        <v>-1.4467534696678108</v>
      </c>
    </row>
    <row r="108" spans="1:7" x14ac:dyDescent="0.55000000000000004">
      <c r="A108">
        <f t="shared" si="6"/>
        <v>1.148153621496883</v>
      </c>
      <c r="B108">
        <v>6.0000000000000102E-2</v>
      </c>
      <c r="C108">
        <f>params!$B$3*params!$C$3^2*(params!$C$3^2-A108^2)/((params!$C$3^2-A108^2)^2+(2*params!$D$3*params!$C$3*A108)^2)</f>
        <v>1.5491371988461315E-3</v>
      </c>
      <c r="D108">
        <f>-params!$B$3*params!$C$3^2*(2*params!$D$3*params!$C$3*A108)/((params!$C$3^2-A108^2)^2+(2*params!$D$3*params!$C$3*A108)^2)</f>
        <v>-4.004116070387934E-5</v>
      </c>
      <c r="E108">
        <f t="shared" si="7"/>
        <v>-56.19530184794958</v>
      </c>
      <c r="F108">
        <f t="shared" si="9"/>
        <v>-2.5841640948610672E-2</v>
      </c>
      <c r="G108">
        <f t="shared" si="8"/>
        <v>-1.4806169620478367</v>
      </c>
    </row>
    <row r="109" spans="1:7" x14ac:dyDescent="0.55000000000000004">
      <c r="A109">
        <f t="shared" si="6"/>
        <v>1.1748975549395297</v>
      </c>
      <c r="B109">
        <v>7.0000000000000104E-2</v>
      </c>
      <c r="C109">
        <f>params!$B$3*params!$C$3^2*(params!$C$3^2-A109^2)/((params!$C$3^2-A109^2)^2+(2*params!$D$3*params!$C$3*A109)^2)</f>
        <v>1.5492845334053183E-3</v>
      </c>
      <c r="D109">
        <f>-params!$B$3*params!$C$3^2*(2*params!$D$3*params!$C$3*A109)/((params!$C$3^2-A109^2)^2+(2*params!$D$3*params!$C$3*A109)^2)</f>
        <v>-4.0982930110242509E-5</v>
      </c>
      <c r="E109">
        <f t="shared" si="7"/>
        <v>-56.194338375753986</v>
      </c>
      <c r="F109">
        <f t="shared" si="9"/>
        <v>-2.644664292043631E-2</v>
      </c>
      <c r="G109">
        <f t="shared" si="8"/>
        <v>-1.5152810216305383</v>
      </c>
    </row>
    <row r="110" spans="1:7" x14ac:dyDescent="0.55000000000000004">
      <c r="A110">
        <f t="shared" si="6"/>
        <v>1.2022644346174132</v>
      </c>
      <c r="B110">
        <v>8.0000000000000099E-2</v>
      </c>
      <c r="C110">
        <f>params!$B$3*params!$C$3^2*(params!$C$3^2-A110^2)/((params!$C$3^2-A110^2)^2+(2*params!$D$3*params!$C$3*A110)^2)</f>
        <v>1.549438828380641E-3</v>
      </c>
      <c r="D110">
        <f>-params!$B$3*params!$C$3^2*(2*params!$D$3*params!$C$3*A110)/((params!$C$3^2-A110^2)^2+(2*params!$D$3*params!$C$3*A110)^2)</f>
        <v>-4.194728930468751E-5</v>
      </c>
      <c r="E110">
        <f t="shared" si="7"/>
        <v>-56.193329416868671</v>
      </c>
      <c r="F110">
        <f t="shared" si="9"/>
        <v>-2.7065957676225952E-2</v>
      </c>
      <c r="G110">
        <f t="shared" si="8"/>
        <v>-1.5507651433274601</v>
      </c>
    </row>
    <row r="111" spans="1:7" x14ac:dyDescent="0.55000000000000004">
      <c r="A111">
        <f t="shared" si="6"/>
        <v>1.2302687708123818</v>
      </c>
      <c r="B111">
        <v>9.0000000000000094E-2</v>
      </c>
      <c r="C111">
        <f>params!$B$3*params!$C$3^2*(params!$C$3^2-A111^2)/((params!$C$3^2-A111^2)^2+(2*params!$D$3*params!$C$3*A111)^2)</f>
        <v>1.5496004134179639E-3</v>
      </c>
      <c r="D111">
        <f>-params!$B$3*params!$C$3^2*(2*params!$D$3*params!$C$3*A111)/((params!$C$3^2-A111^2)^2+(2*params!$D$3*params!$C$3*A111)^2)</f>
        <v>-4.2934811549563939E-5</v>
      </c>
      <c r="E111">
        <f t="shared" si="7"/>
        <v>-56.192272819885602</v>
      </c>
      <c r="F111">
        <f t="shared" si="9"/>
        <v>-2.7699934458963349E-2</v>
      </c>
      <c r="G111">
        <f t="shared" si="8"/>
        <v>-1.5870893372875954</v>
      </c>
    </row>
    <row r="112" spans="1:7" x14ac:dyDescent="0.55000000000000004">
      <c r="A112">
        <f t="shared" si="6"/>
        <v>1.2589254117941673</v>
      </c>
      <c r="B112">
        <v>0.1</v>
      </c>
      <c r="C112">
        <f>params!$B$3*params!$C$3^2*(params!$C$3^2-A112^2)/((params!$C$3^2-A112^2)^2+(2*params!$D$3*params!$C$3*A112)^2)</f>
        <v>1.54976963385366E-3</v>
      </c>
      <c r="D112">
        <f>-params!$B$3*params!$C$3^2*(2*params!$D$3*params!$C$3*A112)/((params!$C$3^2-A112^2)^2+(2*params!$D$3*params!$C$3*A112)^2)</f>
        <v>-4.3946086871992688E-5</v>
      </c>
      <c r="E112">
        <f t="shared" si="7"/>
        <v>-56.191166331262039</v>
      </c>
      <c r="F112">
        <f t="shared" si="9"/>
        <v>-2.8348931791172028E-2</v>
      </c>
      <c r="G112">
        <f t="shared" si="8"/>
        <v>-1.6242741453384024</v>
      </c>
    </row>
    <row r="113" spans="1:7" x14ac:dyDescent="0.55000000000000004">
      <c r="A113">
        <f t="shared" si="6"/>
        <v>1.288249551693134</v>
      </c>
      <c r="B113">
        <v>0.11</v>
      </c>
      <c r="C113">
        <f>params!$B$3*params!$C$3^2*(params!$C$3^2-A113^2)/((params!$C$3^2-A113^2)^2+(2*params!$D$3*params!$C$3*A113)^2)</f>
        <v>1.5499468514689103E-3</v>
      </c>
      <c r="D113">
        <f>-params!$B$3*params!$C$3^2*(2*params!$D$3*params!$C$3*A113)/((params!$C$3^2-A113^2)^2+(2*params!$D$3*params!$C$3*A113)^2)</f>
        <v>-4.4981722703872673E-5</v>
      </c>
      <c r="E113">
        <f t="shared" si="7"/>
        <v>-56.190007590435506</v>
      </c>
      <c r="F113">
        <f t="shared" si="9"/>
        <v>-2.901331777423399E-2</v>
      </c>
      <c r="G113">
        <f t="shared" si="8"/>
        <v>-1.6623406581355031</v>
      </c>
    </row>
    <row r="114" spans="1:7" x14ac:dyDescent="0.55000000000000004">
      <c r="A114">
        <f t="shared" si="6"/>
        <v>1.3182567385564072</v>
      </c>
      <c r="B114">
        <v>0.12</v>
      </c>
      <c r="C114">
        <f>params!$B$3*params!$C$3^2*(params!$C$3^2-A114^2)/((params!$C$3^2-A114^2)^2+(2*params!$D$3*params!$C$3*A114)^2)</f>
        <v>1.5501324452809621E-3</v>
      </c>
      <c r="D114">
        <f>-params!$B$3*params!$C$3^2*(2*params!$D$3*params!$C$3*A114)/((params!$C$3^2-A114^2)^2+(2*params!$D$3*params!$C$3*A114)^2)</f>
        <v>-4.6042344555316642E-5</v>
      </c>
      <c r="E114">
        <f t="shared" si="7"/>
        <v>-56.188794124701502</v>
      </c>
      <c r="F114">
        <f t="shared" si="9"/>
        <v>-2.9693470400789453E-2</v>
      </c>
      <c r="G114">
        <f t="shared" si="8"/>
        <v>-1.7013105330618687</v>
      </c>
    </row>
    <row r="115" spans="1:7" x14ac:dyDescent="0.55000000000000004">
      <c r="A115">
        <f t="shared" si="6"/>
        <v>1.3489628825916538</v>
      </c>
      <c r="B115">
        <v>0.13</v>
      </c>
      <c r="C115">
        <f>params!$B$3*params!$C$3^2*(params!$C$3^2-A115^2)/((params!$C$3^2-A115^2)^2+(2*params!$D$3*params!$C$3*A115)^2)</f>
        <v>1.5503268123732321E-3</v>
      </c>
      <c r="D115">
        <f>-params!$B$3*params!$C$3^2*(2*params!$D$3*params!$C$3*A115)/((params!$C$3^2-A115^2)^2+(2*params!$D$3*params!$C$3*A115)^2)</f>
        <v>-4.7128596723703639E-5</v>
      </c>
      <c r="E115">
        <f t="shared" si="7"/>
        <v>-56.187523343842322</v>
      </c>
      <c r="F115">
        <f t="shared" si="9"/>
        <v>-3.0389777880979234E-2</v>
      </c>
      <c r="G115">
        <f t="shared" si="8"/>
        <v>-1.7412060129201323</v>
      </c>
    </row>
    <row r="116" spans="1:7" x14ac:dyDescent="0.55000000000000004">
      <c r="A116">
        <f t="shared" si="6"/>
        <v>1.380384264602885</v>
      </c>
      <c r="B116">
        <v>0.14000000000000001</v>
      </c>
      <c r="C116">
        <f>params!$B$3*params!$C$3^2*(params!$C$3^2-A116^2)/((params!$C$3^2-A116^2)^2+(2*params!$D$3*params!$C$3*A116)^2)</f>
        <v>1.5505303687662223E-3</v>
      </c>
      <c r="D116">
        <f>-params!$B$3*params!$C$3^2*(2*params!$D$3*params!$C$3*A116)/((params!$C$3^2-A116^2)^2+(2*params!$D$3*params!$C$3*A116)^2)</f>
        <v>-4.8241143040697039E-5</v>
      </c>
      <c r="E116">
        <f t="shared" si="7"/>
        <v>-56.186192534494353</v>
      </c>
      <c r="F116">
        <f t="shared" si="9"/>
        <v>-3.110263898334403E-2</v>
      </c>
      <c r="G116">
        <f t="shared" si="8"/>
        <v>-1.7820499454646785</v>
      </c>
    </row>
    <row r="117" spans="1:7" x14ac:dyDescent="0.55000000000000004">
      <c r="A117">
        <f t="shared" si="6"/>
        <v>1.4125375446227544</v>
      </c>
      <c r="B117">
        <v>0.15</v>
      </c>
      <c r="C117">
        <f>params!$B$3*params!$C$3^2*(params!$C$3^2-A117^2)/((params!$C$3^2-A117^2)^2+(2*params!$D$3*params!$C$3*A117)^2)</f>
        <v>1.5507435503313348E-3</v>
      </c>
      <c r="D117">
        <f>-params!$B$3*params!$C$3^2*(2*params!$D$3*params!$C$3*A117)/((params!$C$3^2-A117^2)^2+(2*params!$D$3*params!$C$3*A117)^2)</f>
        <v>-4.9380667659752502E-5</v>
      </c>
      <c r="E117">
        <f t="shared" si="7"/>
        <v>-56.184798854240796</v>
      </c>
      <c r="F117">
        <f t="shared" si="9"/>
        <v>-3.1832463391251863E-2</v>
      </c>
      <c r="G117">
        <f t="shared" si="8"/>
        <v>-1.8238658038234314</v>
      </c>
    </row>
    <row r="118" spans="1:7" x14ac:dyDescent="0.55000000000000004">
      <c r="A118">
        <f t="shared" si="6"/>
        <v>1.4454397707459274</v>
      </c>
      <c r="B118">
        <v>0.16</v>
      </c>
      <c r="C118">
        <f>params!$B$3*params!$C$3^2*(params!$C$3^2-A118^2)/((params!$C$3^2-A118^2)^2+(2*params!$D$3*params!$C$3*A118)^2)</f>
        <v>1.5509668137497889E-3</v>
      </c>
      <c r="D118">
        <f>-params!$B$3*params!$C$3^2*(2*params!$D$3*params!$C$3*A118)/((params!$C$3^2-A118^2)^2+(2*params!$D$3*params!$C$3*A118)^2)</f>
        <v>-5.0547875886829702E-5</v>
      </c>
      <c r="E118">
        <f t="shared" si="7"/>
        <v>-56.183339325416</v>
      </c>
      <c r="F118">
        <f t="shared" si="9"/>
        <v>-3.2579672075786215E-2</v>
      </c>
      <c r="G118">
        <f t="shared" si="8"/>
        <v>-1.8666777078627721</v>
      </c>
    </row>
    <row r="119" spans="1:7" x14ac:dyDescent="0.55000000000000004">
      <c r="A119">
        <f t="shared" si="6"/>
        <v>1.4791083881682074</v>
      </c>
      <c r="B119">
        <v>0.17</v>
      </c>
      <c r="C119">
        <f>params!$B$3*params!$C$3^2*(params!$C$3^2-A119^2)/((params!$C$3^2-A119^2)^2+(2*params!$D$3*params!$C$3*A119)^2)</f>
        <v>1.551200637518946E-3</v>
      </c>
      <c r="D119">
        <f>-params!$B$3*params!$C$3^2*(2*params!$D$3*params!$C$3*A119)/((params!$C$3^2-A119^2)^2+(2*params!$D$3*params!$C$3*A119)^2)</f>
        <v>-5.1743495057225786E-5</v>
      </c>
      <c r="E119">
        <f t="shared" si="7"/>
        <v>-56.181810828606828</v>
      </c>
      <c r="F119">
        <f t="shared" si="9"/>
        <v>-3.3344697686093445E-2</v>
      </c>
      <c r="G119">
        <f t="shared" si="8"/>
        <v>-1.9105104465527964</v>
      </c>
    </row>
    <row r="120" spans="1:7" x14ac:dyDescent="0.55000000000000004">
      <c r="A120">
        <f t="shared" si="6"/>
        <v>1.5135612484362082</v>
      </c>
      <c r="B120">
        <v>0.18</v>
      </c>
      <c r="C120">
        <f>params!$B$3*params!$C$3^2*(params!$C$3^2-A120^2)/((params!$C$3^2-A120^2)^2+(2*params!$D$3*params!$C$3*A120)^2)</f>
        <v>1.5514455230084983E-3</v>
      </c>
      <c r="D120">
        <f>-params!$B$3*params!$C$3^2*(2*params!$D$3*params!$C$3*A120)/((params!$C$3^2-A120^2)^2+(2*params!$D$3*params!$C$3*A120)^2)</f>
        <v>-5.2968275461670799E-5</v>
      </c>
      <c r="E120">
        <f t="shared" si="7"/>
        <v>-56.18021009583569</v>
      </c>
      <c r="F120">
        <f t="shared" si="9"/>
        <v>-3.4127984958259305E-2</v>
      </c>
      <c r="G120">
        <f t="shared" si="8"/>
        <v>-1.9553895013942151</v>
      </c>
    </row>
    <row r="121" spans="1:7" x14ac:dyDescent="0.55000000000000004">
      <c r="A121">
        <f t="shared" si="6"/>
        <v>1.5488166189124815</v>
      </c>
      <c r="B121">
        <v>0.19</v>
      </c>
      <c r="C121">
        <f>params!$B$3*params!$C$3^2*(params!$C$3^2-A121^2)/((params!$C$3^2-A121^2)^2+(2*params!$D$3*params!$C$3*A121)^2)</f>
        <v>1.5517019955690874E-3</v>
      </c>
      <c r="D121">
        <f>-params!$B$3*params!$C$3^2*(2*params!$D$3*params!$C$3*A121)/((params!$C$3^2-A121^2)^2+(2*params!$D$3*params!$C$3*A121)^2)</f>
        <v>-5.4222991325064087E-5</v>
      </c>
      <c r="E121">
        <f t="shared" si="7"/>
        <v>-56.178533703409158</v>
      </c>
      <c r="F121">
        <f t="shared" si="9"/>
        <v>-3.4929991143861049E-2</v>
      </c>
      <c r="G121">
        <f t="shared" si="8"/>
        <v>-2.0013410709725807</v>
      </c>
    </row>
    <row r="122" spans="1:7" x14ac:dyDescent="0.55000000000000004">
      <c r="A122">
        <f t="shared" si="6"/>
        <v>1.5848931924611136</v>
      </c>
      <c r="B122">
        <v>0.2</v>
      </c>
      <c r="C122">
        <f>params!$B$3*params!$C$3^2*(params!$C$3^2-A122^2)/((params!$C$3^2-A122^2)^2+(2*params!$D$3*params!$C$3*A122)^2)</f>
        <v>1.5519706056960861E-3</v>
      </c>
      <c r="D122">
        <f>-params!$B$3*params!$C$3^2*(2*params!$D$3*params!$C$3*A122)/((params!$C$3^2-A122^2)^2+(2*params!$D$3*params!$C$3*A122)^2)</f>
        <v>-5.5508441841491282E-5</v>
      </c>
      <c r="E122">
        <f t="shared" si="7"/>
        <v>-56.176778064415018</v>
      </c>
      <c r="F122">
        <f t="shared" si="9"/>
        <v>-3.5751186459424718E-2</v>
      </c>
      <c r="G122">
        <f t="shared" si="8"/>
        <v>-2.0483920967102929</v>
      </c>
    </row>
    <row r="123" spans="1:7" x14ac:dyDescent="0.55000000000000004">
      <c r="A123">
        <f t="shared" si="6"/>
        <v>1.62181009735893</v>
      </c>
      <c r="B123">
        <v>0.21</v>
      </c>
      <c r="C123">
        <f>params!$B$3*params!$C$3^2*(params!$C$3^2-A123^2)/((params!$C$3^2-A123^2)^2+(2*params!$D$3*params!$C$3*A123)^2)</f>
        <v>1.552251930251406E-3</v>
      </c>
      <c r="D123">
        <f>-params!$B$3*params!$C$3^2*(2*params!$D$3*params!$C$3*A123)/((params!$C$3^2-A123^2)^2+(2*params!$D$3*params!$C$3*A123)^2)</f>
        <v>-5.6825452269441596E-5</v>
      </c>
      <c r="E123">
        <f t="shared" si="7"/>
        <v>-56.17493942084991</v>
      </c>
      <c r="F123">
        <f t="shared" si="9"/>
        <v>-3.6592054558106109E-2</v>
      </c>
      <c r="G123">
        <f t="shared" si="8"/>
        <v>-2.0965702898919267</v>
      </c>
    </row>
    <row r="124" spans="1:7" x14ac:dyDescent="0.55000000000000004">
      <c r="A124">
        <f t="shared" si="6"/>
        <v>1.6595869074375607</v>
      </c>
      <c r="B124">
        <v>0.22</v>
      </c>
      <c r="C124">
        <f>params!$B$3*params!$C$3^2*(params!$C$3^2-A124^2)/((params!$C$3^2-A124^2)^2+(2*params!$D$3*params!$C$3*A124)^2)</f>
        <v>1.5525465737463687E-3</v>
      </c>
      <c r="D124">
        <f>-params!$B$3*params!$C$3^2*(2*params!$D$3*params!$C$3*A124)/((params!$C$3^2-A124^2)^2+(2*params!$D$3*params!$C$3*A124)^2)</f>
        <v>-5.817487509145127E-5</v>
      </c>
      <c r="E124">
        <f t="shared" si="7"/>
        <v>-56.173013835358475</v>
      </c>
      <c r="F124">
        <f t="shared" si="9"/>
        <v>-3.7453093025011153E-2</v>
      </c>
      <c r="G124">
        <f t="shared" si="8"/>
        <v>-2.1459041600440005</v>
      </c>
    </row>
    <row r="125" spans="1:7" x14ac:dyDescent="0.55000000000000004">
      <c r="A125">
        <f t="shared" si="6"/>
        <v>1.6982436524617444</v>
      </c>
      <c r="B125">
        <v>0.23</v>
      </c>
      <c r="C125">
        <f>params!$B$3*params!$C$3^2*(params!$C$3^2-A125^2)/((params!$C$3^2-A125^2)^2+(2*params!$D$3*params!$C$3*A125)^2)</f>
        <v>1.5528551696888406E-3</v>
      </c>
      <c r="D125">
        <f>-params!$B$3*params!$C$3^2*(2*params!$D$3*params!$C$3*A125)/((params!$C$3^2-A125^2)^2+(2*params!$D$3*params!$C$3*A125)^2)</f>
        <v>-5.9557591242728312E-5</v>
      </c>
      <c r="E125">
        <f t="shared" si="7"/>
        <v>-56.170997182564186</v>
      </c>
      <c r="F125">
        <f t="shared" si="9"/>
        <v>-3.8334813897674964E-2</v>
      </c>
      <c r="G125">
        <f t="shared" si="8"/>
        <v>-2.1964230447562287</v>
      </c>
    </row>
    <row r="126" spans="1:7" x14ac:dyDescent="0.55000000000000004">
      <c r="A126">
        <f t="shared" si="6"/>
        <v>1.7378008287493756</v>
      </c>
      <c r="B126">
        <v>0.24</v>
      </c>
      <c r="C126">
        <f>params!$B$3*params!$C$3^2*(params!$C$3^2-A126^2)/((params!$C$3^2-A126^2)^2+(2*params!$D$3*params!$C$3*A126)^2)</f>
        <v>1.553178381998021E-3</v>
      </c>
      <c r="D126">
        <f>-params!$B$3*params!$C$3^2*(2*params!$D$3*params!$C$3*A126)/((params!$C$3^2-A126^2)^2+(2*params!$D$3*params!$C$3*A126)^2)</f>
        <v>-6.0974511413674073E-5</v>
      </c>
      <c r="E126">
        <f t="shared" si="7"/>
        <v>-56.16888513997057</v>
      </c>
      <c r="F126">
        <f t="shared" si="9"/>
        <v>-3.9237744213332232E-2</v>
      </c>
      <c r="G126">
        <f t="shared" si="8"/>
        <v>-2.2481571410378054</v>
      </c>
    </row>
    <row r="127" spans="1:7" x14ac:dyDescent="0.55000000000000004">
      <c r="A127">
        <f t="shared" si="6"/>
        <v>1.778279410038923</v>
      </c>
      <c r="B127">
        <v>0.25</v>
      </c>
      <c r="C127">
        <f>params!$B$3*params!$C$3^2*(params!$C$3^2-A127^2)/((params!$C$3^2-A127^2)^2+(2*params!$D$3*params!$C$3*A127)^2)</f>
        <v>1.5535169064904493E-3</v>
      </c>
      <c r="D127">
        <f>-params!$B$3*params!$C$3^2*(2*params!$D$3*params!$C$3*A127)/((params!$C$3^2-A127^2)^2+(2*params!$D$3*params!$C$3*A127)^2)</f>
        <v>-6.2426577431605218E-5</v>
      </c>
      <c r="E127">
        <f t="shared" si="7"/>
        <v>-56.166673178410775</v>
      </c>
      <c r="F127">
        <f t="shared" si="9"/>
        <v>-4.0162426584733076E-2</v>
      </c>
      <c r="G127">
        <f t="shared" si="8"/>
        <v>-2.3011375383092223</v>
      </c>
    </row>
    <row r="128" spans="1:7" x14ac:dyDescent="0.55000000000000004">
      <c r="A128">
        <f t="shared" si="6"/>
        <v>1.8197008586099837</v>
      </c>
      <c r="B128">
        <v>0.26</v>
      </c>
      <c r="C128">
        <f>params!$B$3*params!$C$3^2*(params!$C$3^2-A128^2)/((params!$C$3^2-A128^2)^2+(2*params!$D$3*params!$C$3*A128)^2)</f>
        <v>1.5538714724410178E-3</v>
      </c>
      <c r="D128">
        <f>-params!$B$3*params!$C$3^2*(2*params!$D$3*params!$C$3*A128)/((params!$C$3^2-A128^2)^2+(2*params!$D$3*params!$C$3*A128)^2)</f>
        <v>-6.3914763727404233E-5</v>
      </c>
      <c r="E128">
        <f t="shared" si="7"/>
        <v>-56.164356552021786</v>
      </c>
      <c r="F128">
        <f t="shared" si="9"/>
        <v>-4.1109419806390456E-2</v>
      </c>
      <c r="G128">
        <f t="shared" si="8"/>
        <v>-2.3553962531376871</v>
      </c>
    </row>
    <row r="129" spans="1:7" x14ac:dyDescent="0.55000000000000004">
      <c r="A129">
        <f t="shared" si="6"/>
        <v>1.8620871366628675</v>
      </c>
      <c r="B129">
        <v>0.27</v>
      </c>
      <c r="C129">
        <f>params!$B$3*params!$C$3^2*(params!$C$3^2-A129^2)/((params!$C$3^2-A129^2)^2+(2*params!$D$3*params!$C$3*A129)^2)</f>
        <v>1.5542428442229844E-3</v>
      </c>
      <c r="D129">
        <f>-params!$B$3*params!$C$3^2*(2*params!$D$3*params!$C$3*A129)/((params!$C$3^2-A129^2)^2+(2*params!$D$3*params!$C$3*A129)^2)</f>
        <v>-6.544007889328631E-5</v>
      </c>
      <c r="E129">
        <f t="shared" si="7"/>
        <v>-56.161930287718576</v>
      </c>
      <c r="F129">
        <f t="shared" si="9"/>
        <v>-4.2079299493288223E-2</v>
      </c>
      <c r="G129">
        <f t="shared" si="8"/>
        <v>-2.4109662658323989</v>
      </c>
    </row>
    <row r="130" spans="1:7" x14ac:dyDescent="0.55000000000000004">
      <c r="A130">
        <f t="shared" si="6"/>
        <v>1.9054607179632475</v>
      </c>
      <c r="B130">
        <v>0.28000000000000003</v>
      </c>
      <c r="C130">
        <f>params!$B$3*params!$C$3^2*(params!$C$3^2-A130^2)/((params!$C$3^2-A130^2)^2+(2*params!$D$3*params!$C$3*A130)^2)</f>
        <v>1.5546318230312065E-3</v>
      </c>
      <c r="D130">
        <f>-params!$B$3*params!$C$3^2*(2*params!$D$3*params!$C$3*A130)/((params!$C$3^2-A130^2)^2+(2*params!$D$3*params!$C$3*A130)^2)</f>
        <v>-6.7003567338370655E-5</v>
      </c>
      <c r="E130">
        <f t="shared" si="7"/>
        <v>-56.159389174141879</v>
      </c>
      <c r="F130">
        <f t="shared" si="9"/>
        <v>-4.3072658754233051E-2</v>
      </c>
      <c r="G130">
        <f t="shared" si="8"/>
        <v>-2.467881559024772</v>
      </c>
    </row>
    <row r="131" spans="1:7" x14ac:dyDescent="0.55000000000000004">
      <c r="A131">
        <f t="shared" ref="A131:A194" si="10">10^B131</f>
        <v>1.9498445997580454</v>
      </c>
      <c r="B131">
        <v>0.28999999999999998</v>
      </c>
      <c r="C131">
        <f>params!$B$3*params!$C$3^2*(params!$C$3^2-A131^2)/((params!$C$3^2-A131^2)^2+(2*params!$D$3*params!$C$3*A131)^2)</f>
        <v>1.5550392486930681E-3</v>
      </c>
      <c r="D131">
        <f>-params!$B$3*params!$C$3^2*(2*params!$D$3*params!$C$3*A131)/((params!$C$3^2-A131^2)^2+(2*params!$D$3*params!$C$3*A131)^2)</f>
        <v>-6.8606311049289678E-5</v>
      </c>
      <c r="E131">
        <f t="shared" ref="E131:E194" si="11">10*LOG10(C131^2+D131^2)</f>
        <v>-56.156727750051878</v>
      </c>
      <c r="F131">
        <f t="shared" si="9"/>
        <v>-4.4090108902201448E-2</v>
      </c>
      <c r="G131">
        <f t="shared" si="8"/>
        <v>-2.5261771583683221</v>
      </c>
    </row>
    <row r="132" spans="1:7" x14ac:dyDescent="0.55000000000000004">
      <c r="A132">
        <f t="shared" si="10"/>
        <v>1.9952623149688797</v>
      </c>
      <c r="B132">
        <v>0.3</v>
      </c>
      <c r="C132">
        <f>params!$B$3*params!$C$3^2*(params!$C$3^2-A132^2)/((params!$C$3^2-A132^2)^2+(2*params!$D$3*params!$C$3*A132)^2)</f>
        <v>1.5554660015718292E-3</v>
      </c>
      <c r="D132">
        <f>-params!$B$3*params!$C$3^2*(2*params!$D$3*params!$C$3*A132)/((params!$C$3^2-A132^2)^2+(2*params!$D$3*params!$C$3*A132)^2)</f>
        <v>-7.0249431463662566E-5</v>
      </c>
      <c r="E132">
        <f t="shared" si="11"/>
        <v>-56.153940292138543</v>
      </c>
      <c r="F132">
        <f t="shared" si="9"/>
        <v>-4.5132280204214385E-2</v>
      </c>
      <c r="G132">
        <f t="shared" ref="G132:G195" si="12">(180/PI())*$F132</f>
        <v>-2.5858891755033175</v>
      </c>
    </row>
    <row r="133" spans="1:7" x14ac:dyDescent="0.55000000000000004">
      <c r="A133">
        <f t="shared" si="10"/>
        <v>2.0417379446695296</v>
      </c>
      <c r="B133">
        <v>0.31</v>
      </c>
      <c r="C133">
        <f>params!$B$3*params!$C$3^2*(params!$C$3^2-A133^2)/((params!$C$3^2-A133^2)^2+(2*params!$D$3*params!$C$3*A133)^2)</f>
        <v>1.5559130045673924E-3</v>
      </c>
      <c r="D133">
        <f>-params!$B$3*params!$C$3^2*(2*params!$D$3*params!$C$3*A133)/((params!$C$3^2-A133^2)^2+(2*params!$D$3*params!$C$3*A133)^2)</f>
        <v>-7.1934091464906171E-5</v>
      </c>
      <c r="E133">
        <f t="shared" si="11"/>
        <v>-56.151020802217495</v>
      </c>
      <c r="F133">
        <f t="shared" si="9"/>
        <v>-4.6199822673469372E-2</v>
      </c>
      <c r="G133">
        <f t="shared" si="12"/>
        <v>-2.6470548534426026</v>
      </c>
    </row>
    <row r="134" spans="1:7" x14ac:dyDescent="0.55000000000000004">
      <c r="A134">
        <f t="shared" si="10"/>
        <v>2.0892961308540396</v>
      </c>
      <c r="B134">
        <v>0.32</v>
      </c>
      <c r="C134">
        <f>params!$B$3*params!$C$3^2*(params!$C$3^2-A134^2)/((params!$C$3^2-A134^2)^2+(2*params!$D$3*params!$C$3*A134)^2)</f>
        <v>1.5563812252197989E-3</v>
      </c>
      <c r="D134">
        <f>-params!$B$3*params!$C$3^2*(2*params!$D$3*params!$C$3*A134)/((params!$C$3^2-A134^2)^2+(2*params!$D$3*params!$C$3*A134)^2)</f>
        <v>-7.3661497507561744E-5</v>
      </c>
      <c r="E134">
        <f t="shared" si="11"/>
        <v>-56.14796299377862</v>
      </c>
      <c r="F134">
        <f t="shared" si="9"/>
        <v>-4.7293406906673136E-2</v>
      </c>
      <c r="G134">
        <f t="shared" si="12"/>
        <v>-2.7097126145472288</v>
      </c>
    </row>
    <row r="135" spans="1:7" x14ac:dyDescent="0.55000000000000004">
      <c r="A135">
        <f t="shared" si="10"/>
        <v>2.1379620895022322</v>
      </c>
      <c r="B135">
        <v>0.33</v>
      </c>
      <c r="C135">
        <f>params!$B$3*params!$C$3^2*(params!$C$3^2-A135^2)/((params!$C$3^2-A135^2)^2+(2*params!$D$3*params!$C$3*A135)^2)</f>
        <v>1.556871677921044E-3</v>
      </c>
      <c r="D135">
        <f>-params!$B$3*params!$C$3^2*(2*params!$D$3*params!$C$3*A135)/((params!$C$3^2-A135^2)^2+(2*params!$D$3*params!$C$3*A135)^2)</f>
        <v>-7.5432901883085472E-5</v>
      </c>
      <c r="E135">
        <f t="shared" si="11"/>
        <v>-56.144760277852789</v>
      </c>
      <c r="F135">
        <f t="shared" si="9"/>
        <v>-4.8413724969751312E-2</v>
      </c>
      <c r="G135">
        <f t="shared" si="12"/>
        <v>-2.7739021112738795</v>
      </c>
    </row>
    <row r="136" spans="1:7" x14ac:dyDescent="0.55000000000000004">
      <c r="A136">
        <f t="shared" si="10"/>
        <v>2.1877616239495525</v>
      </c>
      <c r="B136">
        <v>0.34</v>
      </c>
      <c r="C136">
        <f>params!$B$3*params!$C$3^2*(params!$C$3^2-A136^2)/((params!$C$3^2-A136^2)^2+(2*params!$D$3*params!$C$3*A136)^2)</f>
        <v>1.5573854262411618E-3</v>
      </c>
      <c r="D136">
        <f>-params!$B$3*params!$C$3^2*(2*params!$D$3*params!$C$3*A136)/((params!$C$3^2-A136^2)^2+(2*params!$D$3*params!$C$3*A136)^2)</f>
        <v>-7.7249605136891028E-5</v>
      </c>
      <c r="E136">
        <f t="shared" si="11"/>
        <v>-56.141405748159706</v>
      </c>
      <c r="F136">
        <f t="shared" si="9"/>
        <v>-4.9561491335362855E-2</v>
      </c>
      <c r="G136">
        <f t="shared" si="12"/>
        <v>-2.8396642798904903</v>
      </c>
    </row>
    <row r="137" spans="1:7" x14ac:dyDescent="0.55000000000000004">
      <c r="A137">
        <f t="shared" si="10"/>
        <v>2.2387211385683394</v>
      </c>
      <c r="B137">
        <v>0.35</v>
      </c>
      <c r="C137">
        <f>params!$B$3*params!$C$3^2*(params!$C$3^2-A137^2)/((params!$C$3^2-A137^2)^2+(2*params!$D$3*params!$C$3*A137)^2)</f>
        <v>1.5579235853748589E-3</v>
      </c>
      <c r="D137">
        <f>-params!$B$3*params!$C$3^2*(2*params!$D$3*params!$C$3*A137)/((params!$C$3^2-A137^2)^2+(2*params!$D$3*params!$C$3*A137)^2)</f>
        <v>-7.9112958648350803E-5</v>
      </c>
      <c r="E137">
        <f t="shared" si="11"/>
        <v>-56.137892165498151</v>
      </c>
      <c r="F137">
        <f t="shared" si="9"/>
        <v>-5.073744387592221E-2</v>
      </c>
      <c r="G137">
        <f t="shared" si="12"/>
        <v>-2.907041397372228</v>
      </c>
    </row>
    <row r="138" spans="1:7" x14ac:dyDescent="0.55000000000000004">
      <c r="A138">
        <f t="shared" si="10"/>
        <v>2.2908676527677732</v>
      </c>
      <c r="B138">
        <v>0.36</v>
      </c>
      <c r="C138">
        <f>params!$B$3*params!$C$3^2*(params!$C$3^2-A138^2)/((params!$C$3^2-A138^2)^2+(2*params!$D$3*params!$C$3*A138)^2)</f>
        <v>1.5584873247153717E-3</v>
      </c>
      <c r="D138">
        <f>-params!$B$3*params!$C$3^2*(2*params!$D$3*params!$C$3*A138)/((params!$C$3^2-A138^2)^2+(2*params!$D$3*params!$C$3*A138)^2)</f>
        <v>-8.1024367386467835E-5</v>
      </c>
      <c r="E138">
        <f t="shared" si="11"/>
        <v>-56.134211941337057</v>
      </c>
      <c r="F138">
        <f t="shared" si="9"/>
        <v>-5.1942344916130687E-2</v>
      </c>
      <c r="G138">
        <f t="shared" si="12"/>
        <v>-2.9760771417070964</v>
      </c>
    </row>
    <row r="139" spans="1:7" x14ac:dyDescent="0.55000000000000004">
      <c r="A139">
        <f t="shared" si="10"/>
        <v>2.344228815319922</v>
      </c>
      <c r="B139">
        <v>0.37</v>
      </c>
      <c r="C139">
        <f>params!$B$3*params!$C$3^2*(params!$C$3^2-A139^2)/((params!$C$3^2-A139^2)^2+(2*params!$D$3*params!$C$3*A139)^2)</f>
        <v>1.5590778705625863E-3</v>
      </c>
      <c r="D139">
        <f>-params!$B$3*params!$C$3^2*(2*params!$D$3*params!$C$3*A139)/((params!$C$3^2-A139^2)^2+(2*params!$D$3*params!$C$3*A139)^2)</f>
        <v>-8.2985292855028306E-5</v>
      </c>
      <c r="E139">
        <f t="shared" si="11"/>
        <v>-56.130357120563936</v>
      </c>
      <c r="F139">
        <f t="shared" si="9"/>
        <v>-5.3176982349343704E-2</v>
      </c>
      <c r="G139">
        <f t="shared" si="12"/>
        <v>-3.0468166558590672</v>
      </c>
    </row>
    <row r="140" spans="1:7" x14ac:dyDescent="0.55000000000000004">
      <c r="A140">
        <f t="shared" si="10"/>
        <v>2.3988329190194908</v>
      </c>
      <c r="B140">
        <v>0.38</v>
      </c>
      <c r="C140">
        <f>params!$B$3*params!$C$3^2*(params!$C$3^2-A140^2)/((params!$C$3^2-A140^2)^2+(2*params!$D$3*params!$C$3*A140)^2)</f>
        <v>1.5596965089729224E-3</v>
      </c>
      <c r="D140">
        <f>-params!$B$3*params!$C$3^2*(2*params!$D$3*params!$C$3*A140)/((params!$C$3^2-A140^2)^2+(2*params!$D$3*params!$C$3*A140)^2)</f>
        <v>-8.4997256242250603E-5</v>
      </c>
      <c r="E140">
        <f t="shared" si="11"/>
        <v>-56.12631936334396</v>
      </c>
      <c r="F140">
        <f t="shared" si="9"/>
        <v>-5.444217082245504E-2</v>
      </c>
      <c r="G140">
        <f t="shared" si="12"/>
        <v>-3.1193066156569476</v>
      </c>
    </row>
    <row r="141" spans="1:7" x14ac:dyDescent="0.55000000000000004">
      <c r="A141">
        <f t="shared" si="10"/>
        <v>2.4547089156850306</v>
      </c>
      <c r="B141">
        <v>0.39</v>
      </c>
      <c r="C141">
        <f>params!$B$3*params!$C$3^2*(params!$C$3^2-A141^2)/((params!$C$3^2-A141^2)^2+(2*params!$D$3*params!$C$3*A141)^2)</f>
        <v>1.5603445887588882E-3</v>
      </c>
      <c r="D141">
        <f>-params!$B$3*params!$C$3^2*(2*params!$D$3*params!$C$3*A141)/((params!$C$3^2-A141^2)^2+(2*params!$D$3*params!$C$3*A141)^2)</f>
        <v>-8.7061841791265653E-5</v>
      </c>
      <c r="E141">
        <f t="shared" si="11"/>
        <v>-56.122089926040587</v>
      </c>
      <c r="F141">
        <f t="shared" si="9"/>
        <v>-5.5738752994365752E-2</v>
      </c>
      <c r="G141">
        <f t="shared" si="12"/>
        <v>-3.1935953018993373</v>
      </c>
    </row>
    <row r="142" spans="1:7" x14ac:dyDescent="0.55000000000000004">
      <c r="A142">
        <f t="shared" si="10"/>
        <v>2.5118864315095806</v>
      </c>
      <c r="B142">
        <v>0.4</v>
      </c>
      <c r="C142">
        <f>params!$B$3*params!$C$3^2*(params!$C$3^2-A142^2)/((params!$C$3^2-A142^2)^2+(2*params!$D$3*params!$C$3*A142)^2)</f>
        <v>1.5610235246467192E-3</v>
      </c>
      <c r="D142">
        <f>-params!$B$3*params!$C$3^2*(2*params!$D$3*params!$C$3*A142)/((params!$C$3^2-A142^2)^2+(2*params!$D$3*params!$C$3*A142)^2)</f>
        <v>-8.9180700409212681E-5</v>
      </c>
      <c r="E142">
        <f t="shared" si="11"/>
        <v>-56.117659641145352</v>
      </c>
      <c r="F142">
        <f t="shared" si="9"/>
        <v>-5.7067600873526851E-2</v>
      </c>
      <c r="G142">
        <f t="shared" si="12"/>
        <v>-3.2697326769901784</v>
      </c>
    </row>
    <row r="143" spans="1:7" x14ac:dyDescent="0.55000000000000004">
      <c r="A143">
        <f t="shared" si="10"/>
        <v>2.5703957827688639</v>
      </c>
      <c r="B143">
        <v>0.41</v>
      </c>
      <c r="C143">
        <f>params!$B$3*params!$C$3^2*(params!$C$3^2-A143^2)/((params!$C$3^2-A143^2)^2+(2*params!$D$3*params!$C$3*A143)^2)</f>
        <v>1.561734800600993E-3</v>
      </c>
      <c r="D143">
        <f>-params!$B$3*params!$C$3^2*(2*params!$D$3*params!$C$3*A143)/((params!$C$3^2-A143^2)^2+(2*params!$D$3*params!$C$3*A143)^2)</f>
        <v>-9.1355553534323882E-5</v>
      </c>
      <c r="E143">
        <f t="shared" si="11"/>
        <v>-56.113018896161329</v>
      </c>
      <c r="F143">
        <f t="shared" si="9"/>
        <v>-5.8429617240505549E-2</v>
      </c>
      <c r="G143">
        <f t="shared" si="12"/>
        <v>-3.3477704664457995</v>
      </c>
    </row>
    <row r="144" spans="1:7" x14ac:dyDescent="0.55000000000000004">
      <c r="A144">
        <f t="shared" si="10"/>
        <v>2.6302679918953822</v>
      </c>
      <c r="B144">
        <v>0.42</v>
      </c>
      <c r="C144">
        <f>params!$B$3*params!$C$3^2*(params!$C$3^2-A144^2)/((params!$C$3^2-A144^2)^2+(2*params!$D$3*params!$C$3*A144)^2)</f>
        <v>1.5624799733256658E-3</v>
      </c>
      <c r="D144">
        <f>-params!$B$3*params!$C$3^2*(2*params!$D$3*params!$C$3*A144)/((params!$C$3^2-A144^2)^2+(2*params!$D$3*params!$C$3*A144)^2)</f>
        <v>-9.3588197282120774E-5</v>
      </c>
      <c r="E144">
        <f t="shared" si="11"/>
        <v>-56.108157611381202</v>
      </c>
      <c r="F144">
        <f t="shared" si="9"/>
        <v>-5.9825737162027971E-2</v>
      </c>
      <c r="G144">
        <f t="shared" si="12"/>
        <v>-3.4277622456431702</v>
      </c>
    </row>
    <row r="145" spans="1:7" x14ac:dyDescent="0.55000000000000004">
      <c r="A145">
        <f t="shared" si="10"/>
        <v>2.691534803926916</v>
      </c>
      <c r="B145">
        <v>0.43</v>
      </c>
      <c r="C145">
        <f>params!$B$3*params!$C$3^2*(params!$C$3^2-A145^2)/((params!$C$3^2-A145^2)^2+(2*params!$D$3*params!$C$3*A145)^2)</f>
        <v>1.5632606759515186E-3</v>
      </c>
      <c r="D145">
        <f>-params!$B$3*params!$C$3^2*(2*params!$D$3*params!$C$3*A145)/((params!$C$3^2-A145^2)^2+(2*params!$D$3*params!$C$3*A145)^2)</f>
        <v>-9.5880506893765538E-5</v>
      </c>
      <c r="E145">
        <f t="shared" si="11"/>
        <v>-56.103065216497264</v>
      </c>
      <c r="F145">
        <f t="shared" si="9"/>
        <v>-6.1256929603501487E-2</v>
      </c>
      <c r="G145">
        <f t="shared" si="12"/>
        <v>-3.5097635322106266</v>
      </c>
    </row>
    <row r="146" spans="1:7" x14ac:dyDescent="0.55000000000000004">
      <c r="A146">
        <f t="shared" si="10"/>
        <v>2.7542287033381663</v>
      </c>
      <c r="B146">
        <v>0.44</v>
      </c>
      <c r="C146">
        <f>params!$B$3*params!$C$3^2*(params!$C$3^2-A146^2)/((params!$C$3^2-A146^2)^2+(2*params!$D$3*params!$C$3*A146)^2)</f>
        <v>1.5640786219206185E-3</v>
      </c>
      <c r="D146">
        <f>-params!$B$3*params!$C$3^2*(2*params!$D$3*params!$C$3*A146)/((params!$C$3^2-A146^2)^2+(2*params!$D$3*params!$C$3*A146)^2)</f>
        <v>-9.8234441511728783E-5</v>
      </c>
      <c r="E146">
        <f t="shared" si="11"/>
        <v>-56.097730625976574</v>
      </c>
      <c r="F146">
        <f t="shared" si="9"/>
        <v>-6.2724199147622201E-2</v>
      </c>
      <c r="G146">
        <f t="shared" si="12"/>
        <v>-3.5938318844968276</v>
      </c>
    </row>
    <row r="147" spans="1:7" x14ac:dyDescent="0.55000000000000004">
      <c r="A147">
        <f t="shared" si="10"/>
        <v>2.8183829312644542</v>
      </c>
      <c r="B147">
        <v>0.45</v>
      </c>
      <c r="C147">
        <f>params!$B$3*params!$C$3^2*(params!$C$3^2-A147^2)/((params!$C$3^2-A147^2)^2+(2*params!$D$3*params!$C$3*A147)^2)</f>
        <v>1.5649356090790118E-3</v>
      </c>
      <c r="D147">
        <f>-params!$B$3*params!$C$3^2*(2*params!$D$3*params!$C$3*A147)/((params!$C$3^2-A147^2)^2+(2*params!$D$3*params!$C$3*A147)^2)</f>
        <v>-1.0065204931026606E-4</v>
      </c>
      <c r="E147">
        <f t="shared" si="11"/>
        <v>-56.092142213130352</v>
      </c>
      <c r="F147">
        <f t="shared" si="9"/>
        <v>-6.4228587827333178E-2</v>
      </c>
      <c r="G147">
        <f t="shared" si="12"/>
        <v>-3.680027006591525</v>
      </c>
    </row>
    <row r="148" spans="1:7" x14ac:dyDescent="0.55000000000000004">
      <c r="A148">
        <f t="shared" si="10"/>
        <v>2.8840315031266059</v>
      </c>
      <c r="B148">
        <v>0.46</v>
      </c>
      <c r="C148">
        <f>params!$B$3*params!$C$3^2*(params!$C$3^2-A148^2)/((params!$C$3^2-A148^2)^2+(2*params!$D$3*params!$C$3*A148)^2)</f>
        <v>1.5658335239895442E-3</v>
      </c>
      <c r="D148">
        <f>-params!$B$3*params!$C$3^2*(2*params!$D$3*params!$C$3*A148)/((params!$C$3^2-A148^2)^2+(2*params!$D$3*params!$C$3*A148)^2)</f>
        <v>-1.0313547301076736E-4</v>
      </c>
      <c r="E148">
        <f t="shared" si="11"/>
        <v>-56.086287782802074</v>
      </c>
      <c r="F148">
        <f t="shared" si="9"/>
        <v>-6.5771177082121809E-2</v>
      </c>
      <c r="G148">
        <f t="shared" si="12"/>
        <v>-3.7684108604131445</v>
      </c>
    </row>
    <row r="149" spans="1:7" x14ac:dyDescent="0.55000000000000004">
      <c r="A149">
        <f t="shared" si="10"/>
        <v>2.9512092266663856</v>
      </c>
      <c r="B149">
        <v>0.47</v>
      </c>
      <c r="C149">
        <f>params!$B$3*params!$C$3^2*(params!$C$3^2-A149^2)/((params!$C$3^2-A149^2)^2+(2*params!$D$3*params!$C$3*A149)^2)</f>
        <v>1.5667743464773953E-3</v>
      </c>
      <c r="D149">
        <f>-params!$B$3*params!$C$3^2*(2*params!$D$3*params!$C$3*A149)/((params!$C$3^2-A149^2)^2+(2*params!$D$3*params!$C$3*A149)^2)</f>
        <v>-1.0568695581488451E-4</v>
      </c>
      <c r="E149">
        <f t="shared" si="11"/>
        <v>-56.080154542593796</v>
      </c>
      <c r="F149">
        <f t="shared" si="9"/>
        <v>-6.7353089847439263E-2</v>
      </c>
      <c r="G149">
        <f t="shared" si="12"/>
        <v>-3.8590477854237033</v>
      </c>
    </row>
    <row r="150" spans="1:7" x14ac:dyDescent="0.55000000000000004">
      <c r="A150">
        <f t="shared" si="10"/>
        <v>3.0199517204020165</v>
      </c>
      <c r="B150">
        <v>0.48</v>
      </c>
      <c r="C150">
        <f>params!$B$3*params!$C$3^2*(params!$C$3^2-A150^2)/((params!$C$3^2-A150^2)^2+(2*params!$D$3*params!$C$3*A150)^2)</f>
        <v>1.5677601544216483E-3</v>
      </c>
      <c r="D150">
        <f>-params!$B$3*params!$C$3^2*(2*params!$D$3*params!$C$3*A150)/((params!$C$3^2-A150^2)^2+(2*params!$D$3*params!$C$3*A150)^2)</f>
        <v>-1.083088477914762E-4</v>
      </c>
      <c r="E150">
        <f t="shared" si="11"/>
        <v>-56.073729072544936</v>
      </c>
      <c r="F150">
        <f t="shared" si="9"/>
        <v>-6.8975492787895984E-2</v>
      </c>
      <c r="G150">
        <f t="shared" si="12"/>
        <v>-3.9520046265814881</v>
      </c>
    </row>
    <row r="151" spans="1:7" x14ac:dyDescent="0.55000000000000004">
      <c r="A151">
        <f t="shared" si="10"/>
        <v>3.0902954325135905</v>
      </c>
      <c r="B151">
        <v>0.49</v>
      </c>
      <c r="C151">
        <f>params!$B$3*params!$C$3^2*(params!$C$3^2-A151^2)/((params!$C$3^2-A151^2)^2+(2*params!$D$3*params!$C$3*A151)^2)</f>
        <v>1.5687931288069948E-3</v>
      </c>
      <c r="D151">
        <f>-params!$B$3*params!$C$3^2*(2*params!$D$3*params!$C$3*A151)/((params!$C$3^2-A151^2)^2+(2*params!$D$3*params!$C$3*A151)^2)</f>
        <v>-1.1100361275688376E-4</v>
      </c>
      <c r="E151">
        <f t="shared" si="11"/>
        <v>-56.066997293172385</v>
      </c>
      <c r="F151">
        <f t="shared" si="9"/>
        <v>-7.0639598685846045E-2</v>
      </c>
      <c r="G151">
        <f t="shared" si="12"/>
        <v>-4.0473508711968549</v>
      </c>
    </row>
    <row r="152" spans="1:7" x14ac:dyDescent="0.55000000000000004">
      <c r="A152">
        <f t="shared" si="10"/>
        <v>3.1622776601683795</v>
      </c>
      <c r="B152">
        <v>0.5</v>
      </c>
      <c r="C152">
        <f>params!$B$3*params!$C$3^2*(params!$C$3^2-A152^2)/((params!$C$3^2-A152^2)^2+(2*params!$D$3*params!$C$3*A152)^2)</f>
        <v>1.5698755590504683E-3</v>
      </c>
      <c r="D152">
        <f>-params!$B$3*params!$C$3^2*(2*params!$D$3*params!$C$3*A152)/((params!$C$3^2-A152^2)^2+(2*params!$D$3*params!$C$3*A152)^2)</f>
        <v>-1.1377383569188989E-4</v>
      </c>
      <c r="E152">
        <f t="shared" si="11"/>
        <v>-56.059944431774291</v>
      </c>
      <c r="F152">
        <f t="shared" si="9"/>
        <v>-7.2346668998027011E-2</v>
      </c>
      <c r="G152">
        <f t="shared" si="12"/>
        <v>-4.1451587954169042</v>
      </c>
    </row>
    <row r="153" spans="1:7" x14ac:dyDescent="0.55000000000000004">
      <c r="A153">
        <f t="shared" si="10"/>
        <v>3.2359365692962836</v>
      </c>
      <c r="B153">
        <v>0.51</v>
      </c>
      <c r="C153">
        <f>params!$B$3*params!$C$3^2*(params!$C$3^2-A153^2)/((params!$C$3^2-A153^2)^2+(2*params!$D$3*params!$C$3*A153)^2)</f>
        <v>1.5710098486189439E-3</v>
      </c>
      <c r="D153">
        <f>-params!$B$3*params!$C$3^2*(2*params!$D$3*params!$C$3*A153)/((params!$C$3^2-A153^2)^2+(2*params!$D$3*params!$C$3*A153)^2)</f>
        <v>-1.1662223074297296E-4</v>
      </c>
      <c r="E153">
        <f t="shared" si="11"/>
        <v>-56.052554986893739</v>
      </c>
      <c r="F153">
        <f t="shared" si="9"/>
        <v>-7.4098016594083618E-2</v>
      </c>
      <c r="G153">
        <f t="shared" si="12"/>
        <v>-4.2455036211313306</v>
      </c>
    </row>
    <row r="154" spans="1:7" x14ac:dyDescent="0.55000000000000004">
      <c r="A154">
        <f t="shared" si="10"/>
        <v>3.3113112148259116</v>
      </c>
      <c r="B154">
        <v>0.52</v>
      </c>
      <c r="C154">
        <f>params!$B$3*params!$C$3^2*(params!$C$3^2-A154^2)/((params!$C$3^2-A154^2)^2+(2*params!$D$3*params!$C$3*A154)^2)</f>
        <v>1.572198520954011E-3</v>
      </c>
      <c r="D154">
        <f>-params!$B$3*params!$C$3^2*(2*params!$D$3*params!$C$3*A154)/((params!$C$3^2-A154^2)^2+(2*params!$D$3*params!$C$3*A154)^2)</f>
        <v>-1.1955164986019249E-4</v>
      </c>
      <c r="E154">
        <f t="shared" si="11"/>
        <v>-56.044812690831421</v>
      </c>
      <c r="F154">
        <f t="shared" si="9"/>
        <v>-7.5895008692082933E-2</v>
      </c>
      <c r="G154">
        <f t="shared" si="12"/>
        <v>-4.3484636841650497</v>
      </c>
    </row>
    <row r="155" spans="1:7" x14ac:dyDescent="0.55000000000000004">
      <c r="A155">
        <f t="shared" si="10"/>
        <v>3.3884415613920265</v>
      </c>
      <c r="B155">
        <v>0.53</v>
      </c>
      <c r="C155">
        <f>params!$B$3*params!$C$3^2*(params!$C$3^2-A155^2)/((params!$C$3^2-A155^2)^2+(2*params!$D$3*params!$C$3*A155)^2)</f>
        <v>1.5734442257217133E-3</v>
      </c>
      <c r="D155">
        <f>-params!$B$3*params!$C$3^2*(2*params!$D$3*params!$C$3*A155)/((params!$C$3^2-A155^2)^2+(2*params!$D$3*params!$C$3*A155)^2)</f>
        <v>-1.225650921292891E-4</v>
      </c>
      <c r="E155">
        <f t="shared" si="11"/>
        <v>-56.036700470088846</v>
      </c>
      <c r="F155">
        <f t="shared" si="9"/>
        <v>-7.7739070007541919E-2</v>
      </c>
      <c r="G155">
        <f t="shared" si="12"/>
        <v>-4.454120614704193</v>
      </c>
    </row>
    <row r="156" spans="1:7" x14ac:dyDescent="0.55000000000000004">
      <c r="A156">
        <f t="shared" si="10"/>
        <v>3.4673685045253171</v>
      </c>
      <c r="B156">
        <v>0.54</v>
      </c>
      <c r="C156">
        <f>params!$B$3*params!$C$3^2*(params!$C$3^2-A156^2)/((params!$C$3^2-A156^2)^2+(2*params!$D$3*params!$C$3*A156)^2)</f>
        <v>1.5747497454055793E-3</v>
      </c>
      <c r="D156">
        <f>-params!$B$3*params!$C$3^2*(2*params!$D$3*params!$C$3*A156)/((params!$C$3^2-A156^2)^2+(2*params!$D$3*params!$C$3*A156)^2)</f>
        <v>-1.2566571386141403E-4</v>
      </c>
      <c r="E156">
        <f t="shared" si="11"/>
        <v>-56.028200403615607</v>
      </c>
      <c r="F156">
        <f t="shared" si="9"/>
        <v>-7.9631686134047197E-2</v>
      </c>
      <c r="G156">
        <f t="shared" si="12"/>
        <v>-4.5625595309913427</v>
      </c>
    </row>
    <row r="157" spans="1:7" x14ac:dyDescent="0.55000000000000004">
      <c r="A157">
        <f t="shared" si="10"/>
        <v>3.5481338923357555</v>
      </c>
      <c r="B157">
        <v>0.55000000000000004</v>
      </c>
      <c r="C157">
        <f>params!$B$3*params!$C$3^2*(params!$C$3^2-A157^2)/((params!$C$3^2-A157^2)^2+(2*params!$D$3*params!$C$3*A157)^2)</f>
        <v>1.5761180022622896E-3</v>
      </c>
      <c r="D157">
        <f>-params!$B$3*params!$C$3^2*(2*params!$D$3*params!$C$3*A157)/((params!$C$3^2-A157^2)^2+(2*params!$D$3*params!$C$3*A157)^2)</f>
        <v>-1.2885683951039824E-4</v>
      </c>
      <c r="E157">
        <f t="shared" si="11"/>
        <v>-56.019293678725475</v>
      </c>
      <c r="F157">
        <f t="shared" si="9"/>
        <v>-8.1574407175273006E-2</v>
      </c>
      <c r="G157">
        <f t="shared" si="12"/>
        <v>-4.6738692474248431</v>
      </c>
    </row>
    <row r="158" spans="1:7" x14ac:dyDescent="0.55000000000000004">
      <c r="A158">
        <f t="shared" si="10"/>
        <v>3.630780547701014</v>
      </c>
      <c r="B158">
        <v>0.56000000000000005</v>
      </c>
      <c r="C158">
        <f>params!$B$3*params!$C$3^2*(params!$C$3^2-A158^2)/((params!$C$3^2-A158^2)^2+(2*params!$D$3*params!$C$3*A158)^2)</f>
        <v>1.5775520656602627E-3</v>
      </c>
      <c r="D158">
        <f>-params!$B$3*params!$C$3^2*(2*params!$D$3*params!$C$3*A158)/((params!$C$3^2-A158^2)^2+(2*params!$D$3*params!$C$3*A158)^2)</f>
        <v>-1.3214197349470204E-4</v>
      </c>
      <c r="E158">
        <f t="shared" si="11"/>
        <v>-56.009960544537051</v>
      </c>
      <c r="F158">
        <f t="shared" si="9"/>
        <v>-8.35688516501117E-2</v>
      </c>
      <c r="G158">
        <f t="shared" si="12"/>
        <v>-4.7881424983062857</v>
      </c>
    </row>
    <row r="159" spans="1:7" x14ac:dyDescent="0.55000000000000004">
      <c r="A159">
        <f t="shared" si="10"/>
        <v>3.7153522909717256</v>
      </c>
      <c r="B159">
        <v>0.56999999999999995</v>
      </c>
      <c r="C159">
        <f>params!$B$3*params!$C$3^2*(params!$C$3^2-A159^2)/((params!$C$3^2-A159^2)^2+(2*params!$D$3*params!$C$3*A159)^2)</f>
        <v>1.5790551598223841E-3</v>
      </c>
      <c r="D159">
        <f>-params!$B$3*params!$C$3^2*(2*params!$D$3*params!$C$3*A159)/((params!$C$3^2-A159^2)^2+(2*params!$D$3*params!$C$3*A159)^2)</f>
        <v>-1.3552481300925845E-4</v>
      </c>
      <c r="E159">
        <f t="shared" si="11"/>
        <v>-56.00018026278407</v>
      </c>
      <c r="F159">
        <f t="shared" si="9"/>
        <v>-8.5616710694747258E-2</v>
      </c>
      <c r="G159">
        <f t="shared" si="12"/>
        <v>-4.9054761786015959</v>
      </c>
    </row>
    <row r="160" spans="1:7" x14ac:dyDescent="0.55000000000000004">
      <c r="A160">
        <f t="shared" si="10"/>
        <v>3.8018939632056119</v>
      </c>
      <c r="B160">
        <v>0.57999999999999996</v>
      </c>
      <c r="C160">
        <f>params!$B$3*params!$C$3^2*(params!$C$3^2-A160^2)/((params!$C$3^2-A160^2)^2+(2*params!$D$3*params!$C$3*A160)^2)</f>
        <v>1.580630671994998E-3</v>
      </c>
      <c r="D160">
        <f>-params!$B$3*params!$C$3^2*(2*params!$D$3*params!$C$3*A160)/((params!$C$3^2-A160^2)^2+(2*params!$D$3*params!$C$3*A160)^2)</f>
        <v>-1.3900926192143292E-4</v>
      </c>
      <c r="E160">
        <f t="shared" si="11"/>
        <v>-55.989931055830404</v>
      </c>
      <c r="F160">
        <f t="shared" si="9"/>
        <v>-8.7719752587849059E-2</v>
      </c>
      <c r="G160">
        <f t="shared" si="12"/>
        <v>-5.0259716032155319</v>
      </c>
    </row>
    <row r="161" spans="1:7" x14ac:dyDescent="0.55000000000000004">
      <c r="A161">
        <f t="shared" si="10"/>
        <v>3.8904514499428067</v>
      </c>
      <c r="B161">
        <v>0.59</v>
      </c>
      <c r="C161">
        <f>params!$B$3*params!$C$3^2*(params!$C$3^2-A161^2)/((params!$C$3^2-A161^2)^2+(2*params!$D$3*params!$C$3*A161)^2)</f>
        <v>1.5822821610661558E-3</v>
      </c>
      <c r="D161">
        <f>-params!$B$3*params!$C$3^2*(2*params!$D$3*params!$C$3*A161)/((params!$C$3^2-A161^2)^2+(2*params!$D$3*params!$C$3*A161)^2)</f>
        <v>-1.4259944585539715E-4</v>
      </c>
      <c r="E161">
        <f t="shared" si="11"/>
        <v>-55.979190051712642</v>
      </c>
      <c r="F161">
        <f t="shared" ref="F161:F224" si="13">ATAN2(C161,D161)</f>
        <v>-8.9879827627668413E-2</v>
      </c>
      <c r="G161">
        <f t="shared" si="12"/>
        <v>-5.1497347864287342</v>
      </c>
    </row>
    <row r="162" spans="1:7" x14ac:dyDescent="0.55000000000000004">
      <c r="A162">
        <f t="shared" si="10"/>
        <v>3.9810717055349727</v>
      </c>
      <c r="B162">
        <v>0.6</v>
      </c>
      <c r="C162">
        <f>params!$B$3*params!$C$3^2*(params!$C$3^2-A162^2)/((params!$C$3^2-A162^2)^2+(2*params!$D$3*params!$C$3*A162)^2)</f>
        <v>1.5840133666569038E-3</v>
      </c>
      <c r="D162">
        <f>-params!$B$3*params!$C$3^2*(2*params!$D$3*params!$C$3*A162)/((params!$C$3^2-A162^2)^2+(2*params!$D$3*params!$C$3*A162)^2)</f>
        <v>-1.4629972858049326E-4</v>
      </c>
      <c r="E162">
        <f t="shared" si="11"/>
        <v>-55.967933226021024</v>
      </c>
      <c r="F162">
        <f t="shared" si="13"/>
        <v>-9.2098873392719535E-2</v>
      </c>
      <c r="G162">
        <f t="shared" si="12"/>
        <v>-5.2768767433125428</v>
      </c>
    </row>
    <row r="163" spans="1:7" x14ac:dyDescent="0.55000000000000004">
      <c r="A163">
        <f t="shared" si="10"/>
        <v>4.0738027780411281</v>
      </c>
      <c r="B163">
        <v>0.61</v>
      </c>
      <c r="C163">
        <f>params!$B$3*params!$C$3^2*(params!$C$3^2-A163^2)/((params!$C$3^2-A163^2)^2+(2*params!$D$3*params!$C$3*A163)^2)</f>
        <v>1.5858282187100996E-3</v>
      </c>
      <c r="D163">
        <f>-params!$B$3*params!$C$3^2*(2*params!$D$3*params!$C$3*A163)/((params!$C$3^2-A163^2)^2+(2*params!$D$3*params!$C$3*A163)^2)</f>
        <v>-1.5011472983180122E-4</v>
      </c>
      <c r="E163">
        <f t="shared" si="11"/>
        <v>-55.956135340415884</v>
      </c>
      <c r="F163">
        <f t="shared" si="13"/>
        <v>-9.4378920420950252E-2</v>
      </c>
      <c r="G163">
        <f t="shared" si="12"/>
        <v>-5.4075138151215087</v>
      </c>
    </row>
    <row r="164" spans="1:7" x14ac:dyDescent="0.55000000000000004">
      <c r="A164">
        <f t="shared" si="10"/>
        <v>4.1686938347033546</v>
      </c>
      <c r="B164">
        <v>0.62</v>
      </c>
      <c r="C164">
        <f>params!$B$3*params!$C$3^2*(params!$C$3^2-A164^2)/((params!$C$3^2-A164^2)^2+(2*params!$D$3*params!$C$3*A164)^2)</f>
        <v>1.5877308476017855E-3</v>
      </c>
      <c r="D164">
        <f>-params!$B$3*params!$C$3^2*(2*params!$D$3*params!$C$3*A164)/((params!$C$3^2-A164^2)^2+(2*params!$D$3*params!$C$3*A164)^2)</f>
        <v>-1.5404934470530132E-4</v>
      </c>
      <c r="E164">
        <f t="shared" si="11"/>
        <v>-55.943769877562616</v>
      </c>
      <c r="F164">
        <f t="shared" si="13"/>
        <v>-9.6722098345901855E-2</v>
      </c>
      <c r="G164">
        <f t="shared" si="12"/>
        <v>-5.5417680208694575</v>
      </c>
    </row>
    <row r="165" spans="1:7" x14ac:dyDescent="0.55000000000000004">
      <c r="A165">
        <f t="shared" si="10"/>
        <v>4.2657951880159271</v>
      </c>
      <c r="B165">
        <v>0.63</v>
      </c>
      <c r="C165">
        <f>params!$B$3*params!$C$3^2*(params!$C$3^2-A165^2)/((params!$C$3^2-A165^2)^2+(2*params!$D$3*params!$C$3*A165)^2)</f>
        <v>1.5897255948005239E-3</v>
      </c>
      <c r="D165">
        <f>-params!$B$3*params!$C$3^2*(2*params!$D$3*params!$C$3*A165)/((params!$C$3^2-A165^2)^2+(2*params!$D$3*params!$C$3*A165)^2)</f>
        <v>-1.5810876478595712E-4</v>
      </c>
      <c r="E165">
        <f t="shared" si="11"/>
        <v>-55.930808972252635</v>
      </c>
      <c r="F165">
        <f t="shared" si="13"/>
        <v>-9.9130642532369903E-2</v>
      </c>
      <c r="G165">
        <f t="shared" si="12"/>
        <v>-5.6797674375248466</v>
      </c>
    </row>
    <row r="166" spans="1:7" x14ac:dyDescent="0.55000000000000004">
      <c r="A166">
        <f t="shared" si="10"/>
        <v>4.3651583224016601</v>
      </c>
      <c r="B166">
        <v>0.64</v>
      </c>
      <c r="C166">
        <f>params!$B$3*params!$C$3^2*(params!$C$3^2-A166^2)/((params!$C$3^2-A166^2)^2+(2*params!$D$3*params!$C$3*A166)^2)</f>
        <v>1.5918170241001842E-3</v>
      </c>
      <c r="D166">
        <f>-params!$B$3*params!$C$3^2*(2*params!$D$3*params!$C$3*A166)/((params!$C$3^2-A166^2)^2+(2*params!$D$3*params!$C$3*A166)^2)</f>
        <v>-1.6229850118495455E-4</v>
      </c>
      <c r="E166">
        <f t="shared" si="11"/>
        <v>-55.917223338461348</v>
      </c>
      <c r="F166">
        <f t="shared" si="13"/>
        <v>-0.10160690125855429</v>
      </c>
      <c r="G166">
        <f t="shared" si="12"/>
        <v>-5.8216466115176537</v>
      </c>
    </row>
    <row r="167" spans="1:7" x14ac:dyDescent="0.55000000000000004">
      <c r="A167">
        <f t="shared" si="10"/>
        <v>4.4668359215096318</v>
      </c>
      <c r="B167">
        <v>0.65</v>
      </c>
      <c r="C167">
        <f>params!$B$3*params!$C$3^2*(params!$C$3^2-A167^2)/((params!$C$3^2-A167^2)^2+(2*params!$D$3*params!$C$3*A167)^2)</f>
        <v>1.5940099334514563E-3</v>
      </c>
      <c r="D167">
        <f>-params!$B$3*params!$C$3^2*(2*params!$D$3*params!$C$3*A167)/((params!$C$3^2-A167^2)^2+(2*params!$D$3*params!$C$3*A167)^2)</f>
        <v>-1.6662440968251649E-4</v>
      </c>
      <c r="E167">
        <f t="shared" si="11"/>
        <v>-55.902982192076387</v>
      </c>
      <c r="F167">
        <f t="shared" si="13"/>
        <v>-0.10415334349670156</v>
      </c>
      <c r="G167">
        <f t="shared" si="12"/>
        <v>-5.9675470045373391</v>
      </c>
    </row>
    <row r="168" spans="1:7" x14ac:dyDescent="0.55000000000000004">
      <c r="A168">
        <f t="shared" si="10"/>
        <v>4.5708818961487507</v>
      </c>
      <c r="B168">
        <v>0.66</v>
      </c>
      <c r="C168">
        <f>params!$B$3*params!$C$3^2*(params!$C$3^2-A168^2)/((params!$C$3^2-A168^2)^2+(2*params!$D$3*params!$C$3*A168)^2)</f>
        <v>1.5963093674166797E-3</v>
      </c>
      <c r="D168">
        <f>-params!$B$3*params!$C$3^2*(2*params!$D$3*params!$C$3*A168)/((params!$C$3^2-A168^2)^2+(2*params!$D$3*params!$C$3*A168)^2)</f>
        <v>-1.7109271819545864E-4</v>
      </c>
      <c r="E168">
        <f t="shared" si="11"/>
        <v>-55.888053169010547</v>
      </c>
      <c r="F168">
        <f t="shared" si="13"/>
        <v>-0.10677256734985255</v>
      </c>
      <c r="G168">
        <f t="shared" si="12"/>
        <v>-6.1176174769228844</v>
      </c>
    </row>
    <row r="169" spans="1:7" x14ac:dyDescent="0.55000000000000004">
      <c r="A169">
        <f t="shared" si="10"/>
        <v>4.6773514128719835</v>
      </c>
      <c r="B169">
        <v>0.67</v>
      </c>
      <c r="C169">
        <f>params!$B$3*params!$C$3^2*(params!$C$3^2-A169^2)/((params!$C$3^2-A169^2)^2+(2*params!$D$3*params!$C$3*A169)^2)</f>
        <v>1.5987206302713625E-3</v>
      </c>
      <c r="D169">
        <f>-params!$B$3*params!$C$3^2*(2*params!$D$3*params!$C$3*A169)/((params!$C$3^2-A169^2)^2+(2*params!$D$3*params!$C$3*A169)^2)</f>
        <v>-1.7571005681434295E-4</v>
      </c>
      <c r="E169">
        <f t="shared" si="11"/>
        <v>-55.872402238393725</v>
      </c>
      <c r="F169">
        <f t="shared" si="13"/>
        <v>-0.10946730920860402</v>
      </c>
      <c r="G169">
        <f t="shared" si="12"/>
        <v>-6.2720148123065824</v>
      </c>
    </row>
    <row r="170" spans="1:7" x14ac:dyDescent="0.55000000000000004">
      <c r="A170">
        <f t="shared" si="10"/>
        <v>4.786300923226384</v>
      </c>
      <c r="B170">
        <v>0.68</v>
      </c>
      <c r="C170">
        <f>params!$B$3*params!$C$3^2*(params!$C$3^2-A170^2)/((params!$C$3^2-A170^2)^2+(2*params!$D$3*params!$C$3*A170)^2)</f>
        <v>1.60124929977382E-3</v>
      </c>
      <c r="D170">
        <f>-params!$B$3*params!$C$3^2*(2*params!$D$3*params!$C$3*A170)/((params!$C$3^2-A170^2)^2+(2*params!$D$3*params!$C$3*A170)^2)</f>
        <v>-1.8048349068412061E-4</v>
      </c>
      <c r="E170">
        <f t="shared" si="11"/>
        <v>-55.855993610516407</v>
      </c>
      <c r="F170">
        <f t="shared" si="13"/>
        <v>-0.11224045369886032</v>
      </c>
      <c r="G170">
        <f t="shared" si="12"/>
        <v>-6.4309042875782261</v>
      </c>
    </row>
    <row r="171" spans="1:7" x14ac:dyDescent="0.55000000000000004">
      <c r="A171">
        <f t="shared" si="10"/>
        <v>4.8977881936844625</v>
      </c>
      <c r="B171">
        <v>0.69</v>
      </c>
      <c r="C171">
        <f>params!$B$3*params!$C$3^2*(params!$C$3^2-A171^2)/((params!$C$3^2-A171^2)^2+(2*params!$D$3*params!$C$3*A171)^2)</f>
        <v>1.6039012416215353E-3</v>
      </c>
      <c r="D171">
        <f>-params!$B$3*params!$C$3^2*(2*params!$D$3*params!$C$3*A171)/((params!$C$3^2-A171^2)^2+(2*params!$D$3*params!$C$3*A171)^2)</f>
        <v>-1.8542055603502856E-4</v>
      </c>
      <c r="E171">
        <f t="shared" si="11"/>
        <v>-55.838789639174664</v>
      </c>
      <c r="F171">
        <f t="shared" si="13"/>
        <v>-0.11509504449949991</v>
      </c>
      <c r="G171">
        <f t="shared" si="12"/>
        <v>-6.5944602926917453</v>
      </c>
    </row>
    <row r="172" spans="1:7" x14ac:dyDescent="0.55000000000000004">
      <c r="A172">
        <f t="shared" si="10"/>
        <v>5.0118723362727229</v>
      </c>
      <c r="B172">
        <v>0.7</v>
      </c>
      <c r="C172">
        <f>params!$B$3*params!$C$3^2*(params!$C$3^2-A172^2)/((params!$C$3^2-A172^2)^2+(2*params!$D$3*params!$C$3*A172)^2)</f>
        <v>1.6066826246088728E-3</v>
      </c>
      <c r="D172">
        <f>-params!$B$3*params!$C$3^2*(2*params!$D$3*params!$C$3*A172)/((params!$C$3^2-A172^2)^2+(2*params!$D$3*params!$C$3*A172)^2)</f>
        <v>-1.9052929970775557E-4</v>
      </c>
      <c r="E172">
        <f t="shared" si="11"/>
        <v>-55.820750718042291</v>
      </c>
      <c r="F172">
        <f t="shared" si="13"/>
        <v>-0.11803429611782998</v>
      </c>
      <c r="G172">
        <f t="shared" si="12"/>
        <v>-6.7628670053490554</v>
      </c>
    </row>
    <row r="173" spans="1:7" x14ac:dyDescent="0.55000000000000004">
      <c r="A173">
        <f t="shared" si="10"/>
        <v>5.1286138399136494</v>
      </c>
      <c r="B173">
        <v>0.71</v>
      </c>
      <c r="C173">
        <f>params!$B$3*params!$C$3^2*(params!$C$3^2-A173^2)/((params!$C$3^2-A173^2)^2+(2*params!$D$3*params!$C$3*A173)^2)</f>
        <v>1.6095999364954083E-3</v>
      </c>
      <c r="D173">
        <f>-params!$B$3*params!$C$3^2*(2*params!$D$3*params!$C$3*A173)/((params!$C$3^2-A173^2)^2+(2*params!$D$3*params!$C$3*A173)^2)</f>
        <v>-1.958183225591778E-4</v>
      </c>
      <c r="E173">
        <f t="shared" si="11"/>
        <v>-55.801835170670046</v>
      </c>
      <c r="F173">
        <f t="shared" si="13"/>
        <v>-0.12106160672079568</v>
      </c>
      <c r="G173">
        <f t="shared" si="12"/>
        <v>-6.9363191261741939</v>
      </c>
    </row>
    <row r="174" spans="1:7" x14ac:dyDescent="0.55000000000000004">
      <c r="A174">
        <f t="shared" si="10"/>
        <v>5.2480746024977263</v>
      </c>
      <c r="B174">
        <v>0.72</v>
      </c>
      <c r="C174">
        <f>params!$B$3*params!$C$3^2*(params!$C$3^2-A174^2)/((params!$C$3^2-A174^2)^2+(2*params!$D$3*params!$C$3*A174)^2)</f>
        <v>1.6126600005869683E-3</v>
      </c>
      <c r="D174">
        <f>-params!$B$3*params!$C$3^2*(2*params!$D$3*params!$C$3*A174)/((params!$C$3^2-A174^2)^2+(2*params!$D$3*params!$C$3*A174)^2)</f>
        <v>-2.0129682718300772E-4</v>
      </c>
      <c r="E174">
        <f t="shared" si="11"/>
        <v>-55.781999133685318</v>
      </c>
      <c r="F174">
        <f t="shared" si="13"/>
        <v>-0.12418057213130419</v>
      </c>
      <c r="G174">
        <f t="shared" si="12"/>
        <v>-7.1150226806436203</v>
      </c>
    </row>
    <row r="175" spans="1:7" x14ac:dyDescent="0.55000000000000004">
      <c r="A175">
        <f t="shared" si="10"/>
        <v>5.3703179637025285</v>
      </c>
      <c r="B175">
        <v>0.73</v>
      </c>
      <c r="C175">
        <f>params!$B$3*params!$C$3^2*(params!$C$3^2-A175^2)/((params!$C$3^2-A175^2)^2+(2*params!$D$3*params!$C$3*A175)^2)</f>
        <v>1.6158699930221214E-3</v>
      </c>
      <c r="D175">
        <f>-params!$B$3*params!$C$3^2*(2*params!$D$3*params!$C$3*A175)/((params!$C$3^2-A175^2)^2+(2*params!$D$3*params!$C$3*A175)^2)</f>
        <v>-2.0697467043437706E-4</v>
      </c>
      <c r="E175">
        <f t="shared" si="11"/>
        <v>-55.761196432737243</v>
      </c>
      <c r="F175">
        <f t="shared" si="13"/>
        <v>-0.12739500111191321</v>
      </c>
      <c r="G175">
        <f t="shared" si="12"/>
        <v>-7.299195894777057</v>
      </c>
    </row>
    <row r="176" spans="1:7" x14ac:dyDescent="0.55000000000000004">
      <c r="A176">
        <f t="shared" si="10"/>
        <v>5.4954087385762458</v>
      </c>
      <c r="B176">
        <v>0.74</v>
      </c>
      <c r="C176">
        <f>params!$B$3*params!$C$3^2*(params!$C$3^2-A176^2)/((params!$C$3^2-A176^2)^2+(2*params!$D$3*params!$C$3*A176)^2)</f>
        <v>1.6192374607447377E-3</v>
      </c>
      <c r="D176">
        <f>-params!$B$3*params!$C$3^2*(2*params!$D$3*params!$C$3*A176)/((params!$C$3^2-A176^2)^2+(2*params!$D$3*params!$C$3*A176)^2)</f>
        <v>-2.128624213096644E-4</v>
      </c>
      <c r="E176">
        <f t="shared" si="11"/>
        <v>-55.739378450703363</v>
      </c>
      <c r="F176">
        <f t="shared" si="13"/>
        <v>-0.13070893207272338</v>
      </c>
      <c r="G176">
        <f t="shared" si="12"/>
        <v>-7.4890701524292131</v>
      </c>
    </row>
    <row r="177" spans="1:7" x14ac:dyDescent="0.55000000000000004">
      <c r="A177">
        <f t="shared" si="10"/>
        <v>5.6234132519034921</v>
      </c>
      <c r="B177">
        <v>0.75</v>
      </c>
      <c r="C177">
        <f>params!$B$3*params!$C$3^2*(params!$C$3^2-A177^2)/((params!$C$3^2-A177^2)^2+(2*params!$D$3*params!$C$3*A177)^2)</f>
        <v>1.622770340127677E-3</v>
      </c>
      <c r="D177">
        <f>-params!$B$3*params!$C$3^2*(2*params!$D$3*params!$C$3*A177)/((params!$C$3^2-A177^2)^2+(2*params!$D$3*params!$C$3*A177)^2)</f>
        <v>-2.1897142480395451E-4</v>
      </c>
      <c r="E177">
        <f t="shared" si="11"/>
        <v>-55.716493987643851</v>
      </c>
      <c r="F177">
        <f t="shared" si="13"/>
        <v>-0.13412665135687177</v>
      </c>
      <c r="G177">
        <f t="shared" si="12"/>
        <v>-7.6848910429713886</v>
      </c>
    </row>
    <row r="178" spans="1:7" x14ac:dyDescent="0.55000000000000004">
      <c r="A178">
        <f t="shared" si="10"/>
        <v>5.7543993733715713</v>
      </c>
      <c r="B178">
        <v>0.76</v>
      </c>
      <c r="C178">
        <f>params!$B$3*params!$C$3^2*(params!$C$3^2-A178^2)/((params!$C$3^2-A178^2)^2+(2*params!$D$3*params!$C$3*A178)^2)</f>
        <v>1.6264769761928464E-3</v>
      </c>
      <c r="D178">
        <f>-params!$B$3*params!$C$3^2*(2*params!$D$3*params!$C$3*A178)/((params!$C$3^2-A178^2)^2+(2*params!$D$3*params!$C$3*A178)^2)</f>
        <v>-2.2531387244970199E-4</v>
      </c>
      <c r="E178">
        <f t="shared" si="11"/>
        <v>-55.69248911195902</v>
      </c>
      <c r="F178">
        <f t="shared" si="13"/>
        <v>-0.13765271327582013</v>
      </c>
      <c r="G178">
        <f t="shared" si="12"/>
        <v>-7.8869195092289299</v>
      </c>
    </row>
    <row r="179" spans="1:7" x14ac:dyDescent="0.55000000000000004">
      <c r="A179">
        <f t="shared" si="10"/>
        <v>5.8884365535558905</v>
      </c>
      <c r="B179">
        <v>0.77</v>
      </c>
      <c r="C179">
        <f>params!$B$3*params!$C$3^2*(params!$C$3^2-A179^2)/((params!$C$3^2-A179^2)^2+(2*params!$D$3*params!$C$3*A179)^2)</f>
        <v>1.63036614234775E-3</v>
      </c>
      <c r="D179">
        <f>-params!$B$3*params!$C$3^2*(2*params!$D$3*params!$C$3*A179)/((params!$C$3^2-A179^2)^2+(2*params!$D$3*params!$C$3*A179)^2)</f>
        <v>-2.3190288033305101E-4</v>
      </c>
      <c r="E179">
        <f t="shared" si="11"/>
        <v>-55.667307002175484</v>
      </c>
      <c r="F179">
        <f t="shared" si="13"/>
        <v>-0.14129196208802547</v>
      </c>
      <c r="G179">
        <f t="shared" si="12"/>
        <v>-8.0954331067662935</v>
      </c>
    </row>
    <row r="180" spans="1:7" x14ac:dyDescent="0.55000000000000004">
      <c r="A180">
        <f t="shared" si="10"/>
        <v>6.0255958607435796</v>
      </c>
      <c r="B180">
        <v>0.78</v>
      </c>
      <c r="C180">
        <f>params!$B$3*params!$C$3^2*(params!$C$3^2-A180^2)/((params!$C$3^2-A180^2)^2+(2*params!$D$3*params!$C$3*A180)^2)</f>
        <v>1.6344470605269333E-3</v>
      </c>
      <c r="D180">
        <f>-params!$B$3*params!$C$3^2*(2*params!$D$3*params!$C$3*A180)/((params!$C$3^2-A180^2)^2+(2*params!$D$3*params!$C$3*A180)^2)</f>
        <v>-2.3875257549062586E-4</v>
      </c>
      <c r="E180">
        <f t="shared" si="11"/>
        <v>-55.640887778756564</v>
      </c>
      <c r="F180">
        <f t="shared" si="13"/>
        <v>-0.14504955613894807</v>
      </c>
      <c r="G180">
        <f t="shared" si="12"/>
        <v>-8.3107273870076259</v>
      </c>
    </row>
    <row r="181" spans="1:7" x14ac:dyDescent="0.55000000000000004">
      <c r="A181">
        <f t="shared" si="10"/>
        <v>6.1659500186148231</v>
      </c>
      <c r="B181">
        <v>0.79</v>
      </c>
      <c r="C181">
        <f>params!$B$3*params!$C$3^2*(params!$C$3^2-A181^2)/((params!$C$3^2-A181^2)^2+(2*params!$D$3*params!$C$3*A181)^2)</f>
        <v>1.6387294215868113E-3</v>
      </c>
      <c r="D181">
        <f>-params!$B$3*params!$C$3^2*(2*params!$D$3*params!$C$3*A181)/((params!$C$3^2-A181^2)^2+(2*params!$D$3*params!$C$3*A181)^2)</f>
        <v>-2.4587819171159359E-4</v>
      </c>
      <c r="E181">
        <f t="shared" si="11"/>
        <v>-55.613168325304315</v>
      </c>
      <c r="F181">
        <f t="shared" si="13"/>
        <v>-0.14893099440816482</v>
      </c>
      <c r="G181">
        <f t="shared" si="12"/>
        <v>-8.5331174182743084</v>
      </c>
    </row>
    <row r="182" spans="1:7" x14ac:dyDescent="0.55000000000000004">
      <c r="A182">
        <f t="shared" si="10"/>
        <v>6.3095734448019343</v>
      </c>
      <c r="B182">
        <v>0.8</v>
      </c>
      <c r="C182">
        <f>params!$B$3*params!$C$3^2*(params!$C$3^2-A182^2)/((params!$C$3^2-A182^2)^2+(2*params!$D$3*params!$C$3*A182)^2)</f>
        <v>1.6432234057522873E-3</v>
      </c>
      <c r="D182">
        <f>-params!$B$3*params!$C$3^2*(2*params!$D$3*params!$C$3*A182)/((params!$C$3^2-A182^2)^2+(2*params!$D$3*params!$C$3*A182)^2)</f>
        <v>-2.5329617590985355E-4</v>
      </c>
      <c r="E182">
        <f t="shared" si="11"/>
        <v>-55.584082098495301</v>
      </c>
      <c r="F182">
        <f t="shared" si="13"/>
        <v>-0.15294214574114148</v>
      </c>
      <c r="G182">
        <f t="shared" si="12"/>
        <v>-8.7629394606421442</v>
      </c>
    </row>
    <row r="183" spans="1:7" x14ac:dyDescent="0.55000000000000004">
      <c r="A183">
        <f t="shared" si="10"/>
        <v>6.4565422903465572</v>
      </c>
      <c r="B183">
        <v>0.81</v>
      </c>
      <c r="C183">
        <f>params!$B$3*params!$C$3^2*(params!$C$3^2-A183^2)/((params!$C$3^2-A183^2)^2+(2*params!$D$3*params!$C$3*A183)^2)</f>
        <v>1.6479397028507806E-3</v>
      </c>
      <c r="D183">
        <f>-params!$B$3*params!$C$3^2*(2*params!$D$3*params!$C$3*A183)/((params!$C$3^2-A183^2)^2+(2*params!$D$3*params!$C$3*A183)^2)</f>
        <v>-2.6102430639220187E-4</v>
      </c>
      <c r="E183">
        <f t="shared" si="11"/>
        <v>-55.553558926070778</v>
      </c>
      <c r="F183">
        <f t="shared" si="13"/>
        <v>-0.15708928107960546</v>
      </c>
      <c r="G183">
        <f t="shared" si="12"/>
        <v>-9.0005528126056884</v>
      </c>
    </row>
    <row r="184" spans="1:7" x14ac:dyDescent="0.55000000000000004">
      <c r="A184">
        <f t="shared" si="10"/>
        <v>6.6069344800759611</v>
      </c>
      <c r="B184">
        <v>0.82</v>
      </c>
      <c r="C184">
        <f>params!$B$3*params!$C$3^2*(params!$C$3^2-A184^2)/((params!$C$3^2-A184^2)^2+(2*params!$D$3*params!$C$3*A184)^2)</f>
        <v>1.6528895319907568E-3</v>
      </c>
      <c r="D184">
        <f>-params!$B$3*params!$C$3^2*(2*params!$D$3*params!$C$3*A184)/((params!$C$3^2-A184^2)^2+(2*params!$D$3*params!$C$3*A184)^2)</f>
        <v>-2.6908182453359869E-4</v>
      </c>
      <c r="E184">
        <f t="shared" si="11"/>
        <v>-55.521524792187378</v>
      </c>
      <c r="F184">
        <f t="shared" si="13"/>
        <v>-0.16137910904618299</v>
      </c>
      <c r="G184">
        <f t="shared" si="12"/>
        <v>-9.2463418499277701</v>
      </c>
    </row>
    <row r="185" spans="1:7" x14ac:dyDescent="0.55000000000000004">
      <c r="A185">
        <f t="shared" si="10"/>
        <v>6.7608297539198183</v>
      </c>
      <c r="B185">
        <v>0.83</v>
      </c>
      <c r="C185">
        <f>params!$B$3*params!$C$3^2*(params!$C$3^2-A185^2)/((params!$C$3^2-A185^2)^2+(2*params!$D$3*params!$C$3*A185)^2)</f>
        <v>1.6580846602436282E-3</v>
      </c>
      <c r="D185">
        <f>-params!$B$3*params!$C$3^2*(2*params!$D$3*params!$C$3*A185)/((params!$C$3^2-A185^2)^2+(2*params!$D$3*params!$C$3*A185)^2)</f>
        <v>-2.7748958158410126E-4</v>
      </c>
      <c r="E185">
        <f t="shared" si="11"/>
        <v>-55.487901609428206</v>
      </c>
      <c r="F185">
        <f t="shared" si="13"/>
        <v>-0.16581881528687831</v>
      </c>
      <c r="G185">
        <f t="shared" si="12"/>
        <v>-9.5007182797975034</v>
      </c>
    </row>
    <row r="186" spans="1:7" x14ac:dyDescent="0.55000000000000004">
      <c r="A186">
        <f t="shared" si="10"/>
        <v>6.9183097091893666</v>
      </c>
      <c r="B186">
        <v>0.84</v>
      </c>
      <c r="C186">
        <f>params!$B$3*params!$C$3^2*(params!$C$3^2-A186^2)/((params!$C$3^2-A186^2)^2+(2*params!$D$3*params!$C$3*A186)^2)</f>
        <v>1.663537419765186E-3</v>
      </c>
      <c r="D186">
        <f>-params!$B$3*params!$C$3^2*(2*params!$D$3*params!$C$3*A186)/((params!$C$3^2-A186^2)^2+(2*params!$D$3*params!$C$3*A186)^2)</f>
        <v>-2.8627020257815123E-4</v>
      </c>
      <c r="E186">
        <f t="shared" si="11"/>
        <v>-55.452606976780636</v>
      </c>
      <c r="F186">
        <f t="shared" si="13"/>
        <v>-0.1704161060300825</v>
      </c>
      <c r="G186">
        <f t="shared" si="12"/>
        <v>-9.7641236365776667</v>
      </c>
    </row>
    <row r="187" spans="1:7" x14ac:dyDescent="0.55000000000000004">
      <c r="A187">
        <f t="shared" si="10"/>
        <v>7.0794578438413795</v>
      </c>
      <c r="B187">
        <v>0.85</v>
      </c>
      <c r="C187">
        <f>params!$B$3*params!$C$3^2*(params!$C$3^2-A187^2)/((params!$C$3^2-A187^2)^2+(2*params!$D$3*params!$C$3*A187)^2)</f>
        <v>1.6692607226393528E-3</v>
      </c>
      <c r="D187">
        <f>-params!$B$3*params!$C$3^2*(2*params!$D$3*params!$C$3*A187)/((params!$C$3^2-A187^2)^2+(2*params!$D$3*params!$C$3*A187)^2)</f>
        <v>-2.9544826960096262E-4</v>
      </c>
      <c r="E187">
        <f t="shared" si="11"/>
        <v>-55.415553922910973</v>
      </c>
      <c r="F187">
        <f t="shared" si="13"/>
        <v>-0.17517925638429616</v>
      </c>
      <c r="G187">
        <f t="shared" si="12"/>
        <v>-10.037032049060352</v>
      </c>
    </row>
    <row r="188" spans="1:7" x14ac:dyDescent="0.55000000000000004">
      <c r="A188">
        <f t="shared" si="10"/>
        <v>7.2443596007499025</v>
      </c>
      <c r="B188">
        <v>0.86</v>
      </c>
      <c r="C188">
        <f>params!$B$3*params!$C$3^2*(params!$C$3^2-A188^2)/((params!$C$3^2-A188^2)^2+(2*params!$D$3*params!$C$3*A188)^2)</f>
        <v>1.6752680725354114E-3</v>
      </c>
      <c r="D188">
        <f>-params!$B$3*params!$C$3^2*(2*params!$D$3*params!$C$3*A188)/((params!$C$3^2-A188^2)^2+(2*params!$D$3*params!$C$3*A188)^2)</f>
        <v>-3.0505052699482773E-4</v>
      </c>
      <c r="E188">
        <f t="shared" si="11"/>
        <v>-55.376650634111151</v>
      </c>
      <c r="F188">
        <f t="shared" si="13"/>
        <v>-0.18011716397000779</v>
      </c>
      <c r="G188">
        <f t="shared" si="12"/>
        <v>-10.319953313347263</v>
      </c>
    </row>
    <row r="189" spans="1:7" x14ac:dyDescent="0.55000000000000004">
      <c r="A189">
        <f t="shared" si="10"/>
        <v>7.4131024130091925</v>
      </c>
      <c r="B189">
        <v>0.87000000000000099</v>
      </c>
      <c r="C189">
        <f>params!$B$3*params!$C$3^2*(params!$C$3^2-A189^2)/((params!$C$3^2-A189^2)^2+(2*params!$D$3*params!$C$3*A189)^2)</f>
        <v>1.6815735720302511E-3</v>
      </c>
      <c r="D189">
        <f>-params!$B$3*params!$C$3^2*(2*params!$D$3*params!$C$3*A189)/((params!$C$3^2-A189^2)^2+(2*params!$D$3*params!$C$3*A189)^2)</f>
        <v>-3.1510611146728506E-4</v>
      </c>
      <c r="E189">
        <f t="shared" si="11"/>
        <v>-55.335800166369644</v>
      </c>
      <c r="F189">
        <f t="shared" si="13"/>
        <v>-0.18523940856583962</v>
      </c>
      <c r="G189">
        <f t="shared" si="12"/>
        <v>-10.61343631032212</v>
      </c>
    </row>
    <row r="190" spans="1:7" x14ac:dyDescent="0.55000000000000004">
      <c r="A190">
        <f t="shared" si="10"/>
        <v>7.5857757502918579</v>
      </c>
      <c r="B190">
        <v>0.880000000000001</v>
      </c>
      <c r="C190">
        <f>params!$B$3*params!$C$3^2*(params!$C$3^2-A190^2)/((params!$C$3^2-A190^2)^2+(2*params!$D$3*params!$C$3*A190)^2)</f>
        <v>1.6881919241473879E-3</v>
      </c>
      <c r="D190">
        <f>-params!$B$3*params!$C$3^2*(2*params!$D$3*params!$C$3*A190)/((params!$C$3^2-A190^2)^2+(2*params!$D$3*params!$C$3*A190)^2)</f>
        <v>-3.256468105013606E-4</v>
      </c>
      <c r="E190">
        <f t="shared" si="11"/>
        <v>-55.292900141133842</v>
      </c>
      <c r="F190">
        <f t="shared" si="13"/>
        <v>-0.19055631854706079</v>
      </c>
      <c r="G190">
        <f t="shared" si="12"/>
        <v>-10.918072812297074</v>
      </c>
    </row>
    <row r="191" spans="1:7" x14ac:dyDescent="0.55000000000000004">
      <c r="A191">
        <f t="shared" si="10"/>
        <v>7.7624711662869377</v>
      </c>
      <c r="B191">
        <v>0.89000000000000101</v>
      </c>
      <c r="C191">
        <f>params!$B$3*params!$C$3^2*(params!$C$3^2-A191^2)/((params!$C$3^2-A191^2)^2+(2*params!$D$3*params!$C$3*A191)^2)</f>
        <v>1.6951384262891848E-3</v>
      </c>
      <c r="D191">
        <f>-params!$B$3*params!$C$3^2*(2*params!$D$3*params!$C$3*A191)/((params!$C$3^2-A191^2)^2+(2*params!$D$3*params!$C$3*A191)^2)</f>
        <v>-3.3670735297482114E-4</v>
      </c>
      <c r="E191">
        <f t="shared" si="11"/>
        <v>-55.247842424499289</v>
      </c>
      <c r="F191">
        <f t="shared" si="13"/>
        <v>-0.19607904500816503</v>
      </c>
      <c r="G191">
        <f t="shared" si="12"/>
        <v>-11.234501729923569</v>
      </c>
    </row>
    <row r="192" spans="1:7" x14ac:dyDescent="0.55000000000000004">
      <c r="A192">
        <f t="shared" si="10"/>
        <v>7.9432823472428353</v>
      </c>
      <c r="B192">
        <v>0.90000000000000102</v>
      </c>
      <c r="C192">
        <f>params!$B$3*params!$C$3^2*(params!$C$3^2-A192^2)/((params!$C$3^2-A192^2)^2+(2*params!$D$3*params!$C$3*A192)^2)</f>
        <v>1.7024289542681818E-3</v>
      </c>
      <c r="D192">
        <f>-params!$B$3*params!$C$3^2*(2*params!$D$3*params!$C$3*A192)/((params!$C$3^2-A192^2)^2+(2*params!$D$3*params!$C$3*A192)^2)</f>
        <v>-3.4832573648105325E-4</v>
      </c>
      <c r="E192">
        <f t="shared" si="11"/>
        <v>-55.200512789797564</v>
      </c>
      <c r="F192">
        <f t="shared" si="13"/>
        <v>-0.20181964459303844</v>
      </c>
      <c r="G192">
        <f t="shared" si="12"/>
        <v>-11.563413858011367</v>
      </c>
    </row>
    <row r="193" spans="1:7" x14ac:dyDescent="0.55000000000000004">
      <c r="A193">
        <f t="shared" si="10"/>
        <v>8.1283051616410127</v>
      </c>
      <c r="B193">
        <v>0.91000000000000103</v>
      </c>
      <c r="C193">
        <f>params!$B$3*params!$C$3^2*(params!$C$3^2-A193^2)/((params!$C$3^2-A193^2)^2+(2*params!$D$3*params!$C$3*A193)^2)</f>
        <v>1.7100799335530352E-3</v>
      </c>
      <c r="D193">
        <f>-params!$B$3*params!$C$3^2*(2*params!$D$3*params!$C$3*A193)/((params!$C$3^2-A193^2)^2+(2*params!$D$3*params!$C$3*A193)^2)</f>
        <v>-3.6054359652081658E-4</v>
      </c>
      <c r="E193">
        <f t="shared" si="11"/>
        <v>-55.150790563878971</v>
      </c>
      <c r="F193">
        <f t="shared" si="13"/>
        <v>-0.20779117220950125</v>
      </c>
      <c r="G193">
        <f t="shared" si="12"/>
        <v>-11.905557187680502</v>
      </c>
    </row>
    <row r="194" spans="1:7" x14ac:dyDescent="0.55000000000000004">
      <c r="A194">
        <f t="shared" si="10"/>
        <v>8.3176377110267339</v>
      </c>
      <c r="B194">
        <v>0.92000000000000104</v>
      </c>
      <c r="C194">
        <f>params!$B$3*params!$C$3^2*(params!$C$3^2-A194^2)/((params!$C$3^2-A194^2)^2+(2*params!$D$3*params!$C$3*A194)^2)</f>
        <v>1.7181082941026117E-3</v>
      </c>
      <c r="D194">
        <f>-params!$B$3*params!$C$3^2*(2*params!$D$3*params!$C$3*A194)/((params!$C$3^2-A194^2)^2+(2*params!$D$3*params!$C$3*A194)^2)</f>
        <v>-3.7340662351487586E-4</v>
      </c>
      <c r="E194">
        <f t="shared" si="11"/>
        <v>-55.098548257827346</v>
      </c>
      <c r="F194">
        <f t="shared" si="13"/>
        <v>-0.21400778498333528</v>
      </c>
      <c r="G194">
        <f t="shared" si="12"/>
        <v>-12.261742862488308</v>
      </c>
    </row>
    <row r="195" spans="1:7" x14ac:dyDescent="0.55000000000000004">
      <c r="A195">
        <f t="shared" ref="A195:A258" si="14">10^B195</f>
        <v>8.5113803820237877</v>
      </c>
      <c r="B195">
        <v>0.93000000000000105</v>
      </c>
      <c r="C195">
        <f>params!$B$3*params!$C$3^2*(params!$C$3^2-A195^2)/((params!$C$3^2-A195^2)^2+(2*params!$D$3*params!$C$3*A195)^2)</f>
        <v>1.7265314042280583E-3</v>
      </c>
      <c r="D195">
        <f>-params!$B$3*params!$C$3^2*(2*params!$D$3*params!$C$3*A195)/((params!$C$3^2-A195^2)^2+(2*params!$D$3*params!$C$3*A195)^2)</f>
        <v>-3.8696503448691204E-4</v>
      </c>
      <c r="E195">
        <f t="shared" ref="E195:E258" si="15">10*LOG10(C195^2+D195^2)</f>
        <v>-55.043651183434612</v>
      </c>
      <c r="F195">
        <f t="shared" si="13"/>
        <v>-0.22048485901467044</v>
      </c>
      <c r="G195">
        <f t="shared" si="12"/>
        <v>-12.632851868077598</v>
      </c>
    </row>
    <row r="196" spans="1:7" x14ac:dyDescent="0.55000000000000004">
      <c r="A196">
        <f t="shared" si="14"/>
        <v>8.7096358995608281</v>
      </c>
      <c r="B196">
        <v>0.94000000000000095</v>
      </c>
      <c r="C196">
        <f>params!$B$3*params!$C$3^2*(params!$C$3^2-A196^2)/((params!$C$3^2-A196^2)^2+(2*params!$D$3*params!$C$3*A196)^2)</f>
        <v>1.7353669777457922E-3</v>
      </c>
      <c r="D196">
        <f>-params!$B$3*params!$C$3^2*(2*params!$D$3*params!$C$3*A196)/((params!$C$3^2-A196^2)^2+(2*params!$D$3*params!$C$3*A196)^2)</f>
        <v>-4.0127410729955414E-4</v>
      </c>
      <c r="E196">
        <f t="shared" si="15"/>
        <v>-54.985957057548298</v>
      </c>
      <c r="F196">
        <f t="shared" si="13"/>
        <v>-0.22723912074187805</v>
      </c>
      <c r="G196">
        <f t="shared" ref="G196:G259" si="16">(180/PI())*$F196</f>
        <v>-13.019842558773336</v>
      </c>
    </row>
    <row r="197" spans="1:7" x14ac:dyDescent="0.55000000000000004">
      <c r="A197">
        <f t="shared" si="14"/>
        <v>8.9125093813374772</v>
      </c>
      <c r="B197">
        <v>0.95000000000000095</v>
      </c>
      <c r="C197">
        <f>params!$B$3*params!$C$3^2*(params!$C$3^2-A197^2)/((params!$C$3^2-A197^2)^2+(2*params!$D$3*params!$C$3*A197)^2)</f>
        <v>1.7446329471985178E-3</v>
      </c>
      <c r="D197">
        <f>-params!$B$3*params!$C$3^2*(2*params!$D$3*params!$C$3*A197)/((params!$C$3^2-A197^2)^2+(2*params!$D$3*params!$C$3*A197)^2)</f>
        <v>-4.1639478650954532E-4</v>
      </c>
      <c r="E197">
        <f t="shared" si="15"/>
        <v>-54.925315597443131</v>
      </c>
      <c r="F197">
        <f t="shared" si="13"/>
        <v>-0.23428879500083513</v>
      </c>
      <c r="G197">
        <f t="shared" si="16"/>
        <v>-13.423759140753594</v>
      </c>
    </row>
    <row r="198" spans="1:7" x14ac:dyDescent="0.55000000000000004">
      <c r="A198">
        <f t="shared" si="14"/>
        <v>9.1201083935591196</v>
      </c>
      <c r="B198">
        <v>0.96000000000000096</v>
      </c>
      <c r="C198">
        <f>params!$B$3*params!$C$3^2*(params!$C$3^2-A198^2)/((params!$C$3^2-A198^2)^2+(2*params!$D$3*params!$C$3*A198)^2)</f>
        <v>1.7543472940422583E-3</v>
      </c>
      <c r="D198">
        <f>-params!$B$3*params!$C$3^2*(2*params!$D$3*params!$C$3*A198)/((params!$C$3^2-A198^2)^2+(2*params!$D$3*params!$C$3*A198)^2)</f>
        <v>-4.3239437125592277E-4</v>
      </c>
      <c r="E198">
        <f t="shared" si="15"/>
        <v>-54.861568111733412</v>
      </c>
      <c r="F198">
        <f t="shared" si="13"/>
        <v>-0.24165377219749698</v>
      </c>
      <c r="G198">
        <f t="shared" si="16"/>
        <v>-13.845741250332409</v>
      </c>
    </row>
    <row r="199" spans="1:7" x14ac:dyDescent="0.55000000000000004">
      <c r="A199">
        <f t="shared" si="14"/>
        <v>9.3325430079699316</v>
      </c>
      <c r="B199">
        <v>0.97000000000000097</v>
      </c>
      <c r="C199">
        <f>params!$B$3*params!$C$3^2*(params!$C$3^2-A199^2)/((params!$C$3^2-A199^2)^2+(2*params!$D$3*params!$C$3*A199)^2)</f>
        <v>1.7645278243167823E-3</v>
      </c>
      <c r="D199">
        <f>-params!$B$3*params!$C$3^2*(2*params!$D$3*params!$C$3*A199)/((params!$C$3^2-A199^2)^2+(2*params!$D$3*params!$C$3*A199)^2)</f>
        <v>-4.4934729712001095E-4</v>
      </c>
      <c r="E199">
        <f t="shared" si="15"/>
        <v>-54.79454709313336</v>
      </c>
      <c r="F199">
        <f t="shared" si="13"/>
        <v>-0.24935579739712196</v>
      </c>
      <c r="G199">
        <f t="shared" si="16"/>
        <v>-14.287034787974328</v>
      </c>
    </row>
    <row r="200" spans="1:7" x14ac:dyDescent="0.55000000000000004">
      <c r="A200">
        <f t="shared" si="14"/>
        <v>9.5499258602143851</v>
      </c>
      <c r="B200">
        <v>0.98000000000000098</v>
      </c>
      <c r="C200">
        <f>params!$B$3*params!$C$3^2*(params!$C$3^2-A200^2)/((params!$C$3^2-A200^2)^2+(2*params!$D$3*params!$C$3*A200)^2)</f>
        <v>1.7751918752954795E-3</v>
      </c>
      <c r="D200">
        <f>-params!$B$3*params!$C$3^2*(2*params!$D$3*params!$C$3*A200)/((params!$C$3^2-A200^2)^2+(2*params!$D$3*params!$C$3*A200)^2)</f>
        <v>-4.673360256048165E-4</v>
      </c>
      <c r="E200">
        <f t="shared" si="15"/>
        <v>-54.724075821714564</v>
      </c>
      <c r="F200">
        <f t="shared" si="13"/>
        <v>-0.2574186845833622</v>
      </c>
      <c r="G200">
        <f t="shared" si="16"/>
        <v>-14.749004194436004</v>
      </c>
    </row>
    <row r="201" spans="1:7" x14ac:dyDescent="0.55000000000000004">
      <c r="A201">
        <f t="shared" si="14"/>
        <v>9.7723722095581316</v>
      </c>
      <c r="B201">
        <v>0.99000000000000099</v>
      </c>
      <c r="C201">
        <f>params!$B$3*params!$C$3^2*(params!$C$3^2-A201^2)/((params!$C$3^2-A201^2)^2+(2*params!$D$3*params!$C$3*A201)^2)</f>
        <v>1.7863559347697008E-3</v>
      </c>
      <c r="D201">
        <f>-params!$B$3*params!$C$3^2*(2*params!$D$3*params!$C$3*A201)/((params!$C$3^2-A201^2)^2+(2*params!$D$3*params!$C$3*A201)^2)</f>
        <v>-4.864520567708337E-4</v>
      </c>
      <c r="E201">
        <f t="shared" si="15"/>
        <v>-54.649967990368047</v>
      </c>
      <c r="F201">
        <f t="shared" si="13"/>
        <v>-0.26586855986512958</v>
      </c>
      <c r="G201">
        <f t="shared" si="16"/>
        <v>-15.233146385493193</v>
      </c>
    </row>
    <row r="202" spans="1:7" x14ac:dyDescent="0.55000000000000004">
      <c r="A202">
        <f t="shared" si="14"/>
        <v>10</v>
      </c>
      <c r="B202">
        <v>1</v>
      </c>
      <c r="C202">
        <f>params!$B$3*params!$C$3^2*(params!$C$3^2-A202^2)/((params!$C$3^2-A202^2)^2+(2*params!$D$3*params!$C$3*A202)^2)</f>
        <v>1.7980351497311883E-3</v>
      </c>
      <c r="D202">
        <f>-params!$B$3*params!$C$3^2*(2*params!$D$3*params!$C$3*A202)/((params!$C$3^2-A202^2)^2+(2*params!$D$3*params!$C$3*A202)^2)</f>
        <v>-5.0679708261464756E-4</v>
      </c>
      <c r="E202">
        <f t="shared" si="15"/>
        <v>-54.572027368168165</v>
      </c>
      <c r="F202">
        <f t="shared" si="13"/>
        <v>-0.27473413802012675</v>
      </c>
      <c r="G202">
        <f t="shared" si="16"/>
        <v>-15.741106596717909</v>
      </c>
    </row>
    <row r="203" spans="1:7" x14ac:dyDescent="0.55000000000000004">
      <c r="A203">
        <f t="shared" si="14"/>
        <v>10.232929922807543</v>
      </c>
      <c r="B203">
        <v>1.01</v>
      </c>
      <c r="C203">
        <f>params!$B$3*params!$C$3^2*(params!$C$3^2-A203^2)/((params!$C$3^2-A203^2)^2+(2*params!$D$3*params!$C$3*A203)^2)</f>
        <v>1.8102426949776619E-3</v>
      </c>
      <c r="D203">
        <f>-params!$B$3*params!$C$3^2*(2*params!$D$3*params!$C$3*A203)/((params!$C$3^2-A203^2)^2+(2*params!$D$3*params!$C$3*A203)^2)</f>
        <v>-5.2848430093719125E-4</v>
      </c>
      <c r="E203">
        <f t="shared" si="15"/>
        <v>-54.490047522537722</v>
      </c>
      <c r="F203">
        <f t="shared" si="13"/>
        <v>-0.28404703747366294</v>
      </c>
      <c r="G203">
        <f t="shared" si="16"/>
        <v>-16.274696430435224</v>
      </c>
    </row>
    <row r="204" spans="1:7" x14ac:dyDescent="0.55000000000000004">
      <c r="A204">
        <f t="shared" si="14"/>
        <v>10.471285480509</v>
      </c>
      <c r="B204">
        <v>1.02</v>
      </c>
      <c r="C204">
        <f>params!$B$3*params!$C$3^2*(params!$C$3^2-A204^2)/((params!$C$3^2-A204^2)^2+(2*params!$D$3*params!$C$3*A204)^2)</f>
        <v>1.8229889641987918E-3</v>
      </c>
      <c r="D204">
        <f>-params!$B$3*params!$C$3^2*(2*params!$D$3*params!$C$3*A204)/((params!$C$3^2-A204^2)^2+(2*params!$D$3*params!$C$3*A204)^2)</f>
        <v>-5.5163991162595911E-4</v>
      </c>
      <c r="E204">
        <f t="shared" si="15"/>
        <v>-54.40381162789501</v>
      </c>
      <c r="F204">
        <f t="shared" si="13"/>
        <v>-0.29384213963271072</v>
      </c>
      <c r="G204">
        <f t="shared" si="16"/>
        <v>-16.835914444048143</v>
      </c>
    </row>
    <row r="205" spans="1:7" x14ac:dyDescent="0.55000000000000004">
      <c r="A205">
        <f t="shared" si="14"/>
        <v>10.715193052376069</v>
      </c>
      <c r="B205">
        <v>1.03</v>
      </c>
      <c r="C205">
        <f>params!$B$3*params!$C$3^2*(params!$C$3^2-A205^2)/((params!$C$3^2-A205^2)^2+(2*params!$D$3*params!$C$3*A205)^2)</f>
        <v>1.836280535912045E-3</v>
      </c>
      <c r="D205">
        <f>-params!$B$3*params!$C$3^2*(2*params!$D$3*params!$C$3*A205)/((params!$C$3^2-A205^2)^2+(2*params!$D$3*params!$C$3*A205)^2)</f>
        <v>-5.7640481930573153E-4</v>
      </c>
      <c r="E205">
        <f t="shared" si="15"/>
        <v>-54.313092397303997</v>
      </c>
      <c r="F205">
        <f t="shared" si="13"/>
        <v>-0.30415799944068161</v>
      </c>
      <c r="G205">
        <f t="shared" si="16"/>
        <v>-17.42696967309351</v>
      </c>
    </row>
    <row r="206" spans="1:7" x14ac:dyDescent="0.55000000000000004">
      <c r="A206">
        <f t="shared" si="14"/>
        <v>10.964781961431854</v>
      </c>
      <c r="B206">
        <v>1.04</v>
      </c>
      <c r="C206">
        <f>params!$B$3*params!$C$3^2*(params!$C$3^2-A206^2)/((params!$C$3^2-A206^2)^2+(2*params!$D$3*params!$C$3*A206)^2)</f>
        <v>1.850118853581483E-3</v>
      </c>
      <c r="D206">
        <f>-params!$B$3*params!$C$3^2*(2*params!$D$3*params!$C$3*A206)/((params!$C$3^2-A206^2)^2+(2*params!$D$3*params!$C$3*A206)^2)</f>
        <v>-6.0293656792239519E-4</v>
      </c>
      <c r="E206">
        <f t="shared" si="15"/>
        <v>-54.21765218517934</v>
      </c>
      <c r="F206">
        <f t="shared" si="13"/>
        <v>-0.31503731509845972</v>
      </c>
      <c r="G206">
        <f t="shared" si="16"/>
        <v>-18.050308544274788</v>
      </c>
    </row>
    <row r="207" spans="1:7" x14ac:dyDescent="0.55000000000000004">
      <c r="A207">
        <f t="shared" si="14"/>
        <v>11.220184543019636</v>
      </c>
      <c r="B207">
        <v>1.05</v>
      </c>
      <c r="C207">
        <f>params!$B$3*params!$C$3^2*(params!$C$3^2-A207^2)/((params!$C$3^2-A207^2)^2+(2*params!$D$3*params!$C$3*A207)^2)</f>
        <v>1.864498542566356E-3</v>
      </c>
      <c r="D207">
        <f>-params!$B$3*params!$C$3^2*(2*params!$D$3*params!$C$3*A207)/((params!$C$3^2-A207^2)^2+(2*params!$D$3*params!$C$3*A207)^2)</f>
        <v>-6.3141153357657075E-4</v>
      </c>
      <c r="E207">
        <f t="shared" si="15"/>
        <v>-54.117243324139146</v>
      </c>
      <c r="F207">
        <f t="shared" si="13"/>
        <v>-0.32652746611779343</v>
      </c>
      <c r="G207">
        <f t="shared" si="16"/>
        <v>-18.70864570365055</v>
      </c>
    </row>
    <row r="208" spans="1:7" x14ac:dyDescent="0.55000000000000004">
      <c r="A208">
        <f t="shared" si="14"/>
        <v>11.481536214968834</v>
      </c>
      <c r="B208">
        <v>1.06</v>
      </c>
      <c r="C208">
        <f>params!$B$3*params!$C$3^2*(params!$C$3^2-A208^2)/((params!$C$3^2-A208^2)^2+(2*params!$D$3*params!$C$3*A208)^2)</f>
        <v>1.8794052651958987E-3</v>
      </c>
      <c r="D208">
        <f>-params!$B$3*params!$C$3^2*(2*params!$D$3*params!$C$3*A208)/((params!$C$3^2-A208^2)^2+(2*params!$D$3*params!$C$3*A208)^2)</f>
        <v>-6.6202740112983435E-4</v>
      </c>
      <c r="E208">
        <f t="shared" si="15"/>
        <v>-54.011608778730093</v>
      </c>
      <c r="F208">
        <f t="shared" si="13"/>
        <v>-0.33868113023094443</v>
      </c>
      <c r="G208">
        <f t="shared" si="16"/>
        <v>-19.404999362953713</v>
      </c>
    </row>
    <row r="209" spans="1:7" x14ac:dyDescent="0.55000000000000004">
      <c r="A209">
        <f t="shared" si="14"/>
        <v>11.748975549395301</v>
      </c>
      <c r="B209">
        <v>1.07</v>
      </c>
      <c r="C209">
        <f>params!$B$3*params!$C$3^2*(params!$C$3^2-A209^2)/((params!$C$3^2-A209^2)^2+(2*params!$D$3*params!$C$3*A209)^2)</f>
        <v>1.8948129879821809E-3</v>
      </c>
      <c r="D209">
        <f>-params!$B$3*params!$C$3^2*(2*params!$D$3*params!$C$3*A209)/((params!$C$3^2-A209^2)^2+(2*params!$D$3*params!$C$3*A209)^2)</f>
        <v>-6.9500594670280486E-4</v>
      </c>
      <c r="E209">
        <f t="shared" si="15"/>
        <v>-53.900483224378974</v>
      </c>
      <c r="F209">
        <f t="shared" si="13"/>
        <v>-0.35155699115646338</v>
      </c>
      <c r="G209">
        <f t="shared" si="16"/>
        <v>-20.14273185158336</v>
      </c>
    </row>
    <row r="210" spans="1:7" x14ac:dyDescent="0.55000000000000004">
      <c r="A210">
        <f t="shared" si="14"/>
        <v>12.022644346174133</v>
      </c>
      <c r="B210">
        <v>1.08</v>
      </c>
      <c r="C210">
        <f>params!$B$3*params!$C$3^2*(params!$C$3^2-A210^2)/((params!$C$3^2-A210^2)^2+(2*params!$D$3*params!$C$3*A210)^2)</f>
        <v>1.910680500199338E-3</v>
      </c>
      <c r="D210">
        <f>-params!$B$3*params!$C$3^2*(2*params!$D$3*params!$C$3*A210)/((params!$C$3^2-A210^2)^2+(2*params!$D$3*params!$C$3*A210)^2)</f>
        <v>-7.3059614054615449E-4</v>
      </c>
      <c r="E210">
        <f t="shared" si="15"/>
        <v>-53.7835946933846</v>
      </c>
      <c r="F210">
        <f t="shared" si="13"/>
        <v>-0.36522055076907939</v>
      </c>
      <c r="G210">
        <f t="shared" si="16"/>
        <v>-20.925596150511662</v>
      </c>
    </row>
    <row r="211" spans="1:7" x14ac:dyDescent="0.55000000000000004">
      <c r="A211">
        <f t="shared" si="14"/>
        <v>12.302687708123818</v>
      </c>
      <c r="B211">
        <v>1.0900000000000001</v>
      </c>
      <c r="C211">
        <f>params!$B$3*params!$C$3^2*(params!$C$3^2-A211^2)/((params!$C$3^2-A211^2)^2+(2*params!$D$3*params!$C$3*A211)^2)</f>
        <v>1.9269469788933933E-3</v>
      </c>
      <c r="D211">
        <f>-params!$B$3*params!$C$3^2*(2*params!$D$3*params!$C$3*A211)/((params!$C$3^2-A211^2)^2+(2*params!$D$3*params!$C$3*A211)^2)</f>
        <v>-7.6907757043346127E-4</v>
      </c>
      <c r="E211">
        <f t="shared" si="15"/>
        <v>-53.660666973433436</v>
      </c>
      <c r="F211">
        <f t="shared" si="13"/>
        <v>-0.37974506075203257</v>
      </c>
      <c r="G211">
        <f t="shared" si="16"/>
        <v>-21.757789272030511</v>
      </c>
    </row>
    <row r="212" spans="1:7" x14ac:dyDescent="0.55000000000000004">
      <c r="A212">
        <f t="shared" si="14"/>
        <v>12.58925411794168</v>
      </c>
      <c r="B212">
        <v>1.1000000000000001</v>
      </c>
      <c r="C212">
        <f>params!$B$3*params!$C$3^2*(params!$C$3^2-A212^2)/((params!$C$3^2-A212^2)^2+(2*params!$D$3*params!$C$3*A212)^2)</f>
        <v>1.9435263396658984E-3</v>
      </c>
      <c r="D212">
        <f>-params!$B$3*params!$C$3^2*(2*params!$D$3*params!$C$3*A212)/((params!$C$3^2-A212^2)^2+(2*params!$D$3*params!$C$3*A212)^2)</f>
        <v>-8.1076416100787972E-4</v>
      </c>
      <c r="E212">
        <f t="shared" si="15"/>
        <v>-53.531423001060531</v>
      </c>
      <c r="F212">
        <f t="shared" si="13"/>
        <v>-0.39521259016259563</v>
      </c>
      <c r="G212">
        <f t="shared" si="16"/>
        <v>-22.644013426750249</v>
      </c>
    </row>
    <row r="213" spans="1:7" x14ac:dyDescent="0.55000000000000004">
      <c r="A213">
        <f t="shared" si="14"/>
        <v>12.882495516931346</v>
      </c>
      <c r="B213">
        <v>1.1100000000000001</v>
      </c>
      <c r="C213">
        <f>params!$B$3*params!$C$3^2*(params!$C$3^2-A213^2)/((params!$C$3^2-A213^2)^2+(2*params!$D$3*params!$C$3*A213)^2)</f>
        <v>1.9603000429413799E-3</v>
      </c>
      <c r="D213">
        <f>-params!$B$3*params!$C$3^2*(2*params!$D$3*params!$C$3*A213)/((params!$C$3^2-A213^2)^2+(2*params!$D$3*params!$C$3*A213)^2)</f>
        <v>-8.5600812391703148E-4</v>
      </c>
      <c r="E213">
        <f t="shared" si="15"/>
        <v>-53.395589566581698</v>
      </c>
      <c r="F213">
        <f t="shared" si="13"/>
        <v>-0.41171524624548994</v>
      </c>
      <c r="G213">
        <f t="shared" si="16"/>
        <v>-23.589545971055987</v>
      </c>
    </row>
    <row r="214" spans="1:7" x14ac:dyDescent="0.55000000000000004">
      <c r="A214">
        <f t="shared" si="14"/>
        <v>13.182567385564075</v>
      </c>
      <c r="B214">
        <v>1.1200000000000001</v>
      </c>
      <c r="C214">
        <f>params!$B$3*params!$C$3^2*(params!$C$3^2-A214^2)/((params!$C$3^2-A214^2)^2+(2*params!$D$3*params!$C$3*A214)^2)</f>
        <v>1.9771079396475287E-3</v>
      </c>
      <c r="D214">
        <f>-params!$B$3*params!$C$3^2*(2*params!$D$3*params!$C$3*A214)/((params!$C$3^2-A214^2)^2+(2*params!$D$3*params!$C$3*A214)^2)</f>
        <v>-9.0520400897680232E-4</v>
      </c>
      <c r="E214">
        <f t="shared" si="15"/>
        <v>-53.252903743176134</v>
      </c>
      <c r="F214">
        <f t="shared" si="13"/>
        <v>-0.42935656584267862</v>
      </c>
      <c r="G214">
        <f t="shared" si="16"/>
        <v>-24.600319129016327</v>
      </c>
    </row>
    <row r="215" spans="1:7" x14ac:dyDescent="0.55000000000000004">
      <c r="A215">
        <f t="shared" si="14"/>
        <v>13.489628825916535</v>
      </c>
      <c r="B215">
        <v>1.1299999999999999</v>
      </c>
      <c r="C215">
        <f>params!$B$3*params!$C$3^2*(params!$C$3^2-A215^2)/((params!$C$3^2-A215^2)^2+(2*params!$D$3*params!$C$3*A215)^2)</f>
        <v>1.9937366368327505E-3</v>
      </c>
      <c r="D215">
        <f>-params!$B$3*params!$C$3^2*(2*params!$D$3*params!$C$3*A215)/((params!$C$3^2-A215^2)^2+(2*params!$D$3*params!$C$3*A215)^2)</f>
        <v>-9.5879262614696759E-4</v>
      </c>
      <c r="E215">
        <f t="shared" si="15"/>
        <v>-53.10312157696692</v>
      </c>
      <c r="F215">
        <f t="shared" si="13"/>
        <v>-0.44825309316761125</v>
      </c>
      <c r="G215">
        <f t="shared" si="16"/>
        <v>-25.683010392188603</v>
      </c>
    </row>
    <row r="216" spans="1:7" x14ac:dyDescent="0.55000000000000004">
      <c r="A216">
        <f t="shared" si="14"/>
        <v>13.803842646028851</v>
      </c>
      <c r="B216">
        <v>1.1399999999999999</v>
      </c>
      <c r="C216">
        <f>params!$B$3*params!$C$3^2*(params!$C$3^2-A216^2)/((params!$C$3^2-A216^2)^2+(2*params!$D$3*params!$C$3*A216)^2)</f>
        <v>2.0099047432547714E-3</v>
      </c>
      <c r="D216">
        <f>-params!$B$3*params!$C$3^2*(2*params!$D$3*params!$C$3*A216)/((params!$C$3^2-A216^2)^2+(2*params!$D$3*params!$C$3*A216)^2)</f>
        <v>-1.0172644546358174E-3</v>
      </c>
      <c r="E216">
        <f t="shared" si="15"/>
        <v>-52.946029734141334</v>
      </c>
      <c r="F216">
        <f t="shared" si="13"/>
        <v>-0.468536155436513</v>
      </c>
      <c r="G216">
        <f t="shared" si="16"/>
        <v>-26.845144255797717</v>
      </c>
    </row>
    <row r="217" spans="1:7" x14ac:dyDescent="0.55000000000000004">
      <c r="A217">
        <f t="shared" si="14"/>
        <v>14.125375446227544</v>
      </c>
      <c r="B217">
        <v>1.1499999999999999</v>
      </c>
      <c r="C217">
        <f>params!$B$3*params!$C$3^2*(params!$C$3^2-A217^2)/((params!$C$3^2-A217^2)^2+(2*params!$D$3*params!$C$3*A217)^2)</f>
        <v>2.0252442222616148E-3</v>
      </c>
      <c r="D217">
        <f>-params!$B$3*params!$C$3^2*(2*params!$D$3*params!$C$3*A217)/((params!$C$3^2-A217^2)^2+(2*params!$D$3*params!$C$3*A217)^2)</f>
        <v>-1.0811619246156826E-3</v>
      </c>
      <c r="E217">
        <f t="shared" si="15"/>
        <v>-52.781461003072977</v>
      </c>
      <c r="F217">
        <f t="shared" si="13"/>
        <v>-0.49035383918534309</v>
      </c>
      <c r="G217">
        <f t="shared" si="16"/>
        <v>-28.095205453356844</v>
      </c>
    </row>
    <row r="218" spans="1:7" x14ac:dyDescent="0.55000000000000004">
      <c r="A218">
        <f t="shared" si="14"/>
        <v>14.454397707459275</v>
      </c>
      <c r="B218">
        <v>1.1599999999999999</v>
      </c>
      <c r="C218">
        <f>params!$B$3*params!$C$3^2*(params!$C$3^2-A218^2)/((params!$C$3^2-A218^2)^2+(2*params!$D$3*params!$C$3*A218)^2)</f>
        <v>2.0392769476612316E-3</v>
      </c>
      <c r="D218">
        <f>-params!$B$3*params!$C$3^2*(2*params!$D$3*params!$C$3*A218)/((params!$C$3^2-A218^2)^2+(2*params!$D$3*params!$C$3*A218)^2)</f>
        <v>-1.1510796150051039E-3</v>
      </c>
      <c r="E218">
        <f t="shared" si="15"/>
        <v>-52.609314801457742</v>
      </c>
      <c r="F218">
        <f t="shared" si="13"/>
        <v>-0.51387315448564308</v>
      </c>
      <c r="G218">
        <f t="shared" si="16"/>
        <v>-29.442762957101497</v>
      </c>
    </row>
    <row r="219" spans="1:7" x14ac:dyDescent="0.55000000000000004">
      <c r="A219">
        <f t="shared" si="14"/>
        <v>14.791083881682074</v>
      </c>
      <c r="B219">
        <v>1.17</v>
      </c>
      <c r="C219">
        <f>params!$B$3*params!$C$3^2*(params!$C$3^2-A219^2)/((params!$C$3^2-A219^2)^2+(2*params!$D$3*params!$C$3*A219)^2)</f>
        <v>2.0513854565439404E-3</v>
      </c>
      <c r="D219">
        <f>-params!$B$3*params!$C$3^2*(2*params!$D$3*params!$C$3*A219)/((params!$C$3^2-A219^2)^2+(2*params!$D$3*params!$C$3*A219)^2)</f>
        <v>-1.2276609121998684E-3</v>
      </c>
      <c r="E219">
        <f t="shared" si="15"/>
        <v>-52.429584145592507</v>
      </c>
      <c r="F219">
        <f t="shared" si="13"/>
        <v>-0.53928234789458107</v>
      </c>
      <c r="G219">
        <f t="shared" si="16"/>
        <v>-30.898602500265273</v>
      </c>
    </row>
    <row r="220" spans="1:7" x14ac:dyDescent="0.55000000000000004">
      <c r="A220">
        <f t="shared" si="14"/>
        <v>15.135612484362087</v>
      </c>
      <c r="B220">
        <v>1.18</v>
      </c>
      <c r="C220">
        <f>params!$B$3*params!$C$3^2*(params!$C$3^2-A220^2)/((params!$C$3^2-A220^2)^2+(2*params!$D$3*params!$C$3*A220)^2)</f>
        <v>2.0607768771434116E-3</v>
      </c>
      <c r="D220">
        <f>-params!$B$3*params!$C$3^2*(2*params!$D$3*params!$C$3*A220)/((params!$C$3^2-A220^2)^2+(2*params!$D$3*params!$C$3*A220)^2)</f>
        <v>-1.3115889619555146E-3</v>
      </c>
      <c r="E220">
        <f t="shared" si="15"/>
        <v>-52.242390899266383</v>
      </c>
      <c r="F220">
        <f t="shared" si="13"/>
        <v>-0.56679328228799608</v>
      </c>
      <c r="G220">
        <f t="shared" si="16"/>
        <v>-32.474862931469254</v>
      </c>
    </row>
    <row r="221" spans="1:7" x14ac:dyDescent="0.55000000000000004">
      <c r="A221">
        <f t="shared" si="14"/>
        <v>15.488166189124817</v>
      </c>
      <c r="B221">
        <v>1.19</v>
      </c>
      <c r="C221">
        <f>params!$B$3*params!$C$3^2*(params!$C$3^2-A221^2)/((params!$C$3^2-A221^2)^2+(2*params!$D$3*params!$C$3*A221)^2)</f>
        <v>2.0664391813547088E-3</v>
      </c>
      <c r="D221">
        <f>-params!$B$3*params!$C$3^2*(2*params!$D$3*params!$C$3*A221)/((params!$C$3^2-A221^2)^2+(2*params!$D$3*params!$C$3*A221)^2)</f>
        <v>-1.4035687536085872E-3</v>
      </c>
      <c r="E221">
        <f t="shared" si="15"/>
        <v>-52.048031516696931</v>
      </c>
      <c r="F221">
        <f t="shared" si="13"/>
        <v>-0.5966437348860596</v>
      </c>
      <c r="G221">
        <f t="shared" si="16"/>
        <v>-34.185167881893612</v>
      </c>
    </row>
    <row r="222" spans="1:7" x14ac:dyDescent="0.55000000000000004">
      <c r="A222">
        <f t="shared" si="14"/>
        <v>15.848931924611136</v>
      </c>
      <c r="B222">
        <v>1.2</v>
      </c>
      <c r="C222">
        <f>params!$B$3*params!$C$3^2*(params!$C$3^2-A222^2)/((params!$C$3^2-A222^2)^2+(2*params!$D$3*params!$C$3*A222)^2)</f>
        <v>2.0670894450888723E-3</v>
      </c>
      <c r="D222">
        <f>-params!$B$3*params!$C$3^2*(2*params!$D$3*params!$C$3*A222)/((params!$C$3^2-A222^2)^2+(2*params!$D$3*params!$C$3*A222)^2)</f>
        <v>-1.5042958410148015E-3</v>
      </c>
      <c r="E222">
        <f t="shared" si="15"/>
        <v>-51.847035882158998</v>
      </c>
      <c r="F222">
        <f t="shared" si="13"/>
        <v>-0.62909936313989967</v>
      </c>
      <c r="G222">
        <f t="shared" si="16"/>
        <v>-36.044738402284203</v>
      </c>
    </row>
    <row r="223" spans="1:7" x14ac:dyDescent="0.55000000000000004">
      <c r="A223">
        <f t="shared" si="14"/>
        <v>16.218100973589298</v>
      </c>
      <c r="B223">
        <v>1.21</v>
      </c>
      <c r="C223">
        <f>params!$B$3*params!$C$3^2*(params!$C$3^2-A223^2)/((params!$C$3^2-A223^2)^2+(2*params!$D$3*params!$C$3*A223)^2)</f>
        <v>2.0611149800476764E-3</v>
      </c>
      <c r="D223">
        <f>-params!$B$3*params!$C$3^2*(2*params!$D$3*params!$C$3*A223)/((params!$C$3^2-A223^2)^2+(2*params!$D$3*params!$C$3*A223)^2)</f>
        <v>-1.6144055053888364E-3</v>
      </c>
      <c r="E223">
        <f t="shared" si="15"/>
        <v>-51.640242131013025</v>
      </c>
      <c r="F223">
        <f t="shared" si="13"/>
        <v>-0.66445493814066403</v>
      </c>
      <c r="G223">
        <f t="shared" si="16"/>
        <v>-38.070463632086238</v>
      </c>
    </row>
    <row r="224" spans="1:7" x14ac:dyDescent="0.55000000000000004">
      <c r="A224">
        <f t="shared" si="14"/>
        <v>16.595869074375614</v>
      </c>
      <c r="B224">
        <v>1.22</v>
      </c>
      <c r="C224">
        <f>params!$B$3*params!$C$3^2*(params!$C$3^2-A224^2)/((params!$C$3^2-A224^2)^2+(2*params!$D$3*params!$C$3*A224)^2)</f>
        <v>2.0465104643356616E-3</v>
      </c>
      <c r="D224">
        <f>-params!$B$3*params!$C$3^2*(2*params!$D$3*params!$C$3*A224)/((params!$C$3^2-A224^2)^2+(2*params!$D$3*params!$C$3*A224)^2)</f>
        <v>-1.7343941911205851E-3</v>
      </c>
      <c r="E224">
        <f t="shared" si="15"/>
        <v>-51.428890327023865</v>
      </c>
      <c r="F224">
        <f t="shared" si="13"/>
        <v>-0.70303423141007293</v>
      </c>
      <c r="G224">
        <f t="shared" si="16"/>
        <v>-40.280894313020831</v>
      </c>
    </row>
    <row r="225" spans="1:7" x14ac:dyDescent="0.55000000000000004">
      <c r="A225">
        <f t="shared" si="14"/>
        <v>16.982436524617448</v>
      </c>
      <c r="B225">
        <v>1.23</v>
      </c>
      <c r="C225">
        <f>params!$B$3*params!$C$3^2*(params!$C$3^2-A225^2)/((params!$C$3^2-A225^2)^2+(2*params!$D$3*params!$C$3*A225)^2)</f>
        <v>2.0208181601920035E-3</v>
      </c>
      <c r="D225">
        <f>-params!$B$3*params!$C$3^2*(2*params!$D$3*params!$C$3*A225)/((params!$C$3^2-A225^2)^2+(2*params!$D$3*params!$C$3*A225)^2)</f>
        <v>-1.8645031381104051E-3</v>
      </c>
      <c r="E225">
        <f t="shared" si="15"/>
        <v>-51.214737243615495</v>
      </c>
      <c r="F225">
        <f t="shared" ref="F225:F288" si="17">ATAN2(C225,D225)</f>
        <v>-0.74518764972872664</v>
      </c>
      <c r="G225">
        <f t="shared" si="16"/>
        <v>-42.696107274729144</v>
      </c>
    </row>
    <row r="226" spans="1:7" x14ac:dyDescent="0.55000000000000004">
      <c r="A226">
        <f t="shared" si="14"/>
        <v>17.378008287493756</v>
      </c>
      <c r="B226">
        <v>1.24</v>
      </c>
      <c r="C226">
        <f>params!$B$3*params!$C$3^2*(params!$C$3^2-A226^2)/((params!$C$3^2-A226^2)^2+(2*params!$D$3*params!$C$3*A226)^2)</f>
        <v>1.9810847099338206E-3</v>
      </c>
      <c r="D226">
        <f>-params!$B$3*params!$C$3^2*(2*params!$D$3*params!$C$3*A226)/((params!$C$3^2-A226^2)^2+(2*params!$D$3*params!$C$3*A226)^2)</f>
        <v>-2.0045531254505636E-3</v>
      </c>
      <c r="E226">
        <f t="shared" si="15"/>
        <v>-51.000192724312221</v>
      </c>
      <c r="F226">
        <f t="shared" si="17"/>
        <v>-0.79128634121584418</v>
      </c>
      <c r="G226">
        <f t="shared" si="16"/>
        <v>-45.337367738016631</v>
      </c>
    </row>
    <row r="227" spans="1:7" x14ac:dyDescent="0.55000000000000004">
      <c r="A227">
        <f t="shared" si="14"/>
        <v>17.782794100389236</v>
      </c>
      <c r="B227">
        <v>1.25</v>
      </c>
      <c r="C227">
        <f>params!$B$3*params!$C$3^2*(params!$C$3^2-A227^2)/((params!$C$3^2-A227^2)^2+(2*params!$D$3*params!$C$3*A227)^2)</f>
        <v>1.9238574888804157E-3</v>
      </c>
      <c r="D227">
        <f>-params!$B$3*params!$C$3^2*(2*params!$D$3*params!$C$3*A227)/((params!$C$3^2-A227^2)^2+(2*params!$D$3*params!$C$3*A227)^2)</f>
        <v>-2.1537208031556028E-3</v>
      </c>
      <c r="E227">
        <f t="shared" si="15"/>
        <v>-50.788474400151209</v>
      </c>
      <c r="F227">
        <f t="shared" si="17"/>
        <v>-0.84171107020889879</v>
      </c>
      <c r="G227">
        <f t="shared" si="16"/>
        <v>-48.226491892409619</v>
      </c>
    </row>
    <row r="228" spans="1:7" x14ac:dyDescent="0.55000000000000004">
      <c r="A228">
        <f t="shared" si="14"/>
        <v>18.197008586099841</v>
      </c>
      <c r="B228">
        <v>1.26</v>
      </c>
      <c r="C228">
        <f>params!$B$3*params!$C$3^2*(params!$C$3^2-A228^2)/((params!$C$3^2-A228^2)^2+(2*params!$D$3*params!$C$3*A228)^2)</f>
        <v>1.84525598258884E-3</v>
      </c>
      <c r="D228">
        <f>-params!$B$3*params!$C$3^2*(2*params!$D$3*params!$C$3*A228)/((params!$C$3^2-A228^2)^2+(2*params!$D$3*params!$C$3*A228)^2)</f>
        <v>-2.3102541110853821E-3</v>
      </c>
      <c r="E228">
        <f t="shared" si="15"/>
        <v>-50.58377091270664</v>
      </c>
      <c r="F228">
        <f t="shared" si="17"/>
        <v>-0.89683376504879875</v>
      </c>
      <c r="G228">
        <f t="shared" si="16"/>
        <v>-51.384789662123445</v>
      </c>
    </row>
    <row r="229" spans="1:7" x14ac:dyDescent="0.55000000000000004">
      <c r="A229">
        <f t="shared" si="14"/>
        <v>18.62087136662868</v>
      </c>
      <c r="B229">
        <v>1.27</v>
      </c>
      <c r="C229">
        <f>params!$B$3*params!$C$3^2*(params!$C$3^2-A229^2)/((params!$C$3^2-A229^2)^2+(2*params!$D$3*params!$C$3*A229)^2)</f>
        <v>1.741167056811953E-3</v>
      </c>
      <c r="D229">
        <f>-params!$B$3*params!$C$3^2*(2*params!$D$3*params!$C$3*A229)/((params!$C$3^2-A229^2)^2+(2*params!$D$3*params!$C$3*A229)^2)</f>
        <v>-2.4711409629875119E-3</v>
      </c>
      <c r="E229">
        <f t="shared" si="15"/>
        <v>-50.391393231459531</v>
      </c>
      <c r="F229">
        <f t="shared" si="17"/>
        <v>-0.95698947447926763</v>
      </c>
      <c r="G229">
        <f t="shared" si="16"/>
        <v>-54.83145792610464</v>
      </c>
    </row>
    <row r="230" spans="1:7" x14ac:dyDescent="0.55000000000000004">
      <c r="A230">
        <f t="shared" si="14"/>
        <v>19.054607179632477</v>
      </c>
      <c r="B230">
        <v>1.28</v>
      </c>
      <c r="C230">
        <f>params!$B$3*params!$C$3^2*(params!$C$3^2-A230^2)/((params!$C$3^2-A230^2)^2+(2*params!$D$3*params!$C$3*A230)^2)</f>
        <v>1.6076211836429943E-3</v>
      </c>
      <c r="D230">
        <f>-params!$B$3*params!$C$3^2*(2*params!$D$3*params!$C$3*A230)/((params!$C$3^2-A230^2)^2+(2*params!$D$3*params!$C$3*A230)^2)</f>
        <v>-2.6317762282042048E-3</v>
      </c>
      <c r="E230">
        <f t="shared" si="15"/>
        <v>-50.217878832177604</v>
      </c>
      <c r="F230">
        <f t="shared" si="17"/>
        <v>-1.0224368721053636</v>
      </c>
      <c r="G230">
        <f t="shared" si="16"/>
        <v>-58.581317590194466</v>
      </c>
    </row>
    <row r="231" spans="1:7" x14ac:dyDescent="0.55000000000000004">
      <c r="A231">
        <f t="shared" si="14"/>
        <v>19.498445997580465</v>
      </c>
      <c r="B231">
        <v>1.29</v>
      </c>
      <c r="C231">
        <f>params!$B$3*params!$C$3^2*(params!$C$3^2-A231^2)/((params!$C$3^2-A231^2)^2+(2*params!$D$3*params!$C$3*A231)^2)</f>
        <v>1.4413974524704104E-3</v>
      </c>
      <c r="D231">
        <f>-params!$B$3*params!$C$3^2*(2*params!$D$3*params!$C$3*A231)/((params!$C$3^2-A231^2)^2+(2*params!$D$3*params!$C$3*A231)^2)</f>
        <v>-2.7857185494802026E-3</v>
      </c>
      <c r="E231">
        <f t="shared" si="15"/>
        <v>-50.070996069410754</v>
      </c>
      <c r="F231">
        <f t="shared" si="17"/>
        <v>-1.0933069317250272</v>
      </c>
      <c r="G231">
        <f t="shared" si="16"/>
        <v>-62.641872900241708</v>
      </c>
    </row>
    <row r="232" spans="1:7" x14ac:dyDescent="0.55000000000000004">
      <c r="A232">
        <f t="shared" si="14"/>
        <v>19.952623149688804</v>
      </c>
      <c r="B232">
        <v>1.3</v>
      </c>
      <c r="C232">
        <f>params!$B$3*params!$C$3^2*(params!$C$3^2-A232^2)/((params!$C$3^2-A232^2)^2+(2*params!$D$3*params!$C$3*A232)^2)</f>
        <v>1.2408606543207273E-3</v>
      </c>
      <c r="D232">
        <f>-params!$B$3*params!$C$3^2*(2*params!$D$3*params!$C$3*A232)/((params!$C$3^2-A232^2)^2+(2*params!$D$3*params!$C$3*A232)^2)</f>
        <v>-2.9246822267706535E-3</v>
      </c>
      <c r="E232">
        <f t="shared" si="15"/>
        <v>-49.959581570923831</v>
      </c>
      <c r="F232">
        <f t="shared" si="17"/>
        <v>-1.169542499220144</v>
      </c>
      <c r="G232">
        <f t="shared" si="16"/>
        <v>-67.009849166496622</v>
      </c>
    </row>
    <row r="233" spans="1:7" x14ac:dyDescent="0.55000000000000004">
      <c r="A233">
        <f t="shared" si="14"/>
        <v>20.4173794466953</v>
      </c>
      <c r="B233">
        <v>1.31</v>
      </c>
      <c r="C233">
        <f>params!$B$3*params!$C$3^2*(params!$C$3^2-A233^2)/((params!$C$3^2-A233^2)^2+(2*params!$D$3*params!$C$3*A233)^2)</f>
        <v>1.0069383828003463E-3</v>
      </c>
      <c r="D233">
        <f>-params!$B$3*params!$C$3^2*(2*params!$D$3*params!$C$3*A233)/((params!$C$3^2-A233^2)^2+(2*params!$D$3*params!$C$3*A233)^2)</f>
        <v>-3.0389430301721223E-3</v>
      </c>
      <c r="E233">
        <f t="shared" si="15"/>
        <v>-49.893142843980236</v>
      </c>
      <c r="F233">
        <f t="shared" si="17"/>
        <v>-1.2508363965353826</v>
      </c>
      <c r="G233">
        <f t="shared" si="16"/>
        <v>-71.667646382829687</v>
      </c>
    </row>
    <row r="234" spans="1:7" x14ac:dyDescent="0.55000000000000004">
      <c r="A234">
        <f t="shared" si="14"/>
        <v>20.8929613085404</v>
      </c>
      <c r="B234">
        <v>1.32</v>
      </c>
      <c r="C234">
        <f>params!$B$3*params!$C$3^2*(params!$C$3^2-A234^2)/((params!$C$3^2-A234^2)^2+(2*params!$D$3*params!$C$3*A234)^2)</f>
        <v>7.4400694295919723E-4</v>
      </c>
      <c r="D234">
        <f>-params!$B$3*params!$C$3^2*(2*params!$D$3*params!$C$3*A234)/((params!$C$3^2-A234^2)^2+(2*params!$D$3*params!$C$3*A234)^2)</f>
        <v>-3.118302219270527E-3</v>
      </c>
      <c r="E234">
        <f t="shared" si="15"/>
        <v>-49.881186392150923</v>
      </c>
      <c r="F234">
        <f t="shared" si="17"/>
        <v>-1.3365815760232058</v>
      </c>
      <c r="G234">
        <f t="shared" si="16"/>
        <v>-76.580483281073683</v>
      </c>
    </row>
    <row r="235" spans="1:7" x14ac:dyDescent="0.55000000000000004">
      <c r="A235">
        <f t="shared" si="14"/>
        <v>21.379620895022335</v>
      </c>
      <c r="B235">
        <v>1.33</v>
      </c>
      <c r="C235">
        <f>params!$B$3*params!$C$3^2*(params!$C$3^2-A235^2)/((params!$C$3^2-A235^2)^2+(2*params!$D$3*params!$C$3*A235)^2)</f>
        <v>4.6032740351797778E-4</v>
      </c>
      <c r="D235">
        <f>-params!$B$3*params!$C$3^2*(2*params!$D$3*params!$C$3*A235)/((params!$C$3^2-A235^2)^2+(2*params!$D$3*params!$C$3*A235)^2)</f>
        <v>-3.1536021241467204E-3</v>
      </c>
      <c r="E235">
        <f t="shared" si="15"/>
        <v>-49.932299435526716</v>
      </c>
      <c r="F235">
        <f t="shared" si="17"/>
        <v>-1.4258512209423961</v>
      </c>
      <c r="G235">
        <f t="shared" si="16"/>
        <v>-81.69525717357476</v>
      </c>
    </row>
    <row r="236" spans="1:7" x14ac:dyDescent="0.55000000000000004">
      <c r="A236">
        <f t="shared" si="14"/>
        <v>21.877616239495538</v>
      </c>
      <c r="B236">
        <v>1.34</v>
      </c>
      <c r="C236">
        <f>params!$B$3*params!$C$3^2*(params!$C$3^2-A236^2)/((params!$C$3^2-A236^2)^2+(2*params!$D$3*params!$C$3*A236)^2)</f>
        <v>1.6766413507030912E-4</v>
      </c>
      <c r="D236">
        <f>-params!$B$3*params!$C$3^2*(2*params!$D$3*params!$C$3*A236)/((params!$C$3^2-A236^2)^2+(2*params!$D$3*params!$C$3*A236)^2)</f>
        <v>-3.1385244485322614E-3</v>
      </c>
      <c r="E236">
        <f t="shared" si="15"/>
        <v>-50.053113269378159</v>
      </c>
      <c r="F236">
        <f t="shared" si="17"/>
        <v>-1.5174257334028201</v>
      </c>
      <c r="G236">
        <f t="shared" si="16"/>
        <v>-86.942090248525218</v>
      </c>
    </row>
    <row r="237" spans="1:7" x14ac:dyDescent="0.55000000000000004">
      <c r="A237">
        <f t="shared" si="14"/>
        <v>22.387211385683404</v>
      </c>
      <c r="B237">
        <v>1.35</v>
      </c>
      <c r="C237">
        <f>params!$B$3*params!$C$3^2*(params!$C$3^2-A237^2)/((params!$C$3^2-A237^2)^2+(2*params!$D$3*params!$C$3*A237)^2)</f>
        <v>-1.2007483023203459E-4</v>
      </c>
      <c r="D237">
        <f>-params!$B$3*params!$C$3^2*(2*params!$D$3*params!$C$3*A237)/((params!$C$3^2-A237^2)^2+(2*params!$D$3*params!$C$3*A237)^2)</f>
        <v>-3.0711412073357518E-3</v>
      </c>
      <c r="E237">
        <f t="shared" si="15"/>
        <v>-50.247370577784494</v>
      </c>
      <c r="F237">
        <f t="shared" si="17"/>
        <v>-1.6098742117152567</v>
      </c>
      <c r="G237">
        <f t="shared" si="16"/>
        <v>-92.238997878234557</v>
      </c>
    </row>
    <row r="238" spans="1:7" x14ac:dyDescent="0.55000000000000004">
      <c r="A238">
        <f t="shared" si="14"/>
        <v>22.908676527677738</v>
      </c>
      <c r="B238">
        <v>1.36</v>
      </c>
      <c r="C238">
        <f>params!$B$3*params!$C$3^2*(params!$C$3^2-A238^2)/((params!$C$3^2-A238^2)^2+(2*params!$D$3*params!$C$3*A238)^2)</f>
        <v>-3.88939475551483E-4</v>
      </c>
      <c r="D238">
        <f>-params!$B$3*params!$C$3^2*(2*params!$D$3*params!$C$3*A238)/((params!$C$3^2-A238^2)^2+(2*params!$D$3*params!$C$3*A238)^2)</f>
        <v>-2.9546222235598742E-3</v>
      </c>
      <c r="E238">
        <f t="shared" si="15"/>
        <v>-50.515348829090563</v>
      </c>
      <c r="F238">
        <f t="shared" si="17"/>
        <v>-1.7016814092060946</v>
      </c>
      <c r="G238">
        <f t="shared" si="16"/>
        <v>-97.499162823383614</v>
      </c>
    </row>
    <row r="239" spans="1:7" x14ac:dyDescent="0.55000000000000004">
      <c r="A239">
        <f t="shared" si="14"/>
        <v>23.442288153199236</v>
      </c>
      <c r="B239">
        <v>1.37</v>
      </c>
      <c r="C239">
        <f>params!$B$3*params!$C$3^2*(params!$C$3^2-A239^2)/((params!$C$3^2-A239^2)^2+(2*params!$D$3*params!$C$3*A239)^2)</f>
        <v>-6.2716585196532007E-4</v>
      </c>
      <c r="D239">
        <f>-params!$B$3*params!$C$3^2*(2*params!$D$3*params!$C$3*A239)/((params!$C$3^2-A239^2)^2+(2*params!$D$3*params!$C$3*A239)^2)</f>
        <v>-2.7967602174437597E-3</v>
      </c>
      <c r="E239">
        <f t="shared" si="15"/>
        <v>-50.853816096423266</v>
      </c>
      <c r="F239">
        <f t="shared" si="17"/>
        <v>-1.7913941973463479</v>
      </c>
      <c r="G239">
        <f t="shared" si="16"/>
        <v>-102.63932695217143</v>
      </c>
    </row>
    <row r="240" spans="1:7" x14ac:dyDescent="0.55000000000000004">
      <c r="A240">
        <f t="shared" si="14"/>
        <v>23.988329190194907</v>
      </c>
      <c r="B240">
        <v>1.38</v>
      </c>
      <c r="C240">
        <f>params!$B$3*params!$C$3^2*(params!$C$3^2-A240^2)/((params!$C$3^2-A240^2)^2+(2*params!$D$3*params!$C$3*A240)^2)</f>
        <v>-8.2681743462572092E-4</v>
      </c>
      <c r="D240">
        <f>-params!$B$3*params!$C$3^2*(2*params!$D$3*params!$C$3*A240)/((params!$C$3^2-A240^2)^2+(2*params!$D$3*params!$C$3*A240)^2)</f>
        <v>-2.608455924368393E-3</v>
      </c>
      <c r="E240">
        <f t="shared" si="15"/>
        <v>-51.256533402577702</v>
      </c>
      <c r="F240">
        <f t="shared" si="17"/>
        <v>-1.877753591429026</v>
      </c>
      <c r="G240">
        <f t="shared" si="16"/>
        <v>-107.58735575441594</v>
      </c>
    </row>
    <row r="241" spans="1:7" x14ac:dyDescent="0.55000000000000004">
      <c r="A241">
        <f t="shared" si="14"/>
        <v>24.547089156850305</v>
      </c>
      <c r="B241">
        <v>1.39</v>
      </c>
      <c r="C241">
        <f>params!$B$3*params!$C$3^2*(params!$C$3^2-A241^2)/((params!$C$3^2-A241^2)^2+(2*params!$D$3*params!$C$3*A241)^2)</f>
        <v>-9.8439798737195668E-4</v>
      </c>
      <c r="D241">
        <f>-params!$B$3*params!$C$3^2*(2*params!$D$3*params!$C$3*A241)/((params!$C$3^2-A241^2)^2+(2*params!$D$3*params!$C$3*A241)^2)</f>
        <v>-2.4017180702843042E-3</v>
      </c>
      <c r="E241">
        <f t="shared" si="15"/>
        <v>-51.715148173418584</v>
      </c>
      <c r="F241">
        <f t="shared" si="17"/>
        <v>-1.9597843292033938</v>
      </c>
      <c r="G241">
        <f t="shared" si="16"/>
        <v>-112.2873708192316</v>
      </c>
    </row>
    <row r="242" spans="1:7" x14ac:dyDescent="0.55000000000000004">
      <c r="A242">
        <f t="shared" si="14"/>
        <v>25.118864315095799</v>
      </c>
      <c r="B242">
        <v>1.4</v>
      </c>
      <c r="C242">
        <f>params!$B$3*params!$C$3^2*(params!$C$3^2-A242^2)/((params!$C$3^2-A242^2)^2+(2*params!$D$3*params!$C$3*A242)^2)</f>
        <v>-1.1004489994210966E-3</v>
      </c>
      <c r="D242">
        <f>-params!$B$3*params!$C$3^2*(2*params!$D$3*params!$C$3*A242)/((params!$C$3^2-A242^2)^2+(2*params!$D$3*params!$C$3*A242)^2)</f>
        <v>-2.1878307888507651E-3</v>
      </c>
      <c r="E242">
        <f t="shared" si="15"/>
        <v>-52.220231132441484</v>
      </c>
      <c r="F242">
        <f t="shared" si="17"/>
        <v>-2.0368301522545735</v>
      </c>
      <c r="G242">
        <f t="shared" si="16"/>
        <v>-116.70177130917594</v>
      </c>
    </row>
    <row r="243" spans="1:7" x14ac:dyDescent="0.55000000000000004">
      <c r="A243">
        <f t="shared" si="14"/>
        <v>25.703957827688647</v>
      </c>
      <c r="B243">
        <v>1.41</v>
      </c>
      <c r="C243">
        <f>params!$B$3*params!$C$3^2*(params!$C$3^2-A243^2)/((params!$C$3^2-A243^2)^2+(2*params!$D$3*params!$C$3*A243)^2)</f>
        <v>-1.1784957295122691E-3</v>
      </c>
      <c r="D243">
        <f>-params!$B$3*params!$C$3^2*(2*params!$D$3*params!$C$3*A243)/((params!$C$3^2-A243^2)^2+(2*params!$D$3*params!$C$3*A243)^2)</f>
        <v>-1.9761251423154468E-3</v>
      </c>
      <c r="E243">
        <f t="shared" si="15"/>
        <v>-52.762223992708599</v>
      </c>
      <c r="F243">
        <f t="shared" si="17"/>
        <v>-2.1085401866627862</v>
      </c>
      <c r="G243">
        <f t="shared" si="16"/>
        <v>-120.81045362950444</v>
      </c>
    </row>
    <row r="244" spans="1:7" x14ac:dyDescent="0.55000000000000004">
      <c r="A244">
        <f t="shared" si="14"/>
        <v>26.302679918953825</v>
      </c>
      <c r="B244">
        <v>1.42</v>
      </c>
      <c r="C244">
        <f>params!$B$3*params!$C$3^2*(params!$C$3^2-A244^2)/((params!$C$3^2-A244^2)^2+(2*params!$D$3*params!$C$3*A244)^2)</f>
        <v>-1.2238007372283428E-3</v>
      </c>
      <c r="D244">
        <f>-params!$B$3*params!$C$3^2*(2*params!$D$3*params!$C$3*A244)/((params!$C$3^2-A244^2)^2+(2*params!$D$3*params!$C$3*A244)^2)</f>
        <v>-1.7734603582131919E-3</v>
      </c>
      <c r="E244">
        <f t="shared" si="15"/>
        <v>-53.332153577892782</v>
      </c>
      <c r="F244">
        <f t="shared" si="17"/>
        <v>-2.1748225041010683</v>
      </c>
      <c r="G244">
        <f t="shared" si="16"/>
        <v>-124.60815067506438</v>
      </c>
    </row>
    <row r="245" spans="1:7" x14ac:dyDescent="0.55000000000000004">
      <c r="A245">
        <f t="shared" si="14"/>
        <v>26.915348039269158</v>
      </c>
      <c r="B245">
        <v>1.43</v>
      </c>
      <c r="C245">
        <f>params!$B$3*params!$C$3^2*(params!$C$3^2-A245^2)/((params!$C$3^2-A245^2)^2+(2*params!$D$3*params!$C$3*A245)^2)</f>
        <v>-1.2422697814588643E-3</v>
      </c>
      <c r="D245">
        <f>-params!$B$3*params!$C$3^2*(2*params!$D$3*params!$C$3*A245)/((params!$C$3^2-A245^2)^2+(2*params!$D$3*params!$C$3*A245)^2)</f>
        <v>-1.584272229317379E-3</v>
      </c>
      <c r="E245">
        <f t="shared" si="15"/>
        <v>-53.922070334785843</v>
      </c>
      <c r="F245">
        <f t="shared" si="17"/>
        <v>-2.2357830620660919</v>
      </c>
      <c r="G245">
        <f t="shared" si="16"/>
        <v>-128.10093336322285</v>
      </c>
    </row>
    <row r="246" spans="1:7" x14ac:dyDescent="0.55000000000000004">
      <c r="A246">
        <f t="shared" si="14"/>
        <v>27.542287033381665</v>
      </c>
      <c r="B246">
        <v>1.44</v>
      </c>
      <c r="C246">
        <f>params!$B$3*params!$C$3^2*(params!$C$3^2-A246^2)/((params!$C$3^2-A246^2)^2+(2*params!$D$3*params!$C$3*A246)^2)</f>
        <v>-1.2396701857947355E-3</v>
      </c>
      <c r="D246">
        <f>-params!$B$3*params!$C$3^2*(2*params!$D$3*params!$C$3*A246)/((params!$C$3^2-A246^2)^2+(2*params!$D$3*params!$C$3*A246)^2)</f>
        <v>-1.4109529383077165E-3</v>
      </c>
      <c r="E246">
        <f t="shared" si="15"/>
        <v>-54.525243147110316</v>
      </c>
      <c r="F246">
        <f t="shared" si="17"/>
        <v>-2.2916644040655361</v>
      </c>
      <c r="G246">
        <f t="shared" si="16"/>
        <v>-131.30269841331815</v>
      </c>
    </row>
    <row r="247" spans="1:7" x14ac:dyDescent="0.55000000000000004">
      <c r="A247">
        <f t="shared" si="14"/>
        <v>28.183829312644548</v>
      </c>
      <c r="B247">
        <v>1.45</v>
      </c>
      <c r="C247">
        <f>params!$B$3*params!$C$3^2*(params!$C$3^2-A247^2)/((params!$C$3^2-A247^2)^2+(2*params!$D$3*params!$C$3*A247)^2)</f>
        <v>-1.2211728377304757E-3</v>
      </c>
      <c r="D247">
        <f>-params!$B$3*params!$C$3^2*(2*params!$D$3*params!$C$3*A247)/((params!$C$3^2-A247^2)^2+(2*params!$D$3*params!$C$3*A247)^2)</f>
        <v>-1.2543514201141033E-3</v>
      </c>
      <c r="E247">
        <f t="shared" si="15"/>
        <v>-55.136176171753448</v>
      </c>
      <c r="F247">
        <f t="shared" si="17"/>
        <v>-2.3427926437516788</v>
      </c>
      <c r="G247">
        <f t="shared" si="16"/>
        <v>-134.2321307612674</v>
      </c>
    </row>
    <row r="248" spans="1:7" x14ac:dyDescent="0.55000000000000004">
      <c r="A248">
        <f t="shared" si="14"/>
        <v>28.840315031266066</v>
      </c>
      <c r="B248">
        <v>1.46</v>
      </c>
      <c r="C248">
        <f>params!$B$3*params!$C$3^2*(params!$C$3^2-A248^2)/((params!$C$3^2-A248^2)^2+(2*params!$D$3*params!$C$3*A248)^2)</f>
        <v>-1.191151128072153E-3</v>
      </c>
      <c r="D248">
        <f>-params!$B$3*params!$C$3^2*(2*params!$D$3*params!$C$3*A248)/((params!$C$3^2-A248^2)^2+(2*params!$D$3*params!$C$3*A248)^2)</f>
        <v>-1.1142566135635501E-3</v>
      </c>
      <c r="E248">
        <f t="shared" si="15"/>
        <v>-55.750516225332007</v>
      </c>
      <c r="F248">
        <f t="shared" si="17"/>
        <v>-2.3895361058225864</v>
      </c>
      <c r="G248">
        <f t="shared" si="16"/>
        <v>-136.91033385776026</v>
      </c>
    </row>
    <row r="249" spans="1:7" x14ac:dyDescent="0.55000000000000004">
      <c r="A249">
        <f t="shared" si="14"/>
        <v>29.512092266663863</v>
      </c>
      <c r="B249">
        <v>1.47</v>
      </c>
      <c r="C249">
        <f>params!$B$3*params!$C$3^2*(params!$C$3^2-A249^2)/((params!$C$3^2-A249^2)^2+(2*params!$D$3*params!$C$3*A249)^2)</f>
        <v>-1.1531504001283722E-3</v>
      </c>
      <c r="D249">
        <f>-params!$B$3*params!$C$3^2*(2*params!$D$3*params!$C$3*A249)/((params!$C$3^2-A249^2)^2+(2*params!$D$3*params!$C$3*A249)^2)</f>
        <v>-9.8979724251265682E-4</v>
      </c>
      <c r="E249">
        <f t="shared" si="15"/>
        <v>-56.364906034415121</v>
      </c>
      <c r="F249">
        <f t="shared" si="17"/>
        <v>-2.4322756093267444</v>
      </c>
      <c r="G249">
        <f t="shared" si="16"/>
        <v>-139.35912702703311</v>
      </c>
    </row>
    <row r="250" spans="1:7" x14ac:dyDescent="0.55000000000000004">
      <c r="A250">
        <f t="shared" si="14"/>
        <v>30.199517204020164</v>
      </c>
      <c r="B250">
        <v>1.48</v>
      </c>
      <c r="C250">
        <f>params!$B$3*params!$C$3^2*(params!$C$3^2-A250^2)/((params!$C$3^2-A250^2)^2+(2*params!$D$3*params!$C$3*A250)^2)</f>
        <v>-1.1099531040465757E-3</v>
      </c>
      <c r="D250">
        <f>-params!$B$3*params!$C$3^2*(2*params!$D$3*params!$C$3*A250)/((params!$C$3^2-A250^2)^2+(2*params!$D$3*params!$C$3*A250)^2)</f>
        <v>-8.797407791209925E-4</v>
      </c>
      <c r="E250">
        <f t="shared" si="15"/>
        <v>-56.9768211947775</v>
      </c>
      <c r="F250">
        <f t="shared" si="17"/>
        <v>-2.4713846774152581</v>
      </c>
      <c r="G250">
        <f t="shared" si="16"/>
        <v>-141.59991156919472</v>
      </c>
    </row>
    <row r="251" spans="1:7" x14ac:dyDescent="0.55000000000000004">
      <c r="A251">
        <f t="shared" si="14"/>
        <v>30.902954325135919</v>
      </c>
      <c r="B251">
        <v>1.49</v>
      </c>
      <c r="C251">
        <f>params!$B$3*params!$C$3^2*(params!$C$3^2-A251^2)/((params!$C$3^2-A251^2)^2+(2*params!$D$3*params!$C$3*A251)^2)</f>
        <v>-1.0636865877762499E-3</v>
      </c>
      <c r="D251">
        <f>-params!$B$3*params!$C$3^2*(2*params!$D$3*params!$C$3*A251)/((params!$C$3^2-A251^2)^2+(2*params!$D$3*params!$C$3*A251)^2)</f>
        <v>-7.8270032713991726E-4</v>
      </c>
      <c r="E251">
        <f t="shared" si="15"/>
        <v>-57.584413276733969</v>
      </c>
      <c r="F251">
        <f t="shared" si="17"/>
        <v>-2.5072174232118694</v>
      </c>
      <c r="G251">
        <f t="shared" si="16"/>
        <v>-143.65297667170569</v>
      </c>
    </row>
    <row r="252" spans="1:7" x14ac:dyDescent="0.55000000000000004">
      <c r="A252">
        <f t="shared" si="14"/>
        <v>31.622776601683803</v>
      </c>
      <c r="B252">
        <v>1.5</v>
      </c>
      <c r="C252">
        <f>params!$B$3*params!$C$3^2*(params!$C$3^2-A252^2)/((params!$C$3^2-A252^2)^2+(2*params!$D$3*params!$C$3*A252)^2)</f>
        <v>-1.0159409253065416E-3</v>
      </c>
      <c r="D252">
        <f>-params!$B$3*params!$C$3^2*(2*params!$D$3*params!$C$3*A252)/((params!$C$3^2-A252^2)^2+(2*params!$D$3*params!$C$3*A252)^2)</f>
        <v>-6.9726812866731239E-4</v>
      </c>
      <c r="E252">
        <f t="shared" si="15"/>
        <v>-58.186370284603825</v>
      </c>
      <c r="F252">
        <f t="shared" si="17"/>
        <v>-2.5401019683660335</v>
      </c>
      <c r="G252">
        <f t="shared" si="16"/>
        <v>-145.53712232024665</v>
      </c>
    </row>
    <row r="253" spans="1:7" x14ac:dyDescent="0.55000000000000004">
      <c r="A253">
        <f t="shared" si="14"/>
        <v>32.359365692962832</v>
      </c>
      <c r="B253">
        <v>1.51</v>
      </c>
      <c r="C253">
        <f>params!$B$3*params!$C$3^2*(params!$C$3^2-A253^2)/((params!$C$3^2-A253^2)^2+(2*params!$D$3*params!$C$3*A253)^2)</f>
        <v>-9.6787939358289159E-4</v>
      </c>
      <c r="D253">
        <f>-params!$B$3*params!$C$3^2*(2*params!$D$3*params!$C$3*A253)/((params!$C$3^2-A253^2)^2+(2*params!$D$3*params!$C$3*A253)^2)</f>
        <v>-6.2209540432266804E-4</v>
      </c>
      <c r="E253">
        <f t="shared" si="15"/>
        <v>-58.781798499717574</v>
      </c>
      <c r="F253">
        <f t="shared" si="17"/>
        <v>-2.5703376254610077</v>
      </c>
      <c r="G253">
        <f t="shared" si="16"/>
        <v>-147.26949786259348</v>
      </c>
    </row>
    <row r="254" spans="1:7" x14ac:dyDescent="0.55000000000000004">
      <c r="A254">
        <f t="shared" si="14"/>
        <v>33.113112148259127</v>
      </c>
      <c r="B254">
        <v>1.52</v>
      </c>
      <c r="C254">
        <f>params!$B$3*params!$C$3^2*(params!$C$3^2-A254^2)/((params!$C$3^2-A254^2)^2+(2*params!$D$3*params!$C$3*A254)^2)</f>
        <v>-9.203340140417854E-4</v>
      </c>
      <c r="D254">
        <f>-params!$B$3*params!$C$3^2*(2*params!$D$3*params!$C$3*A254)/((params!$C$3^2-A254^2)^2+(2*params!$D$3*params!$C$3*A254)^2)</f>
        <v>-5.5593533376715326E-4</v>
      </c>
      <c r="E254">
        <f t="shared" si="15"/>
        <v>-59.370125654976292</v>
      </c>
      <c r="F254">
        <f t="shared" si="17"/>
        <v>-2.5981945038646002</v>
      </c>
      <c r="G254">
        <f t="shared" si="16"/>
        <v>-148.86557942552844</v>
      </c>
    </row>
    <row r="255" spans="1:7" x14ac:dyDescent="0.55000000000000004">
      <c r="A255">
        <f t="shared" si="14"/>
        <v>33.884415613920268</v>
      </c>
      <c r="B255">
        <v>1.53</v>
      </c>
      <c r="C255">
        <f>params!$B$3*params!$C$3^2*(params!$C$3^2-A255^2)/((params!$C$3^2-A255^2)^2+(2*params!$D$3*params!$C$3*A255)^2)</f>
        <v>-8.7388421321532117E-4</v>
      </c>
      <c r="D255">
        <f>-params!$B$3*params!$C$3^2*(2*params!$D$3*params!$C$3*A255)/((params!$C$3^2-A255^2)^2+(2*params!$D$3*params!$C$3*A255)^2)</f>
        <v>-4.9766202844540636E-4</v>
      </c>
      <c r="E255">
        <f t="shared" si="15"/>
        <v>-59.951023376225024</v>
      </c>
      <c r="F255">
        <f t="shared" si="17"/>
        <v>-2.6239145812270337</v>
      </c>
      <c r="G255">
        <f t="shared" si="16"/>
        <v>-150.33923130714587</v>
      </c>
    </row>
    <row r="256" spans="1:7" x14ac:dyDescent="0.55000000000000004">
      <c r="A256">
        <f t="shared" si="14"/>
        <v>34.67368504525318</v>
      </c>
      <c r="B256">
        <v>1.54</v>
      </c>
      <c r="C256">
        <f>params!$B$3*params!$C$3^2*(params!$C$3^2-A256^2)/((params!$C$3^2-A256^2)^2+(2*params!$D$3*params!$C$3*A256)^2)</f>
        <v>-8.2891952741902817E-4</v>
      </c>
      <c r="D256">
        <f>-params!$B$3*params!$C$3^2*(2*params!$D$3*params!$C$3*A256)/((params!$C$3^2-A256^2)^2+(2*params!$D$3*params!$C$3*A256)^2)</f>
        <v>-4.4627466930923334E-4</v>
      </c>
      <c r="E256">
        <f t="shared" si="15"/>
        <v>-60.524346061638845</v>
      </c>
      <c r="F256">
        <f t="shared" si="17"/>
        <v>-2.6477135867280359</v>
      </c>
      <c r="G256">
        <f t="shared" si="16"/>
        <v>-151.7028138789619</v>
      </c>
    </row>
    <row r="257" spans="1:7" x14ac:dyDescent="0.55000000000000004">
      <c r="A257">
        <f t="shared" si="14"/>
        <v>35.481338923357555</v>
      </c>
      <c r="B257">
        <v>1.55</v>
      </c>
      <c r="C257">
        <f>params!$B$3*params!$C$3^2*(params!$C$3^2-A257^2)/((params!$C$3^2-A257^2)^2+(2*params!$D$3*params!$C$3*A257)^2)</f>
        <v>-7.8568848917646983E-4</v>
      </c>
      <c r="D257">
        <f>-params!$B$3*params!$C$3^2*(2*params!$D$3*params!$C$3*A257)/((params!$C$3^2-A257^2)^2+(2*params!$D$3*params!$C$3*A257)^2)</f>
        <v>-4.008930377205271E-4</v>
      </c>
      <c r="E257">
        <f t="shared" si="15"/>
        <v>-61.090083290562674</v>
      </c>
      <c r="F257">
        <f t="shared" si="17"/>
        <v>-2.6697832672020176</v>
      </c>
      <c r="G257">
        <f t="shared" si="16"/>
        <v>-152.96731342532334</v>
      </c>
    </row>
    <row r="258" spans="1:7" x14ac:dyDescent="0.55000000000000004">
      <c r="A258">
        <f t="shared" si="14"/>
        <v>36.307805477010156</v>
      </c>
      <c r="B258">
        <v>1.56</v>
      </c>
      <c r="C258">
        <f>params!$B$3*params!$C$3^2*(params!$C$3^2-A258^2)/((params!$C$3^2-A258^2)^2+(2*params!$D$3*params!$C$3*A258)^2)</f>
        <v>-7.4433614072638016E-4</v>
      </c>
      <c r="D258">
        <f>-params!$B$3*params!$C$3^2*(2*params!$D$3*params!$C$3*A258)/((params!$C$3^2-A258^2)^2+(2*params!$D$3*params!$C$3*A258)^2)</f>
        <v>-3.6074849878493369E-4</v>
      </c>
      <c r="E258">
        <f t="shared" si="15"/>
        <v>-61.648323105116873</v>
      </c>
      <c r="F258">
        <f t="shared" si="17"/>
        <v>-2.6902937661282231</v>
      </c>
      <c r="G258">
        <f t="shared" si="16"/>
        <v>-154.14247844950253</v>
      </c>
    </row>
    <row r="259" spans="1:7" x14ac:dyDescent="0.55000000000000004">
      <c r="A259">
        <f t="shared" ref="A259:A302" si="18">10^B259</f>
        <v>37.153522909717275</v>
      </c>
      <c r="B259">
        <v>1.57</v>
      </c>
      <c r="C259">
        <f>params!$B$3*params!$C$3^2*(params!$C$3^2-A259^2)/((params!$C$3^2-A259^2)^2+(2*params!$D$3*params!$C$3*A259)^2)</f>
        <v>-7.0493248507035066E-4</v>
      </c>
      <c r="D259">
        <f>-params!$B$3*params!$C$3^2*(2*params!$D$3*params!$C$3*A259)/((params!$C$3^2-A259^2)^2+(2*params!$D$3*params!$C$3*A259)^2)</f>
        <v>-3.2517298238297356E-4</v>
      </c>
      <c r="E259">
        <f t="shared" ref="E259:E302" si="19">10*LOG10(C259^2+D259^2)</f>
        <v>-62.19922388776213</v>
      </c>
      <c r="F259">
        <f t="shared" si="17"/>
        <v>-2.709395953646268</v>
      </c>
      <c r="G259">
        <f t="shared" si="16"/>
        <v>-155.23695317375399</v>
      </c>
    </row>
    <row r="260" spans="1:7" x14ac:dyDescent="0.55000000000000004">
      <c r="A260">
        <f t="shared" si="18"/>
        <v>38.018939632056139</v>
      </c>
      <c r="B260">
        <v>1.58</v>
      </c>
      <c r="C260">
        <f>params!$B$3*params!$C$3^2*(params!$C$3^2-A260^2)/((params!$C$3^2-A260^2)^2+(2*params!$D$3*params!$C$3*A260)^2)</f>
        <v>-6.6749386986264168E-4</v>
      </c>
      <c r="D260">
        <f>-params!$B$3*params!$C$3^2*(2*params!$D$3*params!$C$3*A260)/((params!$C$3^2-A260^2)^2+(2*params!$D$3*params!$C$3*A260)^2)</f>
        <v>-2.9358749084827565E-4</v>
      </c>
      <c r="E260">
        <f t="shared" si="19"/>
        <v>-62.742992957578387</v>
      </c>
      <c r="F260">
        <f t="shared" si="17"/>
        <v>-2.7272236172121551</v>
      </c>
      <c r="G260">
        <f t="shared" ref="G260:G302" si="20">(180/PI())*$F260</f>
        <v>-156.25840305465846</v>
      </c>
    </row>
    <row r="261" spans="1:7" x14ac:dyDescent="0.55000000000000004">
      <c r="A261">
        <f t="shared" si="18"/>
        <v>38.904514499428075</v>
      </c>
      <c r="B261">
        <v>1.59</v>
      </c>
      <c r="C261">
        <f>params!$B$3*params!$C$3^2*(params!$C$3^2-A261^2)/((params!$C$3^2-A261^2)^2+(2*params!$D$3*params!$C$3*A261)^2)</f>
        <v>-6.3199894147509064E-4</v>
      </c>
      <c r="D261">
        <f>-params!$B$3*params!$C$3^2*(2*params!$D$3*params!$C$3*A261)/((params!$C$3^2-A261^2)^2+(2*params!$D$3*params!$C$3*A261)^2)</f>
        <v>-2.6549100130093253E-4</v>
      </c>
      <c r="E261">
        <f t="shared" si="19"/>
        <v>-63.279870375632193</v>
      </c>
      <c r="F261">
        <f t="shared" si="17"/>
        <v>-2.7438954683566577</v>
      </c>
      <c r="G261">
        <f t="shared" si="20"/>
        <v>-157.21362976190881</v>
      </c>
    </row>
    <row r="262" spans="1:7" x14ac:dyDescent="0.55000000000000004">
      <c r="A262">
        <f t="shared" si="18"/>
        <v>39.810717055349755</v>
      </c>
      <c r="B262">
        <v>1.6</v>
      </c>
      <c r="C262">
        <f>params!$B$3*params!$C$3^2*(params!$C$3^2-A262^2)/((params!$C$3^2-A262^2)^2+(2*params!$D$3*params!$C$3*A262)^2)</f>
        <v>-5.9840047070776011E-4</v>
      </c>
      <c r="D262">
        <f>-params!$B$3*params!$C$3^2*(2*params!$D$3*params!$C$3*A262)/((params!$C$3^2-A262^2)^2+(2*params!$D$3*params!$C$3*A262)^2)</f>
        <v>-2.4045021318478514E-4</v>
      </c>
      <c r="E262">
        <f t="shared" si="19"/>
        <v>-63.810116765539995</v>
      </c>
      <c r="F262">
        <f t="shared" si="17"/>
        <v>-2.7595169494966187</v>
      </c>
      <c r="G262">
        <f t="shared" si="20"/>
        <v>-158.10867470097179</v>
      </c>
    </row>
    <row r="263" spans="1:7" x14ac:dyDescent="0.55000000000000004">
      <c r="A263">
        <f t="shared" si="18"/>
        <v>40.738027780411301</v>
      </c>
      <c r="B263">
        <v>1.61</v>
      </c>
      <c r="C263">
        <f>params!$B$3*params!$C$3^2*(params!$C$3^2-A263^2)/((params!$C$3^2-A263^2)^2+(2*params!$D$3*params!$C$3*A263)^2)</f>
        <v>-5.6663406325043646E-4</v>
      </c>
      <c r="D263">
        <f>-params!$B$3*params!$C$3^2*(2*params!$D$3*params!$C$3*A263)/((params!$C$3^2-A263^2)^2+(2*params!$D$3*params!$C$3*A263)^2)</f>
        <v>-2.1809033592837319E-4</v>
      </c>
      <c r="E263">
        <f t="shared" si="19"/>
        <v>-64.334004215692971</v>
      </c>
      <c r="F263">
        <f t="shared" si="17"/>
        <v>-2.7741818417444377</v>
      </c>
      <c r="G263">
        <f t="shared" si="20"/>
        <v>-158.94891113378594</v>
      </c>
    </row>
    <row r="264" spans="1:7" x14ac:dyDescent="0.55000000000000004">
      <c r="A264">
        <f t="shared" si="18"/>
        <v>41.686938347033561</v>
      </c>
      <c r="B264">
        <v>1.62</v>
      </c>
      <c r="C264">
        <f>params!$B$3*params!$C$3^2*(params!$C$3^2-A264^2)/((params!$C$3^2-A264^2)^2+(2*params!$D$3*params!$C$3*A264)^2)</f>
        <v>-5.366245324713039E-4</v>
      </c>
      <c r="D264">
        <f>-params!$B$3*params!$C$3^2*(2*params!$D$3*params!$C$3*A264)/((params!$C$3^2-A264^2)^2+(2*params!$D$3*params!$C$3*A264)^2)</f>
        <v>-1.9808696096402636E-4</v>
      </c>
      <c r="E264">
        <f t="shared" si="19"/>
        <v>-64.851809538834871</v>
      </c>
      <c r="F264">
        <f t="shared" si="17"/>
        <v>-2.7879736842069773</v>
      </c>
      <c r="G264">
        <f t="shared" si="20"/>
        <v>-159.73912549859878</v>
      </c>
    </row>
    <row r="265" spans="1:7" x14ac:dyDescent="0.55000000000000004">
      <c r="A265">
        <f t="shared" si="18"/>
        <v>42.657951880159267</v>
      </c>
      <c r="B265">
        <v>1.63</v>
      </c>
      <c r="C265">
        <f>params!$B$3*params!$C$3^2*(params!$C$3^2-A265^2)/((params!$C$3^2-A265^2)^2+(2*params!$D$3*params!$C$3*A265)^2)</f>
        <v>-5.0829052558410152E-4</v>
      </c>
      <c r="D265">
        <f>-params!$B$3*params!$C$3^2*(2*params!$D$3*params!$C$3*A265)/((params!$C$3^2-A265^2)^2+(2*params!$D$3*params!$C$3*A265)^2)</f>
        <v>-1.8015897820234335E-4</v>
      </c>
      <c r="E265">
        <f t="shared" si="19"/>
        <v>-65.363809329980413</v>
      </c>
      <c r="F265">
        <f t="shared" si="17"/>
        <v>-2.8009670200909764</v>
      </c>
      <c r="G265">
        <f t="shared" si="20"/>
        <v>-160.4835888065478</v>
      </c>
    </row>
    <row r="266" spans="1:7" x14ac:dyDescent="0.55000000000000004">
      <c r="A266">
        <f t="shared" si="18"/>
        <v>43.651583224016612</v>
      </c>
      <c r="B266">
        <v>1.64</v>
      </c>
      <c r="C266">
        <f>params!$B$3*params!$C$3^2*(params!$C$3^2-A266^2)/((params!$C$3^2-A266^2)^2+(2*params!$D$3*params!$C$3*A266)^2)</f>
        <v>-4.8154784946629681E-4</v>
      </c>
      <c r="D266">
        <f>-params!$B$3*params!$C$3^2*(2*params!$D$3*params!$C$3*A266)/((params!$C$3^2-A266^2)^2+(2*params!$D$3*params!$C$3*A266)^2)</f>
        <v>-1.6406245415760017E-4</v>
      </c>
      <c r="E266">
        <f t="shared" si="19"/>
        <v>-65.87027639277099</v>
      </c>
      <c r="F266">
        <f t="shared" si="17"/>
        <v>-2.8132284868453938</v>
      </c>
      <c r="G266">
        <f t="shared" si="20"/>
        <v>-161.18611910221591</v>
      </c>
    </row>
    <row r="267" spans="1:7" x14ac:dyDescent="0.55000000000000004">
      <c r="A267">
        <f t="shared" si="18"/>
        <v>44.668359215096324</v>
      </c>
      <c r="B267">
        <v>1.65</v>
      </c>
      <c r="C267">
        <f>params!$B$3*params!$C$3^2*(params!$C$3^2-A267^2)/((params!$C$3^2-A267^2)^2+(2*params!$D$3*params!$C$3*A267)^2)</f>
        <v>-4.5631183152438162E-4</v>
      </c>
      <c r="D267">
        <f>-params!$B$3*params!$C$3^2*(2*params!$D$3*params!$C$3*A267)/((params!$C$3^2-A267^2)^2+(2*params!$D$3*params!$C$3*A267)^2)</f>
        <v>-1.4958537088276256E-4</v>
      </c>
      <c r="E267">
        <f t="shared" si="19"/>
        <v>-66.37147720443555</v>
      </c>
      <c r="F267">
        <f t="shared" si="17"/>
        <v>-2.8248177677498769</v>
      </c>
      <c r="G267">
        <f t="shared" si="20"/>
        <v>-161.85013598563432</v>
      </c>
    </row>
    <row r="268" spans="1:7" x14ac:dyDescent="0.55000000000000004">
      <c r="A268">
        <f t="shared" si="18"/>
        <v>45.708818961487509</v>
      </c>
      <c r="B268">
        <v>1.66</v>
      </c>
      <c r="C268">
        <f>params!$B$3*params!$C$3^2*(params!$C$3^2-A268^2)/((params!$C$3^2-A268^2)^2+(2*params!$D$3*params!$C$3*A268)^2)</f>
        <v>-4.3249896685661356E-4</v>
      </c>
      <c r="D268">
        <f>-params!$B$3*params!$C$3^2*(2*params!$D$3*params!$C$3*A268)/((params!$C$3^2-A268^2)^2+(2*params!$D$3*params!$C$3*A268)^2)</f>
        <v>-1.3654312129454015E-4</v>
      </c>
      <c r="E268">
        <f t="shared" si="19"/>
        <v>-66.867670166697422</v>
      </c>
      <c r="F268">
        <f t="shared" si="17"/>
        <v>-2.8357884215581537</v>
      </c>
      <c r="G268">
        <f t="shared" si="20"/>
        <v>-162.47870814734773</v>
      </c>
    </row>
    <row r="269" spans="1:7" x14ac:dyDescent="0.55000000000000004">
      <c r="A269">
        <f t="shared" si="18"/>
        <v>46.773514128719818</v>
      </c>
      <c r="B269">
        <v>1.67</v>
      </c>
      <c r="C269">
        <f>params!$B$3*params!$C$3^2*(params!$C$3^2-A269^2)/((params!$C$3^2-A269^2)^2+(2*params!$D$3*params!$C$3*A269)^2)</f>
        <v>-4.1002803949378595E-4</v>
      </c>
      <c r="D269">
        <f>-params!$B$3*params!$C$3^2*(2*params!$D$3*params!$C$3*A269)/((params!$C$3^2-A269^2)^2+(2*params!$D$3*params!$C$3*A269)^2)</f>
        <v>-1.2477466085000883E-4</v>
      </c>
      <c r="E269">
        <f t="shared" si="19"/>
        <v>-67.359104449284374</v>
      </c>
      <c r="F269">
        <f t="shared" si="17"/>
        <v>-2.8461886055009646</v>
      </c>
      <c r="G269">
        <f t="shared" si="20"/>
        <v>-163.07459479343052</v>
      </c>
    </row>
    <row r="270" spans="1:7" x14ac:dyDescent="0.55000000000000004">
      <c r="A270">
        <f t="shared" si="18"/>
        <v>47.863009232263856</v>
      </c>
      <c r="B270">
        <v>1.68</v>
      </c>
      <c r="C270">
        <f>params!$B$3*params!$C$3^2*(params!$C$3^2-A270^2)/((params!$C$3^2-A270^2)^2+(2*params!$D$3*params!$C$3*A270)^2)</f>
        <v>-3.8882085781879235E-4</v>
      </c>
      <c r="D270">
        <f>-params!$B$3*params!$C$3^2*(2*params!$D$3*params!$C$3*A270)/((params!$C$3^2-A270^2)^2+(2*params!$D$3*params!$C$3*A270)^2)</f>
        <v>-1.1413922389835512E-4</v>
      </c>
      <c r="E270">
        <f t="shared" si="19"/>
        <v>-67.846019278204011</v>
      </c>
      <c r="F270">
        <f t="shared" si="17"/>
        <v>-2.8560617054376554</v>
      </c>
      <c r="G270">
        <f t="shared" si="20"/>
        <v>-163.64028175051376</v>
      </c>
    </row>
    <row r="271" spans="1:7" x14ac:dyDescent="0.55000000000000004">
      <c r="A271">
        <f t="shared" si="18"/>
        <v>48.977881936844632</v>
      </c>
      <c r="B271">
        <v>1.69</v>
      </c>
      <c r="C271">
        <f>params!$B$3*params!$C$3^2*(params!$C$3^2-A271^2)/((params!$C$3^2-A271^2)^2+(2*params!$D$3*params!$C$3*A271)^2)</f>
        <v>-3.6880270854198349E-4</v>
      </c>
      <c r="D271">
        <f>-params!$B$3*params!$C$3^2*(2*params!$D$3*params!$C$3*A271)/((params!$C$3^2-A271^2)^2+(2*params!$D$3*params!$C$3*A271)^2)</f>
        <v>-1.0451352300114275E-4</v>
      </c>
      <c r="E271">
        <f t="shared" si="19"/>
        <v>-68.328643555815461</v>
      </c>
      <c r="F271">
        <f t="shared" si="17"/>
        <v>-2.8654468853928874</v>
      </c>
      <c r="G271">
        <f t="shared" si="20"/>
        <v>-164.17801295191936</v>
      </c>
    </row>
    <row r="272" spans="1:7" x14ac:dyDescent="0.55000000000000004">
      <c r="A272">
        <f t="shared" si="18"/>
        <v>50.118723362727238</v>
      </c>
      <c r="B272">
        <v>1.7</v>
      </c>
      <c r="C272">
        <f>params!$B$3*params!$C$3^2*(params!$C$3^2-A272^2)/((params!$C$3^2-A272^2)^2+(2*params!$D$3*params!$C$3*A272)^2)</f>
        <v>-3.4990260688717379E-4</v>
      </c>
      <c r="D272">
        <f>-params!$B$3*params!$C$3^2*(2*params!$D$3*params!$C$3*A272)/((params!$C$3^2-A272^2)^2+(2*params!$D$3*params!$C$3*A272)^2)</f>
        <v>-9.5789359727170713E-5</v>
      </c>
      <c r="E272">
        <f t="shared" si="19"/>
        <v>-68.807195726438664</v>
      </c>
      <c r="F272">
        <f t="shared" si="17"/>
        <v>-2.8743795672239227</v>
      </c>
      <c r="G272">
        <f t="shared" si="20"/>
        <v>-164.68981792057087</v>
      </c>
    </row>
    <row r="273" spans="1:7" x14ac:dyDescent="0.55000000000000004">
      <c r="A273">
        <f t="shared" si="18"/>
        <v>51.28613839913649</v>
      </c>
      <c r="B273">
        <v>1.71</v>
      </c>
      <c r="C273">
        <f>params!$B$3*params!$C$3^2*(params!$C$3^2-A273^2)/((params!$C$3^2-A273^2)^2+(2*params!$D$3*params!$C$3*A273)^2)</f>
        <v>-3.3205340067358016E-4</v>
      </c>
      <c r="D273">
        <f>-params!$B$3*params!$C$3^2*(2*params!$D$3*params!$C$3*A273)/((params!$C$3^2-A273^2)^2+(2*params!$D$3*params!$C$3*A273)^2)</f>
        <v>-8.7871585142304862E-5</v>
      </c>
      <c r="E273">
        <f t="shared" si="19"/>
        <v>-69.281883821699765</v>
      </c>
      <c r="F273">
        <f t="shared" si="17"/>
        <v>-2.8828918497860334</v>
      </c>
      <c r="G273">
        <f t="shared" si="20"/>
        <v>-165.17753578540263</v>
      </c>
    </row>
    <row r="274" spans="1:7" x14ac:dyDescent="0.55000000000000004">
      <c r="A274">
        <f t="shared" si="18"/>
        <v>52.480746024977286</v>
      </c>
      <c r="B274">
        <v>1.72</v>
      </c>
      <c r="C274">
        <f>params!$B$3*params!$C$3^2*(params!$C$3^2-A274^2)/((params!$C$3^2-A274^2)^2+(2*params!$D$3*params!$C$3*A274)^2)</f>
        <v>-3.1519177106332347E-4</v>
      </c>
      <c r="D274">
        <f>-params!$B$3*params!$C$3^2*(2*params!$D$3*params!$C$3*A274)/((params!$C$3^2-A274^2)^2+(2*params!$D$3*params!$C$3*A274)^2)</f>
        <v>-8.0676357067935845E-5</v>
      </c>
      <c r="E274">
        <f t="shared" si="19"/>
        <v>-69.752905635486982</v>
      </c>
      <c r="F274">
        <f t="shared" si="17"/>
        <v>-2.8910128757213198</v>
      </c>
      <c r="G274">
        <f t="shared" si="20"/>
        <v>-165.6428362968108</v>
      </c>
    </row>
    <row r="275" spans="1:7" x14ac:dyDescent="0.55000000000000004">
      <c r="A275">
        <f t="shared" si="18"/>
        <v>53.703179637025293</v>
      </c>
      <c r="B275">
        <v>1.73</v>
      </c>
      <c r="C275">
        <f>params!$B$3*params!$C$3^2*(params!$C$3^2-A275^2)/((params!$C$3^2-A275^2)^2+(2*params!$D$3*params!$C$3*A275)^2)</f>
        <v>-2.9925816160654444E-4</v>
      </c>
      <c r="D275">
        <f>-params!$B$3*params!$C$3^2*(2*params!$D$3*params!$C$3*A275)/((params!$C$3^2-A275^2)^2+(2*params!$D$3*params!$C$3*A275)^2)</f>
        <v>-7.412964903533548E-5</v>
      </c>
      <c r="E275">
        <f t="shared" si="19"/>
        <v>-70.220448990403895</v>
      </c>
      <c r="F275">
        <f t="shared" si="17"/>
        <v>-2.8987691528945656</v>
      </c>
      <c r="G275">
        <f t="shared" si="20"/>
        <v>-166.08723824357145</v>
      </c>
    </row>
    <row r="276" spans="1:7" x14ac:dyDescent="0.55000000000000004">
      <c r="A276">
        <f t="shared" si="18"/>
        <v>54.95408738576247</v>
      </c>
      <c r="B276">
        <v>1.74</v>
      </c>
      <c r="C276">
        <f>params!$B$3*params!$C$3^2*(params!$C$3^2-A276^2)/((params!$C$3^2-A276^2)^2+(2*params!$D$3*params!$C$3*A276)^2)</f>
        <v>-2.8419665890133997E-4</v>
      </c>
      <c r="D276">
        <f>-params!$B$3*params!$C$3^2*(2*params!$D$3*params!$C$3*A276)/((params!$C$3^2-A276^2)^2+(2*params!$D$3*params!$C$3*A276)^2)</f>
        <v>-6.8165972705990578E-5</v>
      </c>
      <c r="E276">
        <f t="shared" si="19"/>
        <v>-70.68469206682019</v>
      </c>
      <c r="F276">
        <f t="shared" si="17"/>
        <v>-2.9061848365340697</v>
      </c>
      <c r="G276">
        <f t="shared" si="20"/>
        <v>-166.51212561831926</v>
      </c>
    </row>
    <row r="277" spans="1:7" x14ac:dyDescent="0.55000000000000004">
      <c r="A277">
        <f t="shared" si="18"/>
        <v>56.234132519034915</v>
      </c>
      <c r="B277">
        <v>1.75</v>
      </c>
      <c r="C277">
        <f>params!$B$3*params!$C$3^2*(params!$C$3^2-A277^2)/((params!$C$3^2-A277^2)^2+(2*params!$D$3*params!$C$3*A277)^2)</f>
        <v>-2.6995484197990603E-4</v>
      </c>
      <c r="D277">
        <f>-params!$B$3*params!$C$3^2*(2*params!$D$3*params!$C$3*A277)/((params!$C$3^2-A277^2)^2+(2*params!$D$3*params!$C$3*A277)^2)</f>
        <v>-6.2727281417192349E-5</v>
      </c>
      <c r="E277">
        <f t="shared" si="19"/>
        <v>-71.145803772684303</v>
      </c>
      <c r="F277">
        <f t="shared" si="17"/>
        <v>-2.9132819772955783</v>
      </c>
      <c r="G277">
        <f t="shared" si="20"/>
        <v>-166.91876183056397</v>
      </c>
    </row>
    <row r="278" spans="1:7" x14ac:dyDescent="0.55000000000000004">
      <c r="A278">
        <f t="shared" si="18"/>
        <v>57.543993733715695</v>
      </c>
      <c r="B278">
        <v>1.76</v>
      </c>
      <c r="C278">
        <f>params!$B$3*params!$C$3^2*(params!$C$3^2-A278^2)/((params!$C$3^2-A278^2)^2+(2*params!$D$3*params!$C$3*A278)^2)</f>
        <v>-2.5648361290262763E-4</v>
      </c>
      <c r="D278">
        <f>-params!$B$3*params!$C$3^2*(2*params!$D$3*params!$C$3*A278)/((params!$C$3^2-A278^2)^2+(2*params!$D$3*params!$C$3*A278)^2)</f>
        <v>-5.7762027537434186E-5</v>
      </c>
      <c r="E278">
        <f t="shared" si="19"/>
        <v>-71.603944137682717</v>
      </c>
      <c r="F278">
        <f t="shared" si="17"/>
        <v>-2.9200807397413104</v>
      </c>
      <c r="G278">
        <f t="shared" si="20"/>
        <v>-167.30830222461645</v>
      </c>
    </row>
    <row r="279" spans="1:7" x14ac:dyDescent="0.55000000000000004">
      <c r="A279">
        <f t="shared" si="18"/>
        <v>58.884365535558949</v>
      </c>
      <c r="B279">
        <v>1.77</v>
      </c>
      <c r="C279">
        <f>params!$B$3*params!$C$3^2*(params!$C$3^2-A279^2)/((params!$C$3^2-A279^2)^2+(2*params!$D$3*params!$C$3*A279)^2)</f>
        <v>-2.437370175908049E-4</v>
      </c>
      <c r="D279">
        <f>-params!$B$3*params!$C$3^2*(2*params!$D$3*params!$C$3*A279)/((params!$C$3^2-A279^2)^2+(2*params!$D$3*params!$C$3*A279)^2)</f>
        <v>-5.322435057880043E-5</v>
      </c>
      <c r="E279">
        <f t="shared" si="19"/>
        <v>-72.059264719488255</v>
      </c>
      <c r="F279">
        <f t="shared" si="17"/>
        <v>-2.9265995951006181</v>
      </c>
      <c r="G279">
        <f t="shared" si="20"/>
        <v>-167.68180512396103</v>
      </c>
    </row>
    <row r="280" spans="1:7" x14ac:dyDescent="0.55000000000000004">
      <c r="A280">
        <f t="shared" si="18"/>
        <v>60.255958607435822</v>
      </c>
      <c r="B280">
        <v>1.78</v>
      </c>
      <c r="C280">
        <f>params!$B$3*params!$C$3^2*(params!$C$3^2-A280^2)/((params!$C$3^2-A280^2)^2+(2*params!$D$3*params!$C$3*A280)^2)</f>
        <v>-2.3167206335939457E-4</v>
      </c>
      <c r="D280">
        <f>-params!$B$3*params!$C$3^2*(2*params!$D$3*params!$C$3*A280)/((params!$C$3^2-A280^2)^2+(2*params!$D$3*params!$C$3*A280)^2)</f>
        <v>-4.9073376614465169E-5</v>
      </c>
      <c r="E280">
        <f t="shared" si="19"/>
        <v>-72.511909013025999</v>
      </c>
      <c r="F280">
        <f t="shared" si="17"/>
        <v>-2.9328554916415501</v>
      </c>
      <c r="G280">
        <f t="shared" si="20"/>
        <v>-168.0402415928269</v>
      </c>
    </row>
    <row r="281" spans="1:7" x14ac:dyDescent="0.55000000000000004">
      <c r="A281">
        <f t="shared" si="18"/>
        <v>61.659500186148257</v>
      </c>
      <c r="B281">
        <v>1.79</v>
      </c>
      <c r="C281">
        <f>params!$B$3*params!$C$3^2*(params!$C$3^2-A281^2)/((params!$C$3^2-A281^2)^2+(2*params!$D$3*params!$C$3*A281)^2)</f>
        <v>-2.2024853770187522E-4</v>
      </c>
      <c r="D281">
        <f>-params!$B$3*params!$C$3^2*(2*params!$D$3*params!$C$3*A281)/((params!$C$3^2-A281^2)^2+(2*params!$D$3*params!$C$3*A281)^2)</f>
        <v>-4.5272612583099335E-5</v>
      </c>
      <c r="E281">
        <f t="shared" si="19"/>
        <v>-72.962012856127188</v>
      </c>
      <c r="F281">
        <f t="shared" si="17"/>
        <v>-2.9388640055218516</v>
      </c>
      <c r="G281">
        <f t="shared" si="20"/>
        <v>-168.38450407931396</v>
      </c>
    </row>
    <row r="282" spans="1:7" x14ac:dyDescent="0.55000000000000004">
      <c r="A282">
        <f t="shared" si="18"/>
        <v>63.095734448019364</v>
      </c>
      <c r="B282">
        <v>1.8</v>
      </c>
      <c r="C282">
        <f>params!$B$3*params!$C$3^2*(params!$C$3^2-A282^2)/((params!$C$3^2-A282^2)^2+(2*params!$D$3*params!$C$3*A282)^2)</f>
        <v>-2.0942883146436977E-4</v>
      </c>
      <c r="D282">
        <f>-params!$B$3*params!$C$3^2*(2*params!$D$3*params!$C$3*A282)/((params!$C$3^2-A282^2)^2+(2*params!$D$3*params!$C$3*A282)^2)</f>
        <v>-4.1789421613434671E-5</v>
      </c>
      <c r="E282">
        <f t="shared" si="19"/>
        <v>-73.409704826807598</v>
      </c>
      <c r="F282">
        <f t="shared" si="17"/>
        <v>-2.9446394745931532</v>
      </c>
      <c r="G282">
        <f t="shared" si="20"/>
        <v>-168.71541408180789</v>
      </c>
    </row>
    <row r="283" spans="1:7" x14ac:dyDescent="0.55000000000000004">
      <c r="A283">
        <f t="shared" si="18"/>
        <v>64.565422903465588</v>
      </c>
      <c r="B283">
        <v>1.81</v>
      </c>
      <c r="C283">
        <f>params!$B$3*params!$C$3^2*(params!$C$3^2-A283^2)/((params!$C$3^2-A283^2)^2+(2*params!$D$3*params!$C$3*A283)^2)</f>
        <v>-1.9917776850138371E-4</v>
      </c>
      <c r="D283">
        <f>-params!$B$3*params!$C$3^2*(2*params!$D$3*params!$C$3*A283)/((params!$C$3^2-A283^2)^2+(2*params!$D$3*params!$C$3*A283)^2)</f>
        <v>-3.8594567646127467E-5</v>
      </c>
      <c r="E283">
        <f t="shared" si="19"/>
        <v>-73.855106628831408</v>
      </c>
      <c r="F283">
        <f t="shared" si="17"/>
        <v>-2.9501951172940393</v>
      </c>
      <c r="G283">
        <f t="shared" si="20"/>
        <v>-169.03372896105131</v>
      </c>
    </row>
    <row r="284" spans="1:7" x14ac:dyDescent="0.55000000000000004">
      <c r="A284">
        <f t="shared" si="18"/>
        <v>66.069344800759623</v>
      </c>
      <c r="B284">
        <v>1.82</v>
      </c>
      <c r="C284">
        <f>params!$B$3*params!$C$3^2*(params!$C$3^2-A284^2)/((params!$C$3^2-A284^2)^2+(2*params!$D$3*params!$C$3*A284)^2)</f>
        <v>-1.8946244313805899E-4</v>
      </c>
      <c r="D284">
        <f>-params!$B$3*params!$C$3^2*(2*params!$D$3*params!$C$3*A284)/((params!$C$3^2-A284^2)^2+(2*params!$D$3*params!$C$3*A284)^2)</f>
        <v>-3.5661819430953142E-5</v>
      </c>
      <c r="E284">
        <f t="shared" si="19"/>
        <v>-74.29833346330517</v>
      </c>
      <c r="F284">
        <f t="shared" si="17"/>
        <v>-2.955543138478093</v>
      </c>
      <c r="G284">
        <f t="shared" si="20"/>
        <v>-169.34014800364415</v>
      </c>
    </row>
    <row r="285" spans="1:7" x14ac:dyDescent="0.55000000000000004">
      <c r="A285">
        <f t="shared" si="18"/>
        <v>67.60829753919819</v>
      </c>
      <c r="B285">
        <v>1.83</v>
      </c>
      <c r="C285">
        <f>params!$B$3*params!$C$3^2*(params!$C$3^2-A285^2)/((params!$C$3^2-A285^2)^2+(2*params!$D$3*params!$C$3*A285)^2)</f>
        <v>-1.8025206620396627E-4</v>
      </c>
      <c r="D285">
        <f>-params!$B$3*params!$C$3^2*(2*params!$D$3*params!$C$3*A285)/((params!$C$3^2-A285^2)^2+(2*params!$D$3*params!$C$3*A285)^2)</f>
        <v>-3.2967605490347156E-5</v>
      </c>
      <c r="E285">
        <f t="shared" si="19"/>
        <v>-74.739494384866205</v>
      </c>
      <c r="F285">
        <f t="shared" si="17"/>
        <v>-2.9606948237749062</v>
      </c>
      <c r="G285">
        <f t="shared" si="20"/>
        <v>-169.63531782853116</v>
      </c>
    </row>
    <row r="286" spans="1:7" x14ac:dyDescent="0.55000000000000004">
      <c r="A286">
        <f t="shared" si="18"/>
        <v>69.183097091893657</v>
      </c>
      <c r="B286">
        <v>1.84</v>
      </c>
      <c r="C286">
        <f>params!$B$3*params!$C$3^2*(params!$C$3^2-A286^2)/((params!$C$3^2-A286^2)^2+(2*params!$D$3*params!$C$3*A286)^2)</f>
        <v>-1.7151781999885139E-4</v>
      </c>
      <c r="D286">
        <f>-params!$B$3*params!$C$3^2*(2*params!$D$3*params!$C$3*A286)/((params!$C$3^2-A286^2)^2+(2*params!$D$3*params!$C$3*A286)^2)</f>
        <v>-3.0490712912080987E-5</v>
      </c>
      <c r="E286">
        <f t="shared" si="19"/>
        <v>-75.178692641648084</v>
      </c>
      <c r="F286">
        <f t="shared" si="17"/>
        <v>-2.9656606238692866</v>
      </c>
      <c r="G286">
        <f t="shared" si="20"/>
        <v>-169.91983721584481</v>
      </c>
    </row>
    <row r="287" spans="1:7" x14ac:dyDescent="0.55000000000000004">
      <c r="A287">
        <f t="shared" si="18"/>
        <v>70.794578438413865</v>
      </c>
      <c r="B287">
        <v>1.85</v>
      </c>
      <c r="C287">
        <f>params!$B$3*params!$C$3^2*(params!$C$3^2-A287^2)/((params!$C$3^2-A287^2)^2+(2*params!$D$3*params!$C$3*A287)^2)</f>
        <v>-1.6323272226209643E-4</v>
      </c>
      <c r="D287">
        <f>-params!$B$3*params!$C$3^2*(2*params!$D$3*params!$C$3*A287)/((params!$C$3^2-A287^2)^2+(2*params!$D$3*params!$C$3*A287)^2)</f>
        <v>-2.821202390374452E-5</v>
      </c>
      <c r="E287">
        <f t="shared" si="19"/>
        <v>-75.616025998666558</v>
      </c>
      <c r="F287">
        <f t="shared" si="17"/>
        <v>-2.9704502299012998</v>
      </c>
      <c r="G287">
        <f t="shared" si="20"/>
        <v>-170.19426142700956</v>
      </c>
    </row>
    <row r="288" spans="1:7" x14ac:dyDescent="0.55000000000000004">
      <c r="A288">
        <f t="shared" si="18"/>
        <v>72.443596007499067</v>
      </c>
      <c r="B288">
        <v>1.86</v>
      </c>
      <c r="C288">
        <f>params!$B$3*params!$C$3^2*(params!$C$3^2-A288^2)/((params!$C$3^2-A288^2)^2+(2*params!$D$3*params!$C$3*A288)^2)</f>
        <v>-1.5537149901540581E-4</v>
      </c>
      <c r="D288">
        <f>-params!$B$3*params!$C$3^2*(2*params!$D$3*params!$C$3*A288)/((params!$C$3^2-A288^2)^2+(2*params!$D$3*params!$C$3*A288)^2)</f>
        <v>-2.6114284942681481E-5</v>
      </c>
      <c r="E288">
        <f t="shared" si="19"/>
        <v>-76.051587044610557</v>
      </c>
      <c r="F288">
        <f t="shared" si="17"/>
        <v>-2.9750726410329311</v>
      </c>
      <c r="G288">
        <f t="shared" si="20"/>
        <v>-170.45910607602633</v>
      </c>
    </row>
    <row r="289" spans="1:7" x14ac:dyDescent="0.55000000000000004">
      <c r="A289">
        <f t="shared" si="18"/>
        <v>74.131024130091816</v>
      </c>
      <c r="B289">
        <v>1.87</v>
      </c>
      <c r="C289">
        <f>params!$B$3*params!$C$3^2*(params!$C$3^2-A289^2)/((params!$C$3^2-A289^2)^2+(2*params!$D$3*params!$C$3*A289)^2)</f>
        <v>-1.4791046601012964E-4</v>
      </c>
      <c r="D289">
        <f>-params!$B$3*params!$C$3^2*(2*params!$D$3*params!$C$3*A289)/((params!$C$3^2-A289^2)^2+(2*params!$D$3*params!$C$3*A289)^2)</f>
        <v>-2.4181904114678714E-5</v>
      </c>
      <c r="E289">
        <f t="shared" si="19"/>
        <v>-76.485463482271385</v>
      </c>
      <c r="F289">
        <f t="shared" ref="F289:F302" si="21">ATAN2(C289,D289)</f>
        <v>-2.9795362250921857</v>
      </c>
      <c r="G289">
        <f t="shared" si="20"/>
        <v>-170.71485060412348</v>
      </c>
    </row>
    <row r="290" spans="1:7" x14ac:dyDescent="0.55000000000000004">
      <c r="A290">
        <f t="shared" si="18"/>
        <v>75.857757502918361</v>
      </c>
      <c r="B290">
        <v>1.88</v>
      </c>
      <c r="C290">
        <f>params!$B$3*params!$C$3^2*(params!$C$3^2-A290^2)/((params!$C$3^2-A290^2)^2+(2*params!$D$3*params!$C$3*A290)^2)</f>
        <v>-1.4082741842000513E-4</v>
      </c>
      <c r="D290">
        <f>-params!$B$3*params!$C$3^2*(2*params!$D$3*params!$C$3*A290)/((params!$C$3^2-A290^2)^2+(2*params!$D$3*params!$C$3*A290)^2)</f>
        <v>-2.24007728760834E-5</v>
      </c>
      <c r="E290">
        <f t="shared" si="19"/>
        <v>-76.917738403020209</v>
      </c>
      <c r="F290">
        <f t="shared" si="21"/>
        <v>-2.9838487730892411</v>
      </c>
      <c r="G290">
        <f t="shared" si="20"/>
        <v>-170.96194140330238</v>
      </c>
    </row>
    <row r="291" spans="1:7" x14ac:dyDescent="0.55000000000000004">
      <c r="A291">
        <f t="shared" si="18"/>
        <v>77.624711662869217</v>
      </c>
      <c r="B291">
        <v>1.89</v>
      </c>
      <c r="C291">
        <f>params!$B$3*params!$C$3^2*(params!$C$3^2-A291^2)/((params!$C$3^2-A291^2)^2+(2*params!$D$3*params!$C$3*A291)^2)</f>
        <v>-1.3410152836430697E-4</v>
      </c>
      <c r="D291">
        <f>-params!$B$3*params!$C$3^2*(2*params!$D$3*params!$C$3*A291)/((params!$C$3^2-A291^2)^2+(2*params!$D$3*params!$C$3*A291)^2)</f>
        <v>-2.0758109016314927E-5</v>
      </c>
      <c r="E291">
        <f t="shared" si="19"/>
        <v>-77.348490545867108</v>
      </c>
      <c r="F291">
        <f t="shared" si="21"/>
        <v>-2.9880175482990077</v>
      </c>
      <c r="G291">
        <f t="shared" si="20"/>
        <v>-171.20079462856074</v>
      </c>
    </row>
    <row r="292" spans="1:7" x14ac:dyDescent="0.55000000000000004">
      <c r="A292">
        <f t="shared" si="18"/>
        <v>79.432823472428197</v>
      </c>
      <c r="B292">
        <v>1.9</v>
      </c>
      <c r="C292">
        <f>params!$B$3*params!$C$3^2*(params!$C$3^2-A292^2)/((params!$C$3^2-A292^2)^2+(2*params!$D$3*params!$C$3*A292)^2)</f>
        <v>-1.2771324981606009E-4</v>
      </c>
      <c r="D292">
        <f>-params!$B$3*params!$C$3^2*(2*params!$D$3*params!$C$3*A292)/((params!$C$3^2-A292^2)^2+(2*params!$D$3*params!$C$3*A292)^2)</f>
        <v>-1.9242318056979117E-5</v>
      </c>
      <c r="E292">
        <f t="shared" si="19"/>
        <v>-77.777794541716304</v>
      </c>
      <c r="F292">
        <f t="shared" si="21"/>
        <v>-2.9920493305178524</v>
      </c>
      <c r="G292">
        <f t="shared" si="20"/>
        <v>-171.43179873361643</v>
      </c>
    </row>
    <row r="293" spans="1:7" x14ac:dyDescent="0.55000000000000004">
      <c r="A293">
        <f t="shared" si="18"/>
        <v>81.283051616409963</v>
      </c>
      <c r="B293">
        <v>1.91</v>
      </c>
      <c r="C293">
        <f>params!$B$3*params!$C$3^2*(params!$C$3^2-A293^2)/((params!$C$3^2-A293^2)^2+(2*params!$D$3*params!$C$3*A293)^2)</f>
        <v>-1.2164423043792405E-4</v>
      </c>
      <c r="D293">
        <f>-params!$B$3*params!$C$3^2*(2*params!$D$3*params!$C$3*A293)/((params!$C$3^2-A293^2)^2+(2*params!$D$3*params!$C$3*A293)^2)</f>
        <v>-1.7842870713313156E-5</v>
      </c>
      <c r="E293">
        <f t="shared" si="19"/>
        <v>-78.205721143482705</v>
      </c>
      <c r="F293">
        <f t="shared" si="21"/>
        <v>-2.9959504560273373</v>
      </c>
      <c r="G293">
        <f t="shared" si="20"/>
        <v>-171.65531676066075</v>
      </c>
    </row>
    <row r="294" spans="1:7" x14ac:dyDescent="0.55000000000000004">
      <c r="A294">
        <f t="shared" si="18"/>
        <v>83.176377110267126</v>
      </c>
      <c r="B294">
        <v>1.92</v>
      </c>
      <c r="C294">
        <f>params!$B$3*params!$C$3^2*(params!$C$3^2-A294^2)/((params!$C$3^2-A294^2)^2+(2*params!$D$3*params!$C$3*A294)^2)</f>
        <v>-1.1587722988937611E-4</v>
      </c>
      <c r="D294">
        <f>-params!$B$3*params!$C$3^2*(2*params!$D$3*params!$C$3*A294)/((params!$C$3^2-A294^2)^2+(2*params!$D$3*params!$C$3*A294)^2)</f>
        <v>-1.6550194374639471E-5</v>
      </c>
      <c r="E294">
        <f t="shared" si="19"/>
        <v>-78.63233744276053</v>
      </c>
      <c r="F294">
        <f t="shared" si="21"/>
        <v>-2.9997268537329078</v>
      </c>
      <c r="G294">
        <f t="shared" si="20"/>
        <v>-171.87168841095283</v>
      </c>
    </row>
    <row r="295" spans="1:7" x14ac:dyDescent="0.55000000000000004">
      <c r="A295">
        <f t="shared" si="18"/>
        <v>85.113803820237663</v>
      </c>
      <c r="B295">
        <v>1.93</v>
      </c>
      <c r="C295">
        <f>params!$B$3*params!$C$3^2*(params!$C$3^2-A295^2)/((params!$C$3^2-A295^2)^2+(2*params!$D$3*params!$C$3*A295)^2)</f>
        <v>-1.1039604415885502E-4</v>
      </c>
      <c r="D295">
        <f>-params!$B$3*params!$C$3^2*(2*params!$D$3*params!$C$3*A295)/((params!$C$3^2-A295^2)^2+(2*params!$D$3*params!$C$3*A295)^2)</f>
        <v>-1.5355576842153756E-5</v>
      </c>
      <c r="E295">
        <f t="shared" si="19"/>
        <v>-79.057707073744083</v>
      </c>
      <c r="F295">
        <f t="shared" si="21"/>
        <v>-3.0033840778891432</v>
      </c>
      <c r="G295">
        <f t="shared" si="20"/>
        <v>-172.08123191983842</v>
      </c>
    </row>
    <row r="296" spans="1:7" x14ac:dyDescent="0.55000000000000004">
      <c r="A296">
        <f t="shared" si="18"/>
        <v>87.096358995608071</v>
      </c>
      <c r="B296">
        <v>1.94</v>
      </c>
      <c r="C296">
        <f>params!$B$3*params!$C$3^2*(params!$C$3^2-A296^2)/((params!$C$3^2-A296^2)^2+(2*params!$D$3*params!$C$3*A296)^2)</f>
        <v>-1.0518543549069016E-4</v>
      </c>
      <c r="D296">
        <f>-params!$B$3*params!$C$3^2*(2*params!$D$3*params!$C$3*A296)/((params!$C$3^2-A296^2)^2+(2*params!$D$3*params!$C$3*A296)^2)</f>
        <v>-1.4251080802483429E-5</v>
      </c>
      <c r="E296">
        <f t="shared" si="19"/>
        <v>-79.481890405096479</v>
      </c>
      <c r="F296">
        <f t="shared" si="21"/>
        <v>-3.0069273377742181</v>
      </c>
      <c r="G296">
        <f t="shared" si="20"/>
        <v>-172.28424575697122</v>
      </c>
    </row>
    <row r="297" spans="1:7" x14ac:dyDescent="0.55000000000000004">
      <c r="A297">
        <f t="shared" si="18"/>
        <v>89.125093813374562</v>
      </c>
      <c r="B297">
        <v>1.95</v>
      </c>
      <c r="C297">
        <f>params!$B$3*params!$C$3^2*(params!$C$3^2-A297^2)/((params!$C$3^2-A297^2)^2+(2*params!$D$3*params!$C$3*A297)^2)</f>
        <v>-1.002310674967182E-4</v>
      </c>
      <c r="D297">
        <f>-params!$B$3*params!$C$3^2*(2*params!$D$3*params!$C$3*A297)/((params!$C$3^2-A297^2)^2+(2*params!$D$3*params!$C$3*A297)^2)</f>
        <v>-1.3229467720502284E-5</v>
      </c>
      <c r="E297">
        <f t="shared" si="19"/>
        <v>-79.904944720448015</v>
      </c>
      <c r="F297">
        <f t="shared" si="21"/>
        <v>-3.0103615246336117</v>
      </c>
      <c r="G297">
        <f t="shared" si="20"/>
        <v>-172.48101017007374</v>
      </c>
    </row>
    <row r="298" spans="1:7" x14ac:dyDescent="0.55000000000000004">
      <c r="A298">
        <f t="shared" si="18"/>
        <v>91.201083935590972</v>
      </c>
      <c r="B298">
        <v>1.96</v>
      </c>
      <c r="C298">
        <f>params!$B$3*params!$C$3^2*(params!$C$3^2-A298^2)/((params!$C$3^2-A298^2)^2+(2*params!$D$3*params!$C$3*A298)^2)</f>
        <v>-9.5519445064886209E-5</v>
      </c>
      <c r="D298">
        <f>-params!$B$3*params!$C$3^2*(2*params!$D$3*params!$C$3*A298)/((params!$C$3^2-A298^2)^2+(2*params!$D$3*params!$C$3*A298)^2)</f>
        <v>-1.2284130010300765E-5</v>
      </c>
      <c r="E298">
        <f t="shared" si="19"/>
        <v>-80.326924388186114</v>
      </c>
      <c r="F298">
        <f t="shared" si="21"/>
        <v>-3.0136912361759332</v>
      </c>
      <c r="G298">
        <f t="shared" si="20"/>
        <v>-172.67178858844477</v>
      </c>
    </row>
    <row r="299" spans="1:7" x14ac:dyDescent="0.55000000000000004">
      <c r="A299">
        <f t="shared" si="18"/>
        <v>93.325430079699174</v>
      </c>
      <c r="B299">
        <v>1.97</v>
      </c>
      <c r="C299">
        <f>params!$B$3*params!$C$3^2*(params!$C$3^2-A299^2)/((params!$C$3^2-A299^2)^2+(2*params!$D$3*params!$C$3*A299)^2)</f>
        <v>-9.1037858700690119E-5</v>
      </c>
      <c r="D299">
        <f>-params!$B$3*params!$C$3^2*(2*params!$D$3*params!$C$3*A299)/((params!$C$3^2-A299^2)^2+(2*params!$D$3*params!$C$3*A299)^2)</f>
        <v>-1.140903049353192E-5</v>
      </c>
      <c r="E299">
        <f t="shared" si="19"/>
        <v>-80.7478810211731</v>
      </c>
      <c r="F299">
        <f t="shared" si="21"/>
        <v>-3.0169207988712681</v>
      </c>
      <c r="G299">
        <f t="shared" si="20"/>
        <v>-172.85682890056034</v>
      </c>
    </row>
    <row r="300" spans="1:7" x14ac:dyDescent="0.55000000000000004">
      <c r="A300">
        <f t="shared" si="18"/>
        <v>95.499258602143655</v>
      </c>
      <c r="B300">
        <v>1.98</v>
      </c>
      <c r="C300">
        <f>params!$B$3*params!$C$3^2*(params!$C$3^2-A300^2)/((params!$C$3^2-A300^2)^2+(2*params!$D$3*params!$C$3*A300)^2)</f>
        <v>-8.6774332961162256E-5</v>
      </c>
      <c r="D300">
        <f>-params!$B$3*params!$C$3^2*(2*params!$D$3*params!$C$3*A300)/((params!$C$3^2-A300^2)^2+(2*params!$D$3*params!$C$3*A300)^2)</f>
        <v>-1.0598648283394102E-5</v>
      </c>
      <c r="E300">
        <f t="shared" si="19"/>
        <v>-81.167863627001239</v>
      </c>
      <c r="F300">
        <f t="shared" si="21"/>
        <v>-3.0200542882740837</v>
      </c>
      <c r="G300">
        <f t="shared" si="20"/>
        <v>-173.03636461849067</v>
      </c>
    </row>
    <row r="301" spans="1:7" x14ac:dyDescent="0.55000000000000004">
      <c r="A301">
        <f t="shared" si="18"/>
        <v>97.723722095581124</v>
      </c>
      <c r="B301">
        <v>1.99</v>
      </c>
      <c r="C301">
        <f>params!$B$3*params!$C$3^2*(params!$C$3^2-A301^2)/((params!$C$3^2-A301^2)^2+(2*params!$D$3*params!$C$3*A301)^2)</f>
        <v>-8.271757866470269E-5</v>
      </c>
      <c r="D301">
        <f>-params!$B$3*params!$C$3^2*(2*params!$D$3*params!$C$3*A301)/((params!$C$3^2-A301^2)^2+(2*params!$D$3*params!$C$3*A301)^2)</f>
        <v>-9.8479303434748482E-6</v>
      </c>
      <c r="E301">
        <f t="shared" si="19"/>
        <v>-81.586918749363875</v>
      </c>
      <c r="F301">
        <f t="shared" si="21"/>
        <v>-3.0230955475678369</v>
      </c>
      <c r="G301">
        <f t="shared" si="20"/>
        <v>-173.21061594042766</v>
      </c>
    </row>
    <row r="302" spans="1:7" x14ac:dyDescent="0.55000000000000004">
      <c r="A302">
        <f t="shared" si="18"/>
        <v>100</v>
      </c>
      <c r="B302">
        <v>2</v>
      </c>
      <c r="C302">
        <f>params!$B$3*params!$C$3^2*(params!$C$3^2-A302^2)/((params!$C$3^2-A302^2)^2+(2*params!$D$3*params!$C$3*A302)^2)</f>
        <v>-7.885694858295511E-5</v>
      </c>
      <c r="D302">
        <f>-params!$B$3*params!$C$3^2*(2*params!$D$3*params!$C$3*A302)/((params!$C$3^2-A302^2)^2+(2*params!$D$3*params!$C$3*A302)^2)</f>
        <v>-9.15224806626386E-6</v>
      </c>
      <c r="E302">
        <f t="shared" si="19"/>
        <v>-82.005090601091993</v>
      </c>
      <c r="F302">
        <f t="shared" si="21"/>
        <v>-3.0260482045066128</v>
      </c>
      <c r="G302">
        <f t="shared" si="20"/>
        <v>-173.37979072136955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results</vt:lpstr>
      <vt:lpstr>params</vt:lpstr>
      <vt:lpstr>fitting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</dc:creator>
  <cp:lastModifiedBy>Junnosuke Kamohara</cp:lastModifiedBy>
  <dcterms:created xsi:type="dcterms:W3CDTF">2021-04-16T00:42:32Z</dcterms:created>
  <dcterms:modified xsi:type="dcterms:W3CDTF">2022-05-20T09:16:10Z</dcterms:modified>
</cp:coreProperties>
</file>