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40005" yWindow="-967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<sst xmlns="http://schemas.openxmlformats.org/spreadsheetml/2006/main" count="503" uniqueCount="230">
  <si>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</si>
  <si>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</si>
  <si>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</si>
  <si>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</si>
  <si>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</si>
  <si>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</si>
  <si>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</si>
  <si>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</si>
  <si>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</si>
  <si>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</si>
  <si>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</si>
  <si>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</si>
  <si>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</si>
  <si>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</si>
  <si>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</si>
  <si>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</si>
  <si>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</si>
  <si>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</si>
  <si>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</si>
  <si>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</si>
  <si>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</si>
  <si>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</si>
  <si>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</si>
  <si>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</si>
  <si>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</si>
  <si>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</si>
  <si>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</si>
  <si>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</si>
  <si>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</si>
  <si>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</si>
  <si>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</si>
  <si>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</si>
  <si>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</si>
  <si>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</si>
  <si>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</si>
  <si>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</si>
  <si>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</si>
  <si>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</si>
  <si>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</si>
  <si>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</si>
  <si>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</si>
  <si>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</si>
  <si>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</si>
  <si>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</si>
  <si>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</si>
  <si>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</si>
  <si>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</si>
  <si>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</si>
  <si>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</si>
  <si>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</si>
  <si>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</si>
  <si>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</si>
  <si>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</si>
  <si>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</si>
  <si>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</si>
  <si>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</si>
  <si>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</si>
  <si>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</si>
  <si>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</si>
  <si>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</si>
  <si>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</si>
  <si>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</si>
  <si>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</si>
  <si>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</si>
  <si>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</si>
  <si>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</si>
  <si>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</si>
  <si>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</si>
  <si>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</si>
  <si>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</si>
  <si>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</si>
  <si>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</si>
  <si>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</si>
  <si>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</si>
  <si>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</si>
  <si>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</si>
  <si>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</si>
  <si>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</si>
  <si>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</si>
  <si>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</si>
  <si>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</si>
  <si>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</si>
  <si>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</si>
  <si>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</si>
  <si>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</si>
  <si>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</si>
  <si>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</si>
  <si>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</si>
  <si>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</si>
  <si>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</si>
  <si>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</si>
  <si>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</si>
  <si>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</si>
  <si>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</si>
  <si>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</si>
  <si>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</si>
  <si>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</si>
  <si>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</si>
  <si>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</si>
  <si>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</si>
  <si>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</si>
  <si>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</si>
  <si>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</si>
  <si>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</si>
  <si>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</si>
  <si>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</si>
  <si>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</si>
  <si>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</si>
  <si>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</si>
  <si>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</si>
  <si>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</si>
  <si>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</si>
  <si>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</si>
  <si>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</si>
  <si>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</si>
  <si>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</si>
  <si>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</si>
  <si>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</si>
  <si>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</si>
  <si>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</si>
  <si>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</si>
  <si>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</si>
  <si>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</si>
  <si>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</si>
  <si>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</si>
  <si>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</si>
  <si>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</si>
  <si>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</si>
  <si>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</si>
  <si>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</si>
  <si>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</si>
  <si>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</si>
  <si>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</si>
  <si>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</si>
  <si>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</si>
  <si>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</si>
  <si>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</si>
  <si>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</si>
  <si>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</si>
  <si>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</si>
  <si>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</si>
  <si>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</si>
  <si>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</si>
  <si>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</si>
  <si>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</si>
  <si>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</si>
  <si>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</si>
  <si>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</si>
  <si>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</si>
  <si>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</si>
  <si>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</si>
  <si>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</si>
  <si>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</si>
  <si>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</si>
  <si>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</si>
  <si>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</si>
  <si>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</si>
  <si>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</si>
  <si>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</si>
  <si>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</si>
  <si>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</si>
  <si>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</si>
  <si>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</si>
  <si>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</si>
  <si>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</si>
  <si>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</si>
  <si>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</si>
  <si>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</si>
  <si>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</si>
  <si>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</si>
  <si>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</si>
  <si>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</si>
  <si>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</si>
  <si>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</si>
  <si>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</si>
  <si>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</si>
  <si>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</si>
  <si>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</si>
  <si>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</si>
  <si>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</si>
  <si>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</si>
  <si>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</si>
  <si>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</si>
  <si>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</si>
  <si>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</si>
  <si>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</si>
  <si>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</si>
  <si>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</si>
  <si>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</si>
  <si>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</si>
  <si>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</si>
  <si>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</si>
  <si>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</si>
  <si>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</si>
  <si>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</si>
  <si>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</si>
  <si>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</si>
  <si>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</si>
  <si>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</si>
  <si>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</si>
  <si>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</si>
  <si>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</si>
  <si>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</si>
  <si>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</si>
  <si>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</si>
  <si>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</si>
  <si>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</si>
  <si>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</si>
  <si>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</si>
  <si>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</si>
  <si>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</si>
  <si>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</si>
  <si>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</si>
  <si>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</si>
  <si>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</si>
  <si>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</si>
  <si>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</si>
  <si>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</si>
  <si>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</si>
  <si>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</si>
  <si>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</si>
  <si>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</si>
  <si>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</si>
  <si>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</si>
  <si>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</si>
  <si>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</si>
  <si>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</si>
  <si>
    <t>Model muss persistieren nicht der Presenter</t>
  </si>
  <si>
    <t>Design ist nicht gerade der Bringer.</t>
  </si>
  <si>
    <t>to define ob no öppis mues gmacht wärde, süsch erledigt dür säschu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</si>
</sst>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78"/>
  <sheetViews>
    <sheetView tabSelected="1" topLeftCell="A36" zoomScale="106" zoomScaleNormal="90" workbookViewId="0">
      <selection activeCell="L42" sqref="L42"/>
    </sheetView>
  </sheetViews>
  <sheetFormatPr baseColWidth="10" defaultColWidth="9.140625" defaultRowHeight="15" x14ac:dyDescent="0.25"/>
  <cols>
    <col min="1" max="1" width="9.28515625" style="20" customWidth="1"/>
    <col min="2" max="2" width="6.28515625" style="21" customWidth="1"/>
    <col min="3" max="3" width="32.85546875" style="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5">
      <c r="A3" s="70" t="s">
        <v>66</v>
      </c>
      <c r="B3" s="71"/>
      <c r="C3" s="72" t="s">
        <v>59</v>
      </c>
      <c r="D3" s="73"/>
      <c r="E3" s="72" t="s">
        <v>90</v>
      </c>
      <c r="F3" s="72"/>
      <c r="G3" s="72"/>
      <c r="H3" s="72"/>
      <c r="I3" s="72"/>
      <c r="J3" s="72"/>
      <c r="K3" s="72">
        <v>0</v>
      </c>
      <c r="L3" s="72" t="s">
        <v>8</v>
      </c>
    </row>
    <row r="4" spans="1:12" s="78" customFormat="1" ht="90" x14ac:dyDescent="0.25">
      <c r="A4" s="79" t="s">
        <v>67</v>
      </c>
      <c r="B4" s="80">
        <v>3</v>
      </c>
      <c r="C4" s="78" t="s">
        <v>186</v>
      </c>
      <c r="D4" s="81" t="s">
        <v>200</v>
      </c>
      <c r="E4" s="82" t="s">
        <v>92</v>
      </c>
      <c r="H4" s="78" t="s">
        <v>7</v>
      </c>
      <c r="I4" s="78">
        <v>0</v>
      </c>
      <c r="J4" s="78">
        <v>0</v>
      </c>
      <c r="K4" s="78">
        <v>0</v>
      </c>
      <c r="L4" s="78" t="s">
        <v>8</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185</v>
      </c>
      <c r="D6" s="81" t="s">
        <v>201</v>
      </c>
      <c r="E6" s="82" t="s">
        <v>92</v>
      </c>
      <c r="F6" s="78" t="s">
        <v>26</v>
      </c>
      <c r="G6" s="78" t="s">
        <v>24</v>
      </c>
      <c r="H6" s="78" t="s">
        <v>5</v>
      </c>
      <c r="I6" s="78">
        <v>4</v>
      </c>
      <c r="J6" s="78">
        <v>3</v>
      </c>
      <c r="K6" s="78">
        <v>3</v>
      </c>
      <c r="L6" s="78" t="s">
        <v>8</v>
      </c>
    </row>
    <row r="7" spans="1:12" s="74" customFormat="1" hidden="1" x14ac:dyDescent="0.25">
      <c r="A7" s="75">
        <v>1.1000000000000001</v>
      </c>
      <c r="B7" s="76"/>
      <c r="C7" s="74" t="s">
        <v>53</v>
      </c>
      <c r="D7" s="77"/>
      <c r="E7" s="74" t="s">
        <v>91</v>
      </c>
      <c r="K7" s="74">
        <v>0</v>
      </c>
      <c r="L7" s="74" t="s">
        <v>8</v>
      </c>
    </row>
    <row r="8" spans="1:12" s="74" customFormat="1" hidden="1" x14ac:dyDescent="0.25">
      <c r="A8" s="75">
        <v>1.2</v>
      </c>
      <c r="B8" s="76"/>
      <c r="C8" s="74" t="s">
        <v>45</v>
      </c>
      <c r="D8" s="77"/>
      <c r="E8" s="74" t="s">
        <v>95</v>
      </c>
      <c r="K8" s="74">
        <v>0</v>
      </c>
      <c r="L8" s="74" t="s">
        <v>8</v>
      </c>
    </row>
    <row r="9" spans="1:12" s="74" customFormat="1" hidden="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5">
      <c r="A14" s="90">
        <v>2.2999999999999998</v>
      </c>
      <c r="B14" s="91"/>
      <c r="C14" s="92" t="s">
        <v>49</v>
      </c>
      <c r="D14" s="93"/>
      <c r="H14" s="92" t="s">
        <v>7</v>
      </c>
      <c r="K14" s="92">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3"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3" s="78" customFormat="1" ht="45" x14ac:dyDescent="0.25">
      <c r="A34" s="79" t="s">
        <v>223</v>
      </c>
      <c r="B34" s="80">
        <v>3</v>
      </c>
      <c r="C34" s="78" t="s">
        <v>175</v>
      </c>
      <c r="D34" s="81" t="s">
        <v>197</v>
      </c>
      <c r="E34" s="82" t="s">
        <v>92</v>
      </c>
      <c r="F34" s="78" t="s">
        <v>30</v>
      </c>
      <c r="G34" s="78" t="s">
        <v>26</v>
      </c>
      <c r="H34" s="78" t="s">
        <v>5</v>
      </c>
      <c r="I34" s="78">
        <v>4</v>
      </c>
      <c r="J34" s="78">
        <v>4</v>
      </c>
      <c r="K34" s="78">
        <v>0</v>
      </c>
      <c r="L34" s="78" t="s">
        <v>8</v>
      </c>
      <c r="M34" s="78" t="s">
        <v>229</v>
      </c>
    </row>
    <row r="35" spans="1:13" s="78" customFormat="1" ht="30" x14ac:dyDescent="0.25">
      <c r="A35" s="79" t="s">
        <v>224</v>
      </c>
      <c r="B35" s="80">
        <v>3</v>
      </c>
      <c r="C35" s="78" t="s">
        <v>178</v>
      </c>
      <c r="D35" s="81" t="s">
        <v>198</v>
      </c>
      <c r="E35" s="82" t="s">
        <v>92</v>
      </c>
      <c r="F35" s="78" t="s">
        <v>30</v>
      </c>
      <c r="G35" s="78" t="s">
        <v>26</v>
      </c>
      <c r="H35" s="78" t="s">
        <v>6</v>
      </c>
      <c r="I35" s="78">
        <v>4</v>
      </c>
      <c r="J35" s="78">
        <v>4</v>
      </c>
      <c r="K35" s="78">
        <v>0</v>
      </c>
      <c r="L35" s="78" t="s">
        <v>8</v>
      </c>
    </row>
    <row r="36" spans="1:13" s="78" customFormat="1" ht="30" x14ac:dyDescent="0.25">
      <c r="A36" s="79" t="s">
        <v>225</v>
      </c>
      <c r="B36" s="80">
        <v>3</v>
      </c>
      <c r="C36" s="78" t="s">
        <v>176</v>
      </c>
      <c r="D36" s="81" t="s">
        <v>199</v>
      </c>
      <c r="E36" s="82" t="s">
        <v>92</v>
      </c>
      <c r="F36" s="78" t="s">
        <v>26</v>
      </c>
      <c r="G36" s="78" t="s">
        <v>24</v>
      </c>
      <c r="H36" s="78" t="s">
        <v>5</v>
      </c>
      <c r="I36" s="78">
        <v>3</v>
      </c>
      <c r="J36" s="78">
        <v>3</v>
      </c>
      <c r="K36" s="78">
        <v>4.5</v>
      </c>
      <c r="L36" s="78" t="s">
        <v>8</v>
      </c>
    </row>
    <row r="37" spans="1:13" s="78" customFormat="1" ht="30" x14ac:dyDescent="0.25">
      <c r="A37" s="79"/>
      <c r="B37" s="80">
        <v>3</v>
      </c>
      <c r="C37" s="82" t="s">
        <v>177</v>
      </c>
      <c r="D37" s="81" t="s">
        <v>202</v>
      </c>
      <c r="E37" s="82" t="s">
        <v>92</v>
      </c>
      <c r="F37" s="78" t="s">
        <v>27</v>
      </c>
      <c r="G37" s="78" t="s">
        <v>78</v>
      </c>
      <c r="H37" s="78" t="s">
        <v>6</v>
      </c>
      <c r="I37" s="78">
        <v>4</v>
      </c>
      <c r="J37" s="78">
        <v>4</v>
      </c>
      <c r="K37" s="78">
        <v>0</v>
      </c>
      <c r="L37" s="78" t="s">
        <v>8</v>
      </c>
    </row>
    <row r="38" spans="1:13" s="78" customFormat="1" ht="30" x14ac:dyDescent="0.25">
      <c r="A38" s="79"/>
      <c r="B38" s="80">
        <v>3</v>
      </c>
      <c r="C38" s="78" t="s">
        <v>180</v>
      </c>
      <c r="D38" s="81" t="s">
        <v>203</v>
      </c>
      <c r="E38" s="82" t="s">
        <v>92</v>
      </c>
      <c r="F38" s="78" t="s">
        <v>28</v>
      </c>
      <c r="G38" s="78" t="s">
        <v>30</v>
      </c>
      <c r="H38" s="78" t="s">
        <v>5</v>
      </c>
      <c r="I38" s="78">
        <v>4</v>
      </c>
      <c r="J38" s="78">
        <v>4</v>
      </c>
      <c r="K38" s="78">
        <v>4</v>
      </c>
      <c r="L38" s="78" t="s">
        <v>110</v>
      </c>
    </row>
    <row r="39" spans="1:13" s="78" customFormat="1" ht="30" x14ac:dyDescent="0.25">
      <c r="A39" s="79" t="s">
        <v>212</v>
      </c>
      <c r="B39" s="80">
        <v>3</v>
      </c>
      <c r="C39" s="78" t="s">
        <v>195</v>
      </c>
      <c r="D39" s="81" t="s">
        <v>204</v>
      </c>
      <c r="E39" s="82" t="s">
        <v>86</v>
      </c>
      <c r="F39" s="78" t="s">
        <v>28</v>
      </c>
      <c r="G39" s="78" t="s">
        <v>30</v>
      </c>
      <c r="H39" s="78" t="s">
        <v>5</v>
      </c>
      <c r="I39" s="78">
        <v>2</v>
      </c>
      <c r="J39" s="78">
        <v>3</v>
      </c>
      <c r="K39" s="78">
        <v>3</v>
      </c>
      <c r="L39" s="78" t="s">
        <v>110</v>
      </c>
    </row>
    <row r="40" spans="1:13" s="78" customFormat="1" ht="30" x14ac:dyDescent="0.25">
      <c r="A40" s="79" t="s">
        <v>213</v>
      </c>
      <c r="B40" s="80">
        <v>3</v>
      </c>
      <c r="C40" s="78" t="s">
        <v>181</v>
      </c>
      <c r="D40" s="81" t="s">
        <v>205</v>
      </c>
      <c r="E40" s="82" t="s">
        <v>92</v>
      </c>
      <c r="F40" s="78" t="s">
        <v>27</v>
      </c>
      <c r="G40" s="78" t="s">
        <v>30</v>
      </c>
      <c r="H40" s="78" t="s">
        <v>5</v>
      </c>
      <c r="I40" s="78">
        <v>4</v>
      </c>
      <c r="J40" s="78">
        <v>4</v>
      </c>
      <c r="K40" s="78">
        <v>0</v>
      </c>
      <c r="L40" s="78" t="s">
        <v>8</v>
      </c>
    </row>
    <row r="41" spans="1:13" s="78" customFormat="1" ht="30" x14ac:dyDescent="0.25">
      <c r="A41" s="79" t="s">
        <v>214</v>
      </c>
      <c r="B41" s="80">
        <v>3</v>
      </c>
      <c r="C41" s="78" t="s">
        <v>179</v>
      </c>
      <c r="D41" s="81" t="s">
        <v>206</v>
      </c>
      <c r="E41" s="82" t="s">
        <v>92</v>
      </c>
      <c r="F41" s="78" t="s">
        <v>28</v>
      </c>
      <c r="G41" s="78" t="s">
        <v>30</v>
      </c>
      <c r="H41" s="78" t="s">
        <v>6</v>
      </c>
      <c r="I41" s="78">
        <v>3</v>
      </c>
      <c r="J41" s="78">
        <v>2</v>
      </c>
      <c r="K41" s="78">
        <v>2</v>
      </c>
      <c r="L41" s="78" t="s">
        <v>110</v>
      </c>
    </row>
    <row r="42" spans="1:13" s="78" customFormat="1" ht="30" x14ac:dyDescent="0.25">
      <c r="A42" s="79" t="s">
        <v>215</v>
      </c>
      <c r="B42" s="80">
        <v>3</v>
      </c>
      <c r="C42" s="78" t="s">
        <v>182</v>
      </c>
      <c r="D42" s="81" t="s">
        <v>207</v>
      </c>
      <c r="E42" s="82" t="s">
        <v>92</v>
      </c>
      <c r="H42" s="78" t="s">
        <v>6</v>
      </c>
      <c r="I42" s="78">
        <v>4</v>
      </c>
      <c r="J42" s="78">
        <v>4</v>
      </c>
      <c r="K42" s="78">
        <v>0</v>
      </c>
      <c r="L42" s="78" t="s">
        <v>8</v>
      </c>
    </row>
    <row r="43" spans="1:13"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3"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3"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3"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3" s="78" customFormat="1" ht="30" x14ac:dyDescent="0.25">
      <c r="A47" s="79" t="s">
        <v>218</v>
      </c>
      <c r="B47" s="80">
        <v>3</v>
      </c>
      <c r="C47" s="78" t="s">
        <v>183</v>
      </c>
      <c r="D47" s="81" t="s">
        <v>208</v>
      </c>
      <c r="E47" s="82" t="s">
        <v>96</v>
      </c>
      <c r="F47" s="78" t="s">
        <v>24</v>
      </c>
      <c r="G47" s="78" t="s">
        <v>26</v>
      </c>
      <c r="H47" s="78" t="s">
        <v>5</v>
      </c>
      <c r="I47" s="78">
        <v>4</v>
      </c>
      <c r="J47" s="78">
        <v>4</v>
      </c>
      <c r="K47" s="78">
        <v>0</v>
      </c>
      <c r="L47" s="78" t="s">
        <v>8</v>
      </c>
    </row>
    <row r="48" spans="1:13" s="78" customFormat="1" ht="30" x14ac:dyDescent="0.25">
      <c r="A48" s="79" t="s">
        <v>218</v>
      </c>
      <c r="B48" s="80">
        <v>3</v>
      </c>
      <c r="C48" s="78" t="s">
        <v>183</v>
      </c>
      <c r="D48" s="81" t="s">
        <v>208</v>
      </c>
      <c r="E48" s="82" t="s">
        <v>96</v>
      </c>
      <c r="F48" s="78" t="s">
        <v>26</v>
      </c>
      <c r="G48" s="78" t="s">
        <v>24</v>
      </c>
      <c r="H48" s="78" t="s">
        <v>5</v>
      </c>
      <c r="I48" s="78">
        <v>4</v>
      </c>
      <c r="J48" s="78">
        <v>4</v>
      </c>
      <c r="K48" s="78">
        <v>0</v>
      </c>
      <c r="L48" s="78" t="s">
        <v>8</v>
      </c>
    </row>
    <row r="49" spans="1:17" s="78" customFormat="1" ht="45" x14ac:dyDescent="0.25">
      <c r="A49" s="79" t="s">
        <v>217</v>
      </c>
      <c r="B49" s="80">
        <v>3</v>
      </c>
      <c r="C49" s="78" t="s">
        <v>184</v>
      </c>
      <c r="D49" s="81" t="s">
        <v>209</v>
      </c>
      <c r="E49" s="82" t="s">
        <v>187</v>
      </c>
      <c r="F49" s="78" t="s">
        <v>24</v>
      </c>
      <c r="G49" s="78" t="s">
        <v>26</v>
      </c>
      <c r="H49" s="78" t="s">
        <v>5</v>
      </c>
      <c r="I49" s="78">
        <v>2</v>
      </c>
      <c r="J49" s="78">
        <v>2</v>
      </c>
      <c r="K49" s="78">
        <v>0</v>
      </c>
      <c r="L49" s="78" t="s">
        <v>226</v>
      </c>
    </row>
    <row r="50" spans="1:17" s="78" customFormat="1" ht="45" x14ac:dyDescent="0.25">
      <c r="A50" s="83" t="s">
        <v>216</v>
      </c>
      <c r="B50" s="84">
        <v>3</v>
      </c>
      <c r="C50" s="82" t="s">
        <v>188</v>
      </c>
      <c r="D50" s="85" t="s">
        <v>210</v>
      </c>
      <c r="E50" s="82" t="s">
        <v>94</v>
      </c>
      <c r="F50" s="82" t="s">
        <v>78</v>
      </c>
      <c r="G50" s="82" t="s">
        <v>27</v>
      </c>
      <c r="H50" s="82" t="s">
        <v>6</v>
      </c>
      <c r="I50" s="82">
        <v>5</v>
      </c>
      <c r="J50" s="78">
        <v>5</v>
      </c>
      <c r="K50" s="78">
        <v>0</v>
      </c>
      <c r="L50" s="82" t="s">
        <v>8</v>
      </c>
    </row>
    <row r="51" spans="1:17" s="88" customFormat="1" ht="75" x14ac:dyDescent="0.25">
      <c r="A51" s="86"/>
      <c r="B51" s="87">
        <v>3</v>
      </c>
      <c r="C51" s="88" t="s">
        <v>191</v>
      </c>
      <c r="D51" s="89" t="s">
        <v>211</v>
      </c>
      <c r="E51" s="88" t="s">
        <v>192</v>
      </c>
      <c r="F51" s="88" t="s">
        <v>26</v>
      </c>
      <c r="G51" s="88" t="s">
        <v>24</v>
      </c>
      <c r="H51" s="88" t="s">
        <v>5</v>
      </c>
      <c r="I51" s="88">
        <v>3</v>
      </c>
      <c r="J51" s="88">
        <v>3</v>
      </c>
      <c r="K51" s="88">
        <v>1.5</v>
      </c>
      <c r="L51" s="82" t="s">
        <v>8</v>
      </c>
    </row>
    <row r="52" spans="1:17" s="52" customFormat="1" ht="30" hidden="1" x14ac:dyDescent="0.25">
      <c r="A52" s="64" t="s">
        <v>158</v>
      </c>
      <c r="B52" s="65">
        <v>2</v>
      </c>
      <c r="C52" s="62" t="s">
        <v>134</v>
      </c>
      <c r="D52" s="61" t="s">
        <v>136</v>
      </c>
      <c r="E52" s="62" t="s">
        <v>135</v>
      </c>
      <c r="F52" s="62" t="s">
        <v>27</v>
      </c>
      <c r="G52" s="62" t="s">
        <v>24</v>
      </c>
      <c r="H52" s="62" t="s">
        <v>5</v>
      </c>
      <c r="I52" s="62">
        <v>8</v>
      </c>
      <c r="J52" s="62">
        <v>8</v>
      </c>
      <c r="K52" s="62">
        <v>10</v>
      </c>
      <c r="L52" s="62" t="s">
        <v>110</v>
      </c>
    </row>
    <row r="53" spans="1:17" x14ac:dyDescent="0.25">
      <c r="A53" s="16"/>
      <c r="B53" s="17"/>
      <c r="C53" s="18"/>
      <c r="D53" s="19"/>
      <c r="E53" s="18"/>
      <c r="F53" s="22"/>
      <c r="G53" s="18"/>
      <c r="H53" s="18"/>
      <c r="I53" s="18"/>
      <c r="J53" s="18"/>
      <c r="K53" s="18"/>
      <c r="L53" s="18"/>
    </row>
    <row r="54" spans="1:17" x14ac:dyDescent="0.25">
      <c r="A54" s="16"/>
      <c r="B54" s="17"/>
      <c r="C54" s="18"/>
      <c r="D54" s="19"/>
      <c r="L54" s="94"/>
      <c r="M54" s="94"/>
      <c r="N54" s="94"/>
      <c r="O54" s="94"/>
      <c r="P54" s="94"/>
      <c r="Q54" s="94"/>
    </row>
    <row r="55" spans="1:17" x14ac:dyDescent="0.25">
      <c r="E55" s="18"/>
      <c r="F55" s="22"/>
      <c r="G55" s="18"/>
      <c r="H55" s="18"/>
      <c r="I55" s="18" t="s">
        <v>151</v>
      </c>
      <c r="J55" s="18" t="s">
        <v>170</v>
      </c>
      <c r="K55" s="18" t="s">
        <v>171</v>
      </c>
      <c r="L55" s="18"/>
    </row>
    <row r="56" spans="1:17" x14ac:dyDescent="0.25">
      <c r="E56" s="1" t="s">
        <v>152</v>
      </c>
      <c r="G56" s="94" t="s">
        <v>148</v>
      </c>
      <c r="H56" s="94"/>
      <c r="I56" s="1">
        <f>SUMIF(B2:B52,1,I2:I52)</f>
        <v>54</v>
      </c>
      <c r="J56" s="1">
        <f>SUMIF(B2:B52,1,J2:J52)</f>
        <v>63</v>
      </c>
      <c r="K56" s="1">
        <f>SUMIF(B2:B52,1,K2:K52)</f>
        <v>69</v>
      </c>
    </row>
    <row r="57" spans="1:17" x14ac:dyDescent="0.25">
      <c r="E57" s="1" t="s">
        <v>153</v>
      </c>
      <c r="G57" s="94" t="s">
        <v>149</v>
      </c>
      <c r="H57" s="94"/>
      <c r="I57" s="1">
        <f>SUMIF(B2:B52,2,I2:I52)</f>
        <v>81</v>
      </c>
      <c r="J57" s="1">
        <f>SUMIF(B2:B52,2,J2:J52)</f>
        <v>83</v>
      </c>
      <c r="K57" s="1">
        <f>SUMIF(B2:B52,2,K2:K52)</f>
        <v>82</v>
      </c>
    </row>
    <row r="58" spans="1:17" x14ac:dyDescent="0.25">
      <c r="E58" s="1" t="s">
        <v>154</v>
      </c>
      <c r="G58" s="94" t="s">
        <v>150</v>
      </c>
      <c r="H58" s="94"/>
      <c r="I58" s="1">
        <f>SUMIF(B2:B52,3,I2:I52)</f>
        <v>62</v>
      </c>
      <c r="J58" s="1">
        <f>SUMIF(B2:B52,3,J2:J52)</f>
        <v>63</v>
      </c>
      <c r="K58" s="1">
        <f>SUMIF(B2:B52,3,K2:K52)</f>
        <v>28</v>
      </c>
    </row>
    <row r="61" spans="1:17" ht="15.75" thickBot="1" x14ac:dyDescent="0.3"/>
    <row r="62" spans="1:17" x14ac:dyDescent="0.25">
      <c r="G62" s="99" t="s">
        <v>54</v>
      </c>
      <c r="H62" s="100"/>
      <c r="I62" s="100"/>
      <c r="J62" s="100"/>
      <c r="K62" s="100"/>
      <c r="L62" s="100"/>
      <c r="M62" s="100"/>
      <c r="N62" s="101"/>
    </row>
    <row r="63" spans="1:17" x14ac:dyDescent="0.25">
      <c r="G63" s="66"/>
      <c r="H63" s="18"/>
      <c r="I63" s="18" t="s">
        <v>26</v>
      </c>
      <c r="J63" s="18" t="s">
        <v>28</v>
      </c>
      <c r="K63" s="18" t="s">
        <v>24</v>
      </c>
      <c r="L63" s="18" t="s">
        <v>27</v>
      </c>
      <c r="M63" s="18" t="s">
        <v>30</v>
      </c>
      <c r="N63" s="67" t="s">
        <v>78</v>
      </c>
    </row>
    <row r="64" spans="1:17" x14ac:dyDescent="0.25">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5">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5.75" thickBot="1" x14ac:dyDescent="0.3">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5.75" thickBot="1" x14ac:dyDescent="0.3"/>
    <row r="68" spans="7:14" x14ac:dyDescent="0.25">
      <c r="G68" s="99" t="s">
        <v>55</v>
      </c>
      <c r="H68" s="100"/>
      <c r="I68" s="100"/>
      <c r="J68" s="100"/>
      <c r="K68" s="100"/>
      <c r="L68" s="100"/>
      <c r="M68" s="100"/>
      <c r="N68" s="101"/>
    </row>
    <row r="69" spans="7:14" x14ac:dyDescent="0.25">
      <c r="G69" s="66"/>
      <c r="H69" s="18"/>
      <c r="I69" s="18" t="s">
        <v>26</v>
      </c>
      <c r="J69" s="18" t="s">
        <v>28</v>
      </c>
      <c r="K69" s="18" t="s">
        <v>24</v>
      </c>
      <c r="L69" s="18" t="s">
        <v>27</v>
      </c>
      <c r="M69" s="18" t="s">
        <v>30</v>
      </c>
      <c r="N69" s="67" t="s">
        <v>78</v>
      </c>
    </row>
    <row r="70" spans="7:14" x14ac:dyDescent="0.25">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5">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5.75" thickBot="1" x14ac:dyDescent="0.3">
      <c r="G72" s="97" t="s">
        <v>150</v>
      </c>
      <c r="H72" s="98"/>
      <c r="I72" s="68">
        <f>SUMIFS(J$2:J$52,$B$2:$B$52,3,$F$2:$F$52,"gfels6")</f>
        <v>13</v>
      </c>
      <c r="J72" s="68">
        <f>SUMIFS(J$2:J$52,$B$2:$B$52,3,$F$2:$F$52,"ziegm")</f>
        <v>9</v>
      </c>
      <c r="K72" s="68">
        <f>SUMIFS(J$2:J$52,$B$2:$B$52,3,$F$2:$F$52,"jntme")</f>
        <v>16</v>
      </c>
      <c r="L72" s="68">
        <f>SUMIFS(J$2:J$52,$B$2:$B$52,3,$F$2:$F$52,"kybup1")</f>
        <v>8</v>
      </c>
      <c r="M72" s="68">
        <f>SUMIFS(J$2:J$52,$B$2:$B$52,3,$F$2:$F$52,"petim1")</f>
        <v>8</v>
      </c>
      <c r="N72" s="69">
        <f>SUMIFS(J$2:J$52,$B$2:$B$52,3,$F$2:$F$52,"odaoj1")</f>
        <v>5</v>
      </c>
    </row>
    <row r="73" spans="7:14" ht="15.75" thickBot="1" x14ac:dyDescent="0.3"/>
    <row r="74" spans="7:14" x14ac:dyDescent="0.25">
      <c r="G74" s="99" t="s">
        <v>56</v>
      </c>
      <c r="H74" s="100"/>
      <c r="I74" s="100"/>
      <c r="J74" s="100"/>
      <c r="K74" s="100"/>
      <c r="L74" s="100"/>
      <c r="M74" s="100"/>
      <c r="N74" s="101"/>
    </row>
    <row r="75" spans="7:14" x14ac:dyDescent="0.25">
      <c r="G75" s="66"/>
      <c r="H75" s="18"/>
      <c r="I75" s="18" t="s">
        <v>26</v>
      </c>
      <c r="J75" s="18" t="s">
        <v>28</v>
      </c>
      <c r="K75" s="18" t="s">
        <v>24</v>
      </c>
      <c r="L75" s="18" t="s">
        <v>27</v>
      </c>
      <c r="M75" s="18" t="s">
        <v>30</v>
      </c>
      <c r="N75" s="67" t="s">
        <v>78</v>
      </c>
    </row>
    <row r="76" spans="7:14" x14ac:dyDescent="0.25">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5">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5.75" thickBot="1" x14ac:dyDescent="0.3">
      <c r="G78" s="97" t="s">
        <v>150</v>
      </c>
      <c r="H78" s="98"/>
      <c r="I78" s="68">
        <f>SUMIFS(K$2:K$52,$B$2:$B$52,3,$F$2:$F$52,"gfels6")</f>
        <v>9</v>
      </c>
      <c r="J78" s="68">
        <f>SUMIFS(K$2:K$52,$B$2:$B$52,3,$F$2:$F$52,"ziegm")</f>
        <v>9</v>
      </c>
      <c r="K78" s="68">
        <f>SUMIFS(K$2:K$52,$B$2:$B$52,3,$F$2:$F$52,"jntme")</f>
        <v>10</v>
      </c>
      <c r="L78" s="68">
        <f>SUMIFS(K$2:K$52,$B$2:$B$52,3,$F$2:$F$52,"kybup1")</f>
        <v>0</v>
      </c>
      <c r="M78" s="68">
        <f>SUMIFS(K$2:K$52,$B$2:$B$52,3,$F$2:$F$52,"petim1")</f>
        <v>0</v>
      </c>
      <c r="N78" s="69">
        <f>SUMIFS(K$2:K$52,$B$2:$B$52,3,$F$2:$F$52,"odaoj1")</f>
        <v>0</v>
      </c>
    </row>
  </sheetData>
  <autoFilter ref="B1:L52" xr:uid="{00000000-0009-0000-0000-000002000000}">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24">
        <v>43091</v>
      </c>
      <c r="B9" s="39" t="s">
        <v>227</v>
      </c>
      <c r="C9" s="39"/>
      <c r="D9" s="39"/>
      <c r="E9" s="39"/>
      <c r="F9" s="39"/>
      <c r="G9" s="39"/>
      <c r="H9" s="39"/>
      <c r="I9" s="39"/>
      <c r="J9" s="39"/>
      <c r="K9" s="39"/>
    </row>
    <row r="10" spans="1:11" ht="21" x14ac:dyDescent="0.35">
      <c r="A10" s="39"/>
      <c r="B10" s="39" t="s">
        <v>228</v>
      </c>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2018-01-06T15:32:33Z</dcterms:modified>
</cp:coreProperties>
</file>