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vd\Documents\Assignments\Linear Regression\"/>
    </mc:Choice>
  </mc:AlternateContent>
  <bookViews>
    <workbookView xWindow="0" yWindow="0" windowWidth="11520" windowHeight="4245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  <sheet name="Sheet6" sheetId="6" r:id="rId6"/>
  </sheets>
  <definedNames>
    <definedName name="_xlnm._FilterDatabase" localSheetId="1" hidden="1">Sheet2!$A$1:$F$26</definedName>
    <definedName name="_xlnm._FilterDatabase" localSheetId="5" hidden="1">Sheet6!$L$2:$L$13</definedName>
    <definedName name="ExternalData_1" localSheetId="5" hidden="1">Sheet6!$A$1:$C$46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6" l="1"/>
  <c r="N12" i="6"/>
  <c r="N11" i="6"/>
  <c r="N10" i="6"/>
  <c r="N9" i="6"/>
  <c r="N8" i="6"/>
  <c r="N7" i="6"/>
  <c r="N6" i="6"/>
  <c r="N5" i="6"/>
  <c r="N4" i="6"/>
  <c r="D24" i="6" l="1"/>
  <c r="F24" i="6" s="1"/>
  <c r="D37" i="6"/>
  <c r="F37" i="6" s="1"/>
  <c r="D25" i="6"/>
  <c r="F25" i="6" s="1"/>
  <c r="D19" i="6"/>
  <c r="F19" i="6" s="1"/>
  <c r="D35" i="6"/>
  <c r="F35" i="6" s="1"/>
  <c r="D10" i="6"/>
  <c r="F10" i="6" s="1"/>
  <c r="D36" i="6"/>
  <c r="F36" i="6" s="1"/>
  <c r="D2" i="6"/>
  <c r="F2" i="6" s="1"/>
  <c r="D11" i="6"/>
  <c r="F11" i="6" s="1"/>
  <c r="D20" i="6"/>
  <c r="F20" i="6" s="1"/>
  <c r="D21" i="6"/>
  <c r="F21" i="6" s="1"/>
  <c r="D41" i="6"/>
  <c r="F41" i="6" s="1"/>
  <c r="D12" i="6"/>
  <c r="F12" i="6" s="1"/>
  <c r="D42" i="6"/>
  <c r="F42" i="6" s="1"/>
  <c r="D38" i="6"/>
  <c r="F38" i="6" s="1"/>
  <c r="D43" i="6"/>
  <c r="F43" i="6" s="1"/>
  <c r="D13" i="6"/>
  <c r="F13" i="6" s="1"/>
  <c r="D22" i="6"/>
  <c r="F22" i="6" s="1"/>
  <c r="D44" i="6"/>
  <c r="F44" i="6" s="1"/>
  <c r="D14" i="6"/>
  <c r="F14" i="6" s="1"/>
  <c r="D39" i="6"/>
  <c r="F39" i="6" s="1"/>
  <c r="D45" i="6"/>
  <c r="D15" i="6"/>
  <c r="F15" i="6" s="1"/>
  <c r="D26" i="6"/>
  <c r="F26" i="6" s="1"/>
  <c r="D40" i="6"/>
  <c r="F40" i="6" s="1"/>
  <c r="D27" i="6"/>
  <c r="F27" i="6" s="1"/>
  <c r="D28" i="6"/>
  <c r="F28" i="6" s="1"/>
  <c r="D3" i="6"/>
  <c r="F3" i="6" s="1"/>
  <c r="D29" i="6"/>
  <c r="F29" i="6" s="1"/>
  <c r="D4" i="6"/>
  <c r="F4" i="6" s="1"/>
  <c r="D30" i="6"/>
  <c r="F30" i="6" s="1"/>
  <c r="D46" i="6"/>
  <c r="D5" i="6"/>
  <c r="F5" i="6" s="1"/>
  <c r="D6" i="6"/>
  <c r="F6" i="6" s="1"/>
  <c r="D31" i="6"/>
  <c r="F31" i="6" s="1"/>
  <c r="D32" i="6"/>
  <c r="F32" i="6" s="1"/>
  <c r="D7" i="6"/>
  <c r="F7" i="6" s="1"/>
  <c r="D16" i="6"/>
  <c r="F16" i="6" s="1"/>
  <c r="D23" i="6"/>
  <c r="F23" i="6" s="1"/>
  <c r="D33" i="6"/>
  <c r="F33" i="6" s="1"/>
  <c r="D34" i="6"/>
  <c r="F34" i="6" s="1"/>
  <c r="D8" i="6"/>
  <c r="F8" i="6" s="1"/>
  <c r="D9" i="6"/>
  <c r="F9" i="6" s="1"/>
  <c r="D17" i="6"/>
  <c r="F17" i="6" s="1"/>
  <c r="D18" i="6"/>
  <c r="F18" i="6" s="1"/>
  <c r="L125" i="5"/>
  <c r="N125" i="5" s="1"/>
  <c r="L124" i="5"/>
  <c r="N124" i="5" s="1"/>
  <c r="L123" i="5"/>
  <c r="N123" i="5" s="1"/>
  <c r="L115" i="5"/>
  <c r="N115" i="5" s="1"/>
  <c r="L122" i="5"/>
  <c r="N122" i="5" s="1"/>
  <c r="L121" i="5"/>
  <c r="N121" i="5" s="1"/>
  <c r="L119" i="5"/>
  <c r="N119" i="5" s="1"/>
  <c r="L113" i="5"/>
  <c r="N113" i="5" s="1"/>
  <c r="L114" i="5"/>
  <c r="N114" i="5" s="1"/>
  <c r="L120" i="5"/>
  <c r="N120" i="5" s="1"/>
  <c r="L116" i="5"/>
  <c r="N116" i="5" s="1"/>
  <c r="L117" i="5"/>
  <c r="N117" i="5" s="1"/>
  <c r="L118" i="5"/>
  <c r="N118" i="5" s="1"/>
  <c r="C176" i="5"/>
  <c r="C174" i="5"/>
  <c r="C172" i="5"/>
  <c r="C170" i="5"/>
  <c r="C168" i="5"/>
  <c r="C166" i="5"/>
  <c r="C164" i="5"/>
  <c r="C175" i="5"/>
  <c r="C173" i="5"/>
  <c r="C171" i="5"/>
  <c r="C169" i="5"/>
  <c r="C167" i="5"/>
  <c r="C165" i="5"/>
  <c r="C16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" i="5"/>
  <c r="P26" i="4"/>
  <c r="J26" i="4"/>
  <c r="K26" i="4" s="1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K14" i="4"/>
  <c r="L25" i="4"/>
  <c r="K25" i="4"/>
  <c r="L24" i="4"/>
  <c r="K24" i="4"/>
  <c r="L23" i="4"/>
  <c r="K23" i="4"/>
  <c r="L22" i="4"/>
  <c r="K22" i="4"/>
  <c r="L21" i="4"/>
  <c r="K21" i="4"/>
  <c r="L20" i="4"/>
  <c r="K20" i="4"/>
  <c r="L18" i="4"/>
  <c r="K18" i="4"/>
  <c r="L17" i="4"/>
  <c r="K17" i="4"/>
  <c r="L16" i="4"/>
  <c r="K16" i="4"/>
  <c r="L15" i="4"/>
  <c r="K15" i="4"/>
  <c r="L14" i="4"/>
  <c r="L13" i="4"/>
  <c r="K13" i="4"/>
  <c r="L19" i="4"/>
  <c r="K19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D32" i="4"/>
  <c r="D31" i="4"/>
  <c r="D30" i="4"/>
  <c r="D29" i="4"/>
  <c r="G26" i="2"/>
  <c r="G25" i="2"/>
  <c r="G24" i="2"/>
  <c r="G23" i="2"/>
  <c r="G22" i="2"/>
  <c r="G21" i="2"/>
  <c r="G20" i="2"/>
  <c r="G19" i="2"/>
  <c r="G17" i="2"/>
  <c r="G14" i="2"/>
  <c r="G13" i="2"/>
  <c r="G12" i="2"/>
  <c r="G11" i="2"/>
  <c r="G10" i="2"/>
  <c r="B29" i="2"/>
  <c r="Q26" i="4" l="1"/>
  <c r="L26" i="4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<sst xmlns="http://schemas.openxmlformats.org/spreadsheetml/2006/main" count="758" uniqueCount="474">
  <si>
    <t>DATA DICTONARY</t>
  </si>
  <si>
    <t xml:space="preserve">Symboling </t>
  </si>
  <si>
    <t>Car_ID</t>
  </si>
  <si>
    <t>carCompany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</si>
  <si>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</si>
  <si>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</si>
  <si>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</si>
  <si>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</si>
  <si>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</si>
  <si>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</si>
  <si>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</si>
  <si>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</si>
  <si>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</si>
  <si>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</si>
  <si>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</si>
  <si>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</si>
  <si>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</si>
  <si>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</si>
  <si>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</si>
  <si>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</si>
  <si>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</si>
  <si>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</si>
  <si>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</si>
  <si>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</si>
  <si>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</si>
  <si>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</si>
  <si>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price(Dependent variable)</t>
  </si>
  <si>
    <t>Unique id of each observation (Interger)</t>
  </si>
  <si>
    <t xml:space="preserve">Its assigned insurance risk rating, A value of +3 indicates that the auto is risky, -3 that it is probably pretty safe.(Categorical) </t>
  </si>
  <si>
    <t>Name of car company (Categorical)</t>
  </si>
  <si>
    <t>Car fuel type i.e gas or diesel (Categorical)</t>
  </si>
  <si>
    <t>Aspiration used in a car (Categorical)</t>
  </si>
  <si>
    <t>Number of doors in a car (Categorical)</t>
  </si>
  <si>
    <t>body of car (Categorical)</t>
  </si>
  <si>
    <t>type of drive wheel (Categorical)</t>
  </si>
  <si>
    <t>Location of car engine (Categorical)</t>
  </si>
  <si>
    <t>Type of engine. (Categorical)</t>
  </si>
  <si>
    <t>cylinder placed in the car (Categorical)</t>
  </si>
  <si>
    <t>Fuel system of car (Categorical)</t>
  </si>
  <si>
    <r>
      <rPr>
        <b/>
        <sz val="11"/>
        <color theme="1"/>
        <rFont val="Calibri"/>
        <family val="2"/>
        <scheme val="minor"/>
      </rPr>
      <t>**Source</t>
    </r>
    <r>
      <rPr>
        <sz val="11"/>
        <color theme="1"/>
        <rFont val="Calibri"/>
        <family val="2"/>
        <scheme val="minor"/>
      </rPr>
      <t>: https://archive.ics.uci.edu/ml/datasets/Automobile</t>
    </r>
  </si>
  <si>
    <t>Weelbase of car (Numeric)</t>
  </si>
  <si>
    <t>Length of car (Numeric)</t>
  </si>
  <si>
    <t>Width of car (Numeric)</t>
  </si>
  <si>
    <t>height of car (Numeric)</t>
  </si>
  <si>
    <t>The weight of a car without occupants or baggage. (Numeric)</t>
  </si>
  <si>
    <t>Size of car (Numeric)</t>
  </si>
  <si>
    <t>Boreratio of car (Numeric)</t>
  </si>
  <si>
    <t>Horsepower (Numeric)</t>
  </si>
  <si>
    <t>car peak rpm (Numeric)</t>
  </si>
  <si>
    <t>Mileage in city (Numeric)</t>
  </si>
  <si>
    <t>Price of car (Numeric)</t>
  </si>
  <si>
    <t>Mileage on highway (Numeric)</t>
  </si>
  <si>
    <t>compression ratio of car (Numeric)</t>
  </si>
  <si>
    <t>Stroke or volume inside the engine (Numeric)</t>
  </si>
  <si>
    <t xml:space="preserve">Aspiration used in a car </t>
  </si>
  <si>
    <t xml:space="preserve">Number of doors in a car </t>
  </si>
  <si>
    <t xml:space="preserve">body of car </t>
  </si>
  <si>
    <t xml:space="preserve">type of drive wheel </t>
  </si>
  <si>
    <t xml:space="preserve">Location of car engine </t>
  </si>
  <si>
    <t xml:space="preserve">Length of car </t>
  </si>
  <si>
    <t xml:space="preserve">Width of car </t>
  </si>
  <si>
    <t xml:space="preserve">Type of engine. </t>
  </si>
  <si>
    <t xml:space="preserve">cylinder placed in the car </t>
  </si>
  <si>
    <t xml:space="preserve">Size of car </t>
  </si>
  <si>
    <t xml:space="preserve">Fuel system of car </t>
  </si>
  <si>
    <t xml:space="preserve">Boreratio of car </t>
  </si>
  <si>
    <t xml:space="preserve">Stroke or volume inside the engine </t>
  </si>
  <si>
    <t xml:space="preserve">Mileage in city </t>
  </si>
  <si>
    <t xml:space="preserve">Mileage on highway </t>
  </si>
  <si>
    <t xml:space="preserve">Price of car </t>
  </si>
  <si>
    <t>Interger</t>
  </si>
  <si>
    <t xml:space="preserve">Categorical </t>
  </si>
  <si>
    <t>Categorical</t>
  </si>
  <si>
    <t>Numeric</t>
  </si>
  <si>
    <t>Insurance Risk Rating</t>
  </si>
  <si>
    <t>Unique ID for each observation</t>
  </si>
  <si>
    <t xml:space="preserve">Name of Car &amp; Company </t>
  </si>
  <si>
    <t>Car Fuel Type</t>
  </si>
  <si>
    <t>Gas (185 records) | Diesel (20 records)</t>
  </si>
  <si>
    <t>std (168 records) | turbo (37 records)</t>
  </si>
  <si>
    <t>four (115 records) | two (90 records)</t>
  </si>
  <si>
    <t>sedan (96)</t>
  </si>
  <si>
    <t>hatchback (70)</t>
  </si>
  <si>
    <t>wagon (25)</t>
  </si>
  <si>
    <t>hardtop (8)</t>
  </si>
  <si>
    <t>convertible (6)</t>
  </si>
  <si>
    <t>fwd (120) | rwd (76) | 4wd (9)</t>
  </si>
  <si>
    <t>front (202) | rear (3)</t>
  </si>
  <si>
    <t>ohc      148</t>
  </si>
  <si>
    <t>ohcf      15</t>
  </si>
  <si>
    <t>ohcv      13</t>
  </si>
  <si>
    <t>l         12</t>
  </si>
  <si>
    <t>dohc      12</t>
  </si>
  <si>
    <t>rotor      4</t>
  </si>
  <si>
    <t>dohcv      1</t>
  </si>
  <si>
    <t>four      159</t>
  </si>
  <si>
    <t>six        24</t>
  </si>
  <si>
    <t>five       11</t>
  </si>
  <si>
    <t>eight       5</t>
  </si>
  <si>
    <t>two         4</t>
  </si>
  <si>
    <t>twelve      1</t>
  </si>
  <si>
    <t>three       1</t>
  </si>
  <si>
    <t>mpfi    94</t>
  </si>
  <si>
    <t>2bbl    66</t>
  </si>
  <si>
    <t>idi     20</t>
  </si>
  <si>
    <t>1bbl    11</t>
  </si>
  <si>
    <t>spdi     9</t>
  </si>
  <si>
    <t>4bbl     3</t>
  </si>
  <si>
    <t>spfi     1</t>
  </si>
  <si>
    <t>mfi      1</t>
  </si>
  <si>
    <t xml:space="preserve">symboling </t>
  </si>
  <si>
    <t>CarName</t>
  </si>
  <si>
    <t xml:space="preserve">Wheelbase of car </t>
  </si>
  <si>
    <t xml:space="preserve">Height of car </t>
  </si>
  <si>
    <t xml:space="preserve">Weight of a car without occupants or baggage. </t>
  </si>
  <si>
    <t xml:space="preserve">Compression ratio of car </t>
  </si>
  <si>
    <t>Horsepower of car</t>
  </si>
  <si>
    <t>Peak RPM of car</t>
  </si>
  <si>
    <t>car_ID</t>
  </si>
  <si>
    <t>symboling</t>
  </si>
  <si>
    <t>price</t>
  </si>
  <si>
    <t>count</t>
  </si>
  <si>
    <t>mean</t>
  </si>
  <si>
    <t>std</t>
  </si>
  <si>
    <t>min</t>
  </si>
  <si>
    <t>max</t>
  </si>
  <si>
    <t>IQR</t>
  </si>
  <si>
    <t>No Outliers</t>
  </si>
  <si>
    <t>Wheelbase of car</t>
  </si>
  <si>
    <t>Length of car</t>
  </si>
  <si>
    <t>Width of car</t>
  </si>
  <si>
    <t>Height of car</t>
  </si>
  <si>
    <t>Weight of car</t>
  </si>
  <si>
    <t>Size of car</t>
  </si>
  <si>
    <t>Boreratio of car</t>
  </si>
  <si>
    <t>Volume inside the engine</t>
  </si>
  <si>
    <t>Compression ratio of car</t>
  </si>
  <si>
    <t>Mileage in city</t>
  </si>
  <si>
    <t>Mileage on highway</t>
  </si>
  <si>
    <t>Price of the car</t>
  </si>
  <si>
    <t>{'b'</t>
  </si>
  <si>
    <t xml:space="preserve"> (0, 0, 1),</t>
  </si>
  <si>
    <t xml:space="preserve"> 'g'</t>
  </si>
  <si>
    <t xml:space="preserve"> (0, 0.5, 0),</t>
  </si>
  <si>
    <t xml:space="preserve"> 'r'</t>
  </si>
  <si>
    <t xml:space="preserve"> (1, 0, 0),</t>
  </si>
  <si>
    <t xml:space="preserve"> 'c'</t>
  </si>
  <si>
    <t xml:space="preserve"> (0, 0.75, 0.75),</t>
  </si>
  <si>
    <t xml:space="preserve"> 'm'</t>
  </si>
  <si>
    <t xml:space="preserve"> (0.75, 0, 0.75),</t>
  </si>
  <si>
    <t xml:space="preserve"> 'y'</t>
  </si>
  <si>
    <t xml:space="preserve"> (0.75, 0.75, 0),</t>
  </si>
  <si>
    <t xml:space="preserve"> 'k'</t>
  </si>
  <si>
    <t xml:space="preserve"> (0, 0, 0),</t>
  </si>
  <si>
    <t xml:space="preserve"> 'w'</t>
  </si>
  <si>
    <t xml:space="preserve"> (1, 1, 1),</t>
  </si>
  <si>
    <t xml:space="preserve"> 'aliceblue'</t>
  </si>
  <si>
    <t xml:space="preserve"> '#F0F8FF',</t>
  </si>
  <si>
    <t xml:space="preserve"> 'antiquewhite'</t>
  </si>
  <si>
    <t xml:space="preserve"> '#FAEBD7',</t>
  </si>
  <si>
    <t xml:space="preserve"> 'aqua'</t>
  </si>
  <si>
    <t xml:space="preserve"> '#00FFFF',</t>
  </si>
  <si>
    <t xml:space="preserve"> 'aquamarine'</t>
  </si>
  <si>
    <t xml:space="preserve"> '#7FFFD4',</t>
  </si>
  <si>
    <t xml:space="preserve"> 'azure'</t>
  </si>
  <si>
    <t xml:space="preserve"> '#F0FFFF',</t>
  </si>
  <si>
    <t xml:space="preserve"> 'beige'</t>
  </si>
  <si>
    <t xml:space="preserve"> '#F5F5DC',</t>
  </si>
  <si>
    <t xml:space="preserve"> 'bisque'</t>
  </si>
  <si>
    <t xml:space="preserve"> '#FFE4C4',</t>
  </si>
  <si>
    <t xml:space="preserve"> 'black'</t>
  </si>
  <si>
    <t xml:space="preserve"> '#000000',</t>
  </si>
  <si>
    <t xml:space="preserve"> 'blanchedalmond'</t>
  </si>
  <si>
    <t xml:space="preserve"> '#FFEBCD',</t>
  </si>
  <si>
    <t xml:space="preserve"> 'blue'</t>
  </si>
  <si>
    <t xml:space="preserve"> '#0000FF',</t>
  </si>
  <si>
    <t xml:space="preserve"> 'blueviolet'</t>
  </si>
  <si>
    <t xml:space="preserve"> '#8A2BE2',</t>
  </si>
  <si>
    <t xml:space="preserve"> 'brown'</t>
  </si>
  <si>
    <t xml:space="preserve"> '#A52A2A',</t>
  </si>
  <si>
    <t xml:space="preserve"> 'burlywood'</t>
  </si>
  <si>
    <t xml:space="preserve"> '#DEB887',</t>
  </si>
  <si>
    <t xml:space="preserve"> 'cadetblue'</t>
  </si>
  <si>
    <t xml:space="preserve"> '#5F9EA0',</t>
  </si>
  <si>
    <t xml:space="preserve"> 'chartreuse'</t>
  </si>
  <si>
    <t xml:space="preserve"> '#7FFF00',</t>
  </si>
  <si>
    <t xml:space="preserve"> 'chocolate'</t>
  </si>
  <si>
    <t xml:space="preserve"> '#D2691E',</t>
  </si>
  <si>
    <t xml:space="preserve"> 'coral'</t>
  </si>
  <si>
    <t xml:space="preserve"> '#FF7F50',</t>
  </si>
  <si>
    <t xml:space="preserve"> 'cornflowerblue'</t>
  </si>
  <si>
    <t xml:space="preserve"> '#6495ED',</t>
  </si>
  <si>
    <t xml:space="preserve"> 'cornsilk'</t>
  </si>
  <si>
    <t xml:space="preserve"> '#FFF8DC',</t>
  </si>
  <si>
    <t xml:space="preserve"> 'crimson'</t>
  </si>
  <si>
    <t xml:space="preserve"> '#DC143C',</t>
  </si>
  <si>
    <t xml:space="preserve"> 'cyan'</t>
  </si>
  <si>
    <t xml:space="preserve"> 'darkblue'</t>
  </si>
  <si>
    <t xml:space="preserve"> '#00008B',</t>
  </si>
  <si>
    <t xml:space="preserve"> 'darkcyan'</t>
  </si>
  <si>
    <t xml:space="preserve"> '#008B8B',</t>
  </si>
  <si>
    <t xml:space="preserve"> 'darkgoldenrod'</t>
  </si>
  <si>
    <t xml:space="preserve"> '#B8860B',</t>
  </si>
  <si>
    <t xml:space="preserve"> 'darkgray'</t>
  </si>
  <si>
    <t xml:space="preserve"> '#A9A9A9',</t>
  </si>
  <si>
    <t xml:space="preserve"> 'darkgreen'</t>
  </si>
  <si>
    <t xml:space="preserve"> '#006400',</t>
  </si>
  <si>
    <t xml:space="preserve"> 'darkgrey'</t>
  </si>
  <si>
    <t xml:space="preserve"> 'darkkhaki'</t>
  </si>
  <si>
    <t xml:space="preserve"> '#BDB76B',</t>
  </si>
  <si>
    <t xml:space="preserve"> 'darkmagenta'</t>
  </si>
  <si>
    <t xml:space="preserve"> '#8B008B',</t>
  </si>
  <si>
    <t xml:space="preserve"> 'darkolivegreen'</t>
  </si>
  <si>
    <t xml:space="preserve"> '#556B2F',</t>
  </si>
  <si>
    <t xml:space="preserve"> 'darkorange'</t>
  </si>
  <si>
    <t xml:space="preserve"> '#FF8C00',</t>
  </si>
  <si>
    <t xml:space="preserve"> 'darkorchid'</t>
  </si>
  <si>
    <t xml:space="preserve"> '#9932CC',</t>
  </si>
  <si>
    <t xml:space="preserve"> 'darkred'</t>
  </si>
  <si>
    <t xml:space="preserve"> '#8B0000',</t>
  </si>
  <si>
    <t xml:space="preserve"> 'darksalmon'</t>
  </si>
  <si>
    <t xml:space="preserve"> '#E9967A',</t>
  </si>
  <si>
    <t xml:space="preserve"> 'darkseagreen'</t>
  </si>
  <si>
    <t xml:space="preserve"> '#8FBC8F',</t>
  </si>
  <si>
    <t xml:space="preserve"> 'darkslateblue'</t>
  </si>
  <si>
    <t xml:space="preserve"> '#483D8B',</t>
  </si>
  <si>
    <t xml:space="preserve"> 'darkslategray'</t>
  </si>
  <si>
    <t xml:space="preserve"> '#2F4F4F',</t>
  </si>
  <si>
    <t xml:space="preserve"> 'darkslategrey'</t>
  </si>
  <si>
    <t xml:space="preserve"> 'darkturquoise'</t>
  </si>
  <si>
    <t xml:space="preserve"> '#00CED1',</t>
  </si>
  <si>
    <t xml:space="preserve"> 'darkviolet'</t>
  </si>
  <si>
    <t xml:space="preserve"> '#9400D3',</t>
  </si>
  <si>
    <t xml:space="preserve"> 'deeppink'</t>
  </si>
  <si>
    <t xml:space="preserve"> '#FF1493',</t>
  </si>
  <si>
    <t xml:space="preserve"> 'deepskyblue'</t>
  </si>
  <si>
    <t xml:space="preserve"> '#00BFFF',</t>
  </si>
  <si>
    <t xml:space="preserve"> 'dimgray'</t>
  </si>
  <si>
    <t xml:space="preserve"> '#696969',</t>
  </si>
  <si>
    <t xml:space="preserve"> 'dimgrey'</t>
  </si>
  <si>
    <t xml:space="preserve"> 'dodgerblue'</t>
  </si>
  <si>
    <t xml:space="preserve"> '#1E90FF',</t>
  </si>
  <si>
    <t xml:space="preserve"> 'firebrick'</t>
  </si>
  <si>
    <t xml:space="preserve"> '#B22222',</t>
  </si>
  <si>
    <t xml:space="preserve"> 'floralwhite'</t>
  </si>
  <si>
    <t xml:space="preserve"> '#FFFAF0',</t>
  </si>
  <si>
    <t xml:space="preserve"> 'forestgreen'</t>
  </si>
  <si>
    <t xml:space="preserve"> '#228B22',</t>
  </si>
  <si>
    <t xml:space="preserve"> 'fuchsia'</t>
  </si>
  <si>
    <t xml:space="preserve"> '#FF00FF',</t>
  </si>
  <si>
    <t xml:space="preserve"> 'gainsboro'</t>
  </si>
  <si>
    <t xml:space="preserve"> '#DCDCDC',</t>
  </si>
  <si>
    <t xml:space="preserve"> 'ghostwhite'</t>
  </si>
  <si>
    <t xml:space="preserve"> '#F8F8FF',</t>
  </si>
  <si>
    <t xml:space="preserve"> 'gold'</t>
  </si>
  <si>
    <t xml:space="preserve"> '#FFD700',</t>
  </si>
  <si>
    <t xml:space="preserve"> 'goldenrod'</t>
  </si>
  <si>
    <t xml:space="preserve"> '#DAA520',</t>
  </si>
  <si>
    <t xml:space="preserve"> 'gray'</t>
  </si>
  <si>
    <t xml:space="preserve"> '#808080',</t>
  </si>
  <si>
    <t xml:space="preserve"> 'green'</t>
  </si>
  <si>
    <t xml:space="preserve"> '#008000',</t>
  </si>
  <si>
    <t xml:space="preserve"> 'greenyellow'</t>
  </si>
  <si>
    <t xml:space="preserve"> '#ADFF2F',</t>
  </si>
  <si>
    <t xml:space="preserve"> 'grey'</t>
  </si>
  <si>
    <t xml:space="preserve"> 'honeydew'</t>
  </si>
  <si>
    <t xml:space="preserve"> '#F0FFF0',</t>
  </si>
  <si>
    <t xml:space="preserve"> 'hotpink'</t>
  </si>
  <si>
    <t xml:space="preserve"> '#FF69B4',</t>
  </si>
  <si>
    <t xml:space="preserve"> 'indianred'</t>
  </si>
  <si>
    <t xml:space="preserve"> '#CD5C5C',</t>
  </si>
  <si>
    <t xml:space="preserve"> 'indigo'</t>
  </si>
  <si>
    <t xml:space="preserve"> '#4B0082',</t>
  </si>
  <si>
    <t xml:space="preserve"> 'ivory'</t>
  </si>
  <si>
    <t xml:space="preserve"> '#FFFFF0',</t>
  </si>
  <si>
    <t xml:space="preserve"> 'khaki'</t>
  </si>
  <si>
    <t xml:space="preserve"> '#F0E68C',</t>
  </si>
  <si>
    <t xml:space="preserve"> 'lavender'</t>
  </si>
  <si>
    <t xml:space="preserve"> '#E6E6FA',</t>
  </si>
  <si>
    <t xml:space="preserve"> 'lavenderblush'</t>
  </si>
  <si>
    <t xml:space="preserve"> '#FFF0F5',</t>
  </si>
  <si>
    <t xml:space="preserve"> 'lawngreen'</t>
  </si>
  <si>
    <t xml:space="preserve"> '#7CFC00',</t>
  </si>
  <si>
    <t xml:space="preserve"> 'lemonchiffon'</t>
  </si>
  <si>
    <t xml:space="preserve"> '#FFFACD',</t>
  </si>
  <si>
    <t xml:space="preserve"> 'lightblue'</t>
  </si>
  <si>
    <t xml:space="preserve"> '#ADD8E6',</t>
  </si>
  <si>
    <t xml:space="preserve"> 'lightcoral'</t>
  </si>
  <si>
    <t xml:space="preserve"> '#F08080',</t>
  </si>
  <si>
    <t xml:space="preserve"> 'lightcyan'</t>
  </si>
  <si>
    <t xml:space="preserve"> '#E0FFFF',</t>
  </si>
  <si>
    <t xml:space="preserve"> 'lightgoldenrodyellow'</t>
  </si>
  <si>
    <t xml:space="preserve"> '#FAFAD2',</t>
  </si>
  <si>
    <t xml:space="preserve"> 'lightgray'</t>
  </si>
  <si>
    <t xml:space="preserve"> '#D3D3D3',</t>
  </si>
  <si>
    <t xml:space="preserve"> 'lightgreen'</t>
  </si>
  <si>
    <t xml:space="preserve"> '#90EE90',</t>
  </si>
  <si>
    <t xml:space="preserve"> 'lightgrey'</t>
  </si>
  <si>
    <t xml:space="preserve"> 'lightpink'</t>
  </si>
  <si>
    <t xml:space="preserve"> '#FFB6C1',</t>
  </si>
  <si>
    <t xml:space="preserve"> 'lightsalmon'</t>
  </si>
  <si>
    <t xml:space="preserve"> '#FFA07A',</t>
  </si>
  <si>
    <t xml:space="preserve"> 'lightseagreen'</t>
  </si>
  <si>
    <t xml:space="preserve"> '#20B2AA',</t>
  </si>
  <si>
    <t xml:space="preserve"> 'lightskyblue'</t>
  </si>
  <si>
    <t xml:space="preserve"> '#87CEFA',</t>
  </si>
  <si>
    <t xml:space="preserve"> 'lightslategray'</t>
  </si>
  <si>
    <t xml:space="preserve"> '#778899',</t>
  </si>
  <si>
    <t xml:space="preserve"> 'lightslategrey'</t>
  </si>
  <si>
    <t xml:space="preserve"> 'lightsteelblue'</t>
  </si>
  <si>
    <t xml:space="preserve"> '#B0C4DE',</t>
  </si>
  <si>
    <t xml:space="preserve"> 'lightyellow'</t>
  </si>
  <si>
    <t xml:space="preserve"> '#FFFFE0',</t>
  </si>
  <si>
    <t xml:space="preserve"> 'lime'</t>
  </si>
  <si>
    <t xml:space="preserve"> '#00FF00',</t>
  </si>
  <si>
    <t xml:space="preserve"> 'limegreen'</t>
  </si>
  <si>
    <t xml:space="preserve"> '#32CD32',</t>
  </si>
  <si>
    <t xml:space="preserve"> 'linen'</t>
  </si>
  <si>
    <t xml:space="preserve"> '#FAF0E6',</t>
  </si>
  <si>
    <t xml:space="preserve"> 'magenta'</t>
  </si>
  <si>
    <t xml:space="preserve"> 'maroon'</t>
  </si>
  <si>
    <t xml:space="preserve"> '#800000',</t>
  </si>
  <si>
    <t xml:space="preserve"> 'mediumaquamarine'</t>
  </si>
  <si>
    <t xml:space="preserve"> '#66CDAA',</t>
  </si>
  <si>
    <t xml:space="preserve"> 'mediumblue'</t>
  </si>
  <si>
    <t xml:space="preserve"> '#0000CD',</t>
  </si>
  <si>
    <t xml:space="preserve"> 'mediumorchid'</t>
  </si>
  <si>
    <t xml:space="preserve"> '#BA55D3',</t>
  </si>
  <si>
    <t xml:space="preserve"> 'mediumpurple'</t>
  </si>
  <si>
    <t xml:space="preserve"> '#9370DB',</t>
  </si>
  <si>
    <t xml:space="preserve"> 'mediumseagreen'</t>
  </si>
  <si>
    <t xml:space="preserve"> '#3CB371',</t>
  </si>
  <si>
    <t xml:space="preserve"> 'mediumslateblue'</t>
  </si>
  <si>
    <t xml:space="preserve"> '#7B68EE',</t>
  </si>
  <si>
    <t xml:space="preserve"> 'mediumspringgreen'</t>
  </si>
  <si>
    <t xml:space="preserve"> '#00FA9A',</t>
  </si>
  <si>
    <t xml:space="preserve"> 'mediumturquoise'</t>
  </si>
  <si>
    <t xml:space="preserve"> '#48D1CC',</t>
  </si>
  <si>
    <t xml:space="preserve"> 'mediumvioletred'</t>
  </si>
  <si>
    <t xml:space="preserve"> '#C71585',</t>
  </si>
  <si>
    <t xml:space="preserve"> 'midnightblue'</t>
  </si>
  <si>
    <t xml:space="preserve"> '#191970',</t>
  </si>
  <si>
    <t xml:space="preserve"> 'mintcream'</t>
  </si>
  <si>
    <t xml:space="preserve"> '#F5FFFA',</t>
  </si>
  <si>
    <t xml:space="preserve"> 'mistyrose'</t>
  </si>
  <si>
    <t xml:space="preserve"> '#FFE4E1',</t>
  </si>
  <si>
    <t xml:space="preserve"> 'moccasin'</t>
  </si>
  <si>
    <t xml:space="preserve"> '#FFE4B5',</t>
  </si>
  <si>
    <t xml:space="preserve"> 'navajowhite'</t>
  </si>
  <si>
    <t xml:space="preserve"> '#FFDEAD',</t>
  </si>
  <si>
    <t xml:space="preserve"> 'navy'</t>
  </si>
  <si>
    <t xml:space="preserve"> '#000080',</t>
  </si>
  <si>
    <t xml:space="preserve"> 'oldlace'</t>
  </si>
  <si>
    <t xml:space="preserve"> '#FDF5E6',</t>
  </si>
  <si>
    <t xml:space="preserve"> 'olive'</t>
  </si>
  <si>
    <t xml:space="preserve"> '#808000',</t>
  </si>
  <si>
    <t xml:space="preserve"> 'olivedrab'</t>
  </si>
  <si>
    <t xml:space="preserve"> '#6B8E23',</t>
  </si>
  <si>
    <t xml:space="preserve"> 'orange'</t>
  </si>
  <si>
    <t xml:space="preserve"> '#FFA500',</t>
  </si>
  <si>
    <t xml:space="preserve"> 'orangered'</t>
  </si>
  <si>
    <t xml:space="preserve"> '#FF4500',</t>
  </si>
  <si>
    <t xml:space="preserve"> 'orchid'</t>
  </si>
  <si>
    <t xml:space="preserve"> '#DA70D6',</t>
  </si>
  <si>
    <t xml:space="preserve"> 'palegoldenrod'</t>
  </si>
  <si>
    <t xml:space="preserve"> '#EEE8AA',</t>
  </si>
  <si>
    <t xml:space="preserve"> 'palegreen'</t>
  </si>
  <si>
    <t xml:space="preserve"> '#98FB98',</t>
  </si>
  <si>
    <t xml:space="preserve"> 'paleturquoise'</t>
  </si>
  <si>
    <t xml:space="preserve"> '#AFEEEE',</t>
  </si>
  <si>
    <t xml:space="preserve"> 'palevioletred'</t>
  </si>
  <si>
    <t xml:space="preserve"> '#DB7093',</t>
  </si>
  <si>
    <t xml:space="preserve"> 'papayawhip'</t>
  </si>
  <si>
    <t xml:space="preserve"> '#FFEFD5',</t>
  </si>
  <si>
    <t xml:space="preserve"> 'peachpuff'</t>
  </si>
  <si>
    <t xml:space="preserve"> '#FFDAB9',</t>
  </si>
  <si>
    <t xml:space="preserve"> 'peru'</t>
  </si>
  <si>
    <t xml:space="preserve"> '#CD853F',</t>
  </si>
  <si>
    <t xml:space="preserve"> 'pink'</t>
  </si>
  <si>
    <t xml:space="preserve"> '#FFC0CB',</t>
  </si>
  <si>
    <t xml:space="preserve"> 'plum'</t>
  </si>
  <si>
    <t xml:space="preserve"> '#DDA0DD',</t>
  </si>
  <si>
    <t xml:space="preserve"> 'powderblue'</t>
  </si>
  <si>
    <t xml:space="preserve"> '#B0E0E6',</t>
  </si>
  <si>
    <t xml:space="preserve"> 'purple'</t>
  </si>
  <si>
    <t xml:space="preserve"> '#800080',</t>
  </si>
  <si>
    <t xml:space="preserve"> 'rebeccapurple'</t>
  </si>
  <si>
    <t xml:space="preserve"> '#663399',</t>
  </si>
  <si>
    <t xml:space="preserve"> 'red'</t>
  </si>
  <si>
    <t xml:space="preserve"> '#FF0000',</t>
  </si>
  <si>
    <t xml:space="preserve"> 'rosybrown'</t>
  </si>
  <si>
    <t xml:space="preserve"> '#BC8F8F',</t>
  </si>
  <si>
    <t xml:space="preserve"> 'royalblue'</t>
  </si>
  <si>
    <t xml:space="preserve"> '#4169E1',</t>
  </si>
  <si>
    <t xml:space="preserve"> 'saddlebrown'</t>
  </si>
  <si>
    <t xml:space="preserve"> '#8B4513',</t>
  </si>
  <si>
    <t xml:space="preserve"> 'salmon'</t>
  </si>
  <si>
    <t xml:space="preserve"> '#FA8072',</t>
  </si>
  <si>
    <t xml:space="preserve"> 'sandybrown'</t>
  </si>
  <si>
    <t xml:space="preserve"> '#F4A460',</t>
  </si>
  <si>
    <t xml:space="preserve"> 'seagreen'</t>
  </si>
  <si>
    <t xml:space="preserve"> '#2E8B57',</t>
  </si>
  <si>
    <t xml:space="preserve"> 'seashell'</t>
  </si>
  <si>
    <t xml:space="preserve"> '#FFF5EE',</t>
  </si>
  <si>
    <t xml:space="preserve"> 'sienna'</t>
  </si>
  <si>
    <t xml:space="preserve"> '#A0522D',</t>
  </si>
  <si>
    <t xml:space="preserve"> 'silver'</t>
  </si>
  <si>
    <t xml:space="preserve"> '#C0C0C0',</t>
  </si>
  <si>
    <t xml:space="preserve"> 'skyblue'</t>
  </si>
  <si>
    <t xml:space="preserve"> '#87CEEB',</t>
  </si>
  <si>
    <t xml:space="preserve"> 'slateblue'</t>
  </si>
  <si>
    <t xml:space="preserve"> '#6A5ACD',</t>
  </si>
  <si>
    <t xml:space="preserve"> 'slategray'</t>
  </si>
  <si>
    <t xml:space="preserve"> '#708090',</t>
  </si>
  <si>
    <t xml:space="preserve"> 'slategrey'</t>
  </si>
  <si>
    <t xml:space="preserve"> 'snow'</t>
  </si>
  <si>
    <t xml:space="preserve"> '#FFFAFA',</t>
  </si>
  <si>
    <t xml:space="preserve"> 'springgreen'</t>
  </si>
  <si>
    <t xml:space="preserve"> '#00FF7F',</t>
  </si>
  <si>
    <t xml:space="preserve"> 'steelblue'</t>
  </si>
  <si>
    <t xml:space="preserve"> '#4682B4',</t>
  </si>
  <si>
    <t xml:space="preserve"> 'tan'</t>
  </si>
  <si>
    <t xml:space="preserve"> '#D2B48C',</t>
  </si>
  <si>
    <t xml:space="preserve"> 'teal'</t>
  </si>
  <si>
    <t xml:space="preserve"> '#008080',</t>
  </si>
  <si>
    <t xml:space="preserve"> 'thistle'</t>
  </si>
  <si>
    <t xml:space="preserve"> '#D8BFD8',</t>
  </si>
  <si>
    <t xml:space="preserve"> 'tomato'</t>
  </si>
  <si>
    <t xml:space="preserve"> '#FF6347',</t>
  </si>
  <si>
    <t xml:space="preserve"> 'turquoise'</t>
  </si>
  <si>
    <t xml:space="preserve"> '#40E0D0',</t>
  </si>
  <si>
    <t xml:space="preserve"> 'violet'</t>
  </si>
  <si>
    <t xml:space="preserve"> '#EE82EE',</t>
  </si>
  <si>
    <t xml:space="preserve"> 'wheat'</t>
  </si>
  <si>
    <t xml:space="preserve"> '#F5DEB3',</t>
  </si>
  <si>
    <t xml:space="preserve"> 'white'</t>
  </si>
  <si>
    <t xml:space="preserve"> '#FFFFFF',</t>
  </si>
  <si>
    <t xml:space="preserve"> 'whitesmoke'</t>
  </si>
  <si>
    <t xml:space="preserve"> '#F5F5F5',</t>
  </si>
  <si>
    <t xml:space="preserve"> 'yellow'</t>
  </si>
  <si>
    <t xml:space="preserve"> '#FFFF00',</t>
  </si>
  <si>
    <t xml:space="preserve"> 'yellowgreen'</t>
  </si>
  <si>
    <t xml:space="preserve"> '#9ACD32'}</t>
  </si>
  <si>
    <t>i</t>
  </si>
  <si>
    <t>j</t>
  </si>
  <si>
    <t>(i+j) mod 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</si>
  <si>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</si>
  <si>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</si>
  <si>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</si>
  <si>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</si>
  <si>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</si>
  <si>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</si>
  <si>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</si>
  <si>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</si>
  <si>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</si>
  <si>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</si>
  <si>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</t>
  </si>
  <si>
    <t>Value</t>
  </si>
  <si>
    <t>Attribute 1</t>
  </si>
  <si>
    <t>Attribute 2</t>
  </si>
  <si>
    <t>Correlation</t>
  </si>
  <si>
    <t>|:---|:---|:---|:---|:---|</t>
  </si>
  <si>
    <t>|Variable|Description|Unique Values|Mode|Null Values|</t>
  </si>
  <si>
    <t>|fueltype|Type of Fuel|gas or diesel|gas|</t>
  </si>
  <si>
    <t>|aspiration|Aspiration|std or turbo|std|</t>
  </si>
  <si>
    <t>|doornumber|Number of doors in the car|four or two|four|</t>
  </si>
  <si>
    <t>|carbody|Body of the car|sedan, hatchback, wagon, hardtop or convertible|sedan|</t>
  </si>
  <si>
    <t>|drivewheel|Type of Drivewheel|rwd, fwd, 4wd|fwd|</t>
  </si>
  <si>
    <t>|enginelocation|Engine Location|front or rear|front|</t>
  </si>
  <si>
    <t>|enginetype|Engine Type|dohc, dohcv, l, ohc, ohcf, ohcv, rotor|ohc|</t>
  </si>
  <si>
    <t>|cylindernumber|Number of Cylinders in the car|two, three, four, five, six, eight, twelve|four|</t>
  </si>
  <si>
    <t>|fuelsystem|Fuel System used in the car|1bbl, 2bbl, 4bbl, idi, mfi, mpfi, spdi, spfi|mpfi|</t>
  </si>
  <si>
    <t>|symboling|Insurance Car Rating|3, 2, 1, 0, -1, -2, -3 ; +3 indicates risky -3 indicates safety|0|</t>
  </si>
  <si>
    <t>No Null Values|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</si>
</sst>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1" xfId="0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5" fillId="4" borderId="0" xfId="0" applyFont="1" applyFill="1"/>
    <xf numFmtId="0" fontId="2" fillId="3" borderId="8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5" borderId="0" xfId="0" applyFont="1" applyFill="1" applyAlignment="1">
      <alignment horizontal="right" vertical="center" wrapText="1"/>
    </xf>
    <xf numFmtId="0" fontId="8" fillId="6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9" fontId="8" fillId="6" borderId="0" xfId="0" applyNumberFormat="1" applyFont="1" applyFill="1" applyAlignment="1">
      <alignment horizontal="right" vertical="center" wrapText="1"/>
    </xf>
    <xf numFmtId="9" fontId="8" fillId="5" borderId="0" xfId="0" applyNumberFormat="1" applyFont="1" applyFill="1" applyAlignment="1">
      <alignment horizontal="right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17" xfId="0" applyFont="1" applyFill="1" applyBorder="1" applyAlignment="1">
      <alignment horizontal="right" vertical="center" wrapText="1"/>
    </xf>
    <xf numFmtId="0" fontId="7" fillId="5" borderId="18" xfId="0" applyFont="1" applyFill="1" applyBorder="1" applyAlignment="1">
      <alignment horizontal="right" vertical="center" wrapText="1"/>
    </xf>
    <xf numFmtId="0" fontId="0" fillId="0" borderId="0" xfId="0" applyNumberFormat="1"/>
    <xf numFmtId="2" fontId="0" fillId="0" borderId="0" xfId="0" applyNumberFormat="1"/>
    <xf numFmtId="0" fontId="0" fillId="7" borderId="0" xfId="0" applyNumberFormat="1" applyFill="1"/>
    <xf numFmtId="0" fontId="5" fillId="4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2" fontId="0" fillId="7" borderId="0" xfId="0" applyNumberFormat="1" applyFill="1"/>
  </cellXfs>
  <cellStyles count="1">
    <cellStyle name="Normal" xfId="0" builtinId="0"/>
  </cellStyles>
  <dxfs count="29">
    <dxf>
      <fill>
        <patternFill patternType="solid">
          <fgColor rgb="FFFFFF00"/>
          <bgColor rgb="FF000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 unboundColumnsRight="1">
    <queryTableFields count="4">
      <queryTableField id="1" name="Column" tableColumnId="7"/>
      <queryTableField id="2" name="Attribute" tableColumnId="8"/>
      <queryTableField id="3" name="Value" tableColumnId="9"/>
      <queryTableField id="4" dataBound="0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J128:S129" totalsRowShown="0" headerRowDxfId="28" dataDxfId="27">
  <autoFilter ref="J128:S129"/>
  <tableColumns count="10">
    <tableColumn id="1" name="Column1" dataDxfId="26"/>
    <tableColumn id="2" name="Column2" dataDxfId="25"/>
    <tableColumn id="3" name="Column3" dataDxfId="24"/>
    <tableColumn id="4" name="Column4" dataDxfId="23"/>
    <tableColumn id="5" name="Column5" dataDxfId="22"/>
    <tableColumn id="6" name="Column6" dataDxfId="21"/>
    <tableColumn id="7" name="Column7" dataDxfId="20"/>
    <tableColumn id="8" name="Column8" dataDxfId="19"/>
    <tableColumn id="9" name="Column9" dataDxfId="18"/>
    <tableColumn id="10" name="Column10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141:S151" totalsRowShown="0" headerRowDxfId="16" dataDxfId="15">
  <autoFilter ref="J141:S151"/>
  <tableColumns count="10">
    <tableColumn id="1" name="Column" dataDxfId="14"/>
    <tableColumn id="2" name="wheelbase" dataDxfId="13"/>
    <tableColumn id="3" name="carlength" dataDxfId="12"/>
    <tableColumn id="4" name="carwidth" dataDxfId="11"/>
    <tableColumn id="5" name="carheight" dataDxfId="10"/>
    <tableColumn id="6" name="curbweight" dataDxfId="9"/>
    <tableColumn id="7" name="enginesize" dataDxfId="8"/>
    <tableColumn id="8" name="boreratio" dataDxfId="7"/>
    <tableColumn id="9" name="stroke" dataDxfId="6"/>
    <tableColumn id="10" name="compressionratio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_2" displayName="Table2_2" ref="A1:D46" tableType="queryTable" totalsRowShown="0">
  <sortState ref="A2:D46">
    <sortCondition descending="1" ref="A2:A46"/>
  </sortState>
  <tableColumns count="4">
    <tableColumn id="7" uniqueName="7" name="Attribute 1" queryTableFieldId="1" dataDxfId="4"/>
    <tableColumn id="8" uniqueName="8" name="Attribute 2" queryTableFieldId="2" dataDxfId="3"/>
    <tableColumn id="9" uniqueName="9" name="Value" queryTableFieldId="3" dataDxfId="2"/>
    <tableColumn id="10" uniqueName="10" name="Correlation" queryTableFieldId="4" dataDxfId="1">
      <calculatedColumnFormula>ROUND(Table2_2[[#This Row],[Value]],2)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32"/>
  <sheetViews>
    <sheetView showGridLines="0" tabSelected="1" zoomScale="90" zoomScaleNormal="90" workbookViewId="0">
      <selection activeCell="G5" sqref="G5"/>
    </sheetView>
  </sheetViews>
  <sheetFormatPr defaultColWidth="7" defaultRowHeight="17.25" customHeight="1" x14ac:dyDescent="0.25"/>
  <cols>
    <col min="1" max="1" width="3.85546875" customWidth="1"/>
    <col min="5" max="5" width="2.28515625" customWidth="1"/>
    <col min="6" max="6" width="7" hidden="1" customWidth="1"/>
    <col min="7" max="7" width="9.42578125" customWidth="1"/>
    <col min="10" max="10" width="9.85546875" customWidth="1"/>
    <col min="11" max="11" width="4.140625" hidden="1" customWidth="1"/>
    <col min="14" max="14" width="105" customWidth="1"/>
  </cols>
  <sheetData>
    <row r="2" spans="7:14" ht="17.25" customHeight="1" thickBot="1" x14ac:dyDescent="0.3"/>
    <row r="3" spans="7:14" ht="17.25" customHeight="1" x14ac:dyDescent="0.25">
      <c r="G3" s="19" t="s">
        <v>0</v>
      </c>
      <c r="H3" s="20"/>
      <c r="I3" s="20"/>
      <c r="J3" s="20"/>
      <c r="K3" s="20"/>
      <c r="L3" s="20"/>
      <c r="M3" s="20"/>
      <c r="N3" s="21"/>
    </row>
    <row r="4" spans="7:14" ht="17.25" customHeight="1" thickBot="1" x14ac:dyDescent="0.3">
      <c r="G4" s="22"/>
      <c r="H4" s="23"/>
      <c r="I4" s="23"/>
      <c r="J4" s="23"/>
      <c r="K4" s="23"/>
      <c r="L4" s="23"/>
      <c r="M4" s="23"/>
      <c r="N4" s="24"/>
    </row>
    <row r="5" spans="7:14" ht="17.25" customHeight="1" x14ac:dyDescent="0.25">
      <c r="G5" s="2">
        <v>1</v>
      </c>
      <c r="H5" s="26" t="s">
        <v>2</v>
      </c>
      <c r="I5" s="27"/>
      <c r="J5" s="28"/>
      <c r="K5" s="3"/>
      <c r="L5" s="25" t="s">
        <v>27</v>
      </c>
      <c r="M5" s="25"/>
      <c r="N5" s="25"/>
    </row>
    <row r="6" spans="7:14" ht="17.25" customHeight="1" x14ac:dyDescent="0.25">
      <c r="G6" s="4">
        <v>2</v>
      </c>
      <c r="H6" s="17" t="s">
        <v>1</v>
      </c>
      <c r="I6" s="17"/>
      <c r="J6" s="17"/>
      <c r="K6" s="17"/>
      <c r="L6" s="18" t="s">
        <v>28</v>
      </c>
      <c r="M6" s="18"/>
      <c r="N6" s="18"/>
    </row>
    <row r="7" spans="7:14" ht="17.25" customHeight="1" x14ac:dyDescent="0.25">
      <c r="G7" s="4">
        <v>3</v>
      </c>
      <c r="H7" s="17" t="s">
        <v>3</v>
      </c>
      <c r="I7" s="17"/>
      <c r="J7" s="17"/>
      <c r="K7" s="17"/>
      <c r="L7" s="18" t="s">
        <v>29</v>
      </c>
      <c r="M7" s="18"/>
      <c r="N7" s="18"/>
    </row>
    <row r="8" spans="7:14" ht="17.25" customHeight="1" x14ac:dyDescent="0.25">
      <c r="G8" s="4">
        <v>4</v>
      </c>
      <c r="H8" s="17" t="s">
        <v>4</v>
      </c>
      <c r="I8" s="17"/>
      <c r="J8" s="17"/>
      <c r="K8" s="17"/>
      <c r="L8" s="18" t="s">
        <v>30</v>
      </c>
      <c r="M8" s="18"/>
      <c r="N8" s="18"/>
    </row>
    <row r="9" spans="7:14" ht="17.25" customHeight="1" x14ac:dyDescent="0.25">
      <c r="G9" s="4">
        <v>5</v>
      </c>
      <c r="H9" s="17" t="s">
        <v>5</v>
      </c>
      <c r="I9" s="17"/>
      <c r="J9" s="17"/>
      <c r="K9" s="17"/>
      <c r="L9" s="18" t="s">
        <v>31</v>
      </c>
      <c r="M9" s="18"/>
      <c r="N9" s="18"/>
    </row>
    <row r="10" spans="7:14" ht="17.25" customHeight="1" x14ac:dyDescent="0.25">
      <c r="G10" s="4">
        <v>6</v>
      </c>
      <c r="H10" s="17" t="s">
        <v>6</v>
      </c>
      <c r="I10" s="17"/>
      <c r="J10" s="17"/>
      <c r="K10" s="17"/>
      <c r="L10" s="18" t="s">
        <v>32</v>
      </c>
      <c r="M10" s="18"/>
      <c r="N10" s="18"/>
    </row>
    <row r="11" spans="7:14" ht="17.25" customHeight="1" x14ac:dyDescent="0.25">
      <c r="G11" s="4">
        <v>7</v>
      </c>
      <c r="H11" s="17" t="s">
        <v>7</v>
      </c>
      <c r="I11" s="17"/>
      <c r="J11" s="17"/>
      <c r="K11" s="17"/>
      <c r="L11" s="18" t="s">
        <v>33</v>
      </c>
      <c r="M11" s="18"/>
      <c r="N11" s="18"/>
    </row>
    <row r="12" spans="7:14" ht="17.25" customHeight="1" x14ac:dyDescent="0.25">
      <c r="G12" s="4">
        <v>8</v>
      </c>
      <c r="H12" s="17" t="s">
        <v>8</v>
      </c>
      <c r="I12" s="17"/>
      <c r="J12" s="17"/>
      <c r="K12" s="17"/>
      <c r="L12" s="18" t="s">
        <v>34</v>
      </c>
      <c r="M12" s="18"/>
      <c r="N12" s="18"/>
    </row>
    <row r="13" spans="7:14" ht="17.25" customHeight="1" x14ac:dyDescent="0.25">
      <c r="G13" s="4">
        <v>9</v>
      </c>
      <c r="H13" s="17" t="s">
        <v>9</v>
      </c>
      <c r="I13" s="17"/>
      <c r="J13" s="17"/>
      <c r="K13" s="17"/>
      <c r="L13" s="18" t="s">
        <v>35</v>
      </c>
      <c r="M13" s="18"/>
      <c r="N13" s="18"/>
    </row>
    <row r="14" spans="7:14" ht="17.25" customHeight="1" x14ac:dyDescent="0.25">
      <c r="G14" s="4">
        <v>10</v>
      </c>
      <c r="H14" s="17" t="s">
        <v>10</v>
      </c>
      <c r="I14" s="17"/>
      <c r="J14" s="17"/>
      <c r="K14" s="17"/>
      <c r="L14" s="18" t="s">
        <v>40</v>
      </c>
      <c r="M14" s="18"/>
      <c r="N14" s="18"/>
    </row>
    <row r="15" spans="7:14" ht="17.25" customHeight="1" x14ac:dyDescent="0.25">
      <c r="G15" s="4">
        <v>11</v>
      </c>
      <c r="H15" s="17" t="s">
        <v>11</v>
      </c>
      <c r="I15" s="17"/>
      <c r="J15" s="17"/>
      <c r="K15" s="17"/>
      <c r="L15" s="18" t="s">
        <v>41</v>
      </c>
      <c r="M15" s="18"/>
      <c r="N15" s="18"/>
    </row>
    <row r="16" spans="7:14" ht="17.25" customHeight="1" x14ac:dyDescent="0.25">
      <c r="G16" s="4">
        <v>12</v>
      </c>
      <c r="H16" s="17" t="s">
        <v>12</v>
      </c>
      <c r="I16" s="17"/>
      <c r="J16" s="17"/>
      <c r="K16" s="17"/>
      <c r="L16" s="29" t="s">
        <v>42</v>
      </c>
      <c r="M16" s="30"/>
      <c r="N16" s="30"/>
    </row>
    <row r="17" spans="7:14" ht="17.25" customHeight="1" x14ac:dyDescent="0.25">
      <c r="G17" s="4">
        <v>13</v>
      </c>
      <c r="H17" s="17" t="s">
        <v>13</v>
      </c>
      <c r="I17" s="17"/>
      <c r="J17" s="17"/>
      <c r="K17" s="17"/>
      <c r="L17" s="18" t="s">
        <v>43</v>
      </c>
      <c r="M17" s="18"/>
      <c r="N17" s="18"/>
    </row>
    <row r="18" spans="7:14" ht="17.25" customHeight="1" x14ac:dyDescent="0.25">
      <c r="G18" s="4">
        <v>14</v>
      </c>
      <c r="H18" s="17" t="s">
        <v>14</v>
      </c>
      <c r="I18" s="17"/>
      <c r="J18" s="17"/>
      <c r="K18" s="17"/>
      <c r="L18" s="29" t="s">
        <v>44</v>
      </c>
      <c r="M18" s="30"/>
      <c r="N18" s="31"/>
    </row>
    <row r="19" spans="7:14" ht="17.25" customHeight="1" x14ac:dyDescent="0.25">
      <c r="G19" s="4">
        <v>15</v>
      </c>
      <c r="H19" s="17" t="s">
        <v>15</v>
      </c>
      <c r="I19" s="17"/>
      <c r="J19" s="17"/>
      <c r="K19" s="17"/>
      <c r="L19" s="18" t="s">
        <v>36</v>
      </c>
      <c r="M19" s="18"/>
      <c r="N19" s="18"/>
    </row>
    <row r="20" spans="7:14" ht="17.25" customHeight="1" x14ac:dyDescent="0.25">
      <c r="G20" s="4">
        <v>16</v>
      </c>
      <c r="H20" s="17" t="s">
        <v>16</v>
      </c>
      <c r="I20" s="17"/>
      <c r="J20" s="17"/>
      <c r="K20" s="17"/>
      <c r="L20" s="18" t="s">
        <v>37</v>
      </c>
      <c r="M20" s="18"/>
      <c r="N20" s="18"/>
    </row>
    <row r="21" spans="7:14" ht="17.25" customHeight="1" x14ac:dyDescent="0.25">
      <c r="G21" s="4">
        <v>17</v>
      </c>
      <c r="H21" s="17" t="s">
        <v>17</v>
      </c>
      <c r="I21" s="17"/>
      <c r="J21" s="17"/>
      <c r="K21" s="17"/>
      <c r="L21" s="18" t="s">
        <v>45</v>
      </c>
      <c r="M21" s="18"/>
      <c r="N21" s="18"/>
    </row>
    <row r="22" spans="7:14" ht="17.25" customHeight="1" x14ac:dyDescent="0.25">
      <c r="G22" s="4">
        <v>18</v>
      </c>
      <c r="H22" s="17" t="s">
        <v>18</v>
      </c>
      <c r="I22" s="17"/>
      <c r="J22" s="17"/>
      <c r="K22" s="17"/>
      <c r="L22" s="18" t="s">
        <v>38</v>
      </c>
      <c r="M22" s="18"/>
      <c r="N22" s="18"/>
    </row>
    <row r="23" spans="7:14" ht="17.25" customHeight="1" x14ac:dyDescent="0.25">
      <c r="G23" s="4">
        <v>19</v>
      </c>
      <c r="H23" s="17" t="s">
        <v>19</v>
      </c>
      <c r="I23" s="17"/>
      <c r="J23" s="17"/>
      <c r="K23" s="17"/>
      <c r="L23" s="18" t="s">
        <v>46</v>
      </c>
      <c r="M23" s="18"/>
      <c r="N23" s="18"/>
    </row>
    <row r="24" spans="7:14" ht="17.25" customHeight="1" x14ac:dyDescent="0.25">
      <c r="G24" s="4">
        <v>20</v>
      </c>
      <c r="H24" s="17" t="s">
        <v>20</v>
      </c>
      <c r="I24" s="17"/>
      <c r="J24" s="17"/>
      <c r="K24" s="17"/>
      <c r="L24" s="18" t="s">
        <v>53</v>
      </c>
      <c r="M24" s="18"/>
      <c r="N24" s="18"/>
    </row>
    <row r="25" spans="7:14" ht="17.25" customHeight="1" x14ac:dyDescent="0.25">
      <c r="G25" s="4">
        <v>21</v>
      </c>
      <c r="H25" s="17" t="s">
        <v>21</v>
      </c>
      <c r="I25" s="17"/>
      <c r="J25" s="17"/>
      <c r="K25" s="17"/>
      <c r="L25" s="18" t="s">
        <v>52</v>
      </c>
      <c r="M25" s="18"/>
      <c r="N25" s="18"/>
    </row>
    <row r="26" spans="7:14" ht="17.25" customHeight="1" x14ac:dyDescent="0.25">
      <c r="G26" s="4">
        <v>22</v>
      </c>
      <c r="H26" s="17" t="s">
        <v>22</v>
      </c>
      <c r="I26" s="17"/>
      <c r="J26" s="17"/>
      <c r="K26" s="17"/>
      <c r="L26" s="18" t="s">
        <v>47</v>
      </c>
      <c r="M26" s="18"/>
      <c r="N26" s="18"/>
    </row>
    <row r="27" spans="7:14" ht="17.25" customHeight="1" x14ac:dyDescent="0.25">
      <c r="G27" s="4">
        <v>23</v>
      </c>
      <c r="H27" s="17" t="s">
        <v>23</v>
      </c>
      <c r="I27" s="17"/>
      <c r="J27" s="17"/>
      <c r="K27" s="17"/>
      <c r="L27" s="18" t="s">
        <v>48</v>
      </c>
      <c r="M27" s="18"/>
      <c r="N27" s="18"/>
    </row>
    <row r="28" spans="7:14" ht="17.25" customHeight="1" x14ac:dyDescent="0.25">
      <c r="G28" s="4">
        <v>24</v>
      </c>
      <c r="H28" s="17" t="s">
        <v>24</v>
      </c>
      <c r="I28" s="17"/>
      <c r="J28" s="17"/>
      <c r="K28" s="17"/>
      <c r="L28" s="18" t="s">
        <v>49</v>
      </c>
      <c r="M28" s="18"/>
      <c r="N28" s="18"/>
    </row>
    <row r="29" spans="7:14" ht="17.25" customHeight="1" x14ac:dyDescent="0.25">
      <c r="G29" s="4">
        <v>25</v>
      </c>
      <c r="H29" s="17" t="s">
        <v>25</v>
      </c>
      <c r="I29" s="17"/>
      <c r="J29" s="17"/>
      <c r="K29" s="17"/>
      <c r="L29" s="18" t="s">
        <v>51</v>
      </c>
      <c r="M29" s="18"/>
      <c r="N29" s="18"/>
    </row>
    <row r="30" spans="7:14" ht="17.25" customHeight="1" x14ac:dyDescent="0.25">
      <c r="G30" s="4">
        <v>26</v>
      </c>
      <c r="H30" s="17" t="s">
        <v>26</v>
      </c>
      <c r="I30" s="17"/>
      <c r="J30" s="17"/>
      <c r="K30" s="17"/>
      <c r="L30" s="18" t="s">
        <v>50</v>
      </c>
      <c r="M30" s="18"/>
      <c r="N30" s="18"/>
    </row>
    <row r="31" spans="7:14" ht="17.25" customHeight="1" thickBot="1" x14ac:dyDescent="0.3"/>
    <row r="32" spans="7:14" ht="17.25" customHeight="1" thickBot="1" x14ac:dyDescent="0.3">
      <c r="N32" s="1" t="s">
        <v>39</v>
      </c>
    </row>
  </sheetData>
  <mergeCells count="53">
    <mergeCell ref="L28:N28"/>
    <mergeCell ref="L29:N29"/>
    <mergeCell ref="L30:N30"/>
    <mergeCell ref="H5:J5"/>
    <mergeCell ref="L16:N16"/>
    <mergeCell ref="L18:N18"/>
    <mergeCell ref="H29:K29"/>
    <mergeCell ref="H30:K30"/>
    <mergeCell ref="L19:N19"/>
    <mergeCell ref="L20:N20"/>
    <mergeCell ref="L21:N21"/>
    <mergeCell ref="L22:N22"/>
    <mergeCell ref="L23:N23"/>
    <mergeCell ref="L24:N24"/>
    <mergeCell ref="L25:N25"/>
    <mergeCell ref="H23:K23"/>
    <mergeCell ref="H28:K28"/>
    <mergeCell ref="H18:K18"/>
    <mergeCell ref="H19:K19"/>
    <mergeCell ref="H20:K20"/>
    <mergeCell ref="H21:K21"/>
    <mergeCell ref="H22:K22"/>
    <mergeCell ref="L13:N13"/>
    <mergeCell ref="L14:N14"/>
    <mergeCell ref="L15:N15"/>
    <mergeCell ref="H27:K27"/>
    <mergeCell ref="L26:N26"/>
    <mergeCell ref="L27:N27"/>
    <mergeCell ref="L17:N17"/>
    <mergeCell ref="H14:K14"/>
    <mergeCell ref="H15:K15"/>
    <mergeCell ref="H16:K16"/>
    <mergeCell ref="H17:K17"/>
    <mergeCell ref="H13:K13"/>
    <mergeCell ref="H24:K24"/>
    <mergeCell ref="H25:K25"/>
    <mergeCell ref="H26:K26"/>
    <mergeCell ref="G3:N4"/>
    <mergeCell ref="L5:N5"/>
    <mergeCell ref="H6:K6"/>
    <mergeCell ref="H7:K7"/>
    <mergeCell ref="H8:K8"/>
    <mergeCell ref="H9:K9"/>
    <mergeCell ref="H10:K10"/>
    <mergeCell ref="H11:K11"/>
    <mergeCell ref="H12:K12"/>
    <mergeCell ref="L6:N6"/>
    <mergeCell ref="L7:N7"/>
    <mergeCell ref="L8:N8"/>
    <mergeCell ref="L9:N9"/>
    <mergeCell ref="L10:N10"/>
    <mergeCell ref="L11:N11"/>
    <mergeCell ref="L12:N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4"/>
  <sheetViews>
    <sheetView workbookViewId="0">
      <selection activeCell="B9" sqref="B9:D9"/>
    </sheetView>
  </sheetViews>
  <sheetFormatPr defaultRowHeight="15" x14ac:dyDescent="0.25"/>
  <cols>
    <col min="2" max="2" width="24.85546875" bestFit="1" customWidth="1"/>
    <col min="3" max="3" width="46.5703125" bestFit="1" customWidth="1"/>
    <col min="4" max="4" width="46.5703125" customWidth="1"/>
    <col min="5" max="5" width="11.28515625" bestFit="1" customWidth="1"/>
  </cols>
  <sheetData>
    <row r="1" spans="1:9" x14ac:dyDescent="0.25">
      <c r="A1">
        <v>1</v>
      </c>
      <c r="B1" t="s">
        <v>2</v>
      </c>
      <c r="C1" t="s">
        <v>75</v>
      </c>
      <c r="E1" t="s">
        <v>70</v>
      </c>
    </row>
    <row r="2" spans="1:9" x14ac:dyDescent="0.25">
      <c r="A2">
        <v>2</v>
      </c>
      <c r="B2" t="s">
        <v>110</v>
      </c>
      <c r="C2" t="s">
        <v>74</v>
      </c>
      <c r="E2" t="s">
        <v>71</v>
      </c>
    </row>
    <row r="3" spans="1:9" x14ac:dyDescent="0.25">
      <c r="A3">
        <v>3</v>
      </c>
      <c r="B3" t="s">
        <v>111</v>
      </c>
      <c r="C3" t="s">
        <v>76</v>
      </c>
      <c r="E3" t="s">
        <v>72</v>
      </c>
    </row>
    <row r="4" spans="1:9" x14ac:dyDescent="0.25">
      <c r="A4">
        <v>4</v>
      </c>
      <c r="B4" t="s">
        <v>4</v>
      </c>
      <c r="C4" t="s">
        <v>77</v>
      </c>
      <c r="D4" s="5" t="s">
        <v>78</v>
      </c>
      <c r="E4" t="s">
        <v>72</v>
      </c>
      <c r="I4" s="5" t="s">
        <v>95</v>
      </c>
    </row>
    <row r="5" spans="1:9" x14ac:dyDescent="0.25">
      <c r="A5">
        <v>5</v>
      </c>
      <c r="B5" t="s">
        <v>5</v>
      </c>
      <c r="C5" t="s">
        <v>54</v>
      </c>
      <c r="D5" s="5" t="s">
        <v>79</v>
      </c>
      <c r="E5" t="s">
        <v>72</v>
      </c>
      <c r="I5" s="5" t="s">
        <v>96</v>
      </c>
    </row>
    <row r="6" spans="1:9" x14ac:dyDescent="0.25">
      <c r="A6">
        <v>6</v>
      </c>
      <c r="B6" t="s">
        <v>6</v>
      </c>
      <c r="C6" t="s">
        <v>55</v>
      </c>
      <c r="D6" s="5" t="s">
        <v>80</v>
      </c>
      <c r="E6" t="s">
        <v>72</v>
      </c>
      <c r="I6" s="5" t="s">
        <v>97</v>
      </c>
    </row>
    <row r="7" spans="1:9" x14ac:dyDescent="0.25">
      <c r="A7">
        <v>7</v>
      </c>
      <c r="B7" t="s">
        <v>7</v>
      </c>
      <c r="C7" t="s">
        <v>56</v>
      </c>
      <c r="D7" s="5"/>
      <c r="E7" t="s">
        <v>72</v>
      </c>
      <c r="F7" s="5" t="s">
        <v>81</v>
      </c>
      <c r="I7" s="5" t="s">
        <v>98</v>
      </c>
    </row>
    <row r="8" spans="1:9" x14ac:dyDescent="0.25">
      <c r="A8">
        <v>8</v>
      </c>
      <c r="B8" t="s">
        <v>8</v>
      </c>
      <c r="C8" t="s">
        <v>57</v>
      </c>
      <c r="D8" s="5" t="s">
        <v>86</v>
      </c>
      <c r="E8" t="s">
        <v>72</v>
      </c>
      <c r="F8" s="5" t="s">
        <v>82</v>
      </c>
      <c r="I8" s="5" t="s">
        <v>99</v>
      </c>
    </row>
    <row r="9" spans="1:9" x14ac:dyDescent="0.25">
      <c r="A9">
        <v>9</v>
      </c>
      <c r="B9" t="s">
        <v>9</v>
      </c>
      <c r="C9" t="s">
        <v>58</v>
      </c>
      <c r="D9" s="5" t="s">
        <v>87</v>
      </c>
      <c r="E9" t="s">
        <v>72</v>
      </c>
      <c r="F9" s="5" t="s">
        <v>83</v>
      </c>
      <c r="I9" s="5" t="s">
        <v>100</v>
      </c>
    </row>
    <row r="10" spans="1:9" hidden="1" x14ac:dyDescent="0.25">
      <c r="A10">
        <v>10</v>
      </c>
      <c r="B10" t="s">
        <v>10</v>
      </c>
      <c r="C10" t="s">
        <v>112</v>
      </c>
      <c r="D10" s="5"/>
      <c r="E10" t="s">
        <v>73</v>
      </c>
      <c r="F10" s="5" t="s">
        <v>84</v>
      </c>
      <c r="G10" t="str">
        <f>CONCATENATE("| ",B10," | ",C10, " | ", " | No null values | ")</f>
        <v xml:space="preserve">| wheelbase | Wheelbase of car  |  | No null values | </v>
      </c>
      <c r="I10" s="5" t="s">
        <v>101</v>
      </c>
    </row>
    <row r="11" spans="1:9" hidden="1" x14ac:dyDescent="0.25">
      <c r="A11">
        <v>11</v>
      </c>
      <c r="B11" t="s">
        <v>11</v>
      </c>
      <c r="C11" t="s">
        <v>59</v>
      </c>
      <c r="D11" s="5"/>
      <c r="E11" t="s">
        <v>73</v>
      </c>
      <c r="F11" s="5" t="s">
        <v>85</v>
      </c>
      <c r="G11" t="str">
        <f t="shared" ref="G11:G14" si="0">CONCATENATE("| ",B11," | ",C11, " | ", " | No null values | ")</f>
        <v xml:space="preserve">| carlength | Length of car  |  | No null values | </v>
      </c>
    </row>
    <row r="12" spans="1:9" hidden="1" x14ac:dyDescent="0.25">
      <c r="A12">
        <v>12</v>
      </c>
      <c r="B12" t="s">
        <v>12</v>
      </c>
      <c r="C12" t="s">
        <v>60</v>
      </c>
      <c r="D12" s="5"/>
      <c r="E12" t="s">
        <v>73</v>
      </c>
      <c r="G12" t="str">
        <f t="shared" si="0"/>
        <v xml:space="preserve">| carwidth | Width of car  |  | No null values | </v>
      </c>
    </row>
    <row r="13" spans="1:9" hidden="1" x14ac:dyDescent="0.25">
      <c r="A13">
        <v>13</v>
      </c>
      <c r="B13" t="s">
        <v>13</v>
      </c>
      <c r="C13" t="s">
        <v>113</v>
      </c>
      <c r="D13" s="5"/>
      <c r="E13" t="s">
        <v>73</v>
      </c>
      <c r="G13" t="str">
        <f t="shared" si="0"/>
        <v xml:space="preserve">| carheight | Height of car  |  | No null values | </v>
      </c>
    </row>
    <row r="14" spans="1:9" hidden="1" x14ac:dyDescent="0.25">
      <c r="A14">
        <v>14</v>
      </c>
      <c r="B14" t="s">
        <v>14</v>
      </c>
      <c r="C14" t="s">
        <v>114</v>
      </c>
      <c r="D14" s="5"/>
      <c r="E14" t="s">
        <v>73</v>
      </c>
      <c r="G14" t="str">
        <f t="shared" si="0"/>
        <v xml:space="preserve">| curbweight | Weight of a car without occupants or baggage.  |  | No null values | </v>
      </c>
    </row>
    <row r="15" spans="1:9" x14ac:dyDescent="0.25">
      <c r="A15">
        <v>15</v>
      </c>
      <c r="B15" t="s">
        <v>15</v>
      </c>
      <c r="C15" t="s">
        <v>61</v>
      </c>
      <c r="D15" s="5"/>
      <c r="E15" t="s">
        <v>72</v>
      </c>
    </row>
    <row r="16" spans="1:9" x14ac:dyDescent="0.25">
      <c r="A16">
        <v>16</v>
      </c>
      <c r="B16" t="s">
        <v>16</v>
      </c>
      <c r="C16" t="s">
        <v>62</v>
      </c>
      <c r="D16" s="5"/>
      <c r="E16" t="s">
        <v>72</v>
      </c>
    </row>
    <row r="17" spans="1:9" hidden="1" x14ac:dyDescent="0.25">
      <c r="A17">
        <v>17</v>
      </c>
      <c r="B17" t="s">
        <v>17</v>
      </c>
      <c r="C17" t="s">
        <v>63</v>
      </c>
      <c r="D17" s="5"/>
      <c r="E17" t="s">
        <v>73</v>
      </c>
      <c r="G17" t="str">
        <f>CONCATENATE("| ",B17," | ",C17, " | ", " | No null values | ")</f>
        <v xml:space="preserve">| enginesize | Size of car  |  | No null values | </v>
      </c>
    </row>
    <row r="18" spans="1:9" x14ac:dyDescent="0.25">
      <c r="A18">
        <v>18</v>
      </c>
      <c r="B18" t="s">
        <v>18</v>
      </c>
      <c r="C18" t="s">
        <v>64</v>
      </c>
      <c r="E18" t="s">
        <v>72</v>
      </c>
      <c r="F18" s="5" t="s">
        <v>88</v>
      </c>
    </row>
    <row r="19" spans="1:9" hidden="1" x14ac:dyDescent="0.25">
      <c r="A19">
        <v>19</v>
      </c>
      <c r="B19" t="s">
        <v>19</v>
      </c>
      <c r="C19" t="s">
        <v>65</v>
      </c>
      <c r="E19" t="s">
        <v>73</v>
      </c>
      <c r="F19" s="5" t="s">
        <v>89</v>
      </c>
      <c r="G19" t="str">
        <f t="shared" ref="G19:G26" si="1">CONCATENATE("| ",B19," | ",C19, " | ", " | No null values | ")</f>
        <v xml:space="preserve">| boreratio | Boreratio of car  |  | No null values | </v>
      </c>
    </row>
    <row r="20" spans="1:9" hidden="1" x14ac:dyDescent="0.25">
      <c r="A20">
        <v>20</v>
      </c>
      <c r="B20" t="s">
        <v>20</v>
      </c>
      <c r="C20" t="s">
        <v>66</v>
      </c>
      <c r="E20" t="s">
        <v>73</v>
      </c>
      <c r="F20" s="5" t="s">
        <v>90</v>
      </c>
      <c r="G20" t="str">
        <f t="shared" si="1"/>
        <v xml:space="preserve">| stroke | Stroke or volume inside the engine  |  | No null values | </v>
      </c>
    </row>
    <row r="21" spans="1:9" hidden="1" x14ac:dyDescent="0.25">
      <c r="A21">
        <v>21</v>
      </c>
      <c r="B21" t="s">
        <v>21</v>
      </c>
      <c r="C21" t="s">
        <v>115</v>
      </c>
      <c r="E21" t="s">
        <v>73</v>
      </c>
      <c r="F21" s="5" t="s">
        <v>91</v>
      </c>
      <c r="G21" t="str">
        <f t="shared" si="1"/>
        <v xml:space="preserve">| compressionratio | Compression ratio of car  |  | No null values | </v>
      </c>
    </row>
    <row r="22" spans="1:9" hidden="1" x14ac:dyDescent="0.25">
      <c r="A22">
        <v>22</v>
      </c>
      <c r="B22" t="s">
        <v>22</v>
      </c>
      <c r="C22" t="s">
        <v>116</v>
      </c>
      <c r="E22" t="s">
        <v>73</v>
      </c>
      <c r="F22" s="5" t="s">
        <v>92</v>
      </c>
      <c r="G22" t="str">
        <f t="shared" si="1"/>
        <v xml:space="preserve">| horsepower | Horsepower of car |  | No null values | </v>
      </c>
    </row>
    <row r="23" spans="1:9" hidden="1" x14ac:dyDescent="0.25">
      <c r="A23">
        <v>23</v>
      </c>
      <c r="B23" t="s">
        <v>23</v>
      </c>
      <c r="C23" t="s">
        <v>117</v>
      </c>
      <c r="E23" t="s">
        <v>73</v>
      </c>
      <c r="F23" s="5" t="s">
        <v>93</v>
      </c>
      <c r="G23" t="str">
        <f t="shared" si="1"/>
        <v xml:space="preserve">| peakrpm | Peak RPM of car |  | No null values | </v>
      </c>
    </row>
    <row r="24" spans="1:9" hidden="1" x14ac:dyDescent="0.25">
      <c r="A24">
        <v>24</v>
      </c>
      <c r="B24" t="s">
        <v>24</v>
      </c>
      <c r="C24" t="s">
        <v>67</v>
      </c>
      <c r="E24" t="s">
        <v>73</v>
      </c>
      <c r="F24" s="5" t="s">
        <v>94</v>
      </c>
      <c r="G24" t="str">
        <f t="shared" si="1"/>
        <v xml:space="preserve">| citympg | Mileage in city  |  | No null values | </v>
      </c>
    </row>
    <row r="25" spans="1:9" hidden="1" x14ac:dyDescent="0.25">
      <c r="A25">
        <v>25</v>
      </c>
      <c r="B25" t="s">
        <v>25</v>
      </c>
      <c r="C25" t="s">
        <v>68</v>
      </c>
      <c r="E25" t="s">
        <v>73</v>
      </c>
      <c r="G25" t="str">
        <f t="shared" si="1"/>
        <v xml:space="preserve">| highwaympg | Mileage on highway  |  | No null values | </v>
      </c>
    </row>
    <row r="26" spans="1:9" hidden="1" x14ac:dyDescent="0.25">
      <c r="A26">
        <v>26</v>
      </c>
      <c r="B26" t="s">
        <v>26</v>
      </c>
      <c r="C26" t="s">
        <v>69</v>
      </c>
      <c r="E26" t="s">
        <v>73</v>
      </c>
      <c r="G26" t="str">
        <f t="shared" si="1"/>
        <v xml:space="preserve">| price(Dependent variable) | Price of car  |  | No null values | </v>
      </c>
    </row>
    <row r="27" spans="1:9" x14ac:dyDescent="0.25">
      <c r="I27" s="5" t="s">
        <v>102</v>
      </c>
    </row>
    <row r="28" spans="1:9" x14ac:dyDescent="0.25">
      <c r="I28" s="5" t="s">
        <v>103</v>
      </c>
    </row>
    <row r="29" spans="1:9" x14ac:dyDescent="0.25">
      <c r="B29" t="str">
        <f>CONCATENATE("| ",B10," | ", C10, " | ", " No null values | ")</f>
        <v xml:space="preserve">| wheelbase | Wheelbase of car  |  No null values | </v>
      </c>
      <c r="I29" s="5" t="s">
        <v>104</v>
      </c>
    </row>
    <row r="30" spans="1:9" x14ac:dyDescent="0.25">
      <c r="I30" s="5" t="s">
        <v>105</v>
      </c>
    </row>
    <row r="31" spans="1:9" x14ac:dyDescent="0.25">
      <c r="I31" s="5" t="s">
        <v>106</v>
      </c>
    </row>
    <row r="32" spans="1:9" x14ac:dyDescent="0.25">
      <c r="I32" s="5" t="s">
        <v>107</v>
      </c>
    </row>
    <row r="33" spans="9:9" x14ac:dyDescent="0.25">
      <c r="I33" s="5" t="s">
        <v>108</v>
      </c>
    </row>
    <row r="34" spans="9:9" x14ac:dyDescent="0.25">
      <c r="I34" s="5" t="s">
        <v>109</v>
      </c>
    </row>
  </sheetData>
  <autoFilter ref="A1:F26">
    <filterColumn colId="4">
      <filters>
        <filter val="Categorica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H10" workbookViewId="0">
      <selection activeCell="Q26" sqref="Q26"/>
    </sheetView>
  </sheetViews>
  <sheetFormatPr defaultRowHeight="15" x14ac:dyDescent="0.25"/>
  <cols>
    <col min="1" max="1" width="16.5703125" customWidth="1"/>
    <col min="2" max="2" width="23.42578125" bestFit="1" customWidth="1"/>
    <col min="13" max="13" width="11.140625" bestFit="1" customWidth="1"/>
    <col min="14" max="14" width="16.5703125" bestFit="1" customWidth="1"/>
    <col min="15" max="15" width="43" bestFit="1" customWidth="1"/>
    <col min="16" max="16" width="43" customWidth="1"/>
  </cols>
  <sheetData>
    <row r="1" spans="1:19" ht="24" x14ac:dyDescent="0.25">
      <c r="A1" s="6"/>
      <c r="B1" s="6" t="s">
        <v>118</v>
      </c>
      <c r="C1" s="6" t="s">
        <v>119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17</v>
      </c>
      <c r="J1" s="6" t="s">
        <v>19</v>
      </c>
      <c r="K1" s="6" t="s">
        <v>20</v>
      </c>
      <c r="L1" s="6" t="s">
        <v>21</v>
      </c>
      <c r="M1" s="6"/>
      <c r="N1" s="6" t="s">
        <v>22</v>
      </c>
      <c r="O1" s="6" t="s">
        <v>23</v>
      </c>
      <c r="P1" s="6"/>
      <c r="Q1" s="6" t="s">
        <v>24</v>
      </c>
      <c r="R1" s="6" t="s">
        <v>25</v>
      </c>
      <c r="S1" s="6" t="s">
        <v>120</v>
      </c>
    </row>
    <row r="2" spans="1:19" x14ac:dyDescent="0.25">
      <c r="A2" s="7" t="s">
        <v>121</v>
      </c>
      <c r="B2" s="7">
        <v>205</v>
      </c>
      <c r="C2" s="7">
        <v>205</v>
      </c>
      <c r="D2" s="7">
        <v>205</v>
      </c>
      <c r="E2" s="7">
        <v>205</v>
      </c>
      <c r="F2" s="7">
        <v>205</v>
      </c>
      <c r="G2" s="7">
        <v>205</v>
      </c>
      <c r="H2" s="7">
        <v>205</v>
      </c>
      <c r="I2" s="7">
        <v>205</v>
      </c>
      <c r="J2" s="7">
        <v>205</v>
      </c>
      <c r="K2" s="7">
        <v>205</v>
      </c>
      <c r="L2" s="7">
        <v>205</v>
      </c>
      <c r="M2" s="7"/>
      <c r="N2" s="7">
        <v>205</v>
      </c>
      <c r="O2" s="7">
        <v>205</v>
      </c>
      <c r="P2" s="7"/>
      <c r="Q2" s="7">
        <v>205</v>
      </c>
      <c r="R2" s="7">
        <v>205</v>
      </c>
      <c r="S2" s="7">
        <v>205</v>
      </c>
    </row>
    <row r="3" spans="1:19" x14ac:dyDescent="0.25">
      <c r="A3" s="8" t="s">
        <v>122</v>
      </c>
      <c r="B3" s="8">
        <v>103</v>
      </c>
      <c r="C3" s="8">
        <v>0.83414600000000005</v>
      </c>
      <c r="D3" s="8">
        <v>98.756585000000001</v>
      </c>
      <c r="E3" s="8">
        <v>174.04926800000001</v>
      </c>
      <c r="F3" s="8">
        <v>65.907804999999996</v>
      </c>
      <c r="G3" s="8">
        <v>53.724877999999997</v>
      </c>
      <c r="H3" s="8">
        <v>2555.5658539999999</v>
      </c>
      <c r="I3" s="8">
        <v>126.90731700000001</v>
      </c>
      <c r="J3" s="8">
        <v>3.3297560000000002</v>
      </c>
      <c r="K3" s="8">
        <v>3.2554150000000002</v>
      </c>
      <c r="L3" s="8">
        <v>10.142537000000001</v>
      </c>
      <c r="M3" s="8"/>
      <c r="N3" s="8">
        <v>104.117073</v>
      </c>
      <c r="O3" s="8">
        <v>5125.1219510000001</v>
      </c>
      <c r="P3" s="8"/>
      <c r="Q3" s="8">
        <v>25.219512000000002</v>
      </c>
      <c r="R3" s="8">
        <v>30.75122</v>
      </c>
      <c r="S3" s="8">
        <v>13276.710571</v>
      </c>
    </row>
    <row r="4" spans="1:19" x14ac:dyDescent="0.25">
      <c r="A4" s="7" t="s">
        <v>123</v>
      </c>
      <c r="B4" s="7">
        <v>59.322564999999997</v>
      </c>
      <c r="C4" s="7">
        <v>1.2453069999999999</v>
      </c>
      <c r="D4" s="7">
        <v>6.021776</v>
      </c>
      <c r="E4" s="7">
        <v>12.337289</v>
      </c>
      <c r="F4" s="7">
        <v>2.1452040000000001</v>
      </c>
      <c r="G4" s="7">
        <v>2.4435220000000002</v>
      </c>
      <c r="H4" s="7">
        <v>520.680204</v>
      </c>
      <c r="I4" s="7">
        <v>41.642693000000001</v>
      </c>
      <c r="J4" s="7">
        <v>0.27084399999999997</v>
      </c>
      <c r="K4" s="7">
        <v>0.31359700000000001</v>
      </c>
      <c r="L4" s="7">
        <v>3.9720399999999998</v>
      </c>
      <c r="M4" s="7"/>
      <c r="N4" s="7">
        <v>39.544167000000002</v>
      </c>
      <c r="O4" s="7">
        <v>476.98564299999998</v>
      </c>
      <c r="P4" s="7"/>
      <c r="Q4" s="7">
        <v>6.5421420000000001</v>
      </c>
      <c r="R4" s="7">
        <v>6.8864429999999999</v>
      </c>
      <c r="S4" s="7">
        <v>7988.8523320000004</v>
      </c>
    </row>
    <row r="5" spans="1:19" x14ac:dyDescent="0.25">
      <c r="A5" s="8" t="s">
        <v>124</v>
      </c>
      <c r="B5" s="8">
        <v>1</v>
      </c>
      <c r="C5" s="8">
        <v>-2</v>
      </c>
      <c r="D5" s="8">
        <v>86.6</v>
      </c>
      <c r="E5" s="8">
        <v>141.1</v>
      </c>
      <c r="F5" s="8">
        <v>60.3</v>
      </c>
      <c r="G5" s="8">
        <v>47.8</v>
      </c>
      <c r="H5" s="8">
        <v>1488</v>
      </c>
      <c r="I5" s="8">
        <v>61</v>
      </c>
      <c r="J5" s="8">
        <v>2.54</v>
      </c>
      <c r="K5" s="8">
        <v>2.0699999999999998</v>
      </c>
      <c r="L5" s="8">
        <v>7</v>
      </c>
      <c r="M5" s="8"/>
      <c r="N5" s="8">
        <v>48</v>
      </c>
      <c r="O5" s="8">
        <v>4150</v>
      </c>
      <c r="P5" s="8"/>
      <c r="Q5" s="8">
        <v>13</v>
      </c>
      <c r="R5" s="8">
        <v>16</v>
      </c>
      <c r="S5" s="8">
        <v>5118</v>
      </c>
    </row>
    <row r="6" spans="1:19" x14ac:dyDescent="0.25">
      <c r="A6" s="9">
        <v>0.25</v>
      </c>
      <c r="B6" s="7">
        <v>52</v>
      </c>
      <c r="C6" s="7">
        <v>0</v>
      </c>
      <c r="D6" s="7">
        <v>94.5</v>
      </c>
      <c r="E6" s="7">
        <v>166.3</v>
      </c>
      <c r="F6" s="7">
        <v>64.099999999999994</v>
      </c>
      <c r="G6" s="7">
        <v>52</v>
      </c>
      <c r="H6" s="7">
        <v>2145</v>
      </c>
      <c r="I6" s="7">
        <v>97</v>
      </c>
      <c r="J6" s="7">
        <v>3.15</v>
      </c>
      <c r="K6" s="7">
        <v>3.11</v>
      </c>
      <c r="L6" s="7">
        <v>8.6</v>
      </c>
      <c r="M6" s="7"/>
      <c r="N6" s="7">
        <v>70</v>
      </c>
      <c r="O6" s="7">
        <v>4800</v>
      </c>
      <c r="P6" s="7"/>
      <c r="Q6" s="7">
        <v>19</v>
      </c>
      <c r="R6" s="7">
        <v>25</v>
      </c>
      <c r="S6" s="7">
        <v>7788</v>
      </c>
    </row>
    <row r="7" spans="1:19" x14ac:dyDescent="0.25">
      <c r="A7" s="10">
        <v>0.5</v>
      </c>
      <c r="B7" s="8">
        <v>103</v>
      </c>
      <c r="C7" s="8">
        <v>1</v>
      </c>
      <c r="D7" s="8">
        <v>97</v>
      </c>
      <c r="E7" s="8">
        <v>173.2</v>
      </c>
      <c r="F7" s="8">
        <v>65.5</v>
      </c>
      <c r="G7" s="8">
        <v>54.1</v>
      </c>
      <c r="H7" s="8">
        <v>2414</v>
      </c>
      <c r="I7" s="8">
        <v>120</v>
      </c>
      <c r="J7" s="8">
        <v>3.31</v>
      </c>
      <c r="K7" s="8">
        <v>3.29</v>
      </c>
      <c r="L7" s="8">
        <v>9</v>
      </c>
      <c r="M7" s="8"/>
      <c r="N7" s="8">
        <v>95</v>
      </c>
      <c r="O7" s="8">
        <v>5200</v>
      </c>
      <c r="P7" s="8"/>
      <c r="Q7" s="8">
        <v>24</v>
      </c>
      <c r="R7" s="8">
        <v>30</v>
      </c>
      <c r="S7" s="8">
        <v>10295</v>
      </c>
    </row>
    <row r="8" spans="1:19" x14ac:dyDescent="0.25">
      <c r="A8" s="10">
        <v>0.75</v>
      </c>
      <c r="B8" s="8">
        <v>154</v>
      </c>
      <c r="C8" s="8">
        <v>2</v>
      </c>
      <c r="D8" s="8">
        <v>102.4</v>
      </c>
      <c r="E8" s="8">
        <v>183.1</v>
      </c>
      <c r="F8" s="8">
        <v>66.900000000000006</v>
      </c>
      <c r="G8" s="8">
        <v>55.5</v>
      </c>
      <c r="H8" s="8">
        <v>2935</v>
      </c>
      <c r="I8" s="8">
        <v>141</v>
      </c>
      <c r="J8" s="8">
        <v>3.58</v>
      </c>
      <c r="K8" s="8">
        <v>3.41</v>
      </c>
      <c r="L8" s="8">
        <v>9.4</v>
      </c>
      <c r="M8" s="8"/>
      <c r="N8" s="8">
        <v>116</v>
      </c>
      <c r="O8" s="8">
        <v>5500</v>
      </c>
      <c r="P8" s="8"/>
      <c r="Q8" s="8">
        <v>30</v>
      </c>
      <c r="R8" s="8">
        <v>34</v>
      </c>
      <c r="S8" s="8">
        <v>16503</v>
      </c>
    </row>
    <row r="9" spans="1:19" x14ac:dyDescent="0.25">
      <c r="A9" s="8" t="s">
        <v>125</v>
      </c>
      <c r="B9" s="8">
        <v>205</v>
      </c>
      <c r="C9" s="8">
        <v>3</v>
      </c>
      <c r="D9" s="8">
        <v>120.9</v>
      </c>
      <c r="E9" s="8">
        <v>208.1</v>
      </c>
      <c r="F9" s="8">
        <v>72.3</v>
      </c>
      <c r="G9" s="8">
        <v>59.8</v>
      </c>
      <c r="H9" s="8">
        <v>4066</v>
      </c>
      <c r="I9" s="8">
        <v>326</v>
      </c>
      <c r="J9" s="8">
        <v>3.94</v>
      </c>
      <c r="K9" s="8">
        <v>4.17</v>
      </c>
      <c r="L9" s="8">
        <v>23</v>
      </c>
      <c r="M9" s="8"/>
      <c r="N9" s="8">
        <v>288</v>
      </c>
      <c r="O9" s="8">
        <v>6600</v>
      </c>
      <c r="P9" s="8"/>
      <c r="Q9" s="8">
        <v>49</v>
      </c>
      <c r="R9" s="8">
        <v>54</v>
      </c>
      <c r="S9" s="8">
        <v>45400</v>
      </c>
    </row>
    <row r="12" spans="1:19" x14ac:dyDescent="0.25">
      <c r="A12" s="6"/>
      <c r="B12" s="7" t="s">
        <v>121</v>
      </c>
      <c r="C12" s="8" t="s">
        <v>122</v>
      </c>
      <c r="D12" s="7" t="s">
        <v>123</v>
      </c>
      <c r="E12" s="8" t="s">
        <v>124</v>
      </c>
      <c r="F12" s="9">
        <v>0.25</v>
      </c>
      <c r="G12" s="10">
        <v>0.5</v>
      </c>
      <c r="H12" s="10">
        <v>0.75</v>
      </c>
      <c r="I12" s="8" t="s">
        <v>125</v>
      </c>
      <c r="J12" t="s">
        <v>126</v>
      </c>
    </row>
    <row r="13" spans="1:19" x14ac:dyDescent="0.25">
      <c r="A13" s="6" t="s">
        <v>10</v>
      </c>
      <c r="B13" s="7">
        <v>205</v>
      </c>
      <c r="C13" s="8">
        <v>98.756585000000001</v>
      </c>
      <c r="D13" s="7">
        <v>6.021776</v>
      </c>
      <c r="E13" s="8">
        <v>86.6</v>
      </c>
      <c r="F13" s="7">
        <v>94.5</v>
      </c>
      <c r="G13" s="8">
        <v>97</v>
      </c>
      <c r="H13" s="8">
        <v>102.4</v>
      </c>
      <c r="I13" s="8">
        <v>120.9</v>
      </c>
      <c r="J13">
        <f>(H13-F13)</f>
        <v>7.9000000000000057</v>
      </c>
      <c r="K13">
        <f t="shared" ref="K13:K18" si="0">ROUND(F13-(J13*1.5),2)</f>
        <v>82.65</v>
      </c>
      <c r="L13">
        <f t="shared" ref="L13:L18" si="1">ROUND(H13+(J13*1.5),2)</f>
        <v>114.25</v>
      </c>
      <c r="N13" t="s">
        <v>10</v>
      </c>
      <c r="O13" t="s">
        <v>128</v>
      </c>
      <c r="P13" t="str">
        <f>IF(C13&lt;G13,"Skewed Left","Skewed Right")</f>
        <v>Skewed Right</v>
      </c>
      <c r="Q13" t="str">
        <f>CONCATENATE("|",N13,"|",O13, "|", "No null values|", E13, "|", I13, "|", ROUND(C13,2), "|", G13, "|", "Values beyond the range [", K13, ", ", L1:L13, "]|", M13, "|",P13, "|")</f>
        <v>|wheelbase|Wheelbase of car|No null values|86.6|120.9|98.76|97|Values beyond the range [82.65, 114.25]||Skewed Right|</v>
      </c>
    </row>
    <row r="14" spans="1:19" x14ac:dyDescent="0.25">
      <c r="A14" s="6" t="s">
        <v>11</v>
      </c>
      <c r="B14" s="7">
        <v>205</v>
      </c>
      <c r="C14" s="8">
        <v>174.04926800000001</v>
      </c>
      <c r="D14" s="7">
        <v>12.337289</v>
      </c>
      <c r="E14" s="8">
        <v>141.1</v>
      </c>
      <c r="F14" s="7">
        <v>166.3</v>
      </c>
      <c r="G14" s="8">
        <v>173.2</v>
      </c>
      <c r="H14" s="8">
        <v>183.1</v>
      </c>
      <c r="I14" s="8">
        <v>208.1</v>
      </c>
      <c r="J14">
        <f t="shared" ref="J14:J25" si="2">(H14-F14)</f>
        <v>16.799999999999983</v>
      </c>
      <c r="K14">
        <f>ROUND(F14-(J14*1.5),2)</f>
        <v>141.1</v>
      </c>
      <c r="L14">
        <f t="shared" si="1"/>
        <v>208.3</v>
      </c>
      <c r="M14" t="s">
        <v>127</v>
      </c>
      <c r="N14" t="s">
        <v>11</v>
      </c>
      <c r="O14" t="s">
        <v>129</v>
      </c>
      <c r="P14" t="str">
        <f t="shared" ref="P14:P26" si="3">IF(C14&lt;G14,"Skewed Left","Skewed Right")</f>
        <v>Skewed Right</v>
      </c>
      <c r="Q14" t="str">
        <f t="shared" ref="Q14:Q26" si="4">CONCATENATE("|",N14,"|",O14, "|", "No null values|", E14, "|", I14, "|", ROUND(C14,2), "|", G14, "|", "Values beyond the range [", K14, ", ", L2:L14, "]|", M14, "|",P14, "|")</f>
        <v>|carlength|Length of car|No null values|141.1|208.1|174.05|173.2|Values beyond the range [141.1, 208.3]|No Outliers|Skewed Right|</v>
      </c>
    </row>
    <row r="15" spans="1:19" x14ac:dyDescent="0.25">
      <c r="A15" s="6" t="s">
        <v>12</v>
      </c>
      <c r="B15" s="7">
        <v>205</v>
      </c>
      <c r="C15" s="8">
        <v>65.907804999999996</v>
      </c>
      <c r="D15" s="7">
        <v>2.1452040000000001</v>
      </c>
      <c r="E15" s="8">
        <v>60.3</v>
      </c>
      <c r="F15" s="7">
        <v>64.099999999999994</v>
      </c>
      <c r="G15" s="8">
        <v>65.5</v>
      </c>
      <c r="H15" s="8">
        <v>66.900000000000006</v>
      </c>
      <c r="I15" s="8">
        <v>72.3</v>
      </c>
      <c r="J15">
        <f t="shared" si="2"/>
        <v>2.8000000000000114</v>
      </c>
      <c r="K15">
        <f t="shared" si="0"/>
        <v>59.9</v>
      </c>
      <c r="L15">
        <f t="shared" si="1"/>
        <v>71.099999999999994</v>
      </c>
      <c r="N15" t="s">
        <v>12</v>
      </c>
      <c r="O15" t="s">
        <v>130</v>
      </c>
      <c r="P15" t="str">
        <f t="shared" si="3"/>
        <v>Skewed Right</v>
      </c>
      <c r="Q15" t="str">
        <f t="shared" si="4"/>
        <v>|carwidth|Width of car|No null values|60.3|72.3|65.91|65.5|Values beyond the range [59.9, 71.1]||Skewed Right|</v>
      </c>
    </row>
    <row r="16" spans="1:19" x14ac:dyDescent="0.25">
      <c r="A16" s="6" t="s">
        <v>13</v>
      </c>
      <c r="B16" s="7">
        <v>205</v>
      </c>
      <c r="C16" s="8">
        <v>53.724877999999997</v>
      </c>
      <c r="D16" s="7">
        <v>2.4435220000000002</v>
      </c>
      <c r="E16" s="8">
        <v>47.8</v>
      </c>
      <c r="F16" s="7">
        <v>52</v>
      </c>
      <c r="G16" s="8">
        <v>54.1</v>
      </c>
      <c r="H16" s="8">
        <v>55.5</v>
      </c>
      <c r="I16" s="8">
        <v>59.8</v>
      </c>
      <c r="J16">
        <f t="shared" si="2"/>
        <v>3.5</v>
      </c>
      <c r="K16">
        <f t="shared" si="0"/>
        <v>46.75</v>
      </c>
      <c r="L16">
        <f t="shared" si="1"/>
        <v>60.75</v>
      </c>
      <c r="M16" t="s">
        <v>127</v>
      </c>
      <c r="N16" t="s">
        <v>13</v>
      </c>
      <c r="O16" t="s">
        <v>131</v>
      </c>
      <c r="P16" t="str">
        <f t="shared" si="3"/>
        <v>Skewed Left</v>
      </c>
      <c r="Q16" t="str">
        <f t="shared" si="4"/>
        <v>|carheight|Height of car|No null values|47.8|59.8|53.72|54.1|Values beyond the range [46.75, 60.75]|No Outliers|Skewed Left|</v>
      </c>
    </row>
    <row r="17" spans="1:17" x14ac:dyDescent="0.25">
      <c r="A17" s="6" t="s">
        <v>14</v>
      </c>
      <c r="B17" s="7">
        <v>205</v>
      </c>
      <c r="C17" s="8">
        <v>2555.5658539999999</v>
      </c>
      <c r="D17" s="7">
        <v>520.680204</v>
      </c>
      <c r="E17" s="8">
        <v>1488</v>
      </c>
      <c r="F17" s="7">
        <v>2145</v>
      </c>
      <c r="G17" s="8">
        <v>2414</v>
      </c>
      <c r="H17" s="8">
        <v>2935</v>
      </c>
      <c r="I17" s="8">
        <v>4066</v>
      </c>
      <c r="J17">
        <f t="shared" si="2"/>
        <v>790</v>
      </c>
      <c r="K17">
        <f t="shared" si="0"/>
        <v>960</v>
      </c>
      <c r="L17">
        <f t="shared" si="1"/>
        <v>4120</v>
      </c>
      <c r="M17" t="s">
        <v>127</v>
      </c>
      <c r="N17" t="s">
        <v>14</v>
      </c>
      <c r="O17" t="s">
        <v>132</v>
      </c>
      <c r="P17" t="str">
        <f t="shared" si="3"/>
        <v>Skewed Right</v>
      </c>
      <c r="Q17" t="str">
        <f t="shared" si="4"/>
        <v>|curbweight|Weight of car|No null values|1488|4066|2555.57|2414|Values beyond the range [960, 4120]|No Outliers|Skewed Right|</v>
      </c>
    </row>
    <row r="18" spans="1:17" x14ac:dyDescent="0.25">
      <c r="A18" s="6" t="s">
        <v>17</v>
      </c>
      <c r="B18" s="7">
        <v>205</v>
      </c>
      <c r="C18" s="8">
        <v>126.90731700000001</v>
      </c>
      <c r="D18" s="7">
        <v>41.642693000000001</v>
      </c>
      <c r="E18" s="8">
        <v>61</v>
      </c>
      <c r="F18" s="7">
        <v>97</v>
      </c>
      <c r="G18" s="8">
        <v>120</v>
      </c>
      <c r="H18" s="8">
        <v>141</v>
      </c>
      <c r="I18" s="8">
        <v>326</v>
      </c>
      <c r="J18">
        <f t="shared" si="2"/>
        <v>44</v>
      </c>
      <c r="K18">
        <f t="shared" si="0"/>
        <v>31</v>
      </c>
      <c r="L18">
        <f t="shared" si="1"/>
        <v>207</v>
      </c>
      <c r="N18" t="s">
        <v>17</v>
      </c>
      <c r="O18" t="s">
        <v>133</v>
      </c>
      <c r="P18" t="str">
        <f t="shared" si="3"/>
        <v>Skewed Right</v>
      </c>
      <c r="Q18" t="str">
        <f t="shared" si="4"/>
        <v>|enginesize|Size of car|No null values|61|326|126.91|120|Values beyond the range [31, 207]||Skewed Right|</v>
      </c>
    </row>
    <row r="19" spans="1:17" x14ac:dyDescent="0.25">
      <c r="A19" s="6" t="s">
        <v>19</v>
      </c>
      <c r="B19" s="7">
        <v>205</v>
      </c>
      <c r="C19" s="8">
        <v>3.3297560000000002</v>
      </c>
      <c r="D19" s="7">
        <v>0.27084399999999997</v>
      </c>
      <c r="E19" s="8">
        <v>2.54</v>
      </c>
      <c r="F19" s="7">
        <v>3.15</v>
      </c>
      <c r="G19" s="8">
        <v>3.31</v>
      </c>
      <c r="H19" s="8">
        <v>3.58</v>
      </c>
      <c r="I19" s="8">
        <v>3.94</v>
      </c>
      <c r="J19">
        <f t="shared" si="2"/>
        <v>0.43000000000000016</v>
      </c>
      <c r="K19">
        <f>ROUND(F19-(J19*1.5),2)</f>
        <v>2.5099999999999998</v>
      </c>
      <c r="L19">
        <f>ROUND(H19+(J19*1.5),2)</f>
        <v>4.2300000000000004</v>
      </c>
      <c r="M19" t="s">
        <v>127</v>
      </c>
      <c r="N19" t="s">
        <v>19</v>
      </c>
      <c r="O19" t="s">
        <v>134</v>
      </c>
      <c r="P19" t="str">
        <f t="shared" si="3"/>
        <v>Skewed Right</v>
      </c>
      <c r="Q19" t="str">
        <f t="shared" si="4"/>
        <v>|boreratio|Boreratio of car|No null values|2.54|3.94|3.33|3.31|Values beyond the range [2.51, 4.23]|No Outliers|Skewed Right|</v>
      </c>
    </row>
    <row r="20" spans="1:17" x14ac:dyDescent="0.25">
      <c r="A20" s="6" t="s">
        <v>20</v>
      </c>
      <c r="B20" s="7">
        <v>205</v>
      </c>
      <c r="C20" s="8">
        <v>3.2554150000000002</v>
      </c>
      <c r="D20" s="7">
        <v>0.31359700000000001</v>
      </c>
      <c r="E20" s="8">
        <v>2.0699999999999998</v>
      </c>
      <c r="F20" s="7">
        <v>3.11</v>
      </c>
      <c r="G20" s="8">
        <v>3.29</v>
      </c>
      <c r="H20" s="8">
        <v>3.41</v>
      </c>
      <c r="I20" s="8">
        <v>4.17</v>
      </c>
      <c r="J20">
        <f t="shared" si="2"/>
        <v>0.30000000000000027</v>
      </c>
      <c r="K20">
        <f t="shared" ref="K20:K25" si="5">ROUND(F20-(J20*1.5),2)</f>
        <v>2.66</v>
      </c>
      <c r="L20">
        <f t="shared" ref="L20:L25" si="6">ROUND(H20+(J20*1.5),2)</f>
        <v>3.86</v>
      </c>
      <c r="N20" t="s">
        <v>20</v>
      </c>
      <c r="O20" t="s">
        <v>135</v>
      </c>
      <c r="P20" t="str">
        <f t="shared" si="3"/>
        <v>Skewed Left</v>
      </c>
      <c r="Q20" t="str">
        <f t="shared" si="4"/>
        <v>|stroke|Volume inside the engine|No null values|2.07|4.17|3.26|3.29|Values beyond the range [2.66, 3.86]||Skewed Left|</v>
      </c>
    </row>
    <row r="21" spans="1:17" x14ac:dyDescent="0.25">
      <c r="A21" s="6" t="s">
        <v>21</v>
      </c>
      <c r="B21" s="7">
        <v>205</v>
      </c>
      <c r="C21" s="8">
        <v>10.142537000000001</v>
      </c>
      <c r="D21" s="7">
        <v>3.9720399999999998</v>
      </c>
      <c r="E21" s="8">
        <v>7</v>
      </c>
      <c r="F21" s="7">
        <v>8.6</v>
      </c>
      <c r="G21" s="8">
        <v>9</v>
      </c>
      <c r="H21" s="8">
        <v>9.4</v>
      </c>
      <c r="I21" s="8">
        <v>23</v>
      </c>
      <c r="J21">
        <f t="shared" si="2"/>
        <v>0.80000000000000071</v>
      </c>
      <c r="K21">
        <f t="shared" si="5"/>
        <v>7.4</v>
      </c>
      <c r="L21">
        <f t="shared" si="6"/>
        <v>10.6</v>
      </c>
      <c r="N21" t="s">
        <v>21</v>
      </c>
      <c r="O21" t="s">
        <v>136</v>
      </c>
      <c r="P21" t="str">
        <f t="shared" si="3"/>
        <v>Skewed Right</v>
      </c>
      <c r="Q21" t="str">
        <f t="shared" si="4"/>
        <v>|compressionratio|Compression ratio of car|No null values|7|23|10.14|9|Values beyond the range [7.4, 10.6]||Skewed Right|</v>
      </c>
    </row>
    <row r="22" spans="1:17" x14ac:dyDescent="0.25">
      <c r="A22" s="6" t="s">
        <v>22</v>
      </c>
      <c r="B22" s="7">
        <v>205</v>
      </c>
      <c r="C22" s="8">
        <v>104.117073</v>
      </c>
      <c r="D22" s="7">
        <v>39.544167000000002</v>
      </c>
      <c r="E22" s="8">
        <v>48</v>
      </c>
      <c r="F22" s="7">
        <v>70</v>
      </c>
      <c r="G22" s="8">
        <v>95</v>
      </c>
      <c r="H22" s="8">
        <v>116</v>
      </c>
      <c r="I22" s="8">
        <v>288</v>
      </c>
      <c r="J22">
        <f t="shared" si="2"/>
        <v>46</v>
      </c>
      <c r="K22">
        <f t="shared" si="5"/>
        <v>1</v>
      </c>
      <c r="L22">
        <f t="shared" si="6"/>
        <v>185</v>
      </c>
      <c r="N22" t="s">
        <v>22</v>
      </c>
      <c r="O22" t="s">
        <v>116</v>
      </c>
      <c r="P22" t="str">
        <f t="shared" si="3"/>
        <v>Skewed Right</v>
      </c>
      <c r="Q22" t="str">
        <f t="shared" si="4"/>
        <v>|horsepower|Horsepower of car|No null values|48|288|104.12|95|Values beyond the range [1, 185]||Skewed Right|</v>
      </c>
    </row>
    <row r="23" spans="1:17" x14ac:dyDescent="0.25">
      <c r="A23" s="6" t="s">
        <v>23</v>
      </c>
      <c r="B23" s="7">
        <v>205</v>
      </c>
      <c r="C23" s="8">
        <v>5125.1219510000001</v>
      </c>
      <c r="D23" s="7">
        <v>476.98564299999998</v>
      </c>
      <c r="E23" s="8">
        <v>4150</v>
      </c>
      <c r="F23" s="7">
        <v>4800</v>
      </c>
      <c r="G23" s="8">
        <v>5200</v>
      </c>
      <c r="H23" s="8">
        <v>5500</v>
      </c>
      <c r="I23" s="8">
        <v>6600</v>
      </c>
      <c r="J23">
        <f t="shared" si="2"/>
        <v>700</v>
      </c>
      <c r="K23">
        <f t="shared" si="5"/>
        <v>3750</v>
      </c>
      <c r="L23">
        <f t="shared" si="6"/>
        <v>6550</v>
      </c>
      <c r="N23" t="s">
        <v>23</v>
      </c>
      <c r="O23" t="s">
        <v>117</v>
      </c>
      <c r="P23" t="str">
        <f t="shared" si="3"/>
        <v>Skewed Left</v>
      </c>
      <c r="Q23" t="str">
        <f t="shared" si="4"/>
        <v>|peakrpm|Peak RPM of car|No null values|4150|6600|5125.12|5200|Values beyond the range [3750, 6550]||Skewed Left|</v>
      </c>
    </row>
    <row r="24" spans="1:17" x14ac:dyDescent="0.25">
      <c r="A24" s="6" t="s">
        <v>24</v>
      </c>
      <c r="B24" s="7">
        <v>205</v>
      </c>
      <c r="C24" s="8">
        <v>25.219512000000002</v>
      </c>
      <c r="D24" s="7">
        <v>6.5421420000000001</v>
      </c>
      <c r="E24" s="8">
        <v>13</v>
      </c>
      <c r="F24" s="7">
        <v>19</v>
      </c>
      <c r="G24" s="8">
        <v>24</v>
      </c>
      <c r="H24" s="8">
        <v>30</v>
      </c>
      <c r="I24" s="8">
        <v>49</v>
      </c>
      <c r="J24">
        <f t="shared" si="2"/>
        <v>11</v>
      </c>
      <c r="K24">
        <f t="shared" si="5"/>
        <v>2.5</v>
      </c>
      <c r="L24">
        <f t="shared" si="6"/>
        <v>46.5</v>
      </c>
      <c r="N24" t="s">
        <v>24</v>
      </c>
      <c r="O24" t="s">
        <v>137</v>
      </c>
      <c r="P24" t="str">
        <f t="shared" si="3"/>
        <v>Skewed Right</v>
      </c>
      <c r="Q24" t="str">
        <f t="shared" si="4"/>
        <v>|citympg|Mileage in city|No null values|13|49|25.22|24|Values beyond the range [2.5, 46.5]||Skewed Right|</v>
      </c>
    </row>
    <row r="25" spans="1:17" x14ac:dyDescent="0.25">
      <c r="A25" s="6" t="s">
        <v>25</v>
      </c>
      <c r="B25" s="7">
        <v>205</v>
      </c>
      <c r="C25" s="8">
        <v>30.75122</v>
      </c>
      <c r="D25" s="7">
        <v>6.8864429999999999</v>
      </c>
      <c r="E25" s="8">
        <v>16</v>
      </c>
      <c r="F25" s="7">
        <v>25</v>
      </c>
      <c r="G25" s="8">
        <v>30</v>
      </c>
      <c r="H25" s="8">
        <v>34</v>
      </c>
      <c r="I25" s="8">
        <v>54</v>
      </c>
      <c r="J25">
        <f t="shared" si="2"/>
        <v>9</v>
      </c>
      <c r="K25">
        <f t="shared" si="5"/>
        <v>11.5</v>
      </c>
      <c r="L25">
        <f t="shared" si="6"/>
        <v>47.5</v>
      </c>
      <c r="N25" t="s">
        <v>25</v>
      </c>
      <c r="O25" t="s">
        <v>138</v>
      </c>
      <c r="P25" t="str">
        <f t="shared" si="3"/>
        <v>Skewed Right</v>
      </c>
      <c r="Q25" t="str">
        <f t="shared" si="4"/>
        <v>|highwaympg|Mileage on highway|No null values|16|54|30.75|30|Values beyond the range [11.5, 47.5]||Skewed Right|</v>
      </c>
    </row>
    <row r="26" spans="1:17" x14ac:dyDescent="0.25">
      <c r="A26" s="6" t="s">
        <v>120</v>
      </c>
      <c r="B26" s="7">
        <v>205</v>
      </c>
      <c r="C26" s="8">
        <v>13276.710571</v>
      </c>
      <c r="D26" s="7">
        <v>7988.8523320000004</v>
      </c>
      <c r="E26" s="8">
        <v>5118</v>
      </c>
      <c r="F26" s="7">
        <v>7788</v>
      </c>
      <c r="G26" s="8">
        <v>10295</v>
      </c>
      <c r="H26" s="8">
        <v>16503</v>
      </c>
      <c r="I26" s="8">
        <v>45400</v>
      </c>
      <c r="J26">
        <f t="shared" ref="J26" si="7">(H26-F26)</f>
        <v>8715</v>
      </c>
      <c r="K26">
        <f t="shared" ref="K26" si="8">ROUND(F26-(J26*1.5),2)</f>
        <v>-5284.5</v>
      </c>
      <c r="L26">
        <f t="shared" ref="L26" si="9">ROUND(H26+(J26*1.5),2)</f>
        <v>29575.5</v>
      </c>
      <c r="N26" t="s">
        <v>120</v>
      </c>
      <c r="O26" t="s">
        <v>139</v>
      </c>
      <c r="P26" t="str">
        <f t="shared" si="3"/>
        <v>Skewed Right</v>
      </c>
      <c r="Q26" t="str">
        <f t="shared" si="4"/>
        <v>|price|Price of the car|No null values|5118|45400|13276.71|10295|Values beyond the range [-5284.5, 29575.5]||Skewed Right|</v>
      </c>
    </row>
    <row r="29" spans="1:17" x14ac:dyDescent="0.25">
      <c r="A29" t="s">
        <v>4</v>
      </c>
      <c r="B29" t="s">
        <v>77</v>
      </c>
      <c r="C29" s="5" t="s">
        <v>78</v>
      </c>
      <c r="D29" t="str">
        <f>CONCATENATE("| ",A29," | ",B29, " | ", C29, " | ", "  No null values | ")</f>
        <v xml:space="preserve">| fueltype | Car Fuel Type | Gas (185 records) | Diesel (20 records) |   No null values | </v>
      </c>
    </row>
    <row r="30" spans="1:17" x14ac:dyDescent="0.25">
      <c r="A30" t="s">
        <v>5</v>
      </c>
      <c r="B30" t="s">
        <v>54</v>
      </c>
      <c r="C30" s="5" t="s">
        <v>79</v>
      </c>
      <c r="D30" t="str">
        <f t="shared" ref="D30:D32" si="10">CONCATENATE("| ",A30," | ",B30, " | ", C30, " | ", "  No null values | ")</f>
        <v xml:space="preserve">| aspiration | Aspiration used in a car  | std (168 records) | turbo (37 records) |   No null values | </v>
      </c>
    </row>
    <row r="31" spans="1:17" x14ac:dyDescent="0.25">
      <c r="A31" t="s">
        <v>6</v>
      </c>
      <c r="B31" t="s">
        <v>55</v>
      </c>
      <c r="C31" s="5" t="s">
        <v>80</v>
      </c>
      <c r="D31" t="str">
        <f t="shared" si="10"/>
        <v xml:space="preserve">| doornumber | Number of doors in a car  | four (115 records) | two (90 records) |   No null values | </v>
      </c>
    </row>
    <row r="32" spans="1:17" x14ac:dyDescent="0.25">
      <c r="A32" t="s">
        <v>9</v>
      </c>
      <c r="B32" t="s">
        <v>58</v>
      </c>
      <c r="C32" s="5" t="s">
        <v>87</v>
      </c>
      <c r="D32" t="str">
        <f t="shared" si="10"/>
        <v xml:space="preserve">| enginelocation | Location of car engine  | front (202) | rear (3) |   No null values |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opLeftCell="G134" workbookViewId="0">
      <selection activeCell="J141" sqref="J141:S151"/>
    </sheetView>
  </sheetViews>
  <sheetFormatPr defaultRowHeight="15" x14ac:dyDescent="0.25"/>
  <cols>
    <col min="1" max="1" width="31.5703125" bestFit="1" customWidth="1"/>
    <col min="10" max="10" width="16.42578125" customWidth="1"/>
    <col min="11" max="11" width="12" customWidth="1"/>
    <col min="12" max="12" width="10.85546875" customWidth="1"/>
    <col min="13" max="13" width="10.28515625" customWidth="1"/>
    <col min="14" max="14" width="10.85546875" customWidth="1"/>
    <col min="15" max="15" width="12.28515625" customWidth="1"/>
    <col min="16" max="16" width="11.85546875" customWidth="1"/>
    <col min="17" max="17" width="10.5703125" customWidth="1"/>
    <col min="18" max="18" width="10.28515625" customWidth="1"/>
    <col min="19" max="19" width="17.5703125" customWidth="1"/>
  </cols>
  <sheetData>
    <row r="1" spans="1:3" x14ac:dyDescent="0.25">
      <c r="A1" s="5" t="s">
        <v>140</v>
      </c>
      <c r="B1" t="s">
        <v>141</v>
      </c>
      <c r="C1" t="str">
        <f>CONCATENATE(TRIM(A1), ", ")</f>
        <v xml:space="preserve">{'b', </v>
      </c>
    </row>
    <row r="2" spans="1:3" x14ac:dyDescent="0.25">
      <c r="A2" s="5" t="s">
        <v>142</v>
      </c>
      <c r="B2" t="s">
        <v>143</v>
      </c>
      <c r="C2" t="str">
        <f t="shared" ref="C2:C65" si="0">CONCATENATE(TRIM(A2), ", ")</f>
        <v xml:space="preserve">'g', </v>
      </c>
    </row>
    <row r="3" spans="1:3" x14ac:dyDescent="0.25">
      <c r="A3" s="5" t="s">
        <v>144</v>
      </c>
      <c r="B3" t="s">
        <v>145</v>
      </c>
      <c r="C3" t="str">
        <f t="shared" si="0"/>
        <v xml:space="preserve">'r', </v>
      </c>
    </row>
    <row r="4" spans="1:3" x14ac:dyDescent="0.25">
      <c r="A4" s="5" t="s">
        <v>146</v>
      </c>
      <c r="B4" t="s">
        <v>147</v>
      </c>
      <c r="C4" t="str">
        <f t="shared" si="0"/>
        <v xml:space="preserve">'c', </v>
      </c>
    </row>
    <row r="5" spans="1:3" x14ac:dyDescent="0.25">
      <c r="A5" s="5" t="s">
        <v>148</v>
      </c>
      <c r="B5" t="s">
        <v>149</v>
      </c>
      <c r="C5" t="str">
        <f t="shared" si="0"/>
        <v xml:space="preserve">'m', </v>
      </c>
    </row>
    <row r="6" spans="1:3" x14ac:dyDescent="0.25">
      <c r="A6" s="5" t="s">
        <v>150</v>
      </c>
      <c r="B6" t="s">
        <v>151</v>
      </c>
      <c r="C6" t="str">
        <f t="shared" si="0"/>
        <v xml:space="preserve">'y', </v>
      </c>
    </row>
    <row r="7" spans="1:3" x14ac:dyDescent="0.25">
      <c r="A7" s="5" t="s">
        <v>152</v>
      </c>
      <c r="B7" t="s">
        <v>153</v>
      </c>
      <c r="C7" t="str">
        <f t="shared" si="0"/>
        <v xml:space="preserve">'k', </v>
      </c>
    </row>
    <row r="8" spans="1:3" x14ac:dyDescent="0.25">
      <c r="A8" s="5" t="s">
        <v>154</v>
      </c>
      <c r="B8" t="s">
        <v>155</v>
      </c>
      <c r="C8" t="str">
        <f t="shared" si="0"/>
        <v xml:space="preserve">'w', </v>
      </c>
    </row>
    <row r="9" spans="1:3" x14ac:dyDescent="0.25">
      <c r="A9" s="5" t="s">
        <v>156</v>
      </c>
      <c r="B9" t="s">
        <v>157</v>
      </c>
      <c r="C9" t="str">
        <f t="shared" si="0"/>
        <v xml:space="preserve">'aliceblue', </v>
      </c>
    </row>
    <row r="10" spans="1:3" x14ac:dyDescent="0.25">
      <c r="A10" s="5" t="s">
        <v>158</v>
      </c>
      <c r="B10" t="s">
        <v>159</v>
      </c>
      <c r="C10" t="str">
        <f t="shared" si="0"/>
        <v xml:space="preserve">'antiquewhite', </v>
      </c>
    </row>
    <row r="11" spans="1:3" x14ac:dyDescent="0.25">
      <c r="A11" s="5" t="s">
        <v>160</v>
      </c>
      <c r="B11" t="s">
        <v>161</v>
      </c>
      <c r="C11" t="str">
        <f t="shared" si="0"/>
        <v xml:space="preserve">'aqua', </v>
      </c>
    </row>
    <row r="12" spans="1:3" x14ac:dyDescent="0.25">
      <c r="A12" s="5" t="s">
        <v>162</v>
      </c>
      <c r="B12" t="s">
        <v>163</v>
      </c>
      <c r="C12" t="str">
        <f t="shared" si="0"/>
        <v xml:space="preserve">'aquamarine', </v>
      </c>
    </row>
    <row r="13" spans="1:3" x14ac:dyDescent="0.25">
      <c r="A13" s="5" t="s">
        <v>164</v>
      </c>
      <c r="B13" t="s">
        <v>165</v>
      </c>
      <c r="C13" t="str">
        <f t="shared" si="0"/>
        <v xml:space="preserve">'azure', </v>
      </c>
    </row>
    <row r="14" spans="1:3" x14ac:dyDescent="0.25">
      <c r="A14" s="5" t="s">
        <v>166</v>
      </c>
      <c r="B14" t="s">
        <v>167</v>
      </c>
      <c r="C14" t="str">
        <f t="shared" si="0"/>
        <v xml:space="preserve">'beige', </v>
      </c>
    </row>
    <row r="15" spans="1:3" x14ac:dyDescent="0.25">
      <c r="A15" s="5" t="s">
        <v>168</v>
      </c>
      <c r="B15" t="s">
        <v>169</v>
      </c>
      <c r="C15" t="str">
        <f t="shared" si="0"/>
        <v xml:space="preserve">'bisque', </v>
      </c>
    </row>
    <row r="16" spans="1:3" x14ac:dyDescent="0.25">
      <c r="A16" s="5" t="s">
        <v>170</v>
      </c>
      <c r="B16" t="s">
        <v>171</v>
      </c>
      <c r="C16" t="str">
        <f t="shared" si="0"/>
        <v xml:space="preserve">'black', </v>
      </c>
    </row>
    <row r="17" spans="1:3" x14ac:dyDescent="0.25">
      <c r="A17" s="5" t="s">
        <v>172</v>
      </c>
      <c r="B17" t="s">
        <v>173</v>
      </c>
      <c r="C17" t="str">
        <f t="shared" si="0"/>
        <v xml:space="preserve">'blanchedalmond', </v>
      </c>
    </row>
    <row r="18" spans="1:3" x14ac:dyDescent="0.25">
      <c r="A18" s="5" t="s">
        <v>174</v>
      </c>
      <c r="B18" t="s">
        <v>175</v>
      </c>
      <c r="C18" t="str">
        <f t="shared" si="0"/>
        <v xml:space="preserve">'blue', </v>
      </c>
    </row>
    <row r="19" spans="1:3" x14ac:dyDescent="0.25">
      <c r="A19" s="5" t="s">
        <v>176</v>
      </c>
      <c r="B19" t="s">
        <v>177</v>
      </c>
      <c r="C19" t="str">
        <f t="shared" si="0"/>
        <v xml:space="preserve">'blueviolet', </v>
      </c>
    </row>
    <row r="20" spans="1:3" x14ac:dyDescent="0.25">
      <c r="A20" s="5" t="s">
        <v>178</v>
      </c>
      <c r="B20" t="s">
        <v>179</v>
      </c>
      <c r="C20" t="str">
        <f t="shared" si="0"/>
        <v xml:space="preserve">'brown', </v>
      </c>
    </row>
    <row r="21" spans="1:3" x14ac:dyDescent="0.25">
      <c r="A21" s="5" t="s">
        <v>180</v>
      </c>
      <c r="B21" t="s">
        <v>181</v>
      </c>
      <c r="C21" t="str">
        <f t="shared" si="0"/>
        <v xml:space="preserve">'burlywood', </v>
      </c>
    </row>
    <row r="22" spans="1:3" x14ac:dyDescent="0.25">
      <c r="A22" s="5" t="s">
        <v>182</v>
      </c>
      <c r="B22" t="s">
        <v>183</v>
      </c>
      <c r="C22" t="str">
        <f t="shared" si="0"/>
        <v xml:space="preserve">'cadetblue', </v>
      </c>
    </row>
    <row r="23" spans="1:3" x14ac:dyDescent="0.25">
      <c r="A23" s="5" t="s">
        <v>184</v>
      </c>
      <c r="B23" t="s">
        <v>185</v>
      </c>
      <c r="C23" t="str">
        <f t="shared" si="0"/>
        <v xml:space="preserve">'chartreuse', </v>
      </c>
    </row>
    <row r="24" spans="1:3" x14ac:dyDescent="0.25">
      <c r="A24" s="5" t="s">
        <v>186</v>
      </c>
      <c r="B24" t="s">
        <v>187</v>
      </c>
      <c r="C24" t="str">
        <f t="shared" si="0"/>
        <v xml:space="preserve">'chocolate', </v>
      </c>
    </row>
    <row r="25" spans="1:3" x14ac:dyDescent="0.25">
      <c r="A25" s="5" t="s">
        <v>188</v>
      </c>
      <c r="B25" t="s">
        <v>189</v>
      </c>
      <c r="C25" t="str">
        <f t="shared" si="0"/>
        <v xml:space="preserve">'coral', </v>
      </c>
    </row>
    <row r="26" spans="1:3" x14ac:dyDescent="0.25">
      <c r="A26" s="5" t="s">
        <v>190</v>
      </c>
      <c r="B26" t="s">
        <v>191</v>
      </c>
      <c r="C26" t="str">
        <f t="shared" si="0"/>
        <v xml:space="preserve">'cornflowerblue', </v>
      </c>
    </row>
    <row r="27" spans="1:3" x14ac:dyDescent="0.25">
      <c r="A27" s="5" t="s">
        <v>192</v>
      </c>
      <c r="B27" t="s">
        <v>193</v>
      </c>
      <c r="C27" t="str">
        <f t="shared" si="0"/>
        <v xml:space="preserve">'cornsilk', </v>
      </c>
    </row>
    <row r="28" spans="1:3" x14ac:dyDescent="0.25">
      <c r="A28" s="5" t="s">
        <v>194</v>
      </c>
      <c r="B28" t="s">
        <v>195</v>
      </c>
      <c r="C28" t="str">
        <f t="shared" si="0"/>
        <v xml:space="preserve">'crimson', </v>
      </c>
    </row>
    <row r="29" spans="1:3" x14ac:dyDescent="0.25">
      <c r="A29" s="5" t="s">
        <v>196</v>
      </c>
      <c r="B29" t="s">
        <v>161</v>
      </c>
      <c r="C29" t="str">
        <f t="shared" si="0"/>
        <v xml:space="preserve">'cyan', </v>
      </c>
    </row>
    <row r="30" spans="1:3" x14ac:dyDescent="0.25">
      <c r="A30" s="5" t="s">
        <v>197</v>
      </c>
      <c r="B30" t="s">
        <v>198</v>
      </c>
      <c r="C30" t="str">
        <f t="shared" si="0"/>
        <v xml:space="preserve">'darkblue', </v>
      </c>
    </row>
    <row r="31" spans="1:3" x14ac:dyDescent="0.25">
      <c r="A31" s="5" t="s">
        <v>199</v>
      </c>
      <c r="B31" t="s">
        <v>200</v>
      </c>
      <c r="C31" t="str">
        <f t="shared" si="0"/>
        <v xml:space="preserve">'darkcyan', </v>
      </c>
    </row>
    <row r="32" spans="1:3" x14ac:dyDescent="0.25">
      <c r="A32" s="5" t="s">
        <v>201</v>
      </c>
      <c r="B32" t="s">
        <v>202</v>
      </c>
      <c r="C32" t="str">
        <f t="shared" si="0"/>
        <v xml:space="preserve">'darkgoldenrod', </v>
      </c>
    </row>
    <row r="33" spans="1:3" x14ac:dyDescent="0.25">
      <c r="A33" s="5" t="s">
        <v>203</v>
      </c>
      <c r="B33" t="s">
        <v>204</v>
      </c>
      <c r="C33" t="str">
        <f t="shared" si="0"/>
        <v xml:space="preserve">'darkgray', </v>
      </c>
    </row>
    <row r="34" spans="1:3" x14ac:dyDescent="0.25">
      <c r="A34" s="5" t="s">
        <v>205</v>
      </c>
      <c r="B34" t="s">
        <v>206</v>
      </c>
      <c r="C34" t="str">
        <f t="shared" si="0"/>
        <v xml:space="preserve">'darkgreen', </v>
      </c>
    </row>
    <row r="35" spans="1:3" x14ac:dyDescent="0.25">
      <c r="A35" s="5" t="s">
        <v>207</v>
      </c>
      <c r="B35" t="s">
        <v>204</v>
      </c>
      <c r="C35" t="str">
        <f t="shared" si="0"/>
        <v xml:space="preserve">'darkgrey', </v>
      </c>
    </row>
    <row r="36" spans="1:3" x14ac:dyDescent="0.25">
      <c r="A36" s="5" t="s">
        <v>208</v>
      </c>
      <c r="B36" t="s">
        <v>209</v>
      </c>
      <c r="C36" t="str">
        <f t="shared" si="0"/>
        <v xml:space="preserve">'darkkhaki', </v>
      </c>
    </row>
    <row r="37" spans="1:3" x14ac:dyDescent="0.25">
      <c r="A37" s="5" t="s">
        <v>210</v>
      </c>
      <c r="B37" t="s">
        <v>211</v>
      </c>
      <c r="C37" t="str">
        <f t="shared" si="0"/>
        <v xml:space="preserve">'darkmagenta', </v>
      </c>
    </row>
    <row r="38" spans="1:3" x14ac:dyDescent="0.25">
      <c r="A38" s="5" t="s">
        <v>212</v>
      </c>
      <c r="B38" t="s">
        <v>213</v>
      </c>
      <c r="C38" t="str">
        <f t="shared" si="0"/>
        <v xml:space="preserve">'darkolivegreen', </v>
      </c>
    </row>
    <row r="39" spans="1:3" x14ac:dyDescent="0.25">
      <c r="A39" s="5" t="s">
        <v>214</v>
      </c>
      <c r="B39" t="s">
        <v>215</v>
      </c>
      <c r="C39" t="str">
        <f t="shared" si="0"/>
        <v xml:space="preserve">'darkorange', </v>
      </c>
    </row>
    <row r="40" spans="1:3" x14ac:dyDescent="0.25">
      <c r="A40" s="5" t="s">
        <v>216</v>
      </c>
      <c r="B40" t="s">
        <v>217</v>
      </c>
      <c r="C40" t="str">
        <f t="shared" si="0"/>
        <v xml:space="preserve">'darkorchid', </v>
      </c>
    </row>
    <row r="41" spans="1:3" x14ac:dyDescent="0.25">
      <c r="A41" s="5" t="s">
        <v>218</v>
      </c>
      <c r="B41" t="s">
        <v>219</v>
      </c>
      <c r="C41" t="str">
        <f t="shared" si="0"/>
        <v xml:space="preserve">'darkred', </v>
      </c>
    </row>
    <row r="42" spans="1:3" x14ac:dyDescent="0.25">
      <c r="A42" s="5" t="s">
        <v>220</v>
      </c>
      <c r="B42" t="s">
        <v>221</v>
      </c>
      <c r="C42" t="str">
        <f t="shared" si="0"/>
        <v xml:space="preserve">'darksalmon', </v>
      </c>
    </row>
    <row r="43" spans="1:3" x14ac:dyDescent="0.25">
      <c r="A43" s="5" t="s">
        <v>222</v>
      </c>
      <c r="B43" t="s">
        <v>223</v>
      </c>
      <c r="C43" t="str">
        <f t="shared" si="0"/>
        <v xml:space="preserve">'darkseagreen', </v>
      </c>
    </row>
    <row r="44" spans="1:3" x14ac:dyDescent="0.25">
      <c r="A44" s="5" t="s">
        <v>224</v>
      </c>
      <c r="B44" t="s">
        <v>225</v>
      </c>
      <c r="C44" t="str">
        <f t="shared" si="0"/>
        <v xml:space="preserve">'darkslateblue', </v>
      </c>
    </row>
    <row r="45" spans="1:3" x14ac:dyDescent="0.25">
      <c r="A45" s="5" t="s">
        <v>226</v>
      </c>
      <c r="B45" t="s">
        <v>227</v>
      </c>
      <c r="C45" t="str">
        <f t="shared" si="0"/>
        <v xml:space="preserve">'darkslategray', </v>
      </c>
    </row>
    <row r="46" spans="1:3" x14ac:dyDescent="0.25">
      <c r="A46" s="5" t="s">
        <v>228</v>
      </c>
      <c r="B46" t="s">
        <v>227</v>
      </c>
      <c r="C46" t="str">
        <f t="shared" si="0"/>
        <v xml:space="preserve">'darkslategrey', </v>
      </c>
    </row>
    <row r="47" spans="1:3" x14ac:dyDescent="0.25">
      <c r="A47" s="5" t="s">
        <v>229</v>
      </c>
      <c r="B47" t="s">
        <v>230</v>
      </c>
      <c r="C47" t="str">
        <f t="shared" si="0"/>
        <v xml:space="preserve">'darkturquoise', </v>
      </c>
    </row>
    <row r="48" spans="1:3" x14ac:dyDescent="0.25">
      <c r="A48" s="5" t="s">
        <v>231</v>
      </c>
      <c r="B48" t="s">
        <v>232</v>
      </c>
      <c r="C48" t="str">
        <f t="shared" si="0"/>
        <v xml:space="preserve">'darkviolet', </v>
      </c>
    </row>
    <row r="49" spans="1:3" x14ac:dyDescent="0.25">
      <c r="A49" s="5" t="s">
        <v>233</v>
      </c>
      <c r="B49" t="s">
        <v>234</v>
      </c>
      <c r="C49" t="str">
        <f t="shared" si="0"/>
        <v xml:space="preserve">'deeppink', </v>
      </c>
    </row>
    <row r="50" spans="1:3" x14ac:dyDescent="0.25">
      <c r="A50" s="5" t="s">
        <v>235</v>
      </c>
      <c r="B50" t="s">
        <v>236</v>
      </c>
      <c r="C50" t="str">
        <f t="shared" si="0"/>
        <v xml:space="preserve">'deepskyblue', </v>
      </c>
    </row>
    <row r="51" spans="1:3" x14ac:dyDescent="0.25">
      <c r="A51" s="5" t="s">
        <v>237</v>
      </c>
      <c r="B51" t="s">
        <v>238</v>
      </c>
      <c r="C51" t="str">
        <f t="shared" si="0"/>
        <v xml:space="preserve">'dimgray', </v>
      </c>
    </row>
    <row r="52" spans="1:3" x14ac:dyDescent="0.25">
      <c r="A52" s="5" t="s">
        <v>239</v>
      </c>
      <c r="B52" t="s">
        <v>238</v>
      </c>
      <c r="C52" t="str">
        <f t="shared" si="0"/>
        <v xml:space="preserve">'dimgrey', </v>
      </c>
    </row>
    <row r="53" spans="1:3" x14ac:dyDescent="0.25">
      <c r="A53" s="5" t="s">
        <v>240</v>
      </c>
      <c r="B53" t="s">
        <v>241</v>
      </c>
      <c r="C53" t="str">
        <f t="shared" si="0"/>
        <v xml:space="preserve">'dodgerblue', </v>
      </c>
    </row>
    <row r="54" spans="1:3" x14ac:dyDescent="0.25">
      <c r="A54" s="5" t="s">
        <v>242</v>
      </c>
      <c r="B54" t="s">
        <v>243</v>
      </c>
      <c r="C54" t="str">
        <f t="shared" si="0"/>
        <v xml:space="preserve">'firebrick', </v>
      </c>
    </row>
    <row r="55" spans="1:3" x14ac:dyDescent="0.25">
      <c r="A55" s="5" t="s">
        <v>244</v>
      </c>
      <c r="B55" t="s">
        <v>245</v>
      </c>
      <c r="C55" t="str">
        <f t="shared" si="0"/>
        <v xml:space="preserve">'floralwhite', </v>
      </c>
    </row>
    <row r="56" spans="1:3" x14ac:dyDescent="0.25">
      <c r="A56" s="5" t="s">
        <v>246</v>
      </c>
      <c r="B56" t="s">
        <v>247</v>
      </c>
      <c r="C56" t="str">
        <f t="shared" si="0"/>
        <v xml:space="preserve">'forestgreen', </v>
      </c>
    </row>
    <row r="57" spans="1:3" x14ac:dyDescent="0.25">
      <c r="A57" s="5" t="s">
        <v>248</v>
      </c>
      <c r="B57" t="s">
        <v>249</v>
      </c>
      <c r="C57" t="str">
        <f t="shared" si="0"/>
        <v xml:space="preserve">'fuchsia', </v>
      </c>
    </row>
    <row r="58" spans="1:3" x14ac:dyDescent="0.25">
      <c r="A58" s="5" t="s">
        <v>250</v>
      </c>
      <c r="B58" t="s">
        <v>251</v>
      </c>
      <c r="C58" t="str">
        <f t="shared" si="0"/>
        <v xml:space="preserve">'gainsboro', </v>
      </c>
    </row>
    <row r="59" spans="1:3" x14ac:dyDescent="0.25">
      <c r="A59" s="5" t="s">
        <v>252</v>
      </c>
      <c r="B59" t="s">
        <v>253</v>
      </c>
      <c r="C59" t="str">
        <f t="shared" si="0"/>
        <v xml:space="preserve">'ghostwhite', </v>
      </c>
    </row>
    <row r="60" spans="1:3" x14ac:dyDescent="0.25">
      <c r="A60" s="5" t="s">
        <v>254</v>
      </c>
      <c r="B60" t="s">
        <v>255</v>
      </c>
      <c r="C60" t="str">
        <f t="shared" si="0"/>
        <v xml:space="preserve">'gold', </v>
      </c>
    </row>
    <row r="61" spans="1:3" x14ac:dyDescent="0.25">
      <c r="A61" s="5" t="s">
        <v>256</v>
      </c>
      <c r="B61" t="s">
        <v>257</v>
      </c>
      <c r="C61" t="str">
        <f t="shared" si="0"/>
        <v xml:space="preserve">'goldenrod', </v>
      </c>
    </row>
    <row r="62" spans="1:3" x14ac:dyDescent="0.25">
      <c r="A62" s="5" t="s">
        <v>258</v>
      </c>
      <c r="B62" t="s">
        <v>259</v>
      </c>
      <c r="C62" t="str">
        <f t="shared" si="0"/>
        <v xml:space="preserve">'gray', </v>
      </c>
    </row>
    <row r="63" spans="1:3" x14ac:dyDescent="0.25">
      <c r="A63" s="5" t="s">
        <v>260</v>
      </c>
      <c r="B63" t="s">
        <v>261</v>
      </c>
      <c r="C63" t="str">
        <f t="shared" si="0"/>
        <v xml:space="preserve">'green', </v>
      </c>
    </row>
    <row r="64" spans="1:3" x14ac:dyDescent="0.25">
      <c r="A64" s="5" t="s">
        <v>262</v>
      </c>
      <c r="B64" t="s">
        <v>263</v>
      </c>
      <c r="C64" t="str">
        <f t="shared" si="0"/>
        <v xml:space="preserve">'greenyellow', </v>
      </c>
    </row>
    <row r="65" spans="1:3" x14ac:dyDescent="0.25">
      <c r="A65" s="5" t="s">
        <v>264</v>
      </c>
      <c r="B65" t="s">
        <v>259</v>
      </c>
      <c r="C65" t="str">
        <f t="shared" si="0"/>
        <v xml:space="preserve">'grey', </v>
      </c>
    </row>
    <row r="66" spans="1:3" x14ac:dyDescent="0.25">
      <c r="A66" s="5" t="s">
        <v>265</v>
      </c>
      <c r="B66" t="s">
        <v>266</v>
      </c>
      <c r="C66" t="str">
        <f t="shared" ref="C66:C129" si="1">CONCATENATE(TRIM(A66), ", ")</f>
        <v xml:space="preserve">'honeydew', </v>
      </c>
    </row>
    <row r="67" spans="1:3" x14ac:dyDescent="0.25">
      <c r="A67" s="5" t="s">
        <v>267</v>
      </c>
      <c r="B67" t="s">
        <v>268</v>
      </c>
      <c r="C67" t="str">
        <f t="shared" si="1"/>
        <v xml:space="preserve">'hotpink', </v>
      </c>
    </row>
    <row r="68" spans="1:3" x14ac:dyDescent="0.25">
      <c r="A68" s="5" t="s">
        <v>269</v>
      </c>
      <c r="B68" t="s">
        <v>270</v>
      </c>
      <c r="C68" t="str">
        <f t="shared" si="1"/>
        <v xml:space="preserve">'indianred', </v>
      </c>
    </row>
    <row r="69" spans="1:3" x14ac:dyDescent="0.25">
      <c r="A69" s="5" t="s">
        <v>271</v>
      </c>
      <c r="B69" t="s">
        <v>272</v>
      </c>
      <c r="C69" t="str">
        <f t="shared" si="1"/>
        <v xml:space="preserve">'indigo', </v>
      </c>
    </row>
    <row r="70" spans="1:3" x14ac:dyDescent="0.25">
      <c r="A70" s="5" t="s">
        <v>273</v>
      </c>
      <c r="B70" t="s">
        <v>274</v>
      </c>
      <c r="C70" t="str">
        <f t="shared" si="1"/>
        <v xml:space="preserve">'ivory', </v>
      </c>
    </row>
    <row r="71" spans="1:3" x14ac:dyDescent="0.25">
      <c r="A71" s="5" t="s">
        <v>275</v>
      </c>
      <c r="B71" t="s">
        <v>276</v>
      </c>
      <c r="C71" t="str">
        <f t="shared" si="1"/>
        <v xml:space="preserve">'khaki', </v>
      </c>
    </row>
    <row r="72" spans="1:3" x14ac:dyDescent="0.25">
      <c r="A72" s="5" t="s">
        <v>277</v>
      </c>
      <c r="B72" t="s">
        <v>278</v>
      </c>
      <c r="C72" t="str">
        <f t="shared" si="1"/>
        <v xml:space="preserve">'lavender', </v>
      </c>
    </row>
    <row r="73" spans="1:3" x14ac:dyDescent="0.25">
      <c r="A73" s="5" t="s">
        <v>279</v>
      </c>
      <c r="B73" t="s">
        <v>280</v>
      </c>
      <c r="C73" t="str">
        <f t="shared" si="1"/>
        <v xml:space="preserve">'lavenderblush', </v>
      </c>
    </row>
    <row r="74" spans="1:3" x14ac:dyDescent="0.25">
      <c r="A74" s="5" t="s">
        <v>281</v>
      </c>
      <c r="B74" t="s">
        <v>282</v>
      </c>
      <c r="C74" t="str">
        <f t="shared" si="1"/>
        <v xml:space="preserve">'lawngreen', </v>
      </c>
    </row>
    <row r="75" spans="1:3" x14ac:dyDescent="0.25">
      <c r="A75" s="5" t="s">
        <v>283</v>
      </c>
      <c r="B75" t="s">
        <v>284</v>
      </c>
      <c r="C75" t="str">
        <f t="shared" si="1"/>
        <v xml:space="preserve">'lemonchiffon', </v>
      </c>
    </row>
    <row r="76" spans="1:3" x14ac:dyDescent="0.25">
      <c r="A76" s="5" t="s">
        <v>285</v>
      </c>
      <c r="B76" t="s">
        <v>286</v>
      </c>
      <c r="C76" t="str">
        <f t="shared" si="1"/>
        <v xml:space="preserve">'lightblue', </v>
      </c>
    </row>
    <row r="77" spans="1:3" x14ac:dyDescent="0.25">
      <c r="A77" s="5" t="s">
        <v>287</v>
      </c>
      <c r="B77" t="s">
        <v>288</v>
      </c>
      <c r="C77" t="str">
        <f t="shared" si="1"/>
        <v xml:space="preserve">'lightcoral', </v>
      </c>
    </row>
    <row r="78" spans="1:3" x14ac:dyDescent="0.25">
      <c r="A78" s="5" t="s">
        <v>289</v>
      </c>
      <c r="B78" t="s">
        <v>290</v>
      </c>
      <c r="C78" t="str">
        <f t="shared" si="1"/>
        <v xml:space="preserve">'lightcyan', </v>
      </c>
    </row>
    <row r="79" spans="1:3" x14ac:dyDescent="0.25">
      <c r="A79" s="5" t="s">
        <v>291</v>
      </c>
      <c r="B79" t="s">
        <v>292</v>
      </c>
      <c r="C79" t="str">
        <f t="shared" si="1"/>
        <v xml:space="preserve">'lightgoldenrodyellow', </v>
      </c>
    </row>
    <row r="80" spans="1:3" x14ac:dyDescent="0.25">
      <c r="A80" s="5" t="s">
        <v>293</v>
      </c>
      <c r="B80" t="s">
        <v>294</v>
      </c>
      <c r="C80" t="str">
        <f t="shared" si="1"/>
        <v xml:space="preserve">'lightgray', </v>
      </c>
    </row>
    <row r="81" spans="1:3" x14ac:dyDescent="0.25">
      <c r="A81" s="5" t="s">
        <v>295</v>
      </c>
      <c r="B81" t="s">
        <v>296</v>
      </c>
      <c r="C81" t="str">
        <f t="shared" si="1"/>
        <v xml:space="preserve">'lightgreen', </v>
      </c>
    </row>
    <row r="82" spans="1:3" x14ac:dyDescent="0.25">
      <c r="A82" s="5" t="s">
        <v>297</v>
      </c>
      <c r="B82" t="s">
        <v>294</v>
      </c>
      <c r="C82" t="str">
        <f t="shared" si="1"/>
        <v xml:space="preserve">'lightgrey', </v>
      </c>
    </row>
    <row r="83" spans="1:3" x14ac:dyDescent="0.25">
      <c r="A83" s="5" t="s">
        <v>298</v>
      </c>
      <c r="B83" t="s">
        <v>299</v>
      </c>
      <c r="C83" t="str">
        <f t="shared" si="1"/>
        <v xml:space="preserve">'lightpink', </v>
      </c>
    </row>
    <row r="84" spans="1:3" x14ac:dyDescent="0.25">
      <c r="A84" s="5" t="s">
        <v>300</v>
      </c>
      <c r="B84" t="s">
        <v>301</v>
      </c>
      <c r="C84" t="str">
        <f t="shared" si="1"/>
        <v xml:space="preserve">'lightsalmon', </v>
      </c>
    </row>
    <row r="85" spans="1:3" x14ac:dyDescent="0.25">
      <c r="A85" s="5" t="s">
        <v>302</v>
      </c>
      <c r="B85" t="s">
        <v>303</v>
      </c>
      <c r="C85" t="str">
        <f t="shared" si="1"/>
        <v xml:space="preserve">'lightseagreen', </v>
      </c>
    </row>
    <row r="86" spans="1:3" x14ac:dyDescent="0.25">
      <c r="A86" s="5" t="s">
        <v>304</v>
      </c>
      <c r="B86" t="s">
        <v>305</v>
      </c>
      <c r="C86" t="str">
        <f t="shared" si="1"/>
        <v xml:space="preserve">'lightskyblue', </v>
      </c>
    </row>
    <row r="87" spans="1:3" x14ac:dyDescent="0.25">
      <c r="A87" s="5" t="s">
        <v>306</v>
      </c>
      <c r="B87" t="s">
        <v>307</v>
      </c>
      <c r="C87" t="str">
        <f t="shared" si="1"/>
        <v xml:space="preserve">'lightslategray', </v>
      </c>
    </row>
    <row r="88" spans="1:3" x14ac:dyDescent="0.25">
      <c r="A88" s="5" t="s">
        <v>308</v>
      </c>
      <c r="B88" t="s">
        <v>307</v>
      </c>
      <c r="C88" t="str">
        <f t="shared" si="1"/>
        <v xml:space="preserve">'lightslategrey', </v>
      </c>
    </row>
    <row r="89" spans="1:3" x14ac:dyDescent="0.25">
      <c r="A89" s="5" t="s">
        <v>309</v>
      </c>
      <c r="B89" t="s">
        <v>310</v>
      </c>
      <c r="C89" t="str">
        <f t="shared" si="1"/>
        <v xml:space="preserve">'lightsteelblue', </v>
      </c>
    </row>
    <row r="90" spans="1:3" x14ac:dyDescent="0.25">
      <c r="A90" s="5" t="s">
        <v>311</v>
      </c>
      <c r="B90" t="s">
        <v>312</v>
      </c>
      <c r="C90" t="str">
        <f t="shared" si="1"/>
        <v xml:space="preserve">'lightyellow', </v>
      </c>
    </row>
    <row r="91" spans="1:3" x14ac:dyDescent="0.25">
      <c r="A91" s="5" t="s">
        <v>313</v>
      </c>
      <c r="B91" t="s">
        <v>314</v>
      </c>
      <c r="C91" t="str">
        <f t="shared" si="1"/>
        <v xml:space="preserve">'lime', </v>
      </c>
    </row>
    <row r="92" spans="1:3" x14ac:dyDescent="0.25">
      <c r="A92" s="5" t="s">
        <v>315</v>
      </c>
      <c r="B92" t="s">
        <v>316</v>
      </c>
      <c r="C92" t="str">
        <f t="shared" si="1"/>
        <v xml:space="preserve">'limegreen', </v>
      </c>
    </row>
    <row r="93" spans="1:3" x14ac:dyDescent="0.25">
      <c r="A93" s="5" t="s">
        <v>317</v>
      </c>
      <c r="B93" t="s">
        <v>318</v>
      </c>
      <c r="C93" t="str">
        <f t="shared" si="1"/>
        <v xml:space="preserve">'linen', </v>
      </c>
    </row>
    <row r="94" spans="1:3" x14ac:dyDescent="0.25">
      <c r="A94" s="5" t="s">
        <v>319</v>
      </c>
      <c r="B94" t="s">
        <v>249</v>
      </c>
      <c r="C94" t="str">
        <f t="shared" si="1"/>
        <v xml:space="preserve">'magenta', </v>
      </c>
    </row>
    <row r="95" spans="1:3" x14ac:dyDescent="0.25">
      <c r="A95" s="5" t="s">
        <v>320</v>
      </c>
      <c r="B95" t="s">
        <v>321</v>
      </c>
      <c r="C95" t="str">
        <f t="shared" si="1"/>
        <v xml:space="preserve">'maroon', </v>
      </c>
    </row>
    <row r="96" spans="1:3" x14ac:dyDescent="0.25">
      <c r="A96" s="5" t="s">
        <v>322</v>
      </c>
      <c r="B96" t="s">
        <v>323</v>
      </c>
      <c r="C96" t="str">
        <f t="shared" si="1"/>
        <v xml:space="preserve">'mediumaquamarine', </v>
      </c>
    </row>
    <row r="97" spans="1:19" x14ac:dyDescent="0.25">
      <c r="A97" s="5" t="s">
        <v>324</v>
      </c>
      <c r="B97" t="s">
        <v>325</v>
      </c>
      <c r="C97" t="str">
        <f t="shared" si="1"/>
        <v xml:space="preserve">'mediumblue', </v>
      </c>
    </row>
    <row r="98" spans="1:19" x14ac:dyDescent="0.25">
      <c r="A98" s="5" t="s">
        <v>326</v>
      </c>
      <c r="B98" t="s">
        <v>327</v>
      </c>
      <c r="C98" t="str">
        <f t="shared" si="1"/>
        <v xml:space="preserve">'mediumorchid', </v>
      </c>
    </row>
    <row r="99" spans="1:19" x14ac:dyDescent="0.25">
      <c r="A99" s="5" t="s">
        <v>328</v>
      </c>
      <c r="B99" t="s">
        <v>329</v>
      </c>
      <c r="C99" t="str">
        <f t="shared" si="1"/>
        <v xml:space="preserve">'mediumpurple', </v>
      </c>
    </row>
    <row r="100" spans="1:19" x14ac:dyDescent="0.25">
      <c r="A100" s="5" t="s">
        <v>330</v>
      </c>
      <c r="B100" t="s">
        <v>331</v>
      </c>
      <c r="C100" t="str">
        <f t="shared" si="1"/>
        <v xml:space="preserve">'mediumseagreen', </v>
      </c>
    </row>
    <row r="101" spans="1:19" x14ac:dyDescent="0.25">
      <c r="A101" s="5" t="s">
        <v>332</v>
      </c>
      <c r="B101" t="s">
        <v>333</v>
      </c>
      <c r="C101" t="str">
        <f t="shared" si="1"/>
        <v xml:space="preserve">'mediumslateblue', </v>
      </c>
    </row>
    <row r="102" spans="1:19" x14ac:dyDescent="0.25">
      <c r="A102" s="5" t="s">
        <v>334</v>
      </c>
      <c r="B102" t="s">
        <v>335</v>
      </c>
      <c r="C102" t="str">
        <f t="shared" si="1"/>
        <v xml:space="preserve">'mediumspringgreen', </v>
      </c>
    </row>
    <row r="103" spans="1:19" x14ac:dyDescent="0.25">
      <c r="A103" s="5" t="s">
        <v>336</v>
      </c>
      <c r="B103" t="s">
        <v>337</v>
      </c>
      <c r="C103" t="str">
        <f t="shared" si="1"/>
        <v xml:space="preserve">'mediumturquoise', </v>
      </c>
    </row>
    <row r="104" spans="1:19" x14ac:dyDescent="0.25">
      <c r="A104" s="5" t="s">
        <v>338</v>
      </c>
      <c r="B104" t="s">
        <v>339</v>
      </c>
      <c r="C104" t="str">
        <f t="shared" si="1"/>
        <v xml:space="preserve">'mediumvioletred', </v>
      </c>
    </row>
    <row r="105" spans="1:19" x14ac:dyDescent="0.25">
      <c r="A105" s="5" t="s">
        <v>340</v>
      </c>
      <c r="B105" t="s">
        <v>341</v>
      </c>
      <c r="C105" t="str">
        <f t="shared" si="1"/>
        <v xml:space="preserve">'midnightblue', </v>
      </c>
    </row>
    <row r="106" spans="1:19" x14ac:dyDescent="0.25">
      <c r="A106" s="5" t="s">
        <v>342</v>
      </c>
      <c r="B106" t="s">
        <v>343</v>
      </c>
      <c r="C106" t="str">
        <f t="shared" si="1"/>
        <v xml:space="preserve">'mintcream', </v>
      </c>
    </row>
    <row r="107" spans="1:19" x14ac:dyDescent="0.25">
      <c r="A107" s="5" t="s">
        <v>344</v>
      </c>
      <c r="B107" t="s">
        <v>345</v>
      </c>
      <c r="C107" t="str">
        <f t="shared" si="1"/>
        <v xml:space="preserve">'mistyrose', </v>
      </c>
    </row>
    <row r="108" spans="1:19" x14ac:dyDescent="0.25">
      <c r="A108" s="5" t="s">
        <v>346</v>
      </c>
      <c r="B108" t="s">
        <v>347</v>
      </c>
      <c r="C108" t="str">
        <f t="shared" si="1"/>
        <v xml:space="preserve">'moccasin', </v>
      </c>
    </row>
    <row r="109" spans="1:19" x14ac:dyDescent="0.25">
      <c r="A109" s="5" t="s">
        <v>348</v>
      </c>
      <c r="B109" t="s">
        <v>349</v>
      </c>
      <c r="C109" t="str">
        <f t="shared" si="1"/>
        <v xml:space="preserve">'navajowhite', </v>
      </c>
    </row>
    <row r="110" spans="1:19" ht="24" x14ac:dyDescent="0.25">
      <c r="A110" s="5" t="s">
        <v>350</v>
      </c>
      <c r="B110" t="s">
        <v>351</v>
      </c>
      <c r="C110" t="str">
        <f t="shared" si="1"/>
        <v xml:space="preserve">'navy', </v>
      </c>
      <c r="J110" s="6" t="s">
        <v>10</v>
      </c>
      <c r="K110" s="6" t="s">
        <v>11</v>
      </c>
      <c r="L110" s="6" t="s">
        <v>12</v>
      </c>
      <c r="M110" s="6" t="s">
        <v>13</v>
      </c>
      <c r="N110" s="6" t="s">
        <v>14</v>
      </c>
      <c r="O110" s="6" t="s">
        <v>17</v>
      </c>
      <c r="P110" s="6" t="s">
        <v>19</v>
      </c>
      <c r="Q110" s="6" t="s">
        <v>20</v>
      </c>
      <c r="R110" s="6" t="s">
        <v>21</v>
      </c>
      <c r="S110" s="6" t="s">
        <v>22</v>
      </c>
    </row>
    <row r="111" spans="1:19" x14ac:dyDescent="0.25">
      <c r="A111" s="5" t="s">
        <v>352</v>
      </c>
      <c r="B111" t="s">
        <v>353</v>
      </c>
      <c r="C111" t="str">
        <f t="shared" si="1"/>
        <v xml:space="preserve">'oldlace', </v>
      </c>
      <c r="I111" s="8" t="s">
        <v>120</v>
      </c>
      <c r="J111" s="8">
        <v>0.577816</v>
      </c>
      <c r="K111" s="8">
        <v>0.68291999999999997</v>
      </c>
      <c r="L111" s="8">
        <v>0.75932500000000003</v>
      </c>
      <c r="M111" s="8">
        <v>0.119336</v>
      </c>
      <c r="N111" s="8">
        <v>0.83530499999999996</v>
      </c>
      <c r="O111" s="8">
        <v>0.87414499999999995</v>
      </c>
      <c r="P111" s="8">
        <v>0.55317300000000003</v>
      </c>
      <c r="Q111" s="8">
        <v>7.9443E-2</v>
      </c>
      <c r="R111" s="8">
        <v>6.7984000000000003E-2</v>
      </c>
      <c r="S111" s="8">
        <v>0.80813900000000005</v>
      </c>
    </row>
    <row r="112" spans="1:19" x14ac:dyDescent="0.25">
      <c r="A112" s="5" t="s">
        <v>354</v>
      </c>
      <c r="B112" t="s">
        <v>355</v>
      </c>
      <c r="C112" t="str">
        <f t="shared" si="1"/>
        <v xml:space="preserve">'olive', </v>
      </c>
    </row>
    <row r="113" spans="1:19" x14ac:dyDescent="0.25">
      <c r="A113" s="5" t="s">
        <v>356</v>
      </c>
      <c r="B113" t="s">
        <v>357</v>
      </c>
      <c r="C113" t="str">
        <f t="shared" si="1"/>
        <v xml:space="preserve">'olivedrab', </v>
      </c>
      <c r="J113" s="11" t="s">
        <v>17</v>
      </c>
      <c r="K113" s="8">
        <v>0.87414499999999995</v>
      </c>
      <c r="L113">
        <f t="shared" ref="L113:L125" si="2">ROUND(K113,2)</f>
        <v>0.87</v>
      </c>
      <c r="N113" t="str">
        <f>CONCATENATE("|",J113,"|",L113,"|")</f>
        <v>|enginesize|0.87|</v>
      </c>
    </row>
    <row r="114" spans="1:19" x14ac:dyDescent="0.25">
      <c r="A114" s="5" t="s">
        <v>358</v>
      </c>
      <c r="B114" t="s">
        <v>359</v>
      </c>
      <c r="C114" t="str">
        <f t="shared" si="1"/>
        <v xml:space="preserve">'orange', </v>
      </c>
      <c r="J114" s="11" t="s">
        <v>14</v>
      </c>
      <c r="K114" s="8">
        <v>0.83530499999999996</v>
      </c>
      <c r="L114">
        <f t="shared" si="2"/>
        <v>0.84</v>
      </c>
      <c r="N114" t="str">
        <f t="shared" ref="N114:N125" si="3">CONCATENATE("|",J114,"|",L114,"|")</f>
        <v>|curbweight|0.84|</v>
      </c>
    </row>
    <row r="115" spans="1:19" x14ac:dyDescent="0.25">
      <c r="A115" s="5" t="s">
        <v>360</v>
      </c>
      <c r="B115" t="s">
        <v>361</v>
      </c>
      <c r="C115" t="str">
        <f t="shared" si="1"/>
        <v xml:space="preserve">'orangered', </v>
      </c>
      <c r="J115" s="11" t="s">
        <v>22</v>
      </c>
      <c r="K115" s="8">
        <v>0.80813900000000005</v>
      </c>
      <c r="L115">
        <f t="shared" si="2"/>
        <v>0.81</v>
      </c>
      <c r="N115" t="str">
        <f t="shared" si="3"/>
        <v>|horsepower|0.81|</v>
      </c>
    </row>
    <row r="116" spans="1:19" x14ac:dyDescent="0.25">
      <c r="A116" s="5" t="s">
        <v>362</v>
      </c>
      <c r="B116" t="s">
        <v>363</v>
      </c>
      <c r="C116" t="str">
        <f t="shared" si="1"/>
        <v xml:space="preserve">'orchid', </v>
      </c>
      <c r="J116" s="11" t="s">
        <v>12</v>
      </c>
      <c r="K116" s="8">
        <v>0.75932500000000003</v>
      </c>
      <c r="L116">
        <f t="shared" si="2"/>
        <v>0.76</v>
      </c>
      <c r="N116" t="str">
        <f t="shared" si="3"/>
        <v>|carwidth|0.76|</v>
      </c>
    </row>
    <row r="117" spans="1:19" x14ac:dyDescent="0.25">
      <c r="A117" s="5" t="s">
        <v>364</v>
      </c>
      <c r="B117" t="s">
        <v>365</v>
      </c>
      <c r="C117" t="str">
        <f t="shared" si="1"/>
        <v xml:space="preserve">'palegoldenrod', </v>
      </c>
      <c r="J117" s="11" t="s">
        <v>11</v>
      </c>
      <c r="K117" s="8">
        <v>0.68291999999999997</v>
      </c>
      <c r="L117">
        <f t="shared" si="2"/>
        <v>0.68</v>
      </c>
      <c r="N117" t="str">
        <f t="shared" si="3"/>
        <v>|carlength|0.68|</v>
      </c>
    </row>
    <row r="118" spans="1:19" x14ac:dyDescent="0.25">
      <c r="A118" s="5" t="s">
        <v>366</v>
      </c>
      <c r="B118" t="s">
        <v>367</v>
      </c>
      <c r="C118" t="str">
        <f t="shared" si="1"/>
        <v xml:space="preserve">'palegreen', </v>
      </c>
      <c r="J118" s="11" t="s">
        <v>10</v>
      </c>
      <c r="K118" s="8">
        <v>0.577816</v>
      </c>
      <c r="L118">
        <f t="shared" si="2"/>
        <v>0.57999999999999996</v>
      </c>
      <c r="N118" t="str">
        <f t="shared" si="3"/>
        <v>|wheelbase|0.58|</v>
      </c>
    </row>
    <row r="119" spans="1:19" x14ac:dyDescent="0.25">
      <c r="A119" s="5" t="s">
        <v>368</v>
      </c>
      <c r="B119" t="s">
        <v>369</v>
      </c>
      <c r="C119" t="str">
        <f t="shared" si="1"/>
        <v xml:space="preserve">'paleturquoise', </v>
      </c>
      <c r="J119" s="11" t="s">
        <v>19</v>
      </c>
      <c r="K119" s="8">
        <v>0.55317300000000003</v>
      </c>
      <c r="L119">
        <f t="shared" si="2"/>
        <v>0.55000000000000004</v>
      </c>
      <c r="N119" t="str">
        <f t="shared" si="3"/>
        <v>|boreratio|0.55|</v>
      </c>
    </row>
    <row r="120" spans="1:19" x14ac:dyDescent="0.25">
      <c r="A120" s="5" t="s">
        <v>370</v>
      </c>
      <c r="B120" t="s">
        <v>371</v>
      </c>
      <c r="C120" t="str">
        <f t="shared" si="1"/>
        <v xml:space="preserve">'palevioletred', </v>
      </c>
      <c r="J120" s="11" t="s">
        <v>13</v>
      </c>
      <c r="K120" s="8">
        <v>0.119336</v>
      </c>
      <c r="L120">
        <f t="shared" si="2"/>
        <v>0.12</v>
      </c>
      <c r="N120" t="str">
        <f t="shared" si="3"/>
        <v>|carheight|0.12|</v>
      </c>
    </row>
    <row r="121" spans="1:19" x14ac:dyDescent="0.25">
      <c r="A121" s="5" t="s">
        <v>372</v>
      </c>
      <c r="B121" t="s">
        <v>373</v>
      </c>
      <c r="C121" t="str">
        <f t="shared" si="1"/>
        <v xml:space="preserve">'papayawhip', </v>
      </c>
      <c r="J121" s="11" t="s">
        <v>20</v>
      </c>
      <c r="K121" s="8">
        <v>7.9443E-2</v>
      </c>
      <c r="L121">
        <f t="shared" si="2"/>
        <v>0.08</v>
      </c>
      <c r="N121" t="str">
        <f t="shared" si="3"/>
        <v>|stroke|0.08|</v>
      </c>
    </row>
    <row r="122" spans="1:19" x14ac:dyDescent="0.25">
      <c r="A122" s="5" t="s">
        <v>374</v>
      </c>
      <c r="B122" t="s">
        <v>375</v>
      </c>
      <c r="C122" t="str">
        <f t="shared" si="1"/>
        <v xml:space="preserve">'peachpuff', </v>
      </c>
      <c r="J122" s="11" t="s">
        <v>21</v>
      </c>
      <c r="K122" s="8">
        <v>6.7984000000000003E-2</v>
      </c>
      <c r="L122">
        <f t="shared" si="2"/>
        <v>7.0000000000000007E-2</v>
      </c>
      <c r="N122" t="str">
        <f t="shared" si="3"/>
        <v>|compressionratio|0.07|</v>
      </c>
    </row>
    <row r="123" spans="1:19" x14ac:dyDescent="0.25">
      <c r="A123" s="5" t="s">
        <v>376</v>
      </c>
      <c r="B123" t="s">
        <v>377</v>
      </c>
      <c r="C123" t="str">
        <f t="shared" si="1"/>
        <v xml:space="preserve">'peru', </v>
      </c>
      <c r="J123" s="11" t="s">
        <v>23</v>
      </c>
      <c r="K123" s="8">
        <v>-8.5266999999999996E-2</v>
      </c>
      <c r="L123">
        <f t="shared" si="2"/>
        <v>-0.09</v>
      </c>
      <c r="N123" t="str">
        <f t="shared" si="3"/>
        <v>|peakrpm|-0.09|</v>
      </c>
    </row>
    <row r="124" spans="1:19" x14ac:dyDescent="0.25">
      <c r="A124" s="5" t="s">
        <v>378</v>
      </c>
      <c r="B124" t="s">
        <v>379</v>
      </c>
      <c r="C124" t="str">
        <f t="shared" si="1"/>
        <v xml:space="preserve">'pink', </v>
      </c>
      <c r="J124" s="11" t="s">
        <v>24</v>
      </c>
      <c r="K124" s="8">
        <v>-0.685751</v>
      </c>
      <c r="L124">
        <f t="shared" si="2"/>
        <v>-0.69</v>
      </c>
      <c r="N124" t="str">
        <f t="shared" si="3"/>
        <v>|citympg|-0.69|</v>
      </c>
    </row>
    <row r="125" spans="1:19" x14ac:dyDescent="0.25">
      <c r="A125" s="5" t="s">
        <v>380</v>
      </c>
      <c r="B125" t="s">
        <v>381</v>
      </c>
      <c r="C125" t="str">
        <f t="shared" si="1"/>
        <v xml:space="preserve">'plum', </v>
      </c>
      <c r="J125" s="11" t="s">
        <v>25</v>
      </c>
      <c r="K125" s="8">
        <v>-0.69759899999999997</v>
      </c>
      <c r="L125">
        <f t="shared" si="2"/>
        <v>-0.7</v>
      </c>
      <c r="N125" t="str">
        <f t="shared" si="3"/>
        <v>|highwaympg|-0.7|</v>
      </c>
    </row>
    <row r="126" spans="1:19" x14ac:dyDescent="0.25">
      <c r="A126" s="5" t="s">
        <v>382</v>
      </c>
      <c r="B126" t="s">
        <v>383</v>
      </c>
      <c r="C126" t="str">
        <f t="shared" si="1"/>
        <v xml:space="preserve">'powderblue', </v>
      </c>
    </row>
    <row r="127" spans="1:19" x14ac:dyDescent="0.25">
      <c r="A127" s="5" t="s">
        <v>384</v>
      </c>
      <c r="B127" t="s">
        <v>385</v>
      </c>
      <c r="C127" t="str">
        <f t="shared" si="1"/>
        <v xml:space="preserve">'purple', </v>
      </c>
    </row>
    <row r="128" spans="1:19" x14ac:dyDescent="0.25">
      <c r="A128" s="5" t="s">
        <v>386</v>
      </c>
      <c r="B128" t="s">
        <v>387</v>
      </c>
      <c r="C128" t="str">
        <f t="shared" si="1"/>
        <v xml:space="preserve">'rebeccapurple', </v>
      </c>
      <c r="J128" t="s">
        <v>446</v>
      </c>
      <c r="K128" s="6" t="s">
        <v>447</v>
      </c>
      <c r="L128" s="6" t="s">
        <v>448</v>
      </c>
      <c r="M128" s="6" t="s">
        <v>449</v>
      </c>
      <c r="N128" s="6" t="s">
        <v>450</v>
      </c>
      <c r="O128" s="6" t="s">
        <v>451</v>
      </c>
      <c r="P128" s="6" t="s">
        <v>452</v>
      </c>
      <c r="Q128" s="6" t="s">
        <v>453</v>
      </c>
      <c r="R128" s="6" t="s">
        <v>454</v>
      </c>
      <c r="S128" s="6" t="s">
        <v>455</v>
      </c>
    </row>
    <row r="129" spans="1:19" ht="24" x14ac:dyDescent="0.25">
      <c r="A129" s="5" t="s">
        <v>388</v>
      </c>
      <c r="B129" t="s">
        <v>389</v>
      </c>
      <c r="C129" t="str">
        <f t="shared" si="1"/>
        <v xml:space="preserve">'red', </v>
      </c>
      <c r="K129" s="6" t="s">
        <v>10</v>
      </c>
      <c r="L129" s="6" t="s">
        <v>11</v>
      </c>
      <c r="M129" s="6" t="s">
        <v>12</v>
      </c>
      <c r="N129" s="6" t="s">
        <v>13</v>
      </c>
      <c r="O129" s="6" t="s">
        <v>14</v>
      </c>
      <c r="P129" s="6" t="s">
        <v>17</v>
      </c>
      <c r="Q129" s="6" t="s">
        <v>19</v>
      </c>
      <c r="R129" s="6" t="s">
        <v>20</v>
      </c>
      <c r="S129" s="6" t="s">
        <v>21</v>
      </c>
    </row>
    <row r="130" spans="1:19" x14ac:dyDescent="0.25">
      <c r="A130" s="5" t="s">
        <v>390</v>
      </c>
      <c r="B130" t="s">
        <v>391</v>
      </c>
      <c r="C130" t="str">
        <f t="shared" ref="C130:C156" si="4">CONCATENATE(TRIM(A130), ", ")</f>
        <v xml:space="preserve">'rosybrown', </v>
      </c>
    </row>
    <row r="131" spans="1:19" x14ac:dyDescent="0.25">
      <c r="A131" s="5" t="s">
        <v>392</v>
      </c>
      <c r="B131" t="s">
        <v>393</v>
      </c>
      <c r="C131" t="str">
        <f t="shared" si="4"/>
        <v xml:space="preserve">'royalblue', </v>
      </c>
    </row>
    <row r="132" spans="1:19" x14ac:dyDescent="0.25">
      <c r="A132" s="5" t="s">
        <v>394</v>
      </c>
      <c r="B132" t="s">
        <v>395</v>
      </c>
      <c r="C132" t="str">
        <f t="shared" si="4"/>
        <v xml:space="preserve">'saddlebrown', </v>
      </c>
    </row>
    <row r="133" spans="1:19" x14ac:dyDescent="0.25">
      <c r="A133" s="5" t="s">
        <v>396</v>
      </c>
      <c r="B133" t="s">
        <v>397</v>
      </c>
      <c r="C133" t="str">
        <f t="shared" si="4"/>
        <v xml:space="preserve">'salmon', </v>
      </c>
    </row>
    <row r="134" spans="1:19" x14ac:dyDescent="0.25">
      <c r="A134" s="5" t="s">
        <v>398</v>
      </c>
      <c r="B134" t="s">
        <v>399</v>
      </c>
      <c r="C134" t="str">
        <f t="shared" si="4"/>
        <v xml:space="preserve">'sandybrown', </v>
      </c>
    </row>
    <row r="135" spans="1:19" x14ac:dyDescent="0.25">
      <c r="A135" s="5" t="s">
        <v>400</v>
      </c>
      <c r="B135" t="s">
        <v>401</v>
      </c>
      <c r="C135" t="str">
        <f t="shared" si="4"/>
        <v xml:space="preserve">'seagreen', </v>
      </c>
    </row>
    <row r="136" spans="1:19" x14ac:dyDescent="0.25">
      <c r="A136" s="5" t="s">
        <v>402</v>
      </c>
      <c r="B136" t="s">
        <v>403</v>
      </c>
      <c r="C136" t="str">
        <f t="shared" si="4"/>
        <v xml:space="preserve">'seashell', </v>
      </c>
    </row>
    <row r="137" spans="1:19" x14ac:dyDescent="0.25">
      <c r="A137" s="5" t="s">
        <v>404</v>
      </c>
      <c r="B137" t="s">
        <v>405</v>
      </c>
      <c r="C137" t="str">
        <f t="shared" si="4"/>
        <v xml:space="preserve">'sienna', </v>
      </c>
    </row>
    <row r="138" spans="1:19" x14ac:dyDescent="0.25">
      <c r="A138" s="5" t="s">
        <v>406</v>
      </c>
      <c r="B138" t="s">
        <v>407</v>
      </c>
      <c r="C138" t="str">
        <f t="shared" si="4"/>
        <v xml:space="preserve">'silver', </v>
      </c>
    </row>
    <row r="139" spans="1:19" x14ac:dyDescent="0.25">
      <c r="A139" s="5" t="s">
        <v>408</v>
      </c>
      <c r="B139" t="s">
        <v>409</v>
      </c>
      <c r="C139" t="str">
        <f t="shared" si="4"/>
        <v xml:space="preserve">'skyblue', </v>
      </c>
    </row>
    <row r="140" spans="1:19" x14ac:dyDescent="0.25">
      <c r="A140" s="5" t="s">
        <v>410</v>
      </c>
      <c r="B140" t="s">
        <v>411</v>
      </c>
      <c r="C140" t="str">
        <f t="shared" si="4"/>
        <v xml:space="preserve">'slateblue', 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ht="24" x14ac:dyDescent="0.25">
      <c r="A141" s="5" t="s">
        <v>412</v>
      </c>
      <c r="B141" t="s">
        <v>413</v>
      </c>
      <c r="C141" t="str">
        <f t="shared" si="4"/>
        <v xml:space="preserve">'slategray', </v>
      </c>
      <c r="J141" s="7" t="s">
        <v>456</v>
      </c>
      <c r="K141" s="12" t="s">
        <v>10</v>
      </c>
      <c r="L141" s="12" t="s">
        <v>11</v>
      </c>
      <c r="M141" s="12" t="s">
        <v>12</v>
      </c>
      <c r="N141" s="12" t="s">
        <v>13</v>
      </c>
      <c r="O141" s="12" t="s">
        <v>14</v>
      </c>
      <c r="P141" s="12" t="s">
        <v>17</v>
      </c>
      <c r="Q141" s="12" t="s">
        <v>19</v>
      </c>
      <c r="R141" s="12" t="s">
        <v>20</v>
      </c>
      <c r="S141" s="13" t="s">
        <v>21</v>
      </c>
    </row>
    <row r="142" spans="1:19" x14ac:dyDescent="0.25">
      <c r="A142" s="5" t="s">
        <v>414</v>
      </c>
      <c r="B142" t="s">
        <v>413</v>
      </c>
      <c r="C142" t="str">
        <f t="shared" si="4"/>
        <v xml:space="preserve">'slategrey', </v>
      </c>
      <c r="J142" s="7" t="s">
        <v>10</v>
      </c>
      <c r="K142" s="7"/>
      <c r="L142" s="7"/>
      <c r="M142" s="7"/>
      <c r="N142" s="7"/>
      <c r="O142" s="7"/>
      <c r="P142" s="7"/>
      <c r="Q142" s="7"/>
      <c r="R142" s="7"/>
      <c r="S142" s="7"/>
    </row>
    <row r="143" spans="1:19" x14ac:dyDescent="0.25">
      <c r="A143" s="5" t="s">
        <v>415</v>
      </c>
      <c r="B143" t="s">
        <v>416</v>
      </c>
      <c r="C143" t="str">
        <f t="shared" si="4"/>
        <v xml:space="preserve">'snow', </v>
      </c>
      <c r="J143" s="8" t="s">
        <v>11</v>
      </c>
      <c r="K143" s="8">
        <v>0.874587</v>
      </c>
      <c r="L143" s="8"/>
      <c r="M143" s="8"/>
      <c r="N143" s="8"/>
      <c r="O143" s="8"/>
      <c r="P143" s="8"/>
      <c r="Q143" s="8"/>
      <c r="R143" s="8"/>
      <c r="S143" s="8"/>
    </row>
    <row r="144" spans="1:19" x14ac:dyDescent="0.25">
      <c r="A144" s="5" t="s">
        <v>417</v>
      </c>
      <c r="B144" t="s">
        <v>418</v>
      </c>
      <c r="C144" t="str">
        <f t="shared" si="4"/>
        <v xml:space="preserve">'springgreen', </v>
      </c>
      <c r="J144" s="7" t="s">
        <v>12</v>
      </c>
      <c r="K144" s="7">
        <v>0.79514399999999996</v>
      </c>
      <c r="L144" s="7">
        <v>0.84111800000000003</v>
      </c>
      <c r="M144" s="7"/>
      <c r="N144" s="7"/>
      <c r="O144" s="7"/>
      <c r="P144" s="7"/>
      <c r="Q144" s="7"/>
      <c r="R144" s="7"/>
      <c r="S144" s="7"/>
    </row>
    <row r="145" spans="1:19" x14ac:dyDescent="0.25">
      <c r="A145" s="5" t="s">
        <v>419</v>
      </c>
      <c r="B145" t="s">
        <v>420</v>
      </c>
      <c r="C145" t="str">
        <f t="shared" si="4"/>
        <v xml:space="preserve">'steelblue', </v>
      </c>
      <c r="J145" s="8" t="s">
        <v>13</v>
      </c>
      <c r="K145" s="8">
        <v>0.58943500000000004</v>
      </c>
      <c r="L145" s="8">
        <v>0.49102899999999999</v>
      </c>
      <c r="M145" s="8">
        <v>0.27921000000000001</v>
      </c>
      <c r="N145" s="8"/>
      <c r="O145" s="8"/>
      <c r="P145" s="8"/>
      <c r="Q145" s="8"/>
      <c r="R145" s="8"/>
      <c r="S145" s="8"/>
    </row>
    <row r="146" spans="1:19" x14ac:dyDescent="0.25">
      <c r="A146" s="5" t="s">
        <v>421</v>
      </c>
      <c r="B146" t="s">
        <v>422</v>
      </c>
      <c r="C146" t="str">
        <f t="shared" si="4"/>
        <v xml:space="preserve">'tan', </v>
      </c>
      <c r="J146" s="7" t="s">
        <v>14</v>
      </c>
      <c r="K146" s="7">
        <v>0.77638600000000002</v>
      </c>
      <c r="L146" s="7">
        <v>0.87772799999999995</v>
      </c>
      <c r="M146" s="7">
        <v>0.86703200000000002</v>
      </c>
      <c r="N146" s="7">
        <v>0.295572</v>
      </c>
      <c r="O146" s="7"/>
      <c r="P146" s="7"/>
      <c r="Q146" s="7"/>
      <c r="R146" s="7"/>
      <c r="S146" s="7"/>
    </row>
    <row r="147" spans="1:19" x14ac:dyDescent="0.25">
      <c r="A147" s="5" t="s">
        <v>423</v>
      </c>
      <c r="B147" t="s">
        <v>424</v>
      </c>
      <c r="C147" t="str">
        <f t="shared" si="4"/>
        <v xml:space="preserve">'teal', </v>
      </c>
      <c r="J147" s="8" t="s">
        <v>17</v>
      </c>
      <c r="K147" s="8">
        <v>0.56932899999999997</v>
      </c>
      <c r="L147" s="8">
        <v>0.68335999999999997</v>
      </c>
      <c r="M147" s="8">
        <v>0.735433</v>
      </c>
      <c r="N147" s="8">
        <v>6.7149E-2</v>
      </c>
      <c r="O147" s="8">
        <v>0.85059399999999996</v>
      </c>
      <c r="P147" s="8"/>
      <c r="Q147" s="8"/>
      <c r="R147" s="8"/>
      <c r="S147" s="8"/>
    </row>
    <row r="148" spans="1:19" x14ac:dyDescent="0.25">
      <c r="A148" s="5" t="s">
        <v>425</v>
      </c>
      <c r="B148" t="s">
        <v>426</v>
      </c>
      <c r="C148" t="str">
        <f t="shared" si="4"/>
        <v xml:space="preserve">'thistle', </v>
      </c>
      <c r="J148" s="7" t="s">
        <v>19</v>
      </c>
      <c r="K148" s="7">
        <v>0.48875000000000002</v>
      </c>
      <c r="L148" s="7">
        <v>0.60645400000000005</v>
      </c>
      <c r="M148" s="7">
        <v>0.55915000000000004</v>
      </c>
      <c r="N148" s="7">
        <v>0.171071</v>
      </c>
      <c r="O148" s="7">
        <v>0.64847999999999995</v>
      </c>
      <c r="P148" s="7">
        <v>0.58377400000000002</v>
      </c>
      <c r="Q148" s="7"/>
      <c r="R148" s="7"/>
      <c r="S148" s="7"/>
    </row>
    <row r="149" spans="1:19" x14ac:dyDescent="0.25">
      <c r="A149" s="5" t="s">
        <v>427</v>
      </c>
      <c r="B149" t="s">
        <v>428</v>
      </c>
      <c r="C149" t="str">
        <f t="shared" si="4"/>
        <v xml:space="preserve">'tomato', </v>
      </c>
      <c r="J149" s="8" t="s">
        <v>20</v>
      </c>
      <c r="K149" s="8">
        <v>0.16095899999999999</v>
      </c>
      <c r="L149" s="8">
        <v>0.12953300000000001</v>
      </c>
      <c r="M149" s="8">
        <v>0.18294199999999999</v>
      </c>
      <c r="N149" s="8">
        <v>-5.5307000000000002E-2</v>
      </c>
      <c r="O149" s="8">
        <v>0.16879</v>
      </c>
      <c r="P149" s="8">
        <v>0.203129</v>
      </c>
      <c r="Q149" s="8">
        <v>-5.5909E-2</v>
      </c>
      <c r="R149" s="8"/>
      <c r="S149" s="8"/>
    </row>
    <row r="150" spans="1:19" x14ac:dyDescent="0.25">
      <c r="A150" s="5" t="s">
        <v>429</v>
      </c>
      <c r="B150" t="s">
        <v>430</v>
      </c>
      <c r="C150" t="str">
        <f t="shared" si="4"/>
        <v xml:space="preserve">'turquoise', </v>
      </c>
      <c r="J150" s="7" t="s">
        <v>21</v>
      </c>
      <c r="K150" s="7">
        <v>0.24978600000000001</v>
      </c>
      <c r="L150" s="7">
        <v>0.158414</v>
      </c>
      <c r="M150" s="7">
        <v>0.18112900000000001</v>
      </c>
      <c r="N150" s="7">
        <v>0.261214</v>
      </c>
      <c r="O150" s="7">
        <v>0.151362</v>
      </c>
      <c r="P150" s="7">
        <v>2.8971E-2</v>
      </c>
      <c r="Q150" s="7">
        <v>5.1970000000000002E-3</v>
      </c>
      <c r="R150" s="7">
        <v>0.18611</v>
      </c>
      <c r="S150" s="7"/>
    </row>
    <row r="151" spans="1:19" x14ac:dyDescent="0.25">
      <c r="A151" s="5" t="s">
        <v>431</v>
      </c>
      <c r="B151" t="s">
        <v>432</v>
      </c>
      <c r="C151" t="str">
        <f t="shared" si="4"/>
        <v xml:space="preserve">'violet', </v>
      </c>
      <c r="J151" s="8" t="s">
        <v>22</v>
      </c>
      <c r="K151" s="8">
        <v>0.353294</v>
      </c>
      <c r="L151" s="8">
        <v>0.55262299999999998</v>
      </c>
      <c r="M151" s="8">
        <v>0.64073199999999997</v>
      </c>
      <c r="N151" s="8">
        <v>-0.108802</v>
      </c>
      <c r="O151" s="8">
        <v>0.75073900000000005</v>
      </c>
      <c r="P151" s="8">
        <v>0.80976899999999996</v>
      </c>
      <c r="Q151" s="8">
        <v>0.57367699999999999</v>
      </c>
      <c r="R151" s="8">
        <v>8.0939999999999998E-2</v>
      </c>
      <c r="S151" s="8">
        <v>-0.20432600000000001</v>
      </c>
    </row>
    <row r="152" spans="1:19" x14ac:dyDescent="0.25">
      <c r="A152" s="5" t="s">
        <v>433</v>
      </c>
      <c r="B152" t="s">
        <v>434</v>
      </c>
      <c r="C152" t="str">
        <f t="shared" si="4"/>
        <v xml:space="preserve">'wheat', </v>
      </c>
    </row>
    <row r="153" spans="1:19" x14ac:dyDescent="0.25">
      <c r="A153" s="5" t="s">
        <v>435</v>
      </c>
      <c r="B153" t="s">
        <v>436</v>
      </c>
      <c r="C153" t="str">
        <f t="shared" si="4"/>
        <v xml:space="preserve">'white', </v>
      </c>
    </row>
    <row r="154" spans="1:19" x14ac:dyDescent="0.25">
      <c r="A154" s="5" t="s">
        <v>437</v>
      </c>
      <c r="B154" t="s">
        <v>438</v>
      </c>
      <c r="C154" t="str">
        <f t="shared" si="4"/>
        <v xml:space="preserve">'whitesmoke', </v>
      </c>
    </row>
    <row r="155" spans="1:19" x14ac:dyDescent="0.25">
      <c r="A155" s="5" t="s">
        <v>439</v>
      </c>
      <c r="B155" t="s">
        <v>440</v>
      </c>
      <c r="C155" t="str">
        <f t="shared" si="4"/>
        <v xml:space="preserve">'yellow', </v>
      </c>
    </row>
    <row r="156" spans="1:19" x14ac:dyDescent="0.25">
      <c r="A156" s="5" t="s">
        <v>441</v>
      </c>
      <c r="B156" t="s">
        <v>442</v>
      </c>
      <c r="C156" t="str">
        <f t="shared" si="4"/>
        <v xml:space="preserve">'yellowgreen', </v>
      </c>
    </row>
    <row r="162" spans="1:3" x14ac:dyDescent="0.25">
      <c r="A162" t="s">
        <v>443</v>
      </c>
      <c r="B162" t="s">
        <v>444</v>
      </c>
      <c r="C162" t="s">
        <v>445</v>
      </c>
    </row>
    <row r="163" spans="1:3" x14ac:dyDescent="0.25">
      <c r="A163">
        <v>0</v>
      </c>
      <c r="B163">
        <v>0</v>
      </c>
      <c r="C163">
        <f t="shared" ref="C163:C176" si="5">MOD((A163+B163),7)</f>
        <v>0</v>
      </c>
    </row>
    <row r="164" spans="1:3" x14ac:dyDescent="0.25">
      <c r="A164">
        <v>0</v>
      </c>
      <c r="B164">
        <v>2</v>
      </c>
      <c r="C164">
        <f t="shared" si="5"/>
        <v>2</v>
      </c>
    </row>
    <row r="165" spans="1:3" x14ac:dyDescent="0.25">
      <c r="A165">
        <v>1</v>
      </c>
      <c r="B165">
        <v>0</v>
      </c>
      <c r="C165">
        <f t="shared" si="5"/>
        <v>1</v>
      </c>
    </row>
    <row r="166" spans="1:3" x14ac:dyDescent="0.25">
      <c r="A166">
        <v>1</v>
      </c>
      <c r="B166">
        <v>2</v>
      </c>
      <c r="C166">
        <f t="shared" si="5"/>
        <v>3</v>
      </c>
    </row>
    <row r="167" spans="1:3" x14ac:dyDescent="0.25">
      <c r="A167">
        <v>2</v>
      </c>
      <c r="B167">
        <v>0</v>
      </c>
      <c r="C167">
        <f t="shared" si="5"/>
        <v>2</v>
      </c>
    </row>
    <row r="168" spans="1:3" x14ac:dyDescent="0.25">
      <c r="A168">
        <v>2</v>
      </c>
      <c r="B168">
        <v>2</v>
      </c>
      <c r="C168">
        <f t="shared" si="5"/>
        <v>4</v>
      </c>
    </row>
    <row r="169" spans="1:3" x14ac:dyDescent="0.25">
      <c r="A169">
        <v>3</v>
      </c>
      <c r="B169">
        <v>0</v>
      </c>
      <c r="C169">
        <f t="shared" si="5"/>
        <v>3</v>
      </c>
    </row>
    <row r="170" spans="1:3" x14ac:dyDescent="0.25">
      <c r="A170">
        <v>3</v>
      </c>
      <c r="B170">
        <v>2</v>
      </c>
      <c r="C170">
        <f t="shared" si="5"/>
        <v>5</v>
      </c>
    </row>
    <row r="171" spans="1:3" x14ac:dyDescent="0.25">
      <c r="A171">
        <v>4</v>
      </c>
      <c r="B171">
        <v>0</v>
      </c>
      <c r="C171">
        <f t="shared" si="5"/>
        <v>4</v>
      </c>
    </row>
    <row r="172" spans="1:3" x14ac:dyDescent="0.25">
      <c r="A172">
        <v>4</v>
      </c>
      <c r="B172">
        <v>2</v>
      </c>
      <c r="C172">
        <f t="shared" si="5"/>
        <v>6</v>
      </c>
    </row>
    <row r="173" spans="1:3" x14ac:dyDescent="0.25">
      <c r="A173">
        <v>5</v>
      </c>
      <c r="B173">
        <v>0</v>
      </c>
      <c r="C173">
        <f t="shared" si="5"/>
        <v>5</v>
      </c>
    </row>
    <row r="174" spans="1:3" x14ac:dyDescent="0.25">
      <c r="A174">
        <v>5</v>
      </c>
      <c r="B174">
        <v>2</v>
      </c>
      <c r="C174">
        <f t="shared" si="5"/>
        <v>0</v>
      </c>
    </row>
    <row r="175" spans="1:3" x14ac:dyDescent="0.25">
      <c r="A175">
        <v>6</v>
      </c>
      <c r="B175">
        <v>0</v>
      </c>
      <c r="C175">
        <f t="shared" si="5"/>
        <v>6</v>
      </c>
    </row>
    <row r="176" spans="1:3" x14ac:dyDescent="0.25">
      <c r="A176">
        <v>6</v>
      </c>
      <c r="B176">
        <v>2</v>
      </c>
      <c r="C176">
        <f t="shared" si="5"/>
        <v>1</v>
      </c>
    </row>
  </sheetData>
  <sortState ref="J113:L125">
    <sortCondition descending="1" ref="L113:L125"/>
  </sortState>
  <conditionalFormatting sqref="J129:S12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28:S1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41:S1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:B13"/>
    </sheetView>
  </sheetViews>
  <sheetFormatPr defaultRowHeight="15" x14ac:dyDescent="0.25"/>
  <cols>
    <col min="1" max="1" width="15.28515625" bestFit="1" customWidth="1"/>
    <col min="2" max="2" width="12.140625" bestFit="1" customWidth="1"/>
  </cols>
  <sheetData>
    <row r="1" spans="1:2" x14ac:dyDescent="0.25">
      <c r="A1" t="s">
        <v>10</v>
      </c>
      <c r="B1" t="str">
        <f>CONCATENATE("'",A1, "',")</f>
        <v>'wheelbase',</v>
      </c>
    </row>
    <row r="2" spans="1:2" x14ac:dyDescent="0.25">
      <c r="A2" t="s">
        <v>11</v>
      </c>
      <c r="B2" t="str">
        <f t="shared" ref="B2:B13" si="0">CONCATENATE("'",A2, "',")</f>
        <v>'carlength',</v>
      </c>
    </row>
    <row r="3" spans="1:2" x14ac:dyDescent="0.25">
      <c r="A3" t="s">
        <v>12</v>
      </c>
      <c r="B3" t="str">
        <f t="shared" si="0"/>
        <v>'carwidth',</v>
      </c>
    </row>
    <row r="4" spans="1:2" x14ac:dyDescent="0.25">
      <c r="A4" t="s">
        <v>13</v>
      </c>
      <c r="B4" t="str">
        <f t="shared" si="0"/>
        <v>'carheight',</v>
      </c>
    </row>
    <row r="5" spans="1:2" x14ac:dyDescent="0.25">
      <c r="A5" t="s">
        <v>14</v>
      </c>
      <c r="B5" t="str">
        <f t="shared" si="0"/>
        <v>'curbweight',</v>
      </c>
    </row>
    <row r="6" spans="1:2" x14ac:dyDescent="0.25">
      <c r="A6" t="s">
        <v>17</v>
      </c>
      <c r="B6" t="str">
        <f t="shared" si="0"/>
        <v>'enginesize',</v>
      </c>
    </row>
    <row r="7" spans="1:2" x14ac:dyDescent="0.25">
      <c r="A7" t="s">
        <v>19</v>
      </c>
      <c r="B7" t="str">
        <f t="shared" si="0"/>
        <v>'boreratio',</v>
      </c>
    </row>
    <row r="8" spans="1:2" x14ac:dyDescent="0.25">
      <c r="A8" t="s">
        <v>20</v>
      </c>
      <c r="B8" t="str">
        <f t="shared" si="0"/>
        <v>'stroke',</v>
      </c>
    </row>
    <row r="9" spans="1:2" x14ac:dyDescent="0.25">
      <c r="A9" t="s">
        <v>21</v>
      </c>
      <c r="B9" t="str">
        <f t="shared" si="0"/>
        <v>'compressionratio',</v>
      </c>
    </row>
    <row r="10" spans="1:2" x14ac:dyDescent="0.25">
      <c r="A10" t="s">
        <v>22</v>
      </c>
      <c r="B10" t="str">
        <f t="shared" si="0"/>
        <v>'horsepower',</v>
      </c>
    </row>
    <row r="11" spans="1:2" x14ac:dyDescent="0.25">
      <c r="A11" t="s">
        <v>23</v>
      </c>
      <c r="B11" t="str">
        <f t="shared" si="0"/>
        <v>'peakrpm',</v>
      </c>
    </row>
    <row r="12" spans="1:2" x14ac:dyDescent="0.25">
      <c r="A12" t="s">
        <v>24</v>
      </c>
      <c r="B12" t="str">
        <f t="shared" si="0"/>
        <v>'citympg',</v>
      </c>
    </row>
    <row r="13" spans="1:2" x14ac:dyDescent="0.25">
      <c r="A13" t="s">
        <v>25</v>
      </c>
      <c r="B13" t="str">
        <f t="shared" si="0"/>
        <v>'highwaympg',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F1" workbookViewId="0">
      <selection activeCell="M17" sqref="M17:Q42"/>
    </sheetView>
  </sheetViews>
  <sheetFormatPr defaultRowHeight="15" x14ac:dyDescent="0.25"/>
  <cols>
    <col min="1" max="2" width="16.5703125" bestFit="1" customWidth="1"/>
    <col min="3" max="3" width="9.7109375" hidden="1" customWidth="1"/>
    <col min="4" max="4" width="9.140625" style="15"/>
  </cols>
  <sheetData>
    <row r="1" spans="1:14" x14ac:dyDescent="0.25">
      <c r="A1" s="14" t="s">
        <v>458</v>
      </c>
      <c r="B1" s="14" t="s">
        <v>459</v>
      </c>
      <c r="C1" s="14" t="s">
        <v>457</v>
      </c>
      <c r="D1" s="15" t="s">
        <v>460</v>
      </c>
    </row>
    <row r="2" spans="1:14" x14ac:dyDescent="0.25">
      <c r="A2" s="16" t="s">
        <v>10</v>
      </c>
      <c r="B2" s="16" t="s">
        <v>14</v>
      </c>
      <c r="C2" s="16">
        <v>0.77638600000000002</v>
      </c>
      <c r="D2" s="32">
        <f>ROUND(Table2_2[[#This Row],[Value]],2)</f>
        <v>0.78</v>
      </c>
      <c r="F2" t="str">
        <f>CONCATENATE("|", Table2_2[[#This Row],[Attribute 1]], "|", Table2_2[[#This Row],[Attribute 2]], "|", Table2_2[[#This Row],[Correlation]], "|")</f>
        <v>|wheelbase|curbweight|0.78|</v>
      </c>
      <c r="L2" t="s">
        <v>462</v>
      </c>
      <c r="N2" t="s">
        <v>462</v>
      </c>
    </row>
    <row r="3" spans="1:14" x14ac:dyDescent="0.25">
      <c r="A3" s="14" t="s">
        <v>20</v>
      </c>
      <c r="B3" s="14" t="s">
        <v>17</v>
      </c>
      <c r="C3" s="14">
        <v>0.203129</v>
      </c>
      <c r="D3" s="15">
        <f>ROUND(Table2_2[[#This Row],[Value]],2)</f>
        <v>0.2</v>
      </c>
      <c r="F3" t="str">
        <f>CONCATENATE("|", Table2_2[[#This Row],[Attribute 1]], "|", Table2_2[[#This Row],[Attribute 2]], "|", Table2_2[[#This Row],[Correlation]], "|")</f>
        <v>|stroke|enginesize|0.2|</v>
      </c>
      <c r="L3" t="s">
        <v>461</v>
      </c>
      <c r="N3" t="s">
        <v>461</v>
      </c>
    </row>
    <row r="4" spans="1:14" x14ac:dyDescent="0.25">
      <c r="A4" s="14" t="s">
        <v>20</v>
      </c>
      <c r="B4" s="14" t="s">
        <v>12</v>
      </c>
      <c r="C4" s="14">
        <v>0.18294199999999999</v>
      </c>
      <c r="D4" s="15">
        <f>ROUND(Table2_2[[#This Row],[Value]],2)</f>
        <v>0.18</v>
      </c>
      <c r="F4" t="str">
        <f>CONCATENATE("|", Table2_2[[#This Row],[Attribute 1]], "|", Table2_2[[#This Row],[Attribute 2]], "|", Table2_2[[#This Row],[Correlation]], "|")</f>
        <v>|stroke|carwidth|0.18|</v>
      </c>
      <c r="L4" t="s">
        <v>472</v>
      </c>
      <c r="M4" t="s">
        <v>473</v>
      </c>
      <c r="N4" t="str">
        <f>CONCATENATE(L4,M4)</f>
        <v>|symboling|Insurance Car Rating|3, 2, 1, 0, -1, -2, -3 ; +3 indicates risky -3 indicates safety|0|No Null Values|</v>
      </c>
    </row>
    <row r="5" spans="1:14" x14ac:dyDescent="0.25">
      <c r="A5" s="14" t="s">
        <v>20</v>
      </c>
      <c r="B5" s="14" t="s">
        <v>14</v>
      </c>
      <c r="C5" s="14">
        <v>0.16879</v>
      </c>
      <c r="D5" s="15">
        <f>ROUND(Table2_2[[#This Row],[Value]],2)</f>
        <v>0.17</v>
      </c>
      <c r="F5" t="str">
        <f>CONCATENATE("|", Table2_2[[#This Row],[Attribute 1]], "|", Table2_2[[#This Row],[Attribute 2]], "|", Table2_2[[#This Row],[Correlation]], "|")</f>
        <v>|stroke|curbweight|0.17|</v>
      </c>
      <c r="L5" t="s">
        <v>463</v>
      </c>
      <c r="M5" t="s">
        <v>473</v>
      </c>
      <c r="N5" t="str">
        <f t="shared" ref="N5:N13" si="0">CONCATENATE(L5,M5)</f>
        <v>|fueltype|Type of Fuel|gas or diesel|gas|No Null Values|</v>
      </c>
    </row>
    <row r="6" spans="1:14" x14ac:dyDescent="0.25">
      <c r="A6" s="14" t="s">
        <v>20</v>
      </c>
      <c r="B6" s="14" t="s">
        <v>10</v>
      </c>
      <c r="C6" s="14">
        <v>0.16095899999999999</v>
      </c>
      <c r="D6" s="15">
        <f>ROUND(Table2_2[[#This Row],[Value]],2)</f>
        <v>0.16</v>
      </c>
      <c r="F6" t="str">
        <f>CONCATENATE("|", Table2_2[[#This Row],[Attribute 1]], "|", Table2_2[[#This Row],[Attribute 2]], "|", Table2_2[[#This Row],[Correlation]], "|")</f>
        <v>|stroke|wheelbase|0.16|</v>
      </c>
      <c r="L6" t="s">
        <v>464</v>
      </c>
      <c r="M6" t="s">
        <v>473</v>
      </c>
      <c r="N6" t="str">
        <f t="shared" si="0"/>
        <v>|aspiration|Aspiration|std or turbo|std|No Null Values|</v>
      </c>
    </row>
    <row r="7" spans="1:14" x14ac:dyDescent="0.25">
      <c r="A7" s="14" t="s">
        <v>20</v>
      </c>
      <c r="B7" s="14" t="s">
        <v>11</v>
      </c>
      <c r="C7" s="14">
        <v>0.12953300000000001</v>
      </c>
      <c r="D7" s="15">
        <f>ROUND(Table2_2[[#This Row],[Value]],2)</f>
        <v>0.13</v>
      </c>
      <c r="F7" t="str">
        <f>CONCATENATE("|", Table2_2[[#This Row],[Attribute 1]], "|", Table2_2[[#This Row],[Attribute 2]], "|", Table2_2[[#This Row],[Correlation]], "|")</f>
        <v>|stroke|carlength|0.13|</v>
      </c>
      <c r="L7" t="s">
        <v>465</v>
      </c>
      <c r="M7" t="s">
        <v>473</v>
      </c>
      <c r="N7" t="str">
        <f t="shared" si="0"/>
        <v>|doornumber|Number of doors in the car|four or two|four|No Null Values|</v>
      </c>
    </row>
    <row r="8" spans="1:14" x14ac:dyDescent="0.25">
      <c r="A8" s="14" t="s">
        <v>20</v>
      </c>
      <c r="B8" s="14" t="s">
        <v>13</v>
      </c>
      <c r="C8" s="14">
        <v>-5.5307000000000002E-2</v>
      </c>
      <c r="D8" s="15">
        <f>ROUND(Table2_2[[#This Row],[Value]],2)</f>
        <v>-0.06</v>
      </c>
      <c r="F8" t="str">
        <f>CONCATENATE("|", Table2_2[[#This Row],[Attribute 1]], "|", Table2_2[[#This Row],[Attribute 2]], "|", Table2_2[[#This Row],[Correlation]], "|")</f>
        <v>|stroke|carheight|-0.06|</v>
      </c>
      <c r="L8" t="s">
        <v>466</v>
      </c>
      <c r="M8" t="s">
        <v>473</v>
      </c>
      <c r="N8" t="str">
        <f t="shared" si="0"/>
        <v>|carbody|Body of the car|sedan, hatchback, wagon, hardtop or convertible|sedan|No Null Values|</v>
      </c>
    </row>
    <row r="9" spans="1:14" x14ac:dyDescent="0.25">
      <c r="A9" s="14" t="s">
        <v>20</v>
      </c>
      <c r="B9" s="14" t="s">
        <v>19</v>
      </c>
      <c r="C9" s="14">
        <v>-5.5909E-2</v>
      </c>
      <c r="D9" s="15">
        <f>ROUND(Table2_2[[#This Row],[Value]],2)</f>
        <v>-0.06</v>
      </c>
      <c r="F9" t="str">
        <f>CONCATENATE("|", Table2_2[[#This Row],[Attribute 1]], "|", Table2_2[[#This Row],[Attribute 2]], "|", Table2_2[[#This Row],[Correlation]], "|")</f>
        <v>|stroke|boreratio|-0.06|</v>
      </c>
      <c r="L9" t="s">
        <v>467</v>
      </c>
      <c r="M9" t="s">
        <v>473</v>
      </c>
      <c r="N9" t="str">
        <f t="shared" si="0"/>
        <v>|drivewheel|Type of Drivewheel|rwd, fwd, 4wd|fwd|No Null Values|</v>
      </c>
    </row>
    <row r="10" spans="1:14" x14ac:dyDescent="0.25">
      <c r="A10" s="16" t="s">
        <v>22</v>
      </c>
      <c r="B10" s="16" t="s">
        <v>17</v>
      </c>
      <c r="C10" s="16">
        <v>0.80976899999999996</v>
      </c>
      <c r="D10" s="32">
        <f>ROUND(Table2_2[[#This Row],[Value]],2)</f>
        <v>0.81</v>
      </c>
      <c r="F10" t="str">
        <f>CONCATENATE("|", Table2_2[[#This Row],[Attribute 1]], "|", Table2_2[[#This Row],[Attribute 2]], "|", Table2_2[[#This Row],[Correlation]], "|")</f>
        <v>|horsepower|enginesize|0.81|</v>
      </c>
      <c r="L10" t="s">
        <v>468</v>
      </c>
      <c r="M10" t="s">
        <v>473</v>
      </c>
      <c r="N10" t="str">
        <f t="shared" si="0"/>
        <v>|enginelocation|Engine Location|front or rear|front|No Null Values|</v>
      </c>
    </row>
    <row r="11" spans="1:14" x14ac:dyDescent="0.25">
      <c r="A11" s="16" t="s">
        <v>22</v>
      </c>
      <c r="B11" s="16" t="s">
        <v>14</v>
      </c>
      <c r="C11" s="16">
        <v>0.75073900000000005</v>
      </c>
      <c r="D11" s="32">
        <f>ROUND(Table2_2[[#This Row],[Value]],2)</f>
        <v>0.75</v>
      </c>
      <c r="F11" t="str">
        <f>CONCATENATE("|", Table2_2[[#This Row],[Attribute 1]], "|", Table2_2[[#This Row],[Attribute 2]], "|", Table2_2[[#This Row],[Correlation]], "|")</f>
        <v>|horsepower|curbweight|0.75|</v>
      </c>
      <c r="L11" t="s">
        <v>469</v>
      </c>
      <c r="M11" t="s">
        <v>473</v>
      </c>
      <c r="N11" t="str">
        <f t="shared" si="0"/>
        <v>|enginetype|Engine Type|dohc, dohcv, l, ohc, ohcf, ohcv, rotor|ohc|No Null Values|</v>
      </c>
    </row>
    <row r="12" spans="1:14" x14ac:dyDescent="0.25">
      <c r="A12" s="16" t="s">
        <v>22</v>
      </c>
      <c r="B12" s="16" t="s">
        <v>12</v>
      </c>
      <c r="C12" s="16">
        <v>0.64073199999999997</v>
      </c>
      <c r="D12" s="32">
        <f>ROUND(Table2_2[[#This Row],[Value]],2)</f>
        <v>0.64</v>
      </c>
      <c r="F12" t="str">
        <f>CONCATENATE("|", Table2_2[[#This Row],[Attribute 1]], "|", Table2_2[[#This Row],[Attribute 2]], "|", Table2_2[[#This Row],[Correlation]], "|")</f>
        <v>|horsepower|carwidth|0.64|</v>
      </c>
      <c r="L12" t="s">
        <v>470</v>
      </c>
      <c r="M12" t="s">
        <v>473</v>
      </c>
      <c r="N12" t="str">
        <f t="shared" si="0"/>
        <v>|cylindernumber|Number of Cylinders in the car|two, three, four, five, six, eight, twelve|four|No Null Values|</v>
      </c>
    </row>
    <row r="13" spans="1:14" x14ac:dyDescent="0.25">
      <c r="A13" s="16" t="s">
        <v>22</v>
      </c>
      <c r="B13" s="16" t="s">
        <v>19</v>
      </c>
      <c r="C13" s="16">
        <v>0.57367699999999999</v>
      </c>
      <c r="D13" s="32">
        <f>ROUND(Table2_2[[#This Row],[Value]],2)</f>
        <v>0.56999999999999995</v>
      </c>
      <c r="F13" t="str">
        <f>CONCATENATE("|", Table2_2[[#This Row],[Attribute 1]], "|", Table2_2[[#This Row],[Attribute 2]], "|", Table2_2[[#This Row],[Correlation]], "|")</f>
        <v>|horsepower|boreratio|0.57|</v>
      </c>
      <c r="L13" t="s">
        <v>471</v>
      </c>
      <c r="M13" t="s">
        <v>473</v>
      </c>
      <c r="N13" t="str">
        <f t="shared" si="0"/>
        <v>|fuelsystem|Fuel System used in the car|1bbl, 2bbl, 4bbl, idi, mfi, mpfi, spdi, spfi|mpfi|No Null Values|</v>
      </c>
    </row>
    <row r="14" spans="1:14" x14ac:dyDescent="0.25">
      <c r="A14" s="16" t="s">
        <v>22</v>
      </c>
      <c r="B14" s="16" t="s">
        <v>11</v>
      </c>
      <c r="C14" s="16">
        <v>0.55262299999999998</v>
      </c>
      <c r="D14" s="32">
        <f>ROUND(Table2_2[[#This Row],[Value]],2)</f>
        <v>0.55000000000000004</v>
      </c>
      <c r="F14" t="str">
        <f>CONCATENATE("|", Table2_2[[#This Row],[Attribute 1]], "|", Table2_2[[#This Row],[Attribute 2]], "|", Table2_2[[#This Row],[Correlation]], "|")</f>
        <v>|horsepower|carlength|0.55|</v>
      </c>
    </row>
    <row r="15" spans="1:14" x14ac:dyDescent="0.25">
      <c r="A15" s="14" t="s">
        <v>22</v>
      </c>
      <c r="B15" s="14" t="s">
        <v>10</v>
      </c>
      <c r="C15" s="14">
        <v>0.353294</v>
      </c>
      <c r="D15" s="15">
        <f>ROUND(Table2_2[[#This Row],[Value]],2)</f>
        <v>0.35</v>
      </c>
      <c r="F15" t="str">
        <f>CONCATENATE("|", Table2_2[[#This Row],[Attribute 1]], "|", Table2_2[[#This Row],[Attribute 2]], "|", Table2_2[[#This Row],[Correlation]], "|")</f>
        <v>|horsepower|wheelbase|0.35|</v>
      </c>
    </row>
    <row r="16" spans="1:14" x14ac:dyDescent="0.25">
      <c r="A16" s="14" t="s">
        <v>22</v>
      </c>
      <c r="B16" s="14" t="s">
        <v>20</v>
      </c>
      <c r="C16" s="14">
        <v>8.0939999999999998E-2</v>
      </c>
      <c r="D16" s="15">
        <f>ROUND(Table2_2[[#This Row],[Value]],2)</f>
        <v>0.08</v>
      </c>
      <c r="F16" t="str">
        <f>CONCATENATE("|", Table2_2[[#This Row],[Attribute 1]], "|", Table2_2[[#This Row],[Attribute 2]], "|", Table2_2[[#This Row],[Correlation]], "|")</f>
        <v>|horsepower|stroke|0.08|</v>
      </c>
    </row>
    <row r="17" spans="1:6" x14ac:dyDescent="0.25">
      <c r="A17" s="14" t="s">
        <v>22</v>
      </c>
      <c r="B17" s="14" t="s">
        <v>13</v>
      </c>
      <c r="C17" s="14">
        <v>-0.108802</v>
      </c>
      <c r="D17" s="15">
        <f>ROUND(Table2_2[[#This Row],[Value]],2)</f>
        <v>-0.11</v>
      </c>
      <c r="F17" t="str">
        <f>CONCATENATE("|", Table2_2[[#This Row],[Attribute 1]], "|", Table2_2[[#This Row],[Attribute 2]], "|", Table2_2[[#This Row],[Correlation]], "|")</f>
        <v>|horsepower|carheight|-0.11|</v>
      </c>
    </row>
    <row r="18" spans="1:6" x14ac:dyDescent="0.25">
      <c r="A18" s="14" t="s">
        <v>22</v>
      </c>
      <c r="B18" s="14" t="s">
        <v>21</v>
      </c>
      <c r="C18" s="14">
        <v>-0.20432600000000001</v>
      </c>
      <c r="D18" s="15">
        <f>ROUND(Table2_2[[#This Row],[Value]],2)</f>
        <v>-0.2</v>
      </c>
      <c r="F18" t="str">
        <f>CONCATENATE("|", Table2_2[[#This Row],[Attribute 1]], "|", Table2_2[[#This Row],[Attribute 2]], "|", Table2_2[[#This Row],[Correlation]], "|")</f>
        <v>|horsepower|compressionratio|-0.2|</v>
      </c>
    </row>
    <row r="19" spans="1:6" x14ac:dyDescent="0.25">
      <c r="A19" s="16" t="s">
        <v>17</v>
      </c>
      <c r="B19" s="16" t="s">
        <v>14</v>
      </c>
      <c r="C19" s="16">
        <v>0.85059399999999996</v>
      </c>
      <c r="D19" s="32">
        <f>ROUND(Table2_2[[#This Row],[Value]],2)</f>
        <v>0.85</v>
      </c>
      <c r="F19" t="str">
        <f>CONCATENATE("|", Table2_2[[#This Row],[Attribute 1]], "|", Table2_2[[#This Row],[Attribute 2]], "|", Table2_2[[#This Row],[Correlation]], "|")</f>
        <v>|enginesize|curbweight|0.85|</v>
      </c>
    </row>
    <row r="20" spans="1:6" x14ac:dyDescent="0.25">
      <c r="A20" s="16" t="s">
        <v>17</v>
      </c>
      <c r="B20" s="16" t="s">
        <v>12</v>
      </c>
      <c r="C20" s="16">
        <v>0.735433</v>
      </c>
      <c r="D20" s="32">
        <f>ROUND(Table2_2[[#This Row],[Value]],2)</f>
        <v>0.74</v>
      </c>
      <c r="F20" t="str">
        <f>CONCATENATE("|", Table2_2[[#This Row],[Attribute 1]], "|", Table2_2[[#This Row],[Attribute 2]], "|", Table2_2[[#This Row],[Correlation]], "|")</f>
        <v>|enginesize|carwidth|0.74|</v>
      </c>
    </row>
    <row r="21" spans="1:6" x14ac:dyDescent="0.25">
      <c r="A21" s="16" t="s">
        <v>17</v>
      </c>
      <c r="B21" s="16" t="s">
        <v>11</v>
      </c>
      <c r="C21" s="16">
        <v>0.68335999999999997</v>
      </c>
      <c r="D21" s="32">
        <f>ROUND(Table2_2[[#This Row],[Value]],2)</f>
        <v>0.68</v>
      </c>
      <c r="F21" t="str">
        <f>CONCATENATE("|", Table2_2[[#This Row],[Attribute 1]], "|", Table2_2[[#This Row],[Attribute 2]], "|", Table2_2[[#This Row],[Correlation]], "|")</f>
        <v>|enginesize|carlength|0.68|</v>
      </c>
    </row>
    <row r="22" spans="1:6" x14ac:dyDescent="0.25">
      <c r="A22" s="16" t="s">
        <v>17</v>
      </c>
      <c r="B22" s="16" t="s">
        <v>10</v>
      </c>
      <c r="C22" s="16">
        <v>0.56932899999999997</v>
      </c>
      <c r="D22" s="32">
        <f>ROUND(Table2_2[[#This Row],[Value]],2)</f>
        <v>0.56999999999999995</v>
      </c>
      <c r="F22" t="str">
        <f>CONCATENATE("|", Table2_2[[#This Row],[Attribute 1]], "|", Table2_2[[#This Row],[Attribute 2]], "|", Table2_2[[#This Row],[Correlation]], "|")</f>
        <v>|enginesize|wheelbase|0.57|</v>
      </c>
    </row>
    <row r="23" spans="1:6" x14ac:dyDescent="0.25">
      <c r="A23" s="14" t="s">
        <v>17</v>
      </c>
      <c r="B23" s="14" t="s">
        <v>13</v>
      </c>
      <c r="C23" s="14">
        <v>6.7149E-2</v>
      </c>
      <c r="D23" s="15">
        <f>ROUND(Table2_2[[#This Row],[Value]],2)</f>
        <v>7.0000000000000007E-2</v>
      </c>
      <c r="F23" t="str">
        <f>CONCATENATE("|", Table2_2[[#This Row],[Attribute 1]], "|", Table2_2[[#This Row],[Attribute 2]], "|", Table2_2[[#This Row],[Correlation]], "|")</f>
        <v>|enginesize|carheight|0.07|</v>
      </c>
    </row>
    <row r="24" spans="1:6" x14ac:dyDescent="0.25">
      <c r="A24" s="16" t="s">
        <v>14</v>
      </c>
      <c r="B24" s="16" t="s">
        <v>11</v>
      </c>
      <c r="C24" s="16">
        <v>0.87772799999999995</v>
      </c>
      <c r="D24" s="32">
        <f>ROUND(Table2_2[[#This Row],[Value]],2)</f>
        <v>0.88</v>
      </c>
      <c r="F24" t="str">
        <f>CONCATENATE("|", Table2_2[[#This Row],[Attribute 1]], "|", Table2_2[[#This Row],[Attribute 2]], "|", Table2_2[[#This Row],[Correlation]], "|")</f>
        <v>|curbweight|carlength|0.88|</v>
      </c>
    </row>
    <row r="25" spans="1:6" x14ac:dyDescent="0.25">
      <c r="A25" s="16" t="s">
        <v>14</v>
      </c>
      <c r="B25" s="16" t="s">
        <v>12</v>
      </c>
      <c r="C25" s="16">
        <v>0.86703200000000002</v>
      </c>
      <c r="D25" s="32">
        <f>ROUND(Table2_2[[#This Row],[Value]],2)</f>
        <v>0.87</v>
      </c>
      <c r="F25" t="str">
        <f>CONCATENATE("|", Table2_2[[#This Row],[Attribute 1]], "|", Table2_2[[#This Row],[Attribute 2]], "|", Table2_2[[#This Row],[Correlation]], "|")</f>
        <v>|curbweight|carwidth|0.87|</v>
      </c>
    </row>
    <row r="26" spans="1:6" x14ac:dyDescent="0.25">
      <c r="A26" s="14" t="s">
        <v>14</v>
      </c>
      <c r="B26" s="14" t="s">
        <v>13</v>
      </c>
      <c r="C26" s="14">
        <v>0.295572</v>
      </c>
      <c r="D26" s="15">
        <f>ROUND(Table2_2[[#This Row],[Value]],2)</f>
        <v>0.3</v>
      </c>
      <c r="F26" t="str">
        <f>CONCATENATE("|", Table2_2[[#This Row],[Attribute 1]], "|", Table2_2[[#This Row],[Attribute 2]], "|", Table2_2[[#This Row],[Correlation]], "|")</f>
        <v>|curbweight|carheight|0.3|</v>
      </c>
    </row>
    <row r="27" spans="1:6" x14ac:dyDescent="0.25">
      <c r="A27" s="14" t="s">
        <v>21</v>
      </c>
      <c r="B27" s="14" t="s">
        <v>13</v>
      </c>
      <c r="C27" s="14">
        <v>0.261214</v>
      </c>
      <c r="D27" s="15">
        <f>ROUND(Table2_2[[#This Row],[Value]],2)</f>
        <v>0.26</v>
      </c>
      <c r="F27" t="str">
        <f>CONCATENATE("|", Table2_2[[#This Row],[Attribute 1]], "|", Table2_2[[#This Row],[Attribute 2]], "|", Table2_2[[#This Row],[Correlation]], "|")</f>
        <v>|compressionratio|carheight|0.26|</v>
      </c>
    </row>
    <row r="28" spans="1:6" x14ac:dyDescent="0.25">
      <c r="A28" s="14" t="s">
        <v>21</v>
      </c>
      <c r="B28" s="14" t="s">
        <v>10</v>
      </c>
      <c r="C28" s="14">
        <v>0.24978600000000001</v>
      </c>
      <c r="D28" s="15">
        <f>ROUND(Table2_2[[#This Row],[Value]],2)</f>
        <v>0.25</v>
      </c>
      <c r="F28" t="str">
        <f>CONCATENATE("|", Table2_2[[#This Row],[Attribute 1]], "|", Table2_2[[#This Row],[Attribute 2]], "|", Table2_2[[#This Row],[Correlation]], "|")</f>
        <v>|compressionratio|wheelbase|0.25|</v>
      </c>
    </row>
    <row r="29" spans="1:6" x14ac:dyDescent="0.25">
      <c r="A29" s="14" t="s">
        <v>21</v>
      </c>
      <c r="B29" s="14" t="s">
        <v>20</v>
      </c>
      <c r="C29" s="14">
        <v>0.18611</v>
      </c>
      <c r="D29" s="15">
        <f>ROUND(Table2_2[[#This Row],[Value]],2)</f>
        <v>0.19</v>
      </c>
      <c r="F29" t="str">
        <f>CONCATENATE("|", Table2_2[[#This Row],[Attribute 1]], "|", Table2_2[[#This Row],[Attribute 2]], "|", Table2_2[[#This Row],[Correlation]], "|")</f>
        <v>|compressionratio|stroke|0.19|</v>
      </c>
    </row>
    <row r="30" spans="1:6" x14ac:dyDescent="0.25">
      <c r="A30" s="14" t="s">
        <v>21</v>
      </c>
      <c r="B30" s="14" t="s">
        <v>12</v>
      </c>
      <c r="C30" s="14">
        <v>0.18112900000000001</v>
      </c>
      <c r="D30" s="15">
        <f>ROUND(Table2_2[[#This Row],[Value]],2)</f>
        <v>0.18</v>
      </c>
      <c r="F30" t="str">
        <f>CONCATENATE("|", Table2_2[[#This Row],[Attribute 1]], "|", Table2_2[[#This Row],[Attribute 2]], "|", Table2_2[[#This Row],[Correlation]], "|")</f>
        <v>|compressionratio|carwidth|0.18|</v>
      </c>
    </row>
    <row r="31" spans="1:6" x14ac:dyDescent="0.25">
      <c r="A31" s="14" t="s">
        <v>21</v>
      </c>
      <c r="B31" s="14" t="s">
        <v>11</v>
      </c>
      <c r="C31" s="14">
        <v>0.158414</v>
      </c>
      <c r="D31" s="15">
        <f>ROUND(Table2_2[[#This Row],[Value]],2)</f>
        <v>0.16</v>
      </c>
      <c r="F31" t="str">
        <f>CONCATENATE("|", Table2_2[[#This Row],[Attribute 1]], "|", Table2_2[[#This Row],[Attribute 2]], "|", Table2_2[[#This Row],[Correlation]], "|")</f>
        <v>|compressionratio|carlength|0.16|</v>
      </c>
    </row>
    <row r="32" spans="1:6" x14ac:dyDescent="0.25">
      <c r="A32" s="14" t="s">
        <v>21</v>
      </c>
      <c r="B32" s="14" t="s">
        <v>14</v>
      </c>
      <c r="C32" s="14">
        <v>0.151362</v>
      </c>
      <c r="D32" s="15">
        <f>ROUND(Table2_2[[#This Row],[Value]],2)</f>
        <v>0.15</v>
      </c>
      <c r="F32" t="str">
        <f>CONCATENATE("|", Table2_2[[#This Row],[Attribute 1]], "|", Table2_2[[#This Row],[Attribute 2]], "|", Table2_2[[#This Row],[Correlation]], "|")</f>
        <v>|compressionratio|curbweight|0.15|</v>
      </c>
    </row>
    <row r="33" spans="1:6" x14ac:dyDescent="0.25">
      <c r="A33" s="14" t="s">
        <v>21</v>
      </c>
      <c r="B33" s="14" t="s">
        <v>17</v>
      </c>
      <c r="C33" s="14">
        <v>2.8971E-2</v>
      </c>
      <c r="D33" s="15">
        <f>ROUND(Table2_2[[#This Row],[Value]],2)</f>
        <v>0.03</v>
      </c>
      <c r="F33" t="str">
        <f>CONCATENATE("|", Table2_2[[#This Row],[Attribute 1]], "|", Table2_2[[#This Row],[Attribute 2]], "|", Table2_2[[#This Row],[Correlation]], "|")</f>
        <v>|compressionratio|enginesize|0.03|</v>
      </c>
    </row>
    <row r="34" spans="1:6" x14ac:dyDescent="0.25">
      <c r="A34" s="14" t="s">
        <v>21</v>
      </c>
      <c r="B34" s="14" t="s">
        <v>19</v>
      </c>
      <c r="C34" s="14">
        <v>5.1970000000000002E-3</v>
      </c>
      <c r="D34" s="15">
        <f>ROUND(Table2_2[[#This Row],[Value]],2)</f>
        <v>0.01</v>
      </c>
      <c r="F34" t="str">
        <f>CONCATENATE("|", Table2_2[[#This Row],[Attribute 1]], "|", Table2_2[[#This Row],[Attribute 2]], "|", Table2_2[[#This Row],[Correlation]], "|")</f>
        <v>|compressionratio|boreratio|0.01|</v>
      </c>
    </row>
    <row r="35" spans="1:6" x14ac:dyDescent="0.25">
      <c r="A35" s="16" t="s">
        <v>12</v>
      </c>
      <c r="B35" s="16" t="s">
        <v>11</v>
      </c>
      <c r="C35" s="16">
        <v>0.84111800000000003</v>
      </c>
      <c r="D35" s="32">
        <f>ROUND(Table2_2[[#This Row],[Value]],2)</f>
        <v>0.84</v>
      </c>
      <c r="F35" t="str">
        <f>CONCATENATE("|", Table2_2[[#This Row],[Attribute 1]], "|", Table2_2[[#This Row],[Attribute 2]], "|", Table2_2[[#This Row],[Correlation]], "|")</f>
        <v>|carwidth|carlength|0.84|</v>
      </c>
    </row>
    <row r="36" spans="1:6" x14ac:dyDescent="0.25">
      <c r="A36" s="16" t="s">
        <v>12</v>
      </c>
      <c r="B36" s="16" t="s">
        <v>10</v>
      </c>
      <c r="C36" s="16">
        <v>0.79514399999999996</v>
      </c>
      <c r="D36" s="32">
        <f>ROUND(Table2_2[[#This Row],[Value]],2)</f>
        <v>0.8</v>
      </c>
      <c r="F36" t="str">
        <f>CONCATENATE("|", Table2_2[[#This Row],[Attribute 1]], "|", Table2_2[[#This Row],[Attribute 2]], "|", Table2_2[[#This Row],[Correlation]], "|")</f>
        <v>|carwidth|wheelbase|0.8|</v>
      </c>
    </row>
    <row r="37" spans="1:6" x14ac:dyDescent="0.25">
      <c r="A37" s="16" t="s">
        <v>11</v>
      </c>
      <c r="B37" s="16" t="s">
        <v>10</v>
      </c>
      <c r="C37" s="16">
        <v>0.874587</v>
      </c>
      <c r="D37" s="32">
        <f>ROUND(Table2_2[[#This Row],[Value]],2)</f>
        <v>0.87</v>
      </c>
      <c r="F37" t="str">
        <f>CONCATENATE("|", Table2_2[[#This Row],[Attribute 1]], "|", Table2_2[[#This Row],[Attribute 2]], "|", Table2_2[[#This Row],[Correlation]], "|")</f>
        <v>|carlength|wheelbase|0.87|</v>
      </c>
    </row>
    <row r="38" spans="1:6" x14ac:dyDescent="0.25">
      <c r="A38" s="16" t="s">
        <v>13</v>
      </c>
      <c r="B38" s="16" t="s">
        <v>10</v>
      </c>
      <c r="C38" s="16">
        <v>0.58943500000000004</v>
      </c>
      <c r="D38" s="32">
        <f>ROUND(Table2_2[[#This Row],[Value]],2)</f>
        <v>0.59</v>
      </c>
      <c r="F38" t="str">
        <f>CONCATENATE("|", Table2_2[[#This Row],[Attribute 1]], "|", Table2_2[[#This Row],[Attribute 2]], "|", Table2_2[[#This Row],[Correlation]], "|")</f>
        <v>|carheight|wheelbase|0.59|</v>
      </c>
    </row>
    <row r="39" spans="1:6" x14ac:dyDescent="0.25">
      <c r="A39" s="14" t="s">
        <v>13</v>
      </c>
      <c r="B39" s="14" t="s">
        <v>11</v>
      </c>
      <c r="C39" s="14">
        <v>0.49102899999999999</v>
      </c>
      <c r="D39" s="15">
        <f>ROUND(Table2_2[[#This Row],[Value]],2)</f>
        <v>0.49</v>
      </c>
      <c r="F39" t="str">
        <f>CONCATENATE("|", Table2_2[[#This Row],[Attribute 1]], "|", Table2_2[[#This Row],[Attribute 2]], "|", Table2_2[[#This Row],[Correlation]], "|")</f>
        <v>|carheight|carlength|0.49|</v>
      </c>
    </row>
    <row r="40" spans="1:6" x14ac:dyDescent="0.25">
      <c r="A40" s="14" t="s">
        <v>13</v>
      </c>
      <c r="B40" s="14" t="s">
        <v>12</v>
      </c>
      <c r="C40" s="14">
        <v>0.27921000000000001</v>
      </c>
      <c r="D40" s="15">
        <f>ROUND(Table2_2[[#This Row],[Value]],2)</f>
        <v>0.28000000000000003</v>
      </c>
      <c r="F40" t="str">
        <f>CONCATENATE("|", Table2_2[[#This Row],[Attribute 1]], "|", Table2_2[[#This Row],[Attribute 2]], "|", Table2_2[[#This Row],[Correlation]], "|")</f>
        <v>|carheight|carwidth|0.28|</v>
      </c>
    </row>
    <row r="41" spans="1:6" x14ac:dyDescent="0.25">
      <c r="A41" s="16" t="s">
        <v>19</v>
      </c>
      <c r="B41" s="16" t="s">
        <v>14</v>
      </c>
      <c r="C41" s="16">
        <v>0.64847999999999995</v>
      </c>
      <c r="D41" s="32">
        <f>ROUND(Table2_2[[#This Row],[Value]],2)</f>
        <v>0.65</v>
      </c>
      <c r="F41" t="str">
        <f>CONCATENATE("|", Table2_2[[#This Row],[Attribute 1]], "|", Table2_2[[#This Row],[Attribute 2]], "|", Table2_2[[#This Row],[Correlation]], "|")</f>
        <v>|boreratio|curbweight|0.65|</v>
      </c>
    </row>
    <row r="42" spans="1:6" x14ac:dyDescent="0.25">
      <c r="A42" s="16" t="s">
        <v>19</v>
      </c>
      <c r="B42" s="16" t="s">
        <v>11</v>
      </c>
      <c r="C42" s="16">
        <v>0.60645400000000005</v>
      </c>
      <c r="D42" s="32">
        <f>ROUND(Table2_2[[#This Row],[Value]],2)</f>
        <v>0.61</v>
      </c>
      <c r="F42" t="str">
        <f>CONCATENATE("|", Table2_2[[#This Row],[Attribute 1]], "|", Table2_2[[#This Row],[Attribute 2]], "|", Table2_2[[#This Row],[Correlation]], "|")</f>
        <v>|boreratio|carlength|0.61|</v>
      </c>
    </row>
    <row r="43" spans="1:6" x14ac:dyDescent="0.25">
      <c r="A43" s="16" t="s">
        <v>19</v>
      </c>
      <c r="B43" s="16" t="s">
        <v>17</v>
      </c>
      <c r="C43" s="16">
        <v>0.58377400000000002</v>
      </c>
      <c r="D43" s="32">
        <f>ROUND(Table2_2[[#This Row],[Value]],2)</f>
        <v>0.57999999999999996</v>
      </c>
      <c r="F43" t="str">
        <f>CONCATENATE("|", Table2_2[[#This Row],[Attribute 1]], "|", Table2_2[[#This Row],[Attribute 2]], "|", Table2_2[[#This Row],[Correlation]], "|")</f>
        <v>|boreratio|enginesize|0.58|</v>
      </c>
    </row>
    <row r="44" spans="1:6" x14ac:dyDescent="0.25">
      <c r="A44" s="16" t="s">
        <v>19</v>
      </c>
      <c r="B44" s="16" t="s">
        <v>12</v>
      </c>
      <c r="C44" s="16">
        <v>0.55915000000000004</v>
      </c>
      <c r="D44" s="32">
        <f>ROUND(Table2_2[[#This Row],[Value]],2)</f>
        <v>0.56000000000000005</v>
      </c>
      <c r="F44" t="str">
        <f>CONCATENATE("|", Table2_2[[#This Row],[Attribute 1]], "|", Table2_2[[#This Row],[Attribute 2]], "|", Table2_2[[#This Row],[Correlation]], "|")</f>
        <v>|boreratio|carwidth|0.56|</v>
      </c>
    </row>
    <row r="45" spans="1:6" x14ac:dyDescent="0.25">
      <c r="A45" s="14" t="s">
        <v>19</v>
      </c>
      <c r="B45" s="14" t="s">
        <v>10</v>
      </c>
      <c r="C45" s="14">
        <v>0.48875000000000002</v>
      </c>
      <c r="D45" s="15">
        <f>ROUND(Table2_2[[#This Row],[Value]],2)</f>
        <v>0.49</v>
      </c>
    </row>
    <row r="46" spans="1:6" x14ac:dyDescent="0.25">
      <c r="A46" s="14" t="s">
        <v>19</v>
      </c>
      <c r="B46" s="14" t="s">
        <v>13</v>
      </c>
      <c r="C46" s="14">
        <v>0.171071</v>
      </c>
      <c r="D46" s="15">
        <f>ROUND(Table2_2[[#This Row],[Value]],2)</f>
        <v>0.17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7 p Z Z U C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7 p Z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W W V B G 0 v 1 F F g E A A F E C A A A T A B w A R m 9 y b X V s Y X M v U 2 V j d G l v b j E u b S C i G A A o o B Q A A A A A A A A A A A A A A A A A A A A A A A A A A A C F k T F r w z A Q h X e D / 4 N Q l x h M o F 1 D h m K 6 t k P S d g g Z J O d q C c u S O Z 3 q t M b / v X L s t l A c q k V w 3 7 t 7 0 j s P J W l n 2 W 6 6 b z d p k i Z e C Y Q T 2 w t p 4 I 5 t m Q F K E x b P z g U s I V Y e z i W Y d R E Q w d K r w 1 o 6 V 6 + y / v A o G t j y q Z M f h 0 P h L E X J M Z 8 G 3 P B C C V u N w z 9 a 4 H H S R b r e o 7 D + z W F T O B M a O 0 K / m t z y v u d T l e e M I m A E Z x p y 1 v N O A R g p P H w T G x o J e G G l Q A O 2 I r X M O n 2 6 h h T o S t E S C y i 7 a z B 6 a Q t e f y 4 9 R j o E F D H g B e Y J X b 3 4 A 9 e 0 C N 7 H t S z 1 D t l P p s + 2 1 e + O Y q p P p A D Z F J f / j X c W X O g M V 3 9 W M T r O M U d 3 f k + E W g Y a A X 8 R J g D P 0 k T b / y w 3 X 1 B L A Q I t A B Q A A g A I A O 6 W W V A v v n Y j p w A A A P g A A A A S A A A A A A A A A A A A A A A A A A A A A A B D b 2 5 m a W c v U G F j a 2 F n Z S 5 4 b W x Q S w E C L Q A U A A I A C A D u l l l Q D 8 r p q 6 Q A A A D p A A A A E w A A A A A A A A A A A A A A A A D z A A A A W 0 N v b n R l b n R f V H l w Z X N d L n h t b F B L A Q I t A B Q A A g A I A O 6 W W V B G 0 v 1 F F g E A A F E C A A A T A A A A A A A A A A A A A A A A A O Q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K A A A A A A A A W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V U M T M 6 M j U 6 M j k u N z M 2 M j U y N F o i I C 8 + P E V u d H J 5 I F R 5 c G U 9 I k Z p b G x D b 2 x 1 b W 5 U e X B l c y I g V m F s d W U 9 I n N C Z 1 l G I i A v P j x F b n R y e S B U e X B l P S J G a W x s Q 2 9 s d W 1 u T m F t Z X M i I F Z h b H V l P S J z W y Z x d W 9 0 O 0 N v b H V t b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V W 5 w a X Z v d G V k I E 9 0 a G V y I E N v b H V t b n M u e 0 N v b H V t b i w w f S Z x d W 9 0 O y w m c X V v d D t T Z W N 0 a W 9 u M S 9 U Y W J s Z T I v V W 5 w a X Z v d G V k I E 9 0 a G V y I E N v b H V t b n M u e 0 F 0 d H J p Y n V 0 Z S w x f S Z x d W 9 0 O y w m c X V v d D t T Z W N 0 a W 9 u M S 9 U Y W J s Z T I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V b n B p d m 9 0 Z W Q g T 3 R o Z X I g Q 2 9 s d W 1 u c y 5 7 Q 2 9 s d W 1 u L D B 9 J n F 1 b 3 Q 7 L C Z x d W 9 0 O 1 N l Y 3 R p b 2 4 x L 1 R h Y m x l M i 9 V b n B p d m 9 0 Z W Q g T 3 R o Z X I g Q 2 9 s d W 1 u c y 5 7 Q X R 0 c m l i d X R l L D F 9 J n F 1 b 3 Q 7 L C Z x d W 9 0 O 1 N l Y 3 R p b 2 4 x L 1 R h Y m x l M i 9 V b n B p d m 9 0 Z W Q g T 3 R o Z X I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W 5 w a X Z v d G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Z P U f C Z I 7 p F m N i Y o F c t u 5 k A A A A A A g A A A A A A A 2 Y A A M A A A A A Q A A A A F e 0 M b 3 B P D Z U U F l 3 B l J p Y N w A A A A A E g A A A o A A A A B A A A A C C z m 4 Z f v + a Q P A 4 n F i T 0 s y R U A A A A M 1 x h 6 S w + W t Y 8 j 1 h e J r G z 9 G d f I V 7 6 e c b d B i k w E q F B l y I f Q B 9 / Z 4 f n K G K M 0 / 8 3 z r z d O C o h A g e m i K D C L k 2 0 E g 9 u k J m f 7 P a O x S g B / y U V l 1 R R d X C F A A A A N 4 c W W P k j n N a 5 f R r O c I 7 a 1 v M e Z H Q < / D a t a M a s h u p > 
</file>

<file path=customXml/itemProps1.xml><?xml version="1.0" encoding="utf-8"?>
<ds:datastoreItem xmlns:ds="http://schemas.openxmlformats.org/officeDocument/2006/customXml" ds:itemID="{44C49640-AD64-472F-8F2F-7DEDF0BD99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Janaki Vallabha Dasa</cp:lastModifiedBy>
  <dcterms:created xsi:type="dcterms:W3CDTF">2016-09-01T21:33:46Z</dcterms:created>
  <dcterms:modified xsi:type="dcterms:W3CDTF">2020-02-29T05:49:29Z</dcterms:modified>
</cp:coreProperties>
</file>