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 (MIT)\luvann\decision_tree\"/>
    </mc:Choice>
  </mc:AlternateContent>
  <bookViews>
    <workbookView xWindow="5295" yWindow="2565" windowWidth="25605" windowHeight="11445"/>
  </bookViews>
  <sheets>
    <sheet name="xiaoxiao" sheetId="1" r:id="rId1"/>
  </sheets>
  <calcPr calcId="162913"/>
</workbook>
</file>

<file path=xl/calcChain.xml><?xml version="1.0" encoding="utf-8"?>
<calcChain xmlns="http://schemas.openxmlformats.org/spreadsheetml/2006/main">
  <c r="AL114" i="1" l="1"/>
  <c r="AK2" i="1"/>
  <c r="AG4" i="1"/>
  <c r="AF19" i="1"/>
  <c r="AF20" i="1"/>
  <c r="AF2" i="1"/>
  <c r="AJ2" i="1"/>
  <c r="Z2" i="1"/>
  <c r="AD2" i="1"/>
  <c r="AC2" i="1"/>
  <c r="AB2" i="1"/>
  <c r="X2" i="1"/>
  <c r="AP114" i="1" l="1"/>
  <c r="AL3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G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J4" i="1"/>
  <c r="AJ10" i="1"/>
  <c r="AJ14" i="1"/>
  <c r="AJ15" i="1"/>
  <c r="AJ19" i="1"/>
  <c r="AJ20" i="1"/>
  <c r="AJ22" i="1"/>
  <c r="AJ25" i="1"/>
  <c r="AJ26" i="1"/>
  <c r="AJ28" i="1"/>
  <c r="AJ29" i="1"/>
  <c r="AJ30" i="1"/>
  <c r="AJ31" i="1"/>
  <c r="AJ32" i="1"/>
  <c r="AJ33" i="1"/>
  <c r="AJ34" i="1"/>
  <c r="AJ36" i="1"/>
  <c r="AJ37" i="1"/>
  <c r="AJ38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8" i="1"/>
  <c r="AJ59" i="1"/>
  <c r="AJ61" i="1"/>
  <c r="AJ65" i="1"/>
  <c r="AJ69" i="1"/>
  <c r="AJ87" i="1"/>
  <c r="AJ88" i="1"/>
  <c r="AJ94" i="1"/>
  <c r="AJ97" i="1"/>
  <c r="AJ101" i="1"/>
  <c r="AJ106" i="1"/>
  <c r="AJ109" i="1"/>
  <c r="AJ111" i="1"/>
  <c r="AJ112" i="1"/>
  <c r="AJ114" i="1"/>
  <c r="AF61" i="1"/>
  <c r="AG114" i="1"/>
  <c r="AN114" i="1" s="1"/>
  <c r="AF114" i="1"/>
  <c r="AM114" i="1" s="1"/>
  <c r="AG112" i="1"/>
  <c r="AN112" i="1" s="1"/>
  <c r="AF112" i="1"/>
  <c r="AG111" i="1"/>
  <c r="AN111" i="1" s="1"/>
  <c r="AF111" i="1"/>
  <c r="AG109" i="1"/>
  <c r="AF109" i="1"/>
  <c r="AM109" i="1" s="1"/>
  <c r="AG106" i="1"/>
  <c r="AN106" i="1" s="1"/>
  <c r="AF106" i="1"/>
  <c r="AM106" i="1" s="1"/>
  <c r="AG101" i="1"/>
  <c r="AN101" i="1" s="1"/>
  <c r="AF101" i="1"/>
  <c r="AG97" i="1"/>
  <c r="AN97" i="1" s="1"/>
  <c r="AF97" i="1"/>
  <c r="AG94" i="1"/>
  <c r="AF94" i="1"/>
  <c r="AM94" i="1" s="1"/>
  <c r="AF88" i="1"/>
  <c r="AM88" i="1" s="1"/>
  <c r="AG88" i="1"/>
  <c r="AN88" i="1" s="1"/>
  <c r="AG87" i="1"/>
  <c r="AN87" i="1" s="1"/>
  <c r="AF87" i="1"/>
  <c r="AM87" i="1" s="1"/>
  <c r="AG69" i="1"/>
  <c r="AN69" i="1" s="1"/>
  <c r="AF69" i="1"/>
  <c r="AG65" i="1"/>
  <c r="AN65" i="1" s="1"/>
  <c r="AF65" i="1"/>
  <c r="AM65" i="1" s="1"/>
  <c r="AG61" i="1"/>
  <c r="AG59" i="1"/>
  <c r="AN59" i="1" s="1"/>
  <c r="AF59" i="1"/>
  <c r="AG58" i="1"/>
  <c r="AN58" i="1" s="1"/>
  <c r="AF58" i="1"/>
  <c r="AG56" i="1"/>
  <c r="AN56" i="1" s="1"/>
  <c r="AF56" i="1"/>
  <c r="AM56" i="1" s="1"/>
  <c r="AF52" i="1"/>
  <c r="AG52" i="1"/>
  <c r="AN52" i="1" s="1"/>
  <c r="AF53" i="1"/>
  <c r="AG53" i="1"/>
  <c r="AN53" i="1" s="1"/>
  <c r="AF54" i="1"/>
  <c r="AG54" i="1"/>
  <c r="AN54" i="1" s="1"/>
  <c r="AF55" i="1"/>
  <c r="AM55" i="1" s="1"/>
  <c r="AG55" i="1"/>
  <c r="AN55" i="1" s="1"/>
  <c r="AG51" i="1"/>
  <c r="AN51" i="1" s="1"/>
  <c r="AF51" i="1"/>
  <c r="AF50" i="1"/>
  <c r="AG50" i="1"/>
  <c r="AN50" i="1" s="1"/>
  <c r="AG49" i="1"/>
  <c r="AN49" i="1" s="1"/>
  <c r="AF49" i="1"/>
  <c r="AF47" i="1"/>
  <c r="AM47" i="1" s="1"/>
  <c r="AG47" i="1"/>
  <c r="AN47" i="1" s="1"/>
  <c r="AF48" i="1"/>
  <c r="AG48" i="1"/>
  <c r="AN48" i="1" s="1"/>
  <c r="AG46" i="1"/>
  <c r="AN46" i="1" s="1"/>
  <c r="AF46" i="1"/>
  <c r="AM46" i="1" s="1"/>
  <c r="AG45" i="1"/>
  <c r="AN45" i="1" s="1"/>
  <c r="AF45" i="1"/>
  <c r="AM45" i="1" s="1"/>
  <c r="AG44" i="1"/>
  <c r="AN44" i="1" s="1"/>
  <c r="AF44" i="1"/>
  <c r="AM44" i="1" s="1"/>
  <c r="AG43" i="1"/>
  <c r="AN43" i="1" s="1"/>
  <c r="AF43" i="1"/>
  <c r="AF42" i="1"/>
  <c r="AG42" i="1"/>
  <c r="AN42" i="1" s="1"/>
  <c r="AG41" i="1"/>
  <c r="AF41" i="1"/>
  <c r="AF37" i="1"/>
  <c r="AG37" i="1"/>
  <c r="AN37" i="1" s="1"/>
  <c r="AF38" i="1"/>
  <c r="AM38" i="1" s="1"/>
  <c r="AG38" i="1"/>
  <c r="AN38" i="1" s="1"/>
  <c r="AG36" i="1"/>
  <c r="AN36" i="1" s="1"/>
  <c r="AF36" i="1"/>
  <c r="AF33" i="1"/>
  <c r="AG33" i="1"/>
  <c r="AN33" i="1" s="1"/>
  <c r="AF34" i="1"/>
  <c r="AM34" i="1" s="1"/>
  <c r="AG34" i="1"/>
  <c r="AN34" i="1" s="1"/>
  <c r="AG32" i="1"/>
  <c r="AN32" i="1" s="1"/>
  <c r="AF32" i="1"/>
  <c r="AF29" i="1"/>
  <c r="AM29" i="1" s="1"/>
  <c r="AG29" i="1"/>
  <c r="AN29" i="1" s="1"/>
  <c r="AF30" i="1"/>
  <c r="AG30" i="1"/>
  <c r="AN30" i="1" s="1"/>
  <c r="AF31" i="1"/>
  <c r="AG31" i="1"/>
  <c r="AN31" i="1" s="1"/>
  <c r="AG28" i="1"/>
  <c r="AF28" i="1"/>
  <c r="AM28" i="1" s="1"/>
  <c r="AF26" i="1"/>
  <c r="AG26" i="1"/>
  <c r="AN26" i="1" s="1"/>
  <c r="AG25" i="1"/>
  <c r="AN25" i="1" s="1"/>
  <c r="AF25" i="1"/>
  <c r="AG22" i="1"/>
  <c r="AN22" i="1" s="1"/>
  <c r="AF22" i="1"/>
  <c r="AM20" i="1"/>
  <c r="AG20" i="1"/>
  <c r="AN20" i="1" s="1"/>
  <c r="AG19" i="1"/>
  <c r="AN19" i="1" s="1"/>
  <c r="AM19" i="1"/>
  <c r="AG15" i="1"/>
  <c r="AF15" i="1"/>
  <c r="AG14" i="1"/>
  <c r="AN14" i="1" s="1"/>
  <c r="AF14" i="1"/>
  <c r="AF10" i="1"/>
  <c r="AM10" i="1" s="1"/>
  <c r="AG10" i="1"/>
  <c r="AN10" i="1" s="1"/>
  <c r="AF4" i="1"/>
  <c r="AN4" i="1"/>
  <c r="AF3" i="1"/>
  <c r="AJ3" i="1" s="1"/>
  <c r="AG3" i="1"/>
  <c r="AN3" i="1" s="1"/>
  <c r="AF5" i="1"/>
  <c r="AM5" i="1" s="1"/>
  <c r="AG5" i="1"/>
  <c r="AN5" i="1" s="1"/>
  <c r="AF6" i="1"/>
  <c r="AM6" i="1" s="1"/>
  <c r="AG6" i="1"/>
  <c r="AN6" i="1" s="1"/>
  <c r="AF7" i="1"/>
  <c r="AM7" i="1" s="1"/>
  <c r="AG7" i="1"/>
  <c r="AF8" i="1"/>
  <c r="AM8" i="1" s="1"/>
  <c r="AG8" i="1"/>
  <c r="AN8" i="1" s="1"/>
  <c r="AF9" i="1"/>
  <c r="AM9" i="1" s="1"/>
  <c r="AG9" i="1"/>
  <c r="AN9" i="1" s="1"/>
  <c r="AF11" i="1"/>
  <c r="AM11" i="1" s="1"/>
  <c r="AG11" i="1"/>
  <c r="AN11" i="1" s="1"/>
  <c r="AF12" i="1"/>
  <c r="AM12" i="1" s="1"/>
  <c r="AG12" i="1"/>
  <c r="AN12" i="1" s="1"/>
  <c r="AF13" i="1"/>
  <c r="AJ13" i="1" s="1"/>
  <c r="AG13" i="1"/>
  <c r="AN13" i="1" s="1"/>
  <c r="AF16" i="1"/>
  <c r="AM16" i="1" s="1"/>
  <c r="AG16" i="1"/>
  <c r="AN16" i="1" s="1"/>
  <c r="AF17" i="1"/>
  <c r="AM17" i="1" s="1"/>
  <c r="AG17" i="1"/>
  <c r="AN17" i="1" s="1"/>
  <c r="AF18" i="1"/>
  <c r="AJ18" i="1" s="1"/>
  <c r="AG18" i="1"/>
  <c r="AN18" i="1" s="1"/>
  <c r="AF21" i="1"/>
  <c r="AM21" i="1" s="1"/>
  <c r="AG21" i="1"/>
  <c r="AN21" i="1" s="1"/>
  <c r="AF23" i="1"/>
  <c r="AM23" i="1" s="1"/>
  <c r="AG23" i="1"/>
  <c r="AN23" i="1" s="1"/>
  <c r="AF24" i="1"/>
  <c r="AM24" i="1" s="1"/>
  <c r="AG24" i="1"/>
  <c r="AN24" i="1" s="1"/>
  <c r="AF27" i="1"/>
  <c r="AM27" i="1" s="1"/>
  <c r="AG27" i="1"/>
  <c r="AN27" i="1" s="1"/>
  <c r="AF35" i="1"/>
  <c r="AM35" i="1" s="1"/>
  <c r="AG35" i="1"/>
  <c r="AN35" i="1" s="1"/>
  <c r="AF39" i="1"/>
  <c r="AM39" i="1" s="1"/>
  <c r="AG39" i="1"/>
  <c r="AN39" i="1" s="1"/>
  <c r="AF40" i="1"/>
  <c r="AM40" i="1" s="1"/>
  <c r="AG40" i="1"/>
  <c r="AN40" i="1" s="1"/>
  <c r="AF57" i="1"/>
  <c r="AM57" i="1" s="1"/>
  <c r="AG57" i="1"/>
  <c r="AN57" i="1" s="1"/>
  <c r="AF60" i="1"/>
  <c r="AM60" i="1" s="1"/>
  <c r="AG60" i="1"/>
  <c r="AN60" i="1" s="1"/>
  <c r="AF62" i="1"/>
  <c r="AM62" i="1" s="1"/>
  <c r="AG62" i="1"/>
  <c r="AN62" i="1" s="1"/>
  <c r="AF63" i="1"/>
  <c r="AM63" i="1" s="1"/>
  <c r="AG63" i="1"/>
  <c r="AN63" i="1" s="1"/>
  <c r="AF64" i="1"/>
  <c r="AM64" i="1" s="1"/>
  <c r="AG64" i="1"/>
  <c r="AN64" i="1" s="1"/>
  <c r="AF66" i="1"/>
  <c r="AM66" i="1" s="1"/>
  <c r="AG66" i="1"/>
  <c r="AN66" i="1" s="1"/>
  <c r="AF67" i="1"/>
  <c r="AM67" i="1" s="1"/>
  <c r="AG67" i="1"/>
  <c r="AN67" i="1" s="1"/>
  <c r="AF68" i="1"/>
  <c r="AM68" i="1" s="1"/>
  <c r="AG68" i="1"/>
  <c r="AN68" i="1" s="1"/>
  <c r="AF70" i="1"/>
  <c r="AM70" i="1" s="1"/>
  <c r="AG70" i="1"/>
  <c r="AN70" i="1" s="1"/>
  <c r="AF71" i="1"/>
  <c r="AM71" i="1" s="1"/>
  <c r="AG71" i="1"/>
  <c r="AN71" i="1" s="1"/>
  <c r="AF72" i="1"/>
  <c r="AM72" i="1" s="1"/>
  <c r="AG72" i="1"/>
  <c r="AN72" i="1" s="1"/>
  <c r="AF73" i="1"/>
  <c r="AM73" i="1" s="1"/>
  <c r="AG73" i="1"/>
  <c r="AN73" i="1" s="1"/>
  <c r="AF74" i="1"/>
  <c r="AM74" i="1" s="1"/>
  <c r="AG74" i="1"/>
  <c r="AN74" i="1" s="1"/>
  <c r="AF75" i="1"/>
  <c r="AM75" i="1" s="1"/>
  <c r="AG75" i="1"/>
  <c r="AN75" i="1" s="1"/>
  <c r="AF76" i="1"/>
  <c r="AM76" i="1" s="1"/>
  <c r="AG76" i="1"/>
  <c r="AN76" i="1" s="1"/>
  <c r="AF77" i="1"/>
  <c r="AM77" i="1" s="1"/>
  <c r="AG77" i="1"/>
  <c r="AN77" i="1" s="1"/>
  <c r="AF78" i="1"/>
  <c r="AJ78" i="1" s="1"/>
  <c r="AG78" i="1"/>
  <c r="AN78" i="1" s="1"/>
  <c r="AF79" i="1"/>
  <c r="AM79" i="1" s="1"/>
  <c r="AG79" i="1"/>
  <c r="AN79" i="1" s="1"/>
  <c r="AF80" i="1"/>
  <c r="AM80" i="1" s="1"/>
  <c r="AG80" i="1"/>
  <c r="AN80" i="1" s="1"/>
  <c r="AF81" i="1"/>
  <c r="AM81" i="1" s="1"/>
  <c r="AG81" i="1"/>
  <c r="AN81" i="1" s="1"/>
  <c r="AF82" i="1"/>
  <c r="AM82" i="1" s="1"/>
  <c r="AG82" i="1"/>
  <c r="AN82" i="1" s="1"/>
  <c r="AF83" i="1"/>
  <c r="AM83" i="1" s="1"/>
  <c r="AG83" i="1"/>
  <c r="AN83" i="1" s="1"/>
  <c r="AF84" i="1"/>
  <c r="AM84" i="1" s="1"/>
  <c r="AG84" i="1"/>
  <c r="AN84" i="1" s="1"/>
  <c r="AF85" i="1"/>
  <c r="AM85" i="1" s="1"/>
  <c r="AG85" i="1"/>
  <c r="AN85" i="1" s="1"/>
  <c r="AF86" i="1"/>
  <c r="AJ86" i="1" s="1"/>
  <c r="AG86" i="1"/>
  <c r="AN86" i="1" s="1"/>
  <c r="AF89" i="1"/>
  <c r="AM89" i="1" s="1"/>
  <c r="AG89" i="1"/>
  <c r="AN89" i="1" s="1"/>
  <c r="AF90" i="1"/>
  <c r="AM90" i="1" s="1"/>
  <c r="AG90" i="1"/>
  <c r="AN90" i="1" s="1"/>
  <c r="AF91" i="1"/>
  <c r="AM91" i="1" s="1"/>
  <c r="AG91" i="1"/>
  <c r="AN91" i="1" s="1"/>
  <c r="AF92" i="1"/>
  <c r="AJ92" i="1" s="1"/>
  <c r="AG92" i="1"/>
  <c r="AN92" i="1" s="1"/>
  <c r="AF93" i="1"/>
  <c r="AM93" i="1" s="1"/>
  <c r="AG93" i="1"/>
  <c r="AN93" i="1" s="1"/>
  <c r="AF95" i="1"/>
  <c r="AM95" i="1" s="1"/>
  <c r="AG95" i="1"/>
  <c r="AN95" i="1" s="1"/>
  <c r="AF96" i="1"/>
  <c r="AM96" i="1" s="1"/>
  <c r="AG96" i="1"/>
  <c r="AN96" i="1" s="1"/>
  <c r="AF98" i="1"/>
  <c r="AM98" i="1" s="1"/>
  <c r="AG98" i="1"/>
  <c r="AN98" i="1" s="1"/>
  <c r="AF99" i="1"/>
  <c r="AM99" i="1" s="1"/>
  <c r="AG99" i="1"/>
  <c r="AN99" i="1" s="1"/>
  <c r="AF100" i="1"/>
  <c r="AM100" i="1" s="1"/>
  <c r="AG100" i="1"/>
  <c r="AN100" i="1" s="1"/>
  <c r="AF102" i="1"/>
  <c r="AM102" i="1" s="1"/>
  <c r="AG102" i="1"/>
  <c r="AN102" i="1" s="1"/>
  <c r="AF103" i="1"/>
  <c r="AM103" i="1" s="1"/>
  <c r="AG103" i="1"/>
  <c r="AN103" i="1" s="1"/>
  <c r="AF104" i="1"/>
  <c r="AM104" i="1" s="1"/>
  <c r="AG104" i="1"/>
  <c r="AN104" i="1" s="1"/>
  <c r="AF105" i="1"/>
  <c r="AM105" i="1" s="1"/>
  <c r="AG105" i="1"/>
  <c r="AN105" i="1" s="1"/>
  <c r="AF107" i="1"/>
  <c r="AM107" i="1" s="1"/>
  <c r="AG107" i="1"/>
  <c r="AN107" i="1" s="1"/>
  <c r="AF108" i="1"/>
  <c r="AM108" i="1" s="1"/>
  <c r="AG108" i="1"/>
  <c r="AN108" i="1" s="1"/>
  <c r="AF110" i="1"/>
  <c r="AM110" i="1" s="1"/>
  <c r="AG110" i="1"/>
  <c r="AN110" i="1" s="1"/>
  <c r="AF113" i="1"/>
  <c r="AM113" i="1" s="1"/>
  <c r="AG113" i="1"/>
  <c r="AN113" i="1" s="1"/>
  <c r="AN2" i="1"/>
  <c r="AM2" i="1"/>
  <c r="AJ98" i="1" l="1"/>
  <c r="AJ90" i="1"/>
  <c r="AJ82" i="1"/>
  <c r="AJ74" i="1"/>
  <c r="AJ66" i="1"/>
  <c r="AJ113" i="1"/>
  <c r="AJ105" i="1"/>
  <c r="AJ89" i="1"/>
  <c r="AJ81" i="1"/>
  <c r="AJ73" i="1"/>
  <c r="AJ57" i="1"/>
  <c r="AJ17" i="1"/>
  <c r="AJ9" i="1"/>
  <c r="AJ104" i="1"/>
  <c r="AJ96" i="1"/>
  <c r="AJ80" i="1"/>
  <c r="AJ72" i="1"/>
  <c r="AJ64" i="1"/>
  <c r="AJ40" i="1"/>
  <c r="AJ24" i="1"/>
  <c r="AJ16" i="1"/>
  <c r="AJ8" i="1"/>
  <c r="AJ103" i="1"/>
  <c r="AJ95" i="1"/>
  <c r="AJ79" i="1"/>
  <c r="AJ71" i="1"/>
  <c r="AJ63" i="1"/>
  <c r="AJ39" i="1"/>
  <c r="AJ23" i="1"/>
  <c r="AJ7" i="1"/>
  <c r="AJ110" i="1"/>
  <c r="AJ102" i="1"/>
  <c r="AJ70" i="1"/>
  <c r="AJ62" i="1"/>
  <c r="AJ6" i="1"/>
  <c r="AJ93" i="1"/>
  <c r="AJ85" i="1"/>
  <c r="AJ77" i="1"/>
  <c r="AJ21" i="1"/>
  <c r="AJ5" i="1"/>
  <c r="AJ108" i="1"/>
  <c r="AJ100" i="1"/>
  <c r="AJ84" i="1"/>
  <c r="AJ76" i="1"/>
  <c r="AJ68" i="1"/>
  <c r="AJ60" i="1"/>
  <c r="AJ12" i="1"/>
  <c r="AJ107" i="1"/>
  <c r="AJ99" i="1"/>
  <c r="AJ91" i="1"/>
  <c r="AJ83" i="1"/>
  <c r="AJ75" i="1"/>
  <c r="AJ67" i="1"/>
  <c r="AJ35" i="1"/>
  <c r="AJ27" i="1"/>
  <c r="AJ11" i="1"/>
  <c r="AM26" i="1"/>
  <c r="AM112" i="1"/>
  <c r="AM101" i="1"/>
  <c r="AM61" i="1"/>
  <c r="AM52" i="1"/>
  <c r="AM48" i="1"/>
  <c r="AM43" i="1"/>
  <c r="AM30" i="1"/>
  <c r="AM15" i="1"/>
  <c r="AM4" i="1"/>
  <c r="AM111" i="1"/>
  <c r="AM59" i="1"/>
  <c r="AM51" i="1"/>
  <c r="AM33" i="1"/>
  <c r="AM25" i="1"/>
  <c r="AN109" i="1"/>
  <c r="AM97" i="1"/>
  <c r="AM54" i="1"/>
  <c r="AM37" i="1"/>
  <c r="AM32" i="1"/>
  <c r="AM22" i="1"/>
  <c r="AM14" i="1"/>
  <c r="AM69" i="1"/>
  <c r="AM58" i="1"/>
  <c r="AM42" i="1"/>
  <c r="AM36" i="1"/>
  <c r="AM50" i="1"/>
  <c r="AM41" i="1"/>
  <c r="AM53" i="1"/>
  <c r="AM49" i="1"/>
  <c r="AM31" i="1"/>
  <c r="AM92" i="1"/>
  <c r="AN61" i="1"/>
  <c r="AN41" i="1"/>
  <c r="AN28" i="1"/>
  <c r="AN94" i="1"/>
  <c r="AM13" i="1"/>
  <c r="AM18" i="1"/>
  <c r="AN15" i="1"/>
  <c r="AN7" i="1"/>
  <c r="AM86" i="1"/>
  <c r="AM78" i="1"/>
  <c r="AM3" i="1"/>
  <c r="AC60" i="1"/>
  <c r="AB60" i="1"/>
  <c r="AR60" i="1"/>
  <c r="AQ60" i="1"/>
  <c r="P60" i="1"/>
  <c r="Q60" i="1" s="1"/>
  <c r="R60" i="1" s="1"/>
  <c r="S60" i="1" s="1"/>
  <c r="T60" i="1" s="1"/>
  <c r="AC59" i="1"/>
  <c r="AD59" i="1" s="1"/>
  <c r="Z59" i="1" s="1"/>
  <c r="AB59" i="1"/>
  <c r="AR59" i="1"/>
  <c r="AQ59" i="1"/>
  <c r="P59" i="1"/>
  <c r="U59" i="1" s="1"/>
  <c r="AC58" i="1"/>
  <c r="AB58" i="1"/>
  <c r="AR58" i="1"/>
  <c r="AQ58" i="1"/>
  <c r="P58" i="1"/>
  <c r="U58" i="1" s="1"/>
  <c r="AR57" i="1"/>
  <c r="AC57" i="1"/>
  <c r="AB57" i="1"/>
  <c r="AQ57" i="1"/>
  <c r="P57" i="1"/>
  <c r="Q57" i="1" s="1"/>
  <c r="R57" i="1" s="1"/>
  <c r="S57" i="1" s="1"/>
  <c r="T57" i="1" s="1"/>
  <c r="AC56" i="1"/>
  <c r="AB56" i="1"/>
  <c r="AR56" i="1"/>
  <c r="AQ56" i="1"/>
  <c r="P56" i="1"/>
  <c r="Q56" i="1" s="1"/>
  <c r="R56" i="1" s="1"/>
  <c r="S56" i="1" s="1"/>
  <c r="T56" i="1" s="1"/>
  <c r="AC55" i="1"/>
  <c r="AB55" i="1"/>
  <c r="AR55" i="1"/>
  <c r="AQ55" i="1"/>
  <c r="P55" i="1"/>
  <c r="U55" i="1" s="1"/>
  <c r="AC54" i="1"/>
  <c r="AB54" i="1"/>
  <c r="AR54" i="1"/>
  <c r="AQ54" i="1"/>
  <c r="Q54" i="1"/>
  <c r="R54" i="1" s="1"/>
  <c r="S54" i="1" s="1"/>
  <c r="T54" i="1" s="1"/>
  <c r="P54" i="1"/>
  <c r="U54" i="1" s="1"/>
  <c r="AC53" i="1"/>
  <c r="AB53" i="1"/>
  <c r="AR53" i="1"/>
  <c r="AQ53" i="1"/>
  <c r="P53" i="1"/>
  <c r="Q53" i="1" s="1"/>
  <c r="R53" i="1" s="1"/>
  <c r="S53" i="1" s="1"/>
  <c r="T53" i="1" s="1"/>
  <c r="AC52" i="1"/>
  <c r="AB52" i="1"/>
  <c r="AR52" i="1"/>
  <c r="AQ52" i="1"/>
  <c r="P52" i="1"/>
  <c r="Q52" i="1" s="1"/>
  <c r="R52" i="1" s="1"/>
  <c r="S52" i="1" s="1"/>
  <c r="T52" i="1" s="1"/>
  <c r="AC51" i="1"/>
  <c r="AB51" i="1"/>
  <c r="AR51" i="1"/>
  <c r="AQ51" i="1"/>
  <c r="P51" i="1"/>
  <c r="U51" i="1" s="1"/>
  <c r="AC114" i="1"/>
  <c r="AB114" i="1"/>
  <c r="AR114" i="1"/>
  <c r="AQ114" i="1"/>
  <c r="P114" i="1"/>
  <c r="U114" i="1" s="1"/>
  <c r="AC113" i="1"/>
  <c r="AB113" i="1"/>
  <c r="AR113" i="1"/>
  <c r="AQ113" i="1"/>
  <c r="P113" i="1"/>
  <c r="Q113" i="1" s="1"/>
  <c r="R113" i="1" s="1"/>
  <c r="S113" i="1" s="1"/>
  <c r="T113" i="1" s="1"/>
  <c r="AC112" i="1"/>
  <c r="AB112" i="1"/>
  <c r="AR112" i="1"/>
  <c r="AQ112" i="1"/>
  <c r="P112" i="1"/>
  <c r="Q112" i="1" s="1"/>
  <c r="R112" i="1" s="1"/>
  <c r="S112" i="1" s="1"/>
  <c r="T112" i="1" s="1"/>
  <c r="AC111" i="1"/>
  <c r="AD111" i="1" s="1"/>
  <c r="Z111" i="1" s="1"/>
  <c r="AB111" i="1"/>
  <c r="AR111" i="1"/>
  <c r="AQ111" i="1"/>
  <c r="P111" i="1"/>
  <c r="U111" i="1" s="1"/>
  <c r="AC110" i="1"/>
  <c r="AB110" i="1"/>
  <c r="AR110" i="1"/>
  <c r="AQ110" i="1"/>
  <c r="P110" i="1"/>
  <c r="U110" i="1" s="1"/>
  <c r="AC109" i="1"/>
  <c r="AB109" i="1"/>
  <c r="AR109" i="1"/>
  <c r="AQ109" i="1"/>
  <c r="P109" i="1"/>
  <c r="Q109" i="1" s="1"/>
  <c r="R109" i="1" s="1"/>
  <c r="S109" i="1" s="1"/>
  <c r="T109" i="1" s="1"/>
  <c r="AC108" i="1"/>
  <c r="AB108" i="1"/>
  <c r="AR108" i="1"/>
  <c r="AQ108" i="1"/>
  <c r="P108" i="1"/>
  <c r="Q108" i="1" s="1"/>
  <c r="R108" i="1" s="1"/>
  <c r="S108" i="1" s="1"/>
  <c r="T108" i="1" s="1"/>
  <c r="AC107" i="1"/>
  <c r="AB107" i="1"/>
  <c r="AR107" i="1"/>
  <c r="AQ107" i="1"/>
  <c r="P107" i="1"/>
  <c r="Q107" i="1" s="1"/>
  <c r="R107" i="1" s="1"/>
  <c r="S107" i="1" s="1"/>
  <c r="T107" i="1" s="1"/>
  <c r="AC106" i="1"/>
  <c r="AB106" i="1"/>
  <c r="AR106" i="1"/>
  <c r="AQ106" i="1"/>
  <c r="P106" i="1"/>
  <c r="U106" i="1" s="1"/>
  <c r="AC105" i="1"/>
  <c r="AB105" i="1"/>
  <c r="AR105" i="1"/>
  <c r="AQ105" i="1"/>
  <c r="P105" i="1"/>
  <c r="Q105" i="1" s="1"/>
  <c r="R105" i="1" s="1"/>
  <c r="S105" i="1" s="1"/>
  <c r="T105" i="1" s="1"/>
  <c r="AC104" i="1"/>
  <c r="AB104" i="1"/>
  <c r="AD104" i="1" s="1"/>
  <c r="Z104" i="1" s="1"/>
  <c r="AR104" i="1"/>
  <c r="AQ104" i="1"/>
  <c r="P104" i="1"/>
  <c r="Q104" i="1" s="1"/>
  <c r="R104" i="1" s="1"/>
  <c r="S104" i="1" s="1"/>
  <c r="T104" i="1" s="1"/>
  <c r="U104" i="1"/>
  <c r="AC50" i="1"/>
  <c r="AB50" i="1"/>
  <c r="AC49" i="1"/>
  <c r="AB49" i="1"/>
  <c r="AC48" i="1"/>
  <c r="AB48" i="1"/>
  <c r="AD48" i="1" s="1"/>
  <c r="Z48" i="1" s="1"/>
  <c r="AC47" i="1"/>
  <c r="AD47" i="1" s="1"/>
  <c r="Z47" i="1" s="1"/>
  <c r="AB47" i="1"/>
  <c r="AC46" i="1"/>
  <c r="AB46" i="1"/>
  <c r="AC45" i="1"/>
  <c r="AB45" i="1"/>
  <c r="AR50" i="1"/>
  <c r="AR49" i="1"/>
  <c r="AR48" i="1"/>
  <c r="AR47" i="1"/>
  <c r="AR46" i="1"/>
  <c r="AR45" i="1"/>
  <c r="AQ50" i="1"/>
  <c r="AQ49" i="1"/>
  <c r="AQ48" i="1"/>
  <c r="AQ47" i="1"/>
  <c r="AQ46" i="1"/>
  <c r="AQ45" i="1"/>
  <c r="P50" i="1"/>
  <c r="Q50" i="1" s="1"/>
  <c r="R50" i="1" s="1"/>
  <c r="S50" i="1" s="1"/>
  <c r="T50" i="1" s="1"/>
  <c r="P49" i="1"/>
  <c r="U49" i="1" s="1"/>
  <c r="P48" i="1"/>
  <c r="P47" i="1"/>
  <c r="Q47" i="1" s="1"/>
  <c r="R47" i="1" s="1"/>
  <c r="S47" i="1" s="1"/>
  <c r="T47" i="1" s="1"/>
  <c r="P46" i="1"/>
  <c r="U46" i="1" s="1"/>
  <c r="P45" i="1"/>
  <c r="Q45" i="1" s="1"/>
  <c r="R45" i="1" s="1"/>
  <c r="S45" i="1" s="1"/>
  <c r="T45" i="1" s="1"/>
  <c r="AC44" i="1"/>
  <c r="AD44" i="1" s="1"/>
  <c r="Z44" i="1" s="1"/>
  <c r="AB44" i="1"/>
  <c r="AR44" i="1"/>
  <c r="AQ44" i="1"/>
  <c r="P44" i="1"/>
  <c r="U44" i="1" s="1"/>
  <c r="AC43" i="1"/>
  <c r="AB43" i="1"/>
  <c r="AR43" i="1"/>
  <c r="AQ43" i="1"/>
  <c r="P43" i="1"/>
  <c r="Q43" i="1" s="1"/>
  <c r="R43" i="1" s="1"/>
  <c r="S43" i="1" s="1"/>
  <c r="T43" i="1" s="1"/>
  <c r="AC42" i="1"/>
  <c r="AB42" i="1"/>
  <c r="AD42" i="1" s="1"/>
  <c r="Z42" i="1" s="1"/>
  <c r="AR42" i="1"/>
  <c r="AQ42" i="1"/>
  <c r="P42" i="1"/>
  <c r="U42" i="1" s="1"/>
  <c r="Q44" i="1" l="1"/>
  <c r="R44" i="1" s="1"/>
  <c r="S44" i="1" s="1"/>
  <c r="T44" i="1" s="1"/>
  <c r="AD105" i="1"/>
  <c r="Z105" i="1" s="1"/>
  <c r="AA105" i="1" s="1"/>
  <c r="AD110" i="1"/>
  <c r="Z110" i="1" s="1"/>
  <c r="AH110" i="1" s="1"/>
  <c r="AD51" i="1"/>
  <c r="Z51" i="1" s="1"/>
  <c r="U47" i="1"/>
  <c r="AD114" i="1"/>
  <c r="Z114" i="1" s="1"/>
  <c r="AD106" i="1"/>
  <c r="Z106" i="1" s="1"/>
  <c r="AA106" i="1" s="1"/>
  <c r="Q42" i="1"/>
  <c r="R42" i="1" s="1"/>
  <c r="S42" i="1" s="1"/>
  <c r="T42" i="1" s="1"/>
  <c r="AD43" i="1"/>
  <c r="Z43" i="1" s="1"/>
  <c r="AA43" i="1" s="1"/>
  <c r="AD53" i="1"/>
  <c r="Z53" i="1" s="1"/>
  <c r="AA53" i="1" s="1"/>
  <c r="AD56" i="1"/>
  <c r="Z56" i="1" s="1"/>
  <c r="AH56" i="1" s="1"/>
  <c r="Q58" i="1"/>
  <c r="R58" i="1" s="1"/>
  <c r="S58" i="1" s="1"/>
  <c r="T58" i="1" s="1"/>
  <c r="AE44" i="1"/>
  <c r="U45" i="1"/>
  <c r="AD45" i="1"/>
  <c r="Z45" i="1" s="1"/>
  <c r="AH45" i="1" s="1"/>
  <c r="AO45" i="1" s="1"/>
  <c r="AP45" i="1" s="1"/>
  <c r="Q46" i="1"/>
  <c r="R46" i="1" s="1"/>
  <c r="S46" i="1" s="1"/>
  <c r="T46" i="1" s="1"/>
  <c r="AD46" i="1"/>
  <c r="Z46" i="1" s="1"/>
  <c r="Q114" i="1"/>
  <c r="R114" i="1" s="1"/>
  <c r="S114" i="1" s="1"/>
  <c r="T114" i="1" s="1"/>
  <c r="AD57" i="1"/>
  <c r="Z57" i="1" s="1"/>
  <c r="AD58" i="1"/>
  <c r="Z58" i="1" s="1"/>
  <c r="AA58" i="1"/>
  <c r="AH58" i="1"/>
  <c r="AH47" i="1"/>
  <c r="AO47" i="1" s="1"/>
  <c r="AP47" i="1" s="1"/>
  <c r="AA47" i="1"/>
  <c r="AH114" i="1"/>
  <c r="AO114" i="1" s="1"/>
  <c r="AA114" i="1"/>
  <c r="AH105" i="1"/>
  <c r="AO105" i="1" s="1"/>
  <c r="AP105" i="1" s="1"/>
  <c r="AA59" i="1"/>
  <c r="AH59" i="1"/>
  <c r="AH44" i="1"/>
  <c r="AO44" i="1" s="1"/>
  <c r="AP44" i="1" s="1"/>
  <c r="AA44" i="1"/>
  <c r="AA45" i="1"/>
  <c r="AE48" i="1"/>
  <c r="AE111" i="1"/>
  <c r="AA46" i="1"/>
  <c r="AH46" i="1"/>
  <c r="AO46" i="1" s="1"/>
  <c r="AP46" i="1" s="1"/>
  <c r="AI105" i="1"/>
  <c r="Q55" i="1"/>
  <c r="R55" i="1" s="1"/>
  <c r="S55" i="1" s="1"/>
  <c r="T55" i="1" s="1"/>
  <c r="U50" i="1"/>
  <c r="Q106" i="1"/>
  <c r="R106" i="1" s="1"/>
  <c r="S106" i="1" s="1"/>
  <c r="T106" i="1" s="1"/>
  <c r="Q59" i="1"/>
  <c r="R59" i="1" s="1"/>
  <c r="S59" i="1" s="1"/>
  <c r="T59" i="1" s="1"/>
  <c r="AA51" i="1"/>
  <c r="AH51" i="1"/>
  <c r="AA111" i="1"/>
  <c r="AH111" i="1"/>
  <c r="AE47" i="1"/>
  <c r="AD107" i="1"/>
  <c r="Z107" i="1" s="1"/>
  <c r="Q110" i="1"/>
  <c r="R110" i="1" s="1"/>
  <c r="S110" i="1" s="1"/>
  <c r="T110" i="1" s="1"/>
  <c r="AD113" i="1"/>
  <c r="Z113" i="1" s="1"/>
  <c r="Q51" i="1"/>
  <c r="R51" i="1" s="1"/>
  <c r="S51" i="1" s="1"/>
  <c r="T51" i="1" s="1"/>
  <c r="AD60" i="1"/>
  <c r="Z60" i="1" s="1"/>
  <c r="AA104" i="1"/>
  <c r="AH104" i="1"/>
  <c r="AA48" i="1"/>
  <c r="AH48" i="1"/>
  <c r="AE105" i="1"/>
  <c r="AE114" i="1"/>
  <c r="AE58" i="1"/>
  <c r="Q49" i="1"/>
  <c r="R49" i="1" s="1"/>
  <c r="S49" i="1" s="1"/>
  <c r="T49" i="1" s="1"/>
  <c r="AH43" i="1"/>
  <c r="AD109" i="1"/>
  <c r="Z109" i="1" s="1"/>
  <c r="Q111" i="1"/>
  <c r="R111" i="1" s="1"/>
  <c r="S111" i="1" s="1"/>
  <c r="T111" i="1" s="1"/>
  <c r="AD54" i="1"/>
  <c r="Z54" i="1" s="1"/>
  <c r="AD55" i="1"/>
  <c r="Z55" i="1" s="1"/>
  <c r="AE59" i="1"/>
  <c r="AA42" i="1"/>
  <c r="AH42" i="1"/>
  <c r="AE110" i="1"/>
  <c r="AE51" i="1"/>
  <c r="AE53" i="1"/>
  <c r="U105" i="1"/>
  <c r="Q48" i="1"/>
  <c r="R48" i="1" s="1"/>
  <c r="S48" i="1" s="1"/>
  <c r="T48" i="1" s="1"/>
  <c r="U48" i="1"/>
  <c r="U113" i="1"/>
  <c r="AE46" i="1"/>
  <c r="AE113" i="1"/>
  <c r="U43" i="1"/>
  <c r="U109" i="1"/>
  <c r="U53" i="1"/>
  <c r="U57" i="1"/>
  <c r="AD50" i="1"/>
  <c r="AE104" i="1"/>
  <c r="U112" i="1"/>
  <c r="U52" i="1"/>
  <c r="AE60" i="1"/>
  <c r="AD49" i="1"/>
  <c r="Z49" i="1" s="1"/>
  <c r="U108" i="1"/>
  <c r="AD108" i="1"/>
  <c r="Z108" i="1" s="1"/>
  <c r="AD112" i="1"/>
  <c r="Z112" i="1" s="1"/>
  <c r="AD52" i="1"/>
  <c r="Z52" i="1" s="1"/>
  <c r="U107" i="1"/>
  <c r="U56" i="1"/>
  <c r="U60" i="1"/>
  <c r="AE42" i="1"/>
  <c r="Z50" i="1"/>
  <c r="AE50" i="1"/>
  <c r="P32" i="1"/>
  <c r="Q32" i="1" s="1"/>
  <c r="R32" i="1" s="1"/>
  <c r="S32" i="1" s="1"/>
  <c r="T32" i="1" s="1"/>
  <c r="AB32" i="1"/>
  <c r="AC32" i="1"/>
  <c r="AQ32" i="1"/>
  <c r="AR32" i="1"/>
  <c r="P33" i="1"/>
  <c r="U33" i="1" s="1"/>
  <c r="AB33" i="1"/>
  <c r="AC33" i="1"/>
  <c r="AQ33" i="1"/>
  <c r="AR33" i="1"/>
  <c r="P34" i="1"/>
  <c r="U34" i="1" s="1"/>
  <c r="AB34" i="1"/>
  <c r="AC34" i="1"/>
  <c r="AQ34" i="1"/>
  <c r="AR34" i="1"/>
  <c r="P35" i="1"/>
  <c r="Q35" i="1" s="1"/>
  <c r="R35" i="1" s="1"/>
  <c r="S35" i="1" s="1"/>
  <c r="T35" i="1" s="1"/>
  <c r="AB35" i="1"/>
  <c r="AC35" i="1"/>
  <c r="AQ35" i="1"/>
  <c r="AR35" i="1"/>
  <c r="P36" i="1"/>
  <c r="Q36" i="1" s="1"/>
  <c r="R36" i="1" s="1"/>
  <c r="S36" i="1" s="1"/>
  <c r="T36" i="1" s="1"/>
  <c r="AB36" i="1"/>
  <c r="AC36" i="1"/>
  <c r="AQ36" i="1"/>
  <c r="AR36" i="1"/>
  <c r="P37" i="1"/>
  <c r="U37" i="1" s="1"/>
  <c r="AB37" i="1"/>
  <c r="AC37" i="1"/>
  <c r="AQ37" i="1"/>
  <c r="AR37" i="1"/>
  <c r="P38" i="1"/>
  <c r="U38" i="1" s="1"/>
  <c r="AB38" i="1"/>
  <c r="AC38" i="1"/>
  <c r="AQ38" i="1"/>
  <c r="AR38" i="1"/>
  <c r="P39" i="1"/>
  <c r="U39" i="1" s="1"/>
  <c r="AB39" i="1"/>
  <c r="AC39" i="1"/>
  <c r="AQ39" i="1"/>
  <c r="AR39" i="1"/>
  <c r="P40" i="1"/>
  <c r="Q40" i="1" s="1"/>
  <c r="R40" i="1" s="1"/>
  <c r="S40" i="1" s="1"/>
  <c r="T40" i="1" s="1"/>
  <c r="AB40" i="1"/>
  <c r="AC40" i="1"/>
  <c r="AQ40" i="1"/>
  <c r="AR40" i="1"/>
  <c r="P41" i="1"/>
  <c r="U41" i="1" s="1"/>
  <c r="Q41" i="1"/>
  <c r="R41" i="1" s="1"/>
  <c r="S41" i="1" s="1"/>
  <c r="T41" i="1" s="1"/>
  <c r="AB41" i="1"/>
  <c r="AC41" i="1"/>
  <c r="AQ41" i="1"/>
  <c r="AR41" i="1"/>
  <c r="P96" i="1"/>
  <c r="U96" i="1" s="1"/>
  <c r="AB96" i="1"/>
  <c r="AC96" i="1"/>
  <c r="AQ96" i="1"/>
  <c r="AR96" i="1"/>
  <c r="P97" i="1"/>
  <c r="U97" i="1" s="1"/>
  <c r="AB97" i="1"/>
  <c r="AC97" i="1"/>
  <c r="AQ97" i="1"/>
  <c r="AR97" i="1"/>
  <c r="P98" i="1"/>
  <c r="Q98" i="1" s="1"/>
  <c r="R98" i="1" s="1"/>
  <c r="S98" i="1" s="1"/>
  <c r="T98" i="1" s="1"/>
  <c r="AB98" i="1"/>
  <c r="AC98" i="1"/>
  <c r="AQ98" i="1"/>
  <c r="AR98" i="1"/>
  <c r="P99" i="1"/>
  <c r="Q99" i="1" s="1"/>
  <c r="R99" i="1" s="1"/>
  <c r="S99" i="1" s="1"/>
  <c r="T99" i="1" s="1"/>
  <c r="AB99" i="1"/>
  <c r="AC99" i="1"/>
  <c r="AQ99" i="1"/>
  <c r="AR99" i="1"/>
  <c r="P100" i="1"/>
  <c r="U100" i="1" s="1"/>
  <c r="AB100" i="1"/>
  <c r="AC100" i="1"/>
  <c r="AQ100" i="1"/>
  <c r="AR100" i="1"/>
  <c r="P101" i="1"/>
  <c r="U101" i="1" s="1"/>
  <c r="AB101" i="1"/>
  <c r="AC101" i="1"/>
  <c r="AQ101" i="1"/>
  <c r="AR101" i="1"/>
  <c r="P102" i="1"/>
  <c r="Q102" i="1" s="1"/>
  <c r="R102" i="1" s="1"/>
  <c r="S102" i="1" s="1"/>
  <c r="T102" i="1" s="1"/>
  <c r="AB102" i="1"/>
  <c r="AC102" i="1"/>
  <c r="AQ102" i="1"/>
  <c r="AR102" i="1"/>
  <c r="P103" i="1"/>
  <c r="Q103" i="1" s="1"/>
  <c r="R103" i="1" s="1"/>
  <c r="S103" i="1" s="1"/>
  <c r="T103" i="1" s="1"/>
  <c r="AB103" i="1"/>
  <c r="AC103" i="1"/>
  <c r="AQ103" i="1"/>
  <c r="AR103" i="1"/>
  <c r="P75" i="1"/>
  <c r="Q75" i="1" s="1"/>
  <c r="R75" i="1" s="1"/>
  <c r="S75" i="1" s="1"/>
  <c r="T75" i="1" s="1"/>
  <c r="P76" i="1"/>
  <c r="U76" i="1" s="1"/>
  <c r="P77" i="1"/>
  <c r="Q77" i="1" s="1"/>
  <c r="R77" i="1" s="1"/>
  <c r="S77" i="1" s="1"/>
  <c r="T77" i="1" s="1"/>
  <c r="P78" i="1"/>
  <c r="Q78" i="1" s="1"/>
  <c r="R78" i="1" s="1"/>
  <c r="S78" i="1" s="1"/>
  <c r="T78" i="1" s="1"/>
  <c r="P79" i="1"/>
  <c r="Q79" i="1" s="1"/>
  <c r="R79" i="1" s="1"/>
  <c r="S79" i="1" s="1"/>
  <c r="T79" i="1" s="1"/>
  <c r="P80" i="1"/>
  <c r="U80" i="1" s="1"/>
  <c r="P81" i="1"/>
  <c r="U81" i="1" s="1"/>
  <c r="P82" i="1"/>
  <c r="Q82" i="1" s="1"/>
  <c r="R82" i="1" s="1"/>
  <c r="S82" i="1" s="1"/>
  <c r="T82" i="1" s="1"/>
  <c r="P83" i="1"/>
  <c r="Q83" i="1" s="1"/>
  <c r="R83" i="1" s="1"/>
  <c r="S83" i="1" s="1"/>
  <c r="T83" i="1" s="1"/>
  <c r="P84" i="1"/>
  <c r="U84" i="1" s="1"/>
  <c r="P85" i="1"/>
  <c r="Q85" i="1" s="1"/>
  <c r="R85" i="1" s="1"/>
  <c r="S85" i="1" s="1"/>
  <c r="T85" i="1" s="1"/>
  <c r="P86" i="1"/>
  <c r="Q86" i="1" s="1"/>
  <c r="R86" i="1" s="1"/>
  <c r="S86" i="1" s="1"/>
  <c r="T86" i="1" s="1"/>
  <c r="P87" i="1"/>
  <c r="U87" i="1" s="1"/>
  <c r="P88" i="1"/>
  <c r="U88" i="1" s="1"/>
  <c r="P89" i="1"/>
  <c r="U89" i="1" s="1"/>
  <c r="P90" i="1"/>
  <c r="Q90" i="1" s="1"/>
  <c r="R90" i="1" s="1"/>
  <c r="S90" i="1" s="1"/>
  <c r="T90" i="1" s="1"/>
  <c r="P91" i="1"/>
  <c r="Q91" i="1" s="1"/>
  <c r="R91" i="1" s="1"/>
  <c r="S91" i="1" s="1"/>
  <c r="T91" i="1" s="1"/>
  <c r="P92" i="1"/>
  <c r="Q92" i="1" s="1"/>
  <c r="R92" i="1" s="1"/>
  <c r="S92" i="1" s="1"/>
  <c r="T92" i="1" s="1"/>
  <c r="P93" i="1"/>
  <c r="Q93" i="1" s="1"/>
  <c r="R93" i="1" s="1"/>
  <c r="S93" i="1" s="1"/>
  <c r="T93" i="1" s="1"/>
  <c r="P94" i="1"/>
  <c r="Q94" i="1" s="1"/>
  <c r="R94" i="1" s="1"/>
  <c r="S94" i="1" s="1"/>
  <c r="T94" i="1" s="1"/>
  <c r="P95" i="1"/>
  <c r="U95" i="1" s="1"/>
  <c r="AB80" i="1"/>
  <c r="AC80" i="1"/>
  <c r="AQ80" i="1"/>
  <c r="AR80" i="1"/>
  <c r="AB81" i="1"/>
  <c r="AC81" i="1"/>
  <c r="AQ81" i="1"/>
  <c r="AR81" i="1"/>
  <c r="AB82" i="1"/>
  <c r="AC82" i="1"/>
  <c r="AQ82" i="1"/>
  <c r="AR82" i="1"/>
  <c r="AB83" i="1"/>
  <c r="AC83" i="1"/>
  <c r="AQ83" i="1"/>
  <c r="AR83" i="1"/>
  <c r="AB84" i="1"/>
  <c r="AC84" i="1"/>
  <c r="AQ84" i="1"/>
  <c r="AR84" i="1"/>
  <c r="AB85" i="1"/>
  <c r="AC85" i="1"/>
  <c r="AQ85" i="1"/>
  <c r="AR85" i="1"/>
  <c r="AB86" i="1"/>
  <c r="AC86" i="1"/>
  <c r="AQ86" i="1"/>
  <c r="AR86" i="1"/>
  <c r="AB87" i="1"/>
  <c r="AC87" i="1"/>
  <c r="AQ87" i="1"/>
  <c r="AR87" i="1"/>
  <c r="AB88" i="1"/>
  <c r="AC88" i="1"/>
  <c r="AQ88" i="1"/>
  <c r="AR88" i="1"/>
  <c r="AB89" i="1"/>
  <c r="AC89" i="1"/>
  <c r="AQ89" i="1"/>
  <c r="AR89" i="1"/>
  <c r="AB90" i="1"/>
  <c r="AC90" i="1"/>
  <c r="AQ90" i="1"/>
  <c r="AR90" i="1"/>
  <c r="AB91" i="1"/>
  <c r="AC91" i="1"/>
  <c r="AQ91" i="1"/>
  <c r="AR91" i="1"/>
  <c r="AB92" i="1"/>
  <c r="AC92" i="1"/>
  <c r="AQ92" i="1"/>
  <c r="AR92" i="1"/>
  <c r="AB93" i="1"/>
  <c r="AC93" i="1"/>
  <c r="AQ93" i="1"/>
  <c r="AR93" i="1"/>
  <c r="AB94" i="1"/>
  <c r="AC94" i="1"/>
  <c r="AQ94" i="1"/>
  <c r="AR94" i="1"/>
  <c r="AB95" i="1"/>
  <c r="AC95" i="1"/>
  <c r="AQ95" i="1"/>
  <c r="AR95" i="1"/>
  <c r="AB62" i="1"/>
  <c r="AC62" i="1"/>
  <c r="AQ62" i="1"/>
  <c r="AR62" i="1"/>
  <c r="AB63" i="1"/>
  <c r="AC63" i="1"/>
  <c r="AQ63" i="1"/>
  <c r="AR63" i="1"/>
  <c r="AB64" i="1"/>
  <c r="AC64" i="1"/>
  <c r="AQ64" i="1"/>
  <c r="AR64" i="1"/>
  <c r="AB65" i="1"/>
  <c r="AC65" i="1"/>
  <c r="AQ65" i="1"/>
  <c r="AR65" i="1"/>
  <c r="AB66" i="1"/>
  <c r="AC66" i="1"/>
  <c r="AQ66" i="1"/>
  <c r="AR66" i="1"/>
  <c r="AB67" i="1"/>
  <c r="AC67" i="1"/>
  <c r="AQ67" i="1"/>
  <c r="AR67" i="1"/>
  <c r="AB68" i="1"/>
  <c r="AC68" i="1"/>
  <c r="AQ68" i="1"/>
  <c r="AR68" i="1"/>
  <c r="AB69" i="1"/>
  <c r="AC69" i="1"/>
  <c r="AQ69" i="1"/>
  <c r="AR69" i="1"/>
  <c r="AB70" i="1"/>
  <c r="AC70" i="1"/>
  <c r="AQ70" i="1"/>
  <c r="AR70" i="1"/>
  <c r="AB71" i="1"/>
  <c r="AC71" i="1"/>
  <c r="AQ71" i="1"/>
  <c r="AR71" i="1"/>
  <c r="AB72" i="1"/>
  <c r="AC72" i="1"/>
  <c r="AQ72" i="1"/>
  <c r="AR72" i="1"/>
  <c r="AB73" i="1"/>
  <c r="AC73" i="1"/>
  <c r="AQ73" i="1"/>
  <c r="AR73" i="1"/>
  <c r="AB74" i="1"/>
  <c r="AC74" i="1"/>
  <c r="AQ74" i="1"/>
  <c r="AR74" i="1"/>
  <c r="AB75" i="1"/>
  <c r="AC75" i="1"/>
  <c r="AQ75" i="1"/>
  <c r="AR75" i="1"/>
  <c r="AB76" i="1"/>
  <c r="AC76" i="1"/>
  <c r="AQ76" i="1"/>
  <c r="AR76" i="1"/>
  <c r="AB77" i="1"/>
  <c r="AC77" i="1"/>
  <c r="AQ77" i="1"/>
  <c r="AR77" i="1"/>
  <c r="AB78" i="1"/>
  <c r="AC78" i="1"/>
  <c r="AQ78" i="1"/>
  <c r="AR78" i="1"/>
  <c r="AB79" i="1"/>
  <c r="AC79" i="1"/>
  <c r="AQ79" i="1"/>
  <c r="AR79" i="1"/>
  <c r="P74" i="1"/>
  <c r="U74" i="1" s="1"/>
  <c r="P73" i="1"/>
  <c r="U73" i="1" s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61" i="1"/>
  <c r="AR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61" i="1"/>
  <c r="AQ2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61" i="1"/>
  <c r="AB3" i="1"/>
  <c r="AB4" i="1"/>
  <c r="AB5" i="1"/>
  <c r="AB6" i="1"/>
  <c r="AB7" i="1"/>
  <c r="AB8" i="1"/>
  <c r="AB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61" i="1"/>
  <c r="AC3" i="1"/>
  <c r="AC4" i="1"/>
  <c r="AC5" i="1"/>
  <c r="AC6" i="1"/>
  <c r="AC7" i="1"/>
  <c r="AC8" i="1"/>
  <c r="AC9" i="1"/>
  <c r="P61" i="1"/>
  <c r="U61" i="1" s="1"/>
  <c r="P62" i="1"/>
  <c r="U62" i="1" s="1"/>
  <c r="P63" i="1"/>
  <c r="Q63" i="1" s="1"/>
  <c r="R63" i="1" s="1"/>
  <c r="S63" i="1" s="1"/>
  <c r="T63" i="1" s="1"/>
  <c r="P64" i="1"/>
  <c r="Q64" i="1" s="1"/>
  <c r="R64" i="1" s="1"/>
  <c r="S64" i="1" s="1"/>
  <c r="T64" i="1" s="1"/>
  <c r="P65" i="1"/>
  <c r="Q65" i="1" s="1"/>
  <c r="R65" i="1" s="1"/>
  <c r="S65" i="1" s="1"/>
  <c r="T65" i="1" s="1"/>
  <c r="P66" i="1"/>
  <c r="U66" i="1" s="1"/>
  <c r="P67" i="1"/>
  <c r="U67" i="1" s="1"/>
  <c r="P68" i="1"/>
  <c r="U68" i="1" s="1"/>
  <c r="P69" i="1"/>
  <c r="Q69" i="1" s="1"/>
  <c r="R69" i="1" s="1"/>
  <c r="S69" i="1" s="1"/>
  <c r="T69" i="1" s="1"/>
  <c r="P70" i="1"/>
  <c r="U70" i="1" s="1"/>
  <c r="P71" i="1"/>
  <c r="Q71" i="1" s="1"/>
  <c r="R71" i="1" s="1"/>
  <c r="S71" i="1" s="1"/>
  <c r="T71" i="1" s="1"/>
  <c r="P72" i="1"/>
  <c r="Q72" i="1" s="1"/>
  <c r="R72" i="1" s="1"/>
  <c r="S72" i="1" s="1"/>
  <c r="T72" i="1" s="1"/>
  <c r="P3" i="1"/>
  <c r="Q3" i="1" s="1"/>
  <c r="R3" i="1" s="1"/>
  <c r="S3" i="1" s="1"/>
  <c r="T3" i="1" s="1"/>
  <c r="P4" i="1"/>
  <c r="U4" i="1" s="1"/>
  <c r="P5" i="1"/>
  <c r="Q5" i="1" s="1"/>
  <c r="R5" i="1" s="1"/>
  <c r="S5" i="1" s="1"/>
  <c r="T5" i="1" s="1"/>
  <c r="P6" i="1"/>
  <c r="Q6" i="1" s="1"/>
  <c r="R6" i="1" s="1"/>
  <c r="S6" i="1" s="1"/>
  <c r="T6" i="1" s="1"/>
  <c r="P7" i="1"/>
  <c r="U7" i="1" s="1"/>
  <c r="P8" i="1"/>
  <c r="Q8" i="1" s="1"/>
  <c r="R8" i="1" s="1"/>
  <c r="S8" i="1" s="1"/>
  <c r="T8" i="1" s="1"/>
  <c r="P9" i="1"/>
  <c r="U9" i="1" s="1"/>
  <c r="P10" i="1"/>
  <c r="Q10" i="1" s="1"/>
  <c r="R10" i="1" s="1"/>
  <c r="S10" i="1" s="1"/>
  <c r="T10" i="1" s="1"/>
  <c r="P11" i="1"/>
  <c r="Q11" i="1" s="1"/>
  <c r="R11" i="1" s="1"/>
  <c r="S11" i="1" s="1"/>
  <c r="T11" i="1" s="1"/>
  <c r="P12" i="1"/>
  <c r="U12" i="1" s="1"/>
  <c r="P13" i="1"/>
  <c r="Q13" i="1" s="1"/>
  <c r="R13" i="1" s="1"/>
  <c r="S13" i="1" s="1"/>
  <c r="T13" i="1" s="1"/>
  <c r="P14" i="1"/>
  <c r="Q14" i="1" s="1"/>
  <c r="R14" i="1" s="1"/>
  <c r="S14" i="1" s="1"/>
  <c r="T14" i="1" s="1"/>
  <c r="P15" i="1"/>
  <c r="Q15" i="1" s="1"/>
  <c r="R15" i="1" s="1"/>
  <c r="S15" i="1" s="1"/>
  <c r="T15" i="1" s="1"/>
  <c r="P16" i="1"/>
  <c r="Q16" i="1" s="1"/>
  <c r="R16" i="1" s="1"/>
  <c r="S16" i="1" s="1"/>
  <c r="T16" i="1" s="1"/>
  <c r="P17" i="1"/>
  <c r="Q17" i="1" s="1"/>
  <c r="R17" i="1" s="1"/>
  <c r="S17" i="1" s="1"/>
  <c r="T17" i="1" s="1"/>
  <c r="P18" i="1"/>
  <c r="Q18" i="1" s="1"/>
  <c r="R18" i="1" s="1"/>
  <c r="S18" i="1" s="1"/>
  <c r="T18" i="1" s="1"/>
  <c r="P19" i="1"/>
  <c r="U19" i="1" s="1"/>
  <c r="P20" i="1"/>
  <c r="U20" i="1" s="1"/>
  <c r="P21" i="1"/>
  <c r="U21" i="1" s="1"/>
  <c r="P22" i="1"/>
  <c r="Q22" i="1" s="1"/>
  <c r="R22" i="1" s="1"/>
  <c r="S22" i="1" s="1"/>
  <c r="T22" i="1" s="1"/>
  <c r="P23" i="1"/>
  <c r="U23" i="1" s="1"/>
  <c r="P24" i="1"/>
  <c r="Q24" i="1" s="1"/>
  <c r="R24" i="1" s="1"/>
  <c r="S24" i="1" s="1"/>
  <c r="T24" i="1" s="1"/>
  <c r="P25" i="1"/>
  <c r="U25" i="1" s="1"/>
  <c r="P26" i="1"/>
  <c r="U26" i="1" s="1"/>
  <c r="P27" i="1"/>
  <c r="U27" i="1" s="1"/>
  <c r="P28" i="1"/>
  <c r="Q28" i="1" s="1"/>
  <c r="R28" i="1" s="1"/>
  <c r="S28" i="1" s="1"/>
  <c r="T28" i="1" s="1"/>
  <c r="P29" i="1"/>
  <c r="U29" i="1" s="1"/>
  <c r="P30" i="1"/>
  <c r="Q30" i="1" s="1"/>
  <c r="R30" i="1" s="1"/>
  <c r="S30" i="1" s="1"/>
  <c r="T30" i="1" s="1"/>
  <c r="P31" i="1"/>
  <c r="U31" i="1" s="1"/>
  <c r="P2" i="1"/>
  <c r="Q2" i="1" s="1"/>
  <c r="R2" i="1" s="1"/>
  <c r="S2" i="1" s="1"/>
  <c r="T2" i="1" s="1"/>
  <c r="AD34" i="1" l="1"/>
  <c r="Z34" i="1" s="1"/>
  <c r="AA34" i="1" s="1"/>
  <c r="AE56" i="1"/>
  <c r="AE43" i="1"/>
  <c r="AH53" i="1"/>
  <c r="AA110" i="1"/>
  <c r="AA56" i="1"/>
  <c r="AE57" i="1"/>
  <c r="U35" i="1"/>
  <c r="AI47" i="1"/>
  <c r="AE49" i="1"/>
  <c r="AE45" i="1"/>
  <c r="AE106" i="1"/>
  <c r="AI46" i="1"/>
  <c r="AH106" i="1"/>
  <c r="Q39" i="1"/>
  <c r="R39" i="1" s="1"/>
  <c r="S39" i="1" s="1"/>
  <c r="T39" i="1" s="1"/>
  <c r="AO48" i="1"/>
  <c r="AP48" i="1" s="1"/>
  <c r="AI48" i="1"/>
  <c r="AA107" i="1"/>
  <c r="AH107" i="1"/>
  <c r="AD96" i="1"/>
  <c r="Z96" i="1" s="1"/>
  <c r="AA112" i="1"/>
  <c r="AH112" i="1"/>
  <c r="AE109" i="1"/>
  <c r="AE54" i="1"/>
  <c r="AO106" i="1"/>
  <c r="AP106" i="1" s="1"/>
  <c r="AI106" i="1"/>
  <c r="AO42" i="1"/>
  <c r="AP42" i="1" s="1"/>
  <c r="AI42" i="1"/>
  <c r="AA50" i="1"/>
  <c r="AH50" i="1"/>
  <c r="AA108" i="1"/>
  <c r="AH108" i="1"/>
  <c r="AO43" i="1"/>
  <c r="AP43" i="1" s="1"/>
  <c r="AI43" i="1"/>
  <c r="AO104" i="1"/>
  <c r="AP104" i="1" s="1"/>
  <c r="AI104" i="1"/>
  <c r="AO111" i="1"/>
  <c r="AP111" i="1" s="1"/>
  <c r="AI111" i="1"/>
  <c r="AO59" i="1"/>
  <c r="AP59" i="1" s="1"/>
  <c r="AI59" i="1"/>
  <c r="AA52" i="1"/>
  <c r="AH52" i="1"/>
  <c r="AA109" i="1"/>
  <c r="AH109" i="1"/>
  <c r="AE107" i="1"/>
  <c r="AE55" i="1"/>
  <c r="AI44" i="1"/>
  <c r="AA49" i="1"/>
  <c r="AH49" i="1"/>
  <c r="AA60" i="1"/>
  <c r="AH60" i="1"/>
  <c r="AO58" i="1"/>
  <c r="AP58" i="1" s="1"/>
  <c r="AI58" i="1"/>
  <c r="AH34" i="1"/>
  <c r="AA55" i="1"/>
  <c r="AH55" i="1"/>
  <c r="AO51" i="1"/>
  <c r="AP51" i="1" s="1"/>
  <c r="AI51" i="1"/>
  <c r="AO110" i="1"/>
  <c r="AP110" i="1" s="1"/>
  <c r="AI110" i="1"/>
  <c r="AI114" i="1"/>
  <c r="AE108" i="1"/>
  <c r="AH54" i="1"/>
  <c r="AA54" i="1"/>
  <c r="AO53" i="1"/>
  <c r="AP53" i="1" s="1"/>
  <c r="AI53" i="1"/>
  <c r="AA113" i="1"/>
  <c r="AH113" i="1"/>
  <c r="AI45" i="1"/>
  <c r="AD38" i="1"/>
  <c r="Z38" i="1" s="1"/>
  <c r="AO56" i="1"/>
  <c r="AP56" i="1" s="1"/>
  <c r="AI56" i="1"/>
  <c r="AH57" i="1"/>
  <c r="AA57" i="1"/>
  <c r="AD85" i="1"/>
  <c r="Z85" i="1" s="1"/>
  <c r="AD91" i="1"/>
  <c r="Z91" i="1" s="1"/>
  <c r="AD87" i="1"/>
  <c r="Z87" i="1" s="1"/>
  <c r="AE52" i="1"/>
  <c r="Q95" i="1"/>
  <c r="R95" i="1" s="1"/>
  <c r="S95" i="1" s="1"/>
  <c r="T95" i="1" s="1"/>
  <c r="AE34" i="1"/>
  <c r="AE112" i="1"/>
  <c r="U83" i="1"/>
  <c r="AD89" i="1"/>
  <c r="Z89" i="1" s="1"/>
  <c r="U82" i="1"/>
  <c r="AD102" i="1"/>
  <c r="Z102" i="1" s="1"/>
  <c r="U102" i="1"/>
  <c r="Q100" i="1"/>
  <c r="R100" i="1" s="1"/>
  <c r="S100" i="1" s="1"/>
  <c r="T100" i="1" s="1"/>
  <c r="AD98" i="1"/>
  <c r="Z98" i="1" s="1"/>
  <c r="AD40" i="1"/>
  <c r="Z40" i="1" s="1"/>
  <c r="AD39" i="1"/>
  <c r="Z39" i="1" s="1"/>
  <c r="AD37" i="1"/>
  <c r="Z37" i="1" s="1"/>
  <c r="AD36" i="1"/>
  <c r="Z36" i="1" s="1"/>
  <c r="AD35" i="1"/>
  <c r="Z35" i="1" s="1"/>
  <c r="AD33" i="1"/>
  <c r="Z33" i="1" s="1"/>
  <c r="AD41" i="1"/>
  <c r="Z41" i="1" s="1"/>
  <c r="AD103" i="1"/>
  <c r="Z103" i="1" s="1"/>
  <c r="Q88" i="1"/>
  <c r="R88" i="1" s="1"/>
  <c r="S88" i="1" s="1"/>
  <c r="T88" i="1" s="1"/>
  <c r="AD97" i="1"/>
  <c r="Z97" i="1" s="1"/>
  <c r="Q37" i="1"/>
  <c r="R37" i="1" s="1"/>
  <c r="S37" i="1" s="1"/>
  <c r="T37" i="1" s="1"/>
  <c r="AD32" i="1"/>
  <c r="Z32" i="1" s="1"/>
  <c r="Q80" i="1"/>
  <c r="R80" i="1" s="1"/>
  <c r="S80" i="1" s="1"/>
  <c r="T80" i="1" s="1"/>
  <c r="Q33" i="1"/>
  <c r="R33" i="1" s="1"/>
  <c r="S33" i="1" s="1"/>
  <c r="T33" i="1" s="1"/>
  <c r="U79" i="1"/>
  <c r="AD101" i="1"/>
  <c r="Z101" i="1" s="1"/>
  <c r="Q96" i="1"/>
  <c r="R96" i="1" s="1"/>
  <c r="S96" i="1" s="1"/>
  <c r="T96" i="1" s="1"/>
  <c r="U40" i="1"/>
  <c r="Q38" i="1"/>
  <c r="R38" i="1" s="1"/>
  <c r="S38" i="1" s="1"/>
  <c r="T38" i="1" s="1"/>
  <c r="U36" i="1"/>
  <c r="Q34" i="1"/>
  <c r="R34" i="1" s="1"/>
  <c r="S34" i="1" s="1"/>
  <c r="T34" i="1" s="1"/>
  <c r="U32" i="1"/>
  <c r="Q87" i="1"/>
  <c r="R87" i="1" s="1"/>
  <c r="S87" i="1" s="1"/>
  <c r="T87" i="1" s="1"/>
  <c r="U75" i="1"/>
  <c r="U98" i="1"/>
  <c r="U92" i="1"/>
  <c r="AD100" i="1"/>
  <c r="Z100" i="1" s="1"/>
  <c r="AD99" i="1"/>
  <c r="Z99" i="1" s="1"/>
  <c r="AD3" i="1"/>
  <c r="Z3" i="1" s="1"/>
  <c r="AD17" i="1"/>
  <c r="Z17" i="1" s="1"/>
  <c r="AD23" i="1"/>
  <c r="AE23" i="1" s="1"/>
  <c r="AD8" i="1"/>
  <c r="Z8" i="1" s="1"/>
  <c r="Q89" i="1"/>
  <c r="R89" i="1" s="1"/>
  <c r="S89" i="1" s="1"/>
  <c r="T89" i="1" s="1"/>
  <c r="U103" i="1"/>
  <c r="Q101" i="1"/>
  <c r="R101" i="1" s="1"/>
  <c r="S101" i="1" s="1"/>
  <c r="T101" i="1" s="1"/>
  <c r="U99" i="1"/>
  <c r="Q97" i="1"/>
  <c r="R97" i="1" s="1"/>
  <c r="S97" i="1" s="1"/>
  <c r="T97" i="1" s="1"/>
  <c r="AD5" i="1"/>
  <c r="Z5" i="1" s="1"/>
  <c r="AD83" i="1"/>
  <c r="Z83" i="1" s="1"/>
  <c r="U5" i="1"/>
  <c r="AD74" i="1"/>
  <c r="AE74" i="1" s="1"/>
  <c r="AD62" i="1"/>
  <c r="AE62" i="1" s="1"/>
  <c r="AD7" i="1"/>
  <c r="Z7" i="1" s="1"/>
  <c r="AD79" i="1"/>
  <c r="Z79" i="1" s="1"/>
  <c r="AD77" i="1"/>
  <c r="Z77" i="1" s="1"/>
  <c r="AD75" i="1"/>
  <c r="AE75" i="1" s="1"/>
  <c r="AD73" i="1"/>
  <c r="AE73" i="1" s="1"/>
  <c r="AD71" i="1"/>
  <c r="AE71" i="1" s="1"/>
  <c r="AD69" i="1"/>
  <c r="Z69" i="1" s="1"/>
  <c r="AD67" i="1"/>
  <c r="AE67" i="1" s="1"/>
  <c r="AD65" i="1"/>
  <c r="Z65" i="1" s="1"/>
  <c r="Q81" i="1"/>
  <c r="R81" i="1" s="1"/>
  <c r="S81" i="1" s="1"/>
  <c r="T81" i="1" s="1"/>
  <c r="AD81" i="1"/>
  <c r="Z81" i="1" s="1"/>
  <c r="AD78" i="1"/>
  <c r="Z78" i="1" s="1"/>
  <c r="AD76" i="1"/>
  <c r="Z76" i="1" s="1"/>
  <c r="AD72" i="1"/>
  <c r="Z72" i="1" s="1"/>
  <c r="AD70" i="1"/>
  <c r="AE70" i="1" s="1"/>
  <c r="AD68" i="1"/>
  <c r="Z68" i="1" s="1"/>
  <c r="AD66" i="1"/>
  <c r="Z66" i="1" s="1"/>
  <c r="AD64" i="1"/>
  <c r="AD4" i="1"/>
  <c r="Z4" i="1" s="1"/>
  <c r="AD18" i="1"/>
  <c r="Z18" i="1" s="1"/>
  <c r="U77" i="1"/>
  <c r="U3" i="1"/>
  <c r="U85" i="1"/>
  <c r="U69" i="1"/>
  <c r="AD92" i="1"/>
  <c r="Z92" i="1" s="1"/>
  <c r="AD88" i="1"/>
  <c r="Z88" i="1" s="1"/>
  <c r="AD86" i="1"/>
  <c r="Z86" i="1" s="1"/>
  <c r="AD84" i="1"/>
  <c r="Z84" i="1" s="1"/>
  <c r="AD82" i="1"/>
  <c r="Z82" i="1" s="1"/>
  <c r="AD80" i="1"/>
  <c r="Z80" i="1" s="1"/>
  <c r="AE3" i="1"/>
  <c r="Q9" i="1"/>
  <c r="R9" i="1" s="1"/>
  <c r="S9" i="1" s="1"/>
  <c r="T9" i="1" s="1"/>
  <c r="Q70" i="1"/>
  <c r="R70" i="1" s="1"/>
  <c r="S70" i="1" s="1"/>
  <c r="T70" i="1" s="1"/>
  <c r="Q7" i="1"/>
  <c r="R7" i="1" s="1"/>
  <c r="S7" i="1" s="1"/>
  <c r="T7" i="1" s="1"/>
  <c r="AD6" i="1"/>
  <c r="Z6" i="1" s="1"/>
  <c r="AD28" i="1"/>
  <c r="Z28" i="1" s="1"/>
  <c r="AD20" i="1"/>
  <c r="AE20" i="1" s="1"/>
  <c r="Q62" i="1"/>
  <c r="R62" i="1" s="1"/>
  <c r="S62" i="1" s="1"/>
  <c r="T62" i="1" s="1"/>
  <c r="AD63" i="1"/>
  <c r="Z63" i="1" s="1"/>
  <c r="Q4" i="1"/>
  <c r="R4" i="1" s="1"/>
  <c r="S4" i="1" s="1"/>
  <c r="T4" i="1" s="1"/>
  <c r="U2" i="1"/>
  <c r="AD14" i="1"/>
  <c r="AE14" i="1" s="1"/>
  <c r="AD31" i="1"/>
  <c r="Z31" i="1" s="1"/>
  <c r="AD15" i="1"/>
  <c r="AE15" i="1" s="1"/>
  <c r="AD61" i="1"/>
  <c r="Z61" i="1" s="1"/>
  <c r="U78" i="1"/>
  <c r="U65" i="1"/>
  <c r="AD9" i="1"/>
  <c r="Z9" i="1" s="1"/>
  <c r="Q68" i="1"/>
  <c r="R68" i="1" s="1"/>
  <c r="S68" i="1" s="1"/>
  <c r="T68" i="1" s="1"/>
  <c r="U86" i="1"/>
  <c r="Q61" i="1"/>
  <c r="R61" i="1" s="1"/>
  <c r="S61" i="1" s="1"/>
  <c r="T61" i="1" s="1"/>
  <c r="U8" i="1"/>
  <c r="U13" i="1"/>
  <c r="Q67" i="1"/>
  <c r="R67" i="1" s="1"/>
  <c r="S67" i="1" s="1"/>
  <c r="T67" i="1" s="1"/>
  <c r="U71" i="1"/>
  <c r="U64" i="1"/>
  <c r="Q74" i="1"/>
  <c r="R74" i="1" s="1"/>
  <c r="S74" i="1" s="1"/>
  <c r="T74" i="1" s="1"/>
  <c r="Q66" i="1"/>
  <c r="R66" i="1" s="1"/>
  <c r="S66" i="1" s="1"/>
  <c r="T66" i="1" s="1"/>
  <c r="U72" i="1"/>
  <c r="U6" i="1"/>
  <c r="AD26" i="1"/>
  <c r="Z26" i="1" s="1"/>
  <c r="AD10" i="1"/>
  <c r="AE10" i="1" s="1"/>
  <c r="AD27" i="1"/>
  <c r="Z27" i="1" s="1"/>
  <c r="Q73" i="1"/>
  <c r="R73" i="1" s="1"/>
  <c r="S73" i="1" s="1"/>
  <c r="T73" i="1" s="1"/>
  <c r="U63" i="1"/>
  <c r="AD95" i="1"/>
  <c r="Z95" i="1" s="1"/>
  <c r="AD93" i="1"/>
  <c r="Z93" i="1" s="1"/>
  <c r="AD94" i="1"/>
  <c r="Z94" i="1" s="1"/>
  <c r="U94" i="1"/>
  <c r="U93" i="1"/>
  <c r="U91" i="1"/>
  <c r="AD90" i="1"/>
  <c r="Z90" i="1" s="1"/>
  <c r="Q84" i="1"/>
  <c r="R84" i="1" s="1"/>
  <c r="S84" i="1" s="1"/>
  <c r="T84" i="1" s="1"/>
  <c r="Q76" i="1"/>
  <c r="R76" i="1" s="1"/>
  <c r="S76" i="1" s="1"/>
  <c r="T76" i="1" s="1"/>
  <c r="U90" i="1"/>
  <c r="AE91" i="1"/>
  <c r="AE89" i="1"/>
  <c r="AE87" i="1"/>
  <c r="AE85" i="1"/>
  <c r="AE68" i="1"/>
  <c r="AE79" i="1"/>
  <c r="Z75" i="1"/>
  <c r="Z64" i="1"/>
  <c r="AE64" i="1"/>
  <c r="Q31" i="1"/>
  <c r="R31" i="1" s="1"/>
  <c r="S31" i="1" s="1"/>
  <c r="T31" i="1" s="1"/>
  <c r="AD30" i="1"/>
  <c r="Z30" i="1" s="1"/>
  <c r="U30" i="1"/>
  <c r="AD29" i="1"/>
  <c r="Z29" i="1" s="1"/>
  <c r="Q29" i="1"/>
  <c r="R29" i="1" s="1"/>
  <c r="S29" i="1" s="1"/>
  <c r="T29" i="1" s="1"/>
  <c r="U28" i="1"/>
  <c r="Q27" i="1"/>
  <c r="R27" i="1" s="1"/>
  <c r="S27" i="1" s="1"/>
  <c r="T27" i="1" s="1"/>
  <c r="Q26" i="1"/>
  <c r="R26" i="1" s="1"/>
  <c r="S26" i="1" s="1"/>
  <c r="T26" i="1" s="1"/>
  <c r="AD25" i="1"/>
  <c r="Z25" i="1" s="1"/>
  <c r="Q25" i="1"/>
  <c r="R25" i="1" s="1"/>
  <c r="S25" i="1" s="1"/>
  <c r="T25" i="1" s="1"/>
  <c r="AD24" i="1"/>
  <c r="AE24" i="1" s="1"/>
  <c r="U24" i="1"/>
  <c r="Q23" i="1"/>
  <c r="R23" i="1" s="1"/>
  <c r="S23" i="1" s="1"/>
  <c r="T23" i="1" s="1"/>
  <c r="AD22" i="1"/>
  <c r="Z22" i="1" s="1"/>
  <c r="U22" i="1"/>
  <c r="AD21" i="1"/>
  <c r="Z21" i="1" s="1"/>
  <c r="Q21" i="1"/>
  <c r="R21" i="1" s="1"/>
  <c r="S21" i="1" s="1"/>
  <c r="T21" i="1" s="1"/>
  <c r="Q20" i="1"/>
  <c r="R20" i="1" s="1"/>
  <c r="S20" i="1" s="1"/>
  <c r="T20" i="1" s="1"/>
  <c r="AD19" i="1"/>
  <c r="Z19" i="1" s="1"/>
  <c r="Q19" i="1"/>
  <c r="R19" i="1" s="1"/>
  <c r="S19" i="1" s="1"/>
  <c r="T19" i="1" s="1"/>
  <c r="U18" i="1"/>
  <c r="U17" i="1"/>
  <c r="AD16" i="1"/>
  <c r="AE16" i="1" s="1"/>
  <c r="U16" i="1"/>
  <c r="U15" i="1"/>
  <c r="U14" i="1"/>
  <c r="AD13" i="1"/>
  <c r="Z13" i="1" s="1"/>
  <c r="AD12" i="1"/>
  <c r="Z12" i="1" s="1"/>
  <c r="Q12" i="1"/>
  <c r="R12" i="1" s="1"/>
  <c r="S12" i="1" s="1"/>
  <c r="T12" i="1" s="1"/>
  <c r="AD11" i="1"/>
  <c r="Z11" i="1" s="1"/>
  <c r="U11" i="1"/>
  <c r="U10" i="1"/>
  <c r="Z73" i="1" l="1"/>
  <c r="Z14" i="1"/>
  <c r="AH14" i="1" s="1"/>
  <c r="AE2" i="1"/>
  <c r="AE17" i="1"/>
  <c r="AE78" i="1"/>
  <c r="AE18" i="1"/>
  <c r="AE28" i="1"/>
  <c r="Z67" i="1"/>
  <c r="AH67" i="1" s="1"/>
  <c r="AE84" i="1"/>
  <c r="AA25" i="1"/>
  <c r="AH25" i="1"/>
  <c r="AA80" i="1"/>
  <c r="AH80" i="1"/>
  <c r="AA102" i="1"/>
  <c r="AH102" i="1"/>
  <c r="AA87" i="1"/>
  <c r="AH87" i="1"/>
  <c r="AA38" i="1"/>
  <c r="AH38" i="1"/>
  <c r="AO107" i="1"/>
  <c r="AP107" i="1" s="1"/>
  <c r="AI107" i="1"/>
  <c r="AA12" i="1"/>
  <c r="AH12" i="1"/>
  <c r="AA94" i="1"/>
  <c r="AH94" i="1"/>
  <c r="AA2" i="1"/>
  <c r="AH2" i="1"/>
  <c r="AA82" i="1"/>
  <c r="AH82" i="1"/>
  <c r="AA76" i="1"/>
  <c r="AH76" i="1"/>
  <c r="AA83" i="1"/>
  <c r="AH83" i="1"/>
  <c r="AA97" i="1"/>
  <c r="AH97" i="1"/>
  <c r="AA36" i="1"/>
  <c r="AH36" i="1"/>
  <c r="AA91" i="1"/>
  <c r="AH91" i="1"/>
  <c r="AO49" i="1"/>
  <c r="AP49" i="1" s="1"/>
  <c r="AI49" i="1"/>
  <c r="AO52" i="1"/>
  <c r="AP52" i="1" s="1"/>
  <c r="AI52" i="1"/>
  <c r="AA21" i="1"/>
  <c r="AH21" i="1"/>
  <c r="AA61" i="1"/>
  <c r="AH61" i="1"/>
  <c r="AA72" i="1"/>
  <c r="AH72" i="1"/>
  <c r="AA8" i="1"/>
  <c r="AH8" i="1"/>
  <c r="AA35" i="1"/>
  <c r="AH35" i="1"/>
  <c r="AA13" i="1"/>
  <c r="AH13" i="1"/>
  <c r="AA22" i="1"/>
  <c r="AH22" i="1"/>
  <c r="AA64" i="1"/>
  <c r="AH64" i="1"/>
  <c r="Z74" i="1"/>
  <c r="AA93" i="1"/>
  <c r="AH93" i="1"/>
  <c r="AA28" i="1"/>
  <c r="AH28" i="1"/>
  <c r="AA84" i="1"/>
  <c r="AH84" i="1"/>
  <c r="AA18" i="1"/>
  <c r="AH18" i="1"/>
  <c r="AA5" i="1"/>
  <c r="AH5" i="1"/>
  <c r="AA17" i="1"/>
  <c r="AH17" i="1"/>
  <c r="AA101" i="1"/>
  <c r="AH101" i="1"/>
  <c r="AA37" i="1"/>
  <c r="AH37" i="1"/>
  <c r="AA89" i="1"/>
  <c r="AH89" i="1"/>
  <c r="AA85" i="1"/>
  <c r="AH85" i="1"/>
  <c r="AO113" i="1"/>
  <c r="AP113" i="1" s="1"/>
  <c r="AI113" i="1"/>
  <c r="AO34" i="1"/>
  <c r="AP34" i="1" s="1"/>
  <c r="AI34" i="1"/>
  <c r="AA4" i="1"/>
  <c r="AH4" i="1"/>
  <c r="AL4" i="1" s="1"/>
  <c r="AA3" i="1"/>
  <c r="AH3" i="1"/>
  <c r="AE38" i="1"/>
  <c r="AO108" i="1"/>
  <c r="AP108" i="1" s="1"/>
  <c r="AI108" i="1"/>
  <c r="AA79" i="1"/>
  <c r="AH79" i="1"/>
  <c r="AA31" i="1"/>
  <c r="AH31" i="1"/>
  <c r="AA81" i="1"/>
  <c r="AH81" i="1"/>
  <c r="AA14" i="1"/>
  <c r="AA75" i="1"/>
  <c r="AH75" i="1"/>
  <c r="AA78" i="1"/>
  <c r="AH78" i="1"/>
  <c r="AA88" i="1"/>
  <c r="AH88" i="1"/>
  <c r="AE37" i="1"/>
  <c r="AE96" i="1"/>
  <c r="AE36" i="1"/>
  <c r="AA40" i="1"/>
  <c r="AH40" i="1"/>
  <c r="AO57" i="1"/>
  <c r="AP57" i="1" s="1"/>
  <c r="AI57" i="1"/>
  <c r="AE19" i="1"/>
  <c r="AA67" i="1"/>
  <c r="AA86" i="1"/>
  <c r="AH86" i="1"/>
  <c r="AA77" i="1"/>
  <c r="AH77" i="1"/>
  <c r="Z10" i="1"/>
  <c r="AA19" i="1"/>
  <c r="AH19" i="1"/>
  <c r="AA29" i="1"/>
  <c r="AH29" i="1"/>
  <c r="AA73" i="1"/>
  <c r="AH73" i="1"/>
  <c r="AA90" i="1"/>
  <c r="AH90" i="1"/>
  <c r="AA9" i="1"/>
  <c r="AH9" i="1"/>
  <c r="AA92" i="1"/>
  <c r="AH92" i="1"/>
  <c r="AA66" i="1"/>
  <c r="AH66" i="1"/>
  <c r="AA65" i="1"/>
  <c r="AH65" i="1"/>
  <c r="AA7" i="1"/>
  <c r="AH7" i="1"/>
  <c r="AA99" i="1"/>
  <c r="AH99" i="1"/>
  <c r="AE35" i="1"/>
  <c r="AA103" i="1"/>
  <c r="AH103" i="1"/>
  <c r="AA98" i="1"/>
  <c r="AH98" i="1"/>
  <c r="AO50" i="1"/>
  <c r="AP50" i="1" s="1"/>
  <c r="AI50" i="1"/>
  <c r="AO112" i="1"/>
  <c r="AP112" i="1" s="1"/>
  <c r="AI112" i="1"/>
  <c r="AA30" i="1"/>
  <c r="AH30" i="1"/>
  <c r="AA26" i="1"/>
  <c r="AH26" i="1"/>
  <c r="AA95" i="1"/>
  <c r="AH95" i="1"/>
  <c r="AA6" i="1"/>
  <c r="AH6" i="1"/>
  <c r="AA39" i="1"/>
  <c r="AH39" i="1"/>
  <c r="AE77" i="1"/>
  <c r="AA27" i="1"/>
  <c r="AH27" i="1"/>
  <c r="AA68" i="1"/>
  <c r="AH68" i="1"/>
  <c r="AA100" i="1"/>
  <c r="AH100" i="1"/>
  <c r="AA41" i="1"/>
  <c r="AH41" i="1"/>
  <c r="AA11" i="1"/>
  <c r="AH11" i="1"/>
  <c r="AA63" i="1"/>
  <c r="AH63" i="1"/>
  <c r="AA69" i="1"/>
  <c r="AH69" i="1"/>
  <c r="AA32" i="1"/>
  <c r="AH32" i="1"/>
  <c r="AA33" i="1"/>
  <c r="AH33" i="1"/>
  <c r="AO54" i="1"/>
  <c r="AP54" i="1" s="1"/>
  <c r="AI54" i="1"/>
  <c r="AO55" i="1"/>
  <c r="AP55" i="1" s="1"/>
  <c r="AI55" i="1"/>
  <c r="AO60" i="1"/>
  <c r="AP60" i="1" s="1"/>
  <c r="AI60" i="1"/>
  <c r="AO109" i="1"/>
  <c r="AP109" i="1" s="1"/>
  <c r="AI109" i="1"/>
  <c r="AA96" i="1"/>
  <c r="AH96" i="1"/>
  <c r="AE8" i="1"/>
  <c r="AE39" i="1"/>
  <c r="AE98" i="1"/>
  <c r="AE86" i="1"/>
  <c r="AE33" i="1"/>
  <c r="AE69" i="1"/>
  <c r="Z70" i="1"/>
  <c r="AE63" i="1"/>
  <c r="AE88" i="1"/>
  <c r="AE102" i="1"/>
  <c r="AE103" i="1"/>
  <c r="AE101" i="1"/>
  <c r="AE99" i="1"/>
  <c r="AE97" i="1"/>
  <c r="AE40" i="1"/>
  <c r="AE41" i="1"/>
  <c r="AE30" i="1"/>
  <c r="Z71" i="1"/>
  <c r="AE7" i="1"/>
  <c r="AE32" i="1"/>
  <c r="AE5" i="1"/>
  <c r="AE100" i="1"/>
  <c r="AE83" i="1"/>
  <c r="AE4" i="1"/>
  <c r="AE65" i="1"/>
  <c r="AE26" i="1"/>
  <c r="AE76" i="1"/>
  <c r="Z62" i="1"/>
  <c r="AE81" i="1"/>
  <c r="AE6" i="1"/>
  <c r="AE66" i="1"/>
  <c r="AE92" i="1"/>
  <c r="Z23" i="1"/>
  <c r="AE93" i="1"/>
  <c r="AE82" i="1"/>
  <c r="AE72" i="1"/>
  <c r="AE31" i="1"/>
  <c r="AE21" i="1"/>
  <c r="AE94" i="1"/>
  <c r="Z15" i="1"/>
  <c r="AE27" i="1"/>
  <c r="AE80" i="1"/>
  <c r="AE13" i="1"/>
  <c r="Z20" i="1"/>
  <c r="AE90" i="1"/>
  <c r="AE12" i="1"/>
  <c r="AE29" i="1"/>
  <c r="AE9" i="1"/>
  <c r="AE61" i="1"/>
  <c r="AE11" i="1"/>
  <c r="AE25" i="1"/>
  <c r="AE95" i="1"/>
  <c r="Z24" i="1"/>
  <c r="AE22" i="1"/>
  <c r="Z16" i="1"/>
  <c r="AI2" i="1" l="1"/>
  <c r="AL2" i="1"/>
  <c r="AO27" i="1"/>
  <c r="AP27" i="1" s="1"/>
  <c r="AI27" i="1"/>
  <c r="AO9" i="1"/>
  <c r="AP9" i="1" s="1"/>
  <c r="AI9" i="1"/>
  <c r="AO101" i="1"/>
  <c r="AP101" i="1" s="1"/>
  <c r="AI101" i="1"/>
  <c r="AO98" i="1"/>
  <c r="AP98" i="1" s="1"/>
  <c r="AI98" i="1"/>
  <c r="AO81" i="1"/>
  <c r="AP81" i="1" s="1"/>
  <c r="AI81" i="1"/>
  <c r="AO22" i="1"/>
  <c r="AP22" i="1" s="1"/>
  <c r="AI22" i="1"/>
  <c r="AO72" i="1"/>
  <c r="AP72" i="1" s="1"/>
  <c r="AI72" i="1"/>
  <c r="AO83" i="1"/>
  <c r="AP83" i="1" s="1"/>
  <c r="AI83" i="1"/>
  <c r="AO94" i="1"/>
  <c r="AP94" i="1" s="1"/>
  <c r="AI94" i="1"/>
  <c r="AI87" i="1"/>
  <c r="AO87" i="1"/>
  <c r="AP87" i="1" s="1"/>
  <c r="AA20" i="1"/>
  <c r="AH20" i="1"/>
  <c r="AA62" i="1"/>
  <c r="AH62" i="1"/>
  <c r="AO32" i="1"/>
  <c r="AP32" i="1" s="1"/>
  <c r="AI32" i="1"/>
  <c r="AO41" i="1"/>
  <c r="AP41" i="1" s="1"/>
  <c r="AI41" i="1"/>
  <c r="AO65" i="1"/>
  <c r="AP65" i="1" s="1"/>
  <c r="AI65" i="1"/>
  <c r="AO90" i="1"/>
  <c r="AP90" i="1" s="1"/>
  <c r="AI90" i="1"/>
  <c r="AA10" i="1"/>
  <c r="AH10" i="1"/>
  <c r="AO3" i="1"/>
  <c r="AP3" i="1" s="1"/>
  <c r="AI3" i="1"/>
  <c r="AO85" i="1"/>
  <c r="AP85" i="1" s="1"/>
  <c r="AI85" i="1"/>
  <c r="AO17" i="1"/>
  <c r="AP17" i="1" s="1"/>
  <c r="AI17" i="1"/>
  <c r="AO28" i="1"/>
  <c r="AP28" i="1" s="1"/>
  <c r="AI28" i="1"/>
  <c r="AO39" i="1"/>
  <c r="AP39" i="1" s="1"/>
  <c r="AI39" i="1"/>
  <c r="AO30" i="1"/>
  <c r="AP30" i="1" s="1"/>
  <c r="AI30" i="1"/>
  <c r="AO103" i="1"/>
  <c r="AP103" i="1" s="1"/>
  <c r="AI103" i="1"/>
  <c r="AO77" i="1"/>
  <c r="AP77" i="1" s="1"/>
  <c r="AI77" i="1"/>
  <c r="AO78" i="1"/>
  <c r="AP78" i="1" s="1"/>
  <c r="AI78" i="1"/>
  <c r="AO31" i="1"/>
  <c r="AP31" i="1" s="1"/>
  <c r="AI31" i="1"/>
  <c r="AO13" i="1"/>
  <c r="AP13" i="1" s="1"/>
  <c r="AI13" i="1"/>
  <c r="AO61" i="1"/>
  <c r="AP61" i="1" s="1"/>
  <c r="AI61" i="1"/>
  <c r="AO91" i="1"/>
  <c r="AP91" i="1" s="1"/>
  <c r="AI91" i="1"/>
  <c r="AO76" i="1"/>
  <c r="AP76" i="1" s="1"/>
  <c r="AI76" i="1"/>
  <c r="AO12" i="1"/>
  <c r="AP12" i="1" s="1"/>
  <c r="AI12" i="1"/>
  <c r="AO102" i="1"/>
  <c r="AP102" i="1" s="1"/>
  <c r="AI102" i="1"/>
  <c r="AO84" i="1"/>
  <c r="AP84" i="1" s="1"/>
  <c r="AI84" i="1"/>
  <c r="AO26" i="1"/>
  <c r="AP26" i="1" s="1"/>
  <c r="AI26" i="1"/>
  <c r="AO88" i="1"/>
  <c r="AP88" i="1" s="1"/>
  <c r="AI88" i="1"/>
  <c r="AA71" i="1"/>
  <c r="AH71" i="1"/>
  <c r="AO69" i="1"/>
  <c r="AP69" i="1" s="1"/>
  <c r="AI69" i="1"/>
  <c r="AO66" i="1"/>
  <c r="AP66" i="1" s="1"/>
  <c r="AI66" i="1"/>
  <c r="AO73" i="1"/>
  <c r="AP73" i="1" s="1"/>
  <c r="AI73" i="1"/>
  <c r="AO4" i="1"/>
  <c r="AP4" i="1" s="1"/>
  <c r="AI4" i="1"/>
  <c r="AO5" i="1"/>
  <c r="AP5" i="1" s="1"/>
  <c r="AI5" i="1"/>
  <c r="AA23" i="1"/>
  <c r="AH23" i="1"/>
  <c r="AO6" i="1"/>
  <c r="AP6" i="1" s="1"/>
  <c r="AI6" i="1"/>
  <c r="AO86" i="1"/>
  <c r="AP86" i="1" s="1"/>
  <c r="AI86" i="1"/>
  <c r="AO75" i="1"/>
  <c r="AP75" i="1" s="1"/>
  <c r="AI75" i="1"/>
  <c r="AO79" i="1"/>
  <c r="AP79" i="1" s="1"/>
  <c r="AI79" i="1"/>
  <c r="AO35" i="1"/>
  <c r="AP35" i="1" s="1"/>
  <c r="AI35" i="1"/>
  <c r="AO21" i="1"/>
  <c r="AP21" i="1" s="1"/>
  <c r="AI21" i="1"/>
  <c r="AO36" i="1"/>
  <c r="AP36" i="1" s="1"/>
  <c r="AI36" i="1"/>
  <c r="AO82" i="1"/>
  <c r="AP82" i="1" s="1"/>
  <c r="AI82" i="1"/>
  <c r="AO80" i="1"/>
  <c r="AP80" i="1" s="1"/>
  <c r="AI80" i="1"/>
  <c r="AA24" i="1"/>
  <c r="AH24" i="1"/>
  <c r="AO33" i="1"/>
  <c r="AP33" i="1" s="1"/>
  <c r="AI33" i="1"/>
  <c r="AO19" i="1"/>
  <c r="AP19" i="1" s="1"/>
  <c r="AI19" i="1"/>
  <c r="AO40" i="1"/>
  <c r="AP40" i="1" s="1"/>
  <c r="AI40" i="1"/>
  <c r="AO63" i="1"/>
  <c r="AP63" i="1" s="1"/>
  <c r="AI63" i="1"/>
  <c r="AO68" i="1"/>
  <c r="AP68" i="1" s="1"/>
  <c r="AI68" i="1"/>
  <c r="AO99" i="1"/>
  <c r="AP99" i="1" s="1"/>
  <c r="AI99" i="1"/>
  <c r="AO92" i="1"/>
  <c r="AP92" i="1" s="1"/>
  <c r="AI92" i="1"/>
  <c r="AO29" i="1"/>
  <c r="AP29" i="1" s="1"/>
  <c r="AI29" i="1"/>
  <c r="AO37" i="1"/>
  <c r="AP37" i="1" s="1"/>
  <c r="AI37" i="1"/>
  <c r="AO18" i="1"/>
  <c r="AP18" i="1" s="1"/>
  <c r="AI18" i="1"/>
  <c r="AA74" i="1"/>
  <c r="AH74" i="1"/>
  <c r="AO7" i="1"/>
  <c r="AP7" i="1" s="1"/>
  <c r="AI7" i="1"/>
  <c r="AO100" i="1"/>
  <c r="AP100" i="1" s="1"/>
  <c r="AI100" i="1"/>
  <c r="AO89" i="1"/>
  <c r="AP89" i="1" s="1"/>
  <c r="AI89" i="1"/>
  <c r="AO93" i="1"/>
  <c r="AP93" i="1" s="1"/>
  <c r="AI93" i="1"/>
  <c r="AA16" i="1"/>
  <c r="AH16" i="1"/>
  <c r="AA15" i="1"/>
  <c r="AH15" i="1"/>
  <c r="AO96" i="1"/>
  <c r="AP96" i="1" s="1"/>
  <c r="AI96" i="1"/>
  <c r="AA70" i="1"/>
  <c r="AH70" i="1"/>
  <c r="AO95" i="1"/>
  <c r="AP95" i="1" s="1"/>
  <c r="AI95" i="1"/>
  <c r="AO67" i="1"/>
  <c r="AP67" i="1" s="1"/>
  <c r="AI67" i="1"/>
  <c r="AI14" i="1"/>
  <c r="AO14" i="1"/>
  <c r="AP14" i="1" s="1"/>
  <c r="AO64" i="1"/>
  <c r="AP64" i="1" s="1"/>
  <c r="AI64" i="1"/>
  <c r="AO8" i="1"/>
  <c r="AP8" i="1" s="1"/>
  <c r="AI8" i="1"/>
  <c r="AO97" i="1"/>
  <c r="AP97" i="1" s="1"/>
  <c r="AI97" i="1"/>
  <c r="AO2" i="1"/>
  <c r="AP2" i="1" s="1"/>
  <c r="AO38" i="1"/>
  <c r="AP38" i="1" s="1"/>
  <c r="AI38" i="1"/>
  <c r="AO25" i="1"/>
  <c r="AP25" i="1" s="1"/>
  <c r="AI25" i="1"/>
  <c r="AO11" i="1"/>
  <c r="AP11" i="1" s="1"/>
  <c r="AI11" i="1"/>
  <c r="AO70" i="1" l="1"/>
  <c r="AP70" i="1" s="1"/>
  <c r="AI70" i="1"/>
  <c r="AO23" i="1"/>
  <c r="AP23" i="1" s="1"/>
  <c r="AI23" i="1"/>
  <c r="AO20" i="1"/>
  <c r="AP20" i="1" s="1"/>
  <c r="AI20" i="1"/>
  <c r="AO74" i="1"/>
  <c r="AP74" i="1" s="1"/>
  <c r="AI74" i="1"/>
  <c r="AO15" i="1"/>
  <c r="AP15" i="1" s="1"/>
  <c r="AI15" i="1"/>
  <c r="AO62" i="1"/>
  <c r="AP62" i="1" s="1"/>
  <c r="AI62" i="1"/>
  <c r="AO16" i="1"/>
  <c r="AP16" i="1" s="1"/>
  <c r="AI16" i="1"/>
  <c r="AO24" i="1"/>
  <c r="AP24" i="1" s="1"/>
  <c r="AI24" i="1"/>
  <c r="AO71" i="1"/>
  <c r="AP71" i="1" s="1"/>
  <c r="AI71" i="1"/>
  <c r="AO10" i="1"/>
  <c r="AP10" i="1" s="1"/>
  <c r="AI10" i="1"/>
</calcChain>
</file>

<file path=xl/sharedStrings.xml><?xml version="1.0" encoding="utf-8"?>
<sst xmlns="http://schemas.openxmlformats.org/spreadsheetml/2006/main" count="1337" uniqueCount="225">
  <si>
    <t>name</t>
  </si>
  <si>
    <t>gender</t>
  </si>
  <si>
    <t>age</t>
  </si>
  <si>
    <t>height_feet</t>
  </si>
  <si>
    <t>height_inch</t>
  </si>
  <si>
    <t>weight</t>
  </si>
  <si>
    <t>body_goal</t>
  </si>
  <si>
    <t>current_activity_level</t>
  </si>
  <si>
    <t>exercise_type</t>
  </si>
  <si>
    <t>meals_per_day</t>
  </si>
  <si>
    <t>how_to_consume</t>
  </si>
  <si>
    <t>vegan_whey</t>
  </si>
  <si>
    <t>when_to_take</t>
  </si>
  <si>
    <t>benefits</t>
  </si>
  <si>
    <t>flavor</t>
  </si>
  <si>
    <t>convert_height_to_inches</t>
  </si>
  <si>
    <t>bmi</t>
  </si>
  <si>
    <t xml:space="preserve">body_fat </t>
  </si>
  <si>
    <t>fat_weight</t>
  </si>
  <si>
    <t>lean_weight</t>
  </si>
  <si>
    <t>bmr</t>
  </si>
  <si>
    <t>calories_based_on_activity</t>
  </si>
  <si>
    <t>calories_based_on_goal</t>
  </si>
  <si>
    <t>protein_grams_per_day</t>
  </si>
  <si>
    <t>fat_grams_per_day</t>
  </si>
  <si>
    <t>carb_grams_per_day</t>
  </si>
  <si>
    <t>total_grams</t>
  </si>
  <si>
    <t>protein_calories_per_day</t>
  </si>
  <si>
    <t>fat_calories_per_day</t>
  </si>
  <si>
    <t>carb_calories_per_day</t>
  </si>
  <si>
    <t>total_calories</t>
  </si>
  <si>
    <t>custom_ingredients</t>
  </si>
  <si>
    <t>jiani</t>
  </si>
  <si>
    <t>f</t>
  </si>
  <si>
    <t>maintenance</t>
  </si>
  <si>
    <t>sedentary</t>
  </si>
  <si>
    <t>none</t>
  </si>
  <si>
    <t>2_or_less</t>
  </si>
  <si>
    <t xml:space="preserve">snack </t>
  </si>
  <si>
    <t>whey</t>
  </si>
  <si>
    <t>midmorning</t>
  </si>
  <si>
    <t>beauty</t>
  </si>
  <si>
    <t>matcha</t>
  </si>
  <si>
    <t>reishi_mushroom_1 grs</t>
  </si>
  <si>
    <t>celine</t>
  </si>
  <si>
    <t>moderately_active</t>
  </si>
  <si>
    <t>afternoon</t>
  </si>
  <si>
    <t>anti_oxidants</t>
  </si>
  <si>
    <t>vanilla</t>
  </si>
  <si>
    <t>probiotics_super_greens_blend_7grs</t>
  </si>
  <si>
    <t>laura</t>
  </si>
  <si>
    <t>accelerated_weight_loss</t>
  </si>
  <si>
    <t>lightly_active</t>
  </si>
  <si>
    <t>crossfit</t>
  </si>
  <si>
    <t>meal_replacement</t>
  </si>
  <si>
    <t>vegan</t>
  </si>
  <si>
    <t>breakfast</t>
  </si>
  <si>
    <t>gut_health</t>
  </si>
  <si>
    <t>tumeric</t>
  </si>
  <si>
    <t>izabela</t>
  </si>
  <si>
    <t>normal_weight_loss</t>
  </si>
  <si>
    <t>very_active</t>
  </si>
  <si>
    <t>multiple</t>
  </si>
  <si>
    <t>energy</t>
  </si>
  <si>
    <t>mate_tea</t>
  </si>
  <si>
    <t>jiayi</t>
  </si>
  <si>
    <t>dinner</t>
  </si>
  <si>
    <t>mood</t>
  </si>
  <si>
    <t>ashwaganda_5 grs</t>
  </si>
  <si>
    <t>sabrina</t>
  </si>
  <si>
    <t>other</t>
  </si>
  <si>
    <t>detox</t>
  </si>
  <si>
    <t>chocolate</t>
  </si>
  <si>
    <t>activated_coconut_charcoal_2.5grs</t>
  </si>
  <si>
    <t>amber</t>
  </si>
  <si>
    <t>cardio</t>
  </si>
  <si>
    <t>after_exercise</t>
  </si>
  <si>
    <t>yoga</t>
  </si>
  <si>
    <t>coffee</t>
  </si>
  <si>
    <t>goji_berry_9grs</t>
  </si>
  <si>
    <t>weightlifting</t>
  </si>
  <si>
    <t>chai</t>
  </si>
  <si>
    <t>sports</t>
  </si>
  <si>
    <t>unflavored</t>
  </si>
  <si>
    <t>dance</t>
  </si>
  <si>
    <t>swimming</t>
  </si>
  <si>
    <t>hilario</t>
  </si>
  <si>
    <t>m</t>
  </si>
  <si>
    <t>muscle_gain</t>
  </si>
  <si>
    <t>stamina</t>
  </si>
  <si>
    <t>collagen_peptides_11grs</t>
  </si>
  <si>
    <t>josepedro</t>
  </si>
  <si>
    <t>cbd_isolate_powder_5grs</t>
  </si>
  <si>
    <t>mirko</t>
  </si>
  <si>
    <t>4_or_more</t>
  </si>
  <si>
    <t>body_builder</t>
  </si>
  <si>
    <t>creatine_2500mg</t>
  </si>
  <si>
    <t>jorge</t>
  </si>
  <si>
    <t>before_exercise</t>
  </si>
  <si>
    <t>acai_3grs</t>
  </si>
  <si>
    <t>ahmed</t>
  </si>
  <si>
    <t>lunch</t>
  </si>
  <si>
    <t>xiang</t>
  </si>
  <si>
    <t>cordyceps_7grs</t>
  </si>
  <si>
    <t>fahad</t>
  </si>
  <si>
    <t>flaxseed_7grs</t>
  </si>
  <si>
    <t>chahat</t>
  </si>
  <si>
    <t>alejandro</t>
  </si>
  <si>
    <t>iris</t>
  </si>
  <si>
    <t>carlos</t>
  </si>
  <si>
    <t>caffeine_100_mg</t>
  </si>
  <si>
    <t>elizam</t>
  </si>
  <si>
    <t>chard_kale_green_mix</t>
  </si>
  <si>
    <t>fito</t>
  </si>
  <si>
    <t>maca</t>
  </si>
  <si>
    <t>veggeta</t>
  </si>
  <si>
    <t>valerie</t>
  </si>
  <si>
    <t>green_tea</t>
  </si>
  <si>
    <t>denial</t>
  </si>
  <si>
    <t>midafternoon</t>
  </si>
  <si>
    <t>moringa</t>
  </si>
  <si>
    <t>hubena</t>
  </si>
  <si>
    <t>amal</t>
  </si>
  <si>
    <t>amla_berry</t>
  </si>
  <si>
    <t>sheena</t>
  </si>
  <si>
    <t>humera</t>
  </si>
  <si>
    <t>evelio</t>
  </si>
  <si>
    <t>julia</t>
  </si>
  <si>
    <t>chaga_mushroom_energy</t>
  </si>
  <si>
    <t>pushpa</t>
  </si>
  <si>
    <t>emily</t>
  </si>
  <si>
    <t>susy</t>
  </si>
  <si>
    <t>karen</t>
  </si>
  <si>
    <t>juliet</t>
  </si>
  <si>
    <t>nava</t>
  </si>
  <si>
    <t>anna</t>
  </si>
  <si>
    <t>attia</t>
  </si>
  <si>
    <t>andrea</t>
  </si>
  <si>
    <t>melody</t>
  </si>
  <si>
    <t>pomegrate_berry_mix</t>
  </si>
  <si>
    <t>natasha</t>
  </si>
  <si>
    <t>fang</t>
  </si>
  <si>
    <t>pratik</t>
  </si>
  <si>
    <t>alan</t>
  </si>
  <si>
    <t>bee_pollen_energy</t>
  </si>
  <si>
    <t>lei</t>
  </si>
  <si>
    <t>dakota</t>
  </si>
  <si>
    <t>nacho</t>
  </si>
  <si>
    <t>alex</t>
  </si>
  <si>
    <t>ajay</t>
  </si>
  <si>
    <t>matt</t>
  </si>
  <si>
    <t>tanner</t>
  </si>
  <si>
    <t>sal</t>
  </si>
  <si>
    <t>guillaume</t>
  </si>
  <si>
    <t>shakti</t>
  </si>
  <si>
    <t>anubauv</t>
  </si>
  <si>
    <t>yuqing</t>
  </si>
  <si>
    <t>john</t>
  </si>
  <si>
    <t>andy</t>
  </si>
  <si>
    <t>evan</t>
  </si>
  <si>
    <t>eytan</t>
  </si>
  <si>
    <t>ben</t>
  </si>
  <si>
    <t>prerna</t>
  </si>
  <si>
    <t>dextina</t>
  </si>
  <si>
    <t>jessica</t>
  </si>
  <si>
    <t>johnathan</t>
  </si>
  <si>
    <t>wendel</t>
  </si>
  <si>
    <t>belen</t>
  </si>
  <si>
    <t>sofia</t>
  </si>
  <si>
    <t>camille</t>
  </si>
  <si>
    <t>nour</t>
  </si>
  <si>
    <t>natalie</t>
  </si>
  <si>
    <t>meghan</t>
  </si>
  <si>
    <t>stephanie</t>
  </si>
  <si>
    <t>elena</t>
  </si>
  <si>
    <t>mattucker</t>
  </si>
  <si>
    <t>mattkressy</t>
  </si>
  <si>
    <t>dela</t>
  </si>
  <si>
    <t>kamin</t>
  </si>
  <si>
    <t>eduardo</t>
  </si>
  <si>
    <t>nonie</t>
  </si>
  <si>
    <t>tara</t>
  </si>
  <si>
    <t>diana</t>
  </si>
  <si>
    <t>jin</t>
  </si>
  <si>
    <t>shapri</t>
  </si>
  <si>
    <t>graciela</t>
  </si>
  <si>
    <t>claudiam</t>
  </si>
  <si>
    <t>judithz</t>
  </si>
  <si>
    <t>agusto</t>
  </si>
  <si>
    <t>sebastien</t>
  </si>
  <si>
    <t>mahchi</t>
  </si>
  <si>
    <t>samsinai</t>
  </si>
  <si>
    <t>diegoulloa</t>
  </si>
  <si>
    <t>davidmor</t>
  </si>
  <si>
    <t>alexpustov</t>
  </si>
  <si>
    <t>patrickbol</t>
  </si>
  <si>
    <t>franco</t>
  </si>
  <si>
    <t>matthew</t>
  </si>
  <si>
    <t>jasonpal</t>
  </si>
  <si>
    <t>justinburk</t>
  </si>
  <si>
    <t>alexklein</t>
  </si>
  <si>
    <t>prateek</t>
  </si>
  <si>
    <t>jessiemolina</t>
  </si>
  <si>
    <t>karlamaier</t>
  </si>
  <si>
    <t>carlalopez</t>
  </si>
  <si>
    <t>tiffanykafi</t>
  </si>
  <si>
    <t>monicafac</t>
  </si>
  <si>
    <t>erikafac</t>
  </si>
  <si>
    <t>lauraeckh</t>
  </si>
  <si>
    <t>taniafac</t>
  </si>
  <si>
    <t>zoe</t>
  </si>
  <si>
    <t>nevan</t>
  </si>
  <si>
    <t>khoury</t>
  </si>
  <si>
    <t>jessicajohn</t>
  </si>
  <si>
    <t>protein_grams_per_serving</t>
  </si>
  <si>
    <t>fat_grams_per_serving</t>
  </si>
  <si>
    <t>carb_grams_per_serving</t>
  </si>
  <si>
    <t>total_grams_per_serving</t>
  </si>
  <si>
    <t>protein_calories_per_serving</t>
  </si>
  <si>
    <t>fat_calories_per_serving</t>
  </si>
  <si>
    <t>carb_calories_per_serving</t>
  </si>
  <si>
    <t>total_calories_per_serving</t>
  </si>
  <si>
    <t>protein_daily_value</t>
  </si>
  <si>
    <t>fat_daily_value</t>
  </si>
  <si>
    <t>carb_daily_value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</si>
</sst>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14"/>
  <sheetViews>
    <sheetView tabSelected="1" topLeftCell="X1" zoomScale="85" zoomScaleNormal="85" workbookViewId="0">
      <selection activeCell="AP1" sqref="AP1"/>
    </sheetView>
  </sheetViews>
  <sheetFormatPr defaultColWidth="8.85546875" defaultRowHeight="15" x14ac:dyDescent="0.25"/>
  <cols>
    <col min="7" max="7" width="20.7109375" customWidth="1"/>
    <col min="8" max="8" width="33.42578125" customWidth="1"/>
    <col min="12" max="13" width="8.85546875" customWidth="1"/>
    <col min="14" max="14" width="16" customWidth="1"/>
    <col min="15" max="21" width="8.85546875" customWidth="1"/>
    <col min="22" max="22" width="11" customWidth="1"/>
    <col min="23" max="23" width="8.42578125" customWidth="1"/>
    <col min="24" max="24" width="10.5703125" customWidth="1"/>
    <col min="25" max="25" width="6.85546875" customWidth="1"/>
    <col min="26" max="26" width="7" customWidth="1"/>
    <col min="28" max="28" width="6.7109375" customWidth="1"/>
    <col min="29" max="29" width="7.5703125" customWidth="1"/>
    <col min="30" max="30" width="6" customWidth="1"/>
    <col min="31" max="31" width="9" customWidth="1"/>
    <col min="32" max="35" width="12.7109375" customWidth="1"/>
    <col min="36" max="36" width="22" customWidth="1"/>
    <col min="37" max="37" width="20.140625" customWidth="1"/>
    <col min="38" max="38" width="17.85546875" customWidth="1"/>
    <col min="39" max="42" width="12.7109375" customWidth="1"/>
    <col min="44" max="44" width="14" customWidth="1"/>
  </cols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214</v>
      </c>
      <c r="AG1" t="s">
        <v>215</v>
      </c>
      <c r="AH1" t="s">
        <v>216</v>
      </c>
      <c r="AI1" t="s">
        <v>217</v>
      </c>
      <c r="AJ1" t="s">
        <v>222</v>
      </c>
      <c r="AK1" t="s">
        <v>223</v>
      </c>
      <c r="AL1" t="s">
        <v>224</v>
      </c>
      <c r="AM1" t="s">
        <v>218</v>
      </c>
      <c r="AN1" t="s">
        <v>219</v>
      </c>
      <c r="AO1" t="s">
        <v>220</v>
      </c>
      <c r="AP1" t="s">
        <v>221</v>
      </c>
      <c r="AQ1" t="s">
        <v>11</v>
      </c>
      <c r="AR1" t="s">
        <v>14</v>
      </c>
      <c r="AS1" t="s">
        <v>31</v>
      </c>
    </row>
    <row r="2" spans="1:45" x14ac:dyDescent="0.25">
      <c r="A2" t="s">
        <v>32</v>
      </c>
      <c r="B2" t="s">
        <v>33</v>
      </c>
      <c r="C2">
        <v>24</v>
      </c>
      <c r="D2">
        <v>5</v>
      </c>
      <c r="E2">
        <v>6</v>
      </c>
      <c r="F2">
        <v>101</v>
      </c>
      <c r="G2" t="s">
        <v>34</v>
      </c>
      <c r="H2" t="s">
        <v>35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 t="s">
        <v>41</v>
      </c>
      <c r="O2" t="s">
        <v>42</v>
      </c>
      <c r="P2">
        <f>D2*12+E2</f>
        <v>66</v>
      </c>
      <c r="Q2">
        <f>+F2/(P2^2)*703</f>
        <v>16.300045913682276</v>
      </c>
      <c r="R2" s="1">
        <f>((1.2*Q2)+(0.23*C2)-5.4)/100</f>
        <v>0.19680055096418728</v>
      </c>
      <c r="S2">
        <f>+F2*R2</f>
        <v>19.876855647382914</v>
      </c>
      <c r="T2">
        <f>+F2-S2</f>
        <v>81.123144352617089</v>
      </c>
      <c r="U2">
        <f>655+(4.35*F2)+(4.7*P2)-(4.7*C2)</f>
        <v>1291.75</v>
      </c>
      <c r="V2">
        <v>1550.8896</v>
      </c>
      <c r="W2">
        <v>1550.8896</v>
      </c>
      <c r="X2">
        <f>T2</f>
        <v>81.123144352617089</v>
      </c>
      <c r="Y2">
        <v>28.42234161</v>
      </c>
      <c r="Z2">
        <f>AD2/4</f>
        <v>242.6489870248829</v>
      </c>
      <c r="AA2">
        <f>SUM(X2:Z2)</f>
        <v>352.19447298749998</v>
      </c>
      <c r="AB2">
        <f>X2*4</f>
        <v>324.49257741046836</v>
      </c>
      <c r="AC2">
        <f>Y2*9</f>
        <v>255.80107448999999</v>
      </c>
      <c r="AD2">
        <f>W2-(AB2+AC2)</f>
        <v>970.5959480995316</v>
      </c>
      <c r="AE2">
        <f>SUM(AB2:AD2)</f>
        <v>1550.8896</v>
      </c>
      <c r="AF2">
        <f>X2*0.1</f>
        <v>8.1123144352617089</v>
      </c>
      <c r="AG2">
        <f>Y2*0.1</f>
        <v>2.8422341610000004</v>
      </c>
      <c r="AH2">
        <f>Z2*0.1</f>
        <v>24.264898702488292</v>
      </c>
      <c r="AI2">
        <f t="shared" ref="AI2:AI33" si="0">SUM(AF2:AH2)</f>
        <v>35.219447298749998</v>
      </c>
      <c r="AJ2">
        <f>AF2/50</f>
        <v>0.16224628870523417</v>
      </c>
      <c r="AK2">
        <f>AG2/65</f>
        <v>4.3726679400000003E-2</v>
      </c>
      <c r="AL2">
        <f>AH2/300</f>
        <v>8.0882995674960975E-2</v>
      </c>
      <c r="AM2">
        <f t="shared" ref="AM2:AM33" si="1">AF2*4</f>
        <v>32.449257741046836</v>
      </c>
      <c r="AN2">
        <f t="shared" ref="AN2:AN33" si="2">AG2*9</f>
        <v>25.580107449000003</v>
      </c>
      <c r="AO2">
        <f>AH2*4</f>
        <v>97.059594809953168</v>
      </c>
      <c r="AP2">
        <f t="shared" ref="AP2:AP33" si="3">SUM(AM2:AO2)</f>
        <v>155.08896000000001</v>
      </c>
      <c r="AQ2" t="str">
        <f t="shared" ref="AQ2:AQ33" si="4">L2</f>
        <v>whey</v>
      </c>
      <c r="AR2" t="str">
        <f t="shared" ref="AR2:AR33" si="5">O2</f>
        <v>matcha</v>
      </c>
      <c r="AS2" t="s">
        <v>43</v>
      </c>
    </row>
    <row r="3" spans="1:45" x14ac:dyDescent="0.25">
      <c r="A3" t="s">
        <v>44</v>
      </c>
      <c r="B3" t="s">
        <v>33</v>
      </c>
      <c r="C3">
        <v>28</v>
      </c>
      <c r="D3">
        <v>5</v>
      </c>
      <c r="E3">
        <v>5</v>
      </c>
      <c r="F3">
        <v>112</v>
      </c>
      <c r="G3" t="s">
        <v>34</v>
      </c>
      <c r="H3" t="s">
        <v>45</v>
      </c>
      <c r="I3" t="s">
        <v>36</v>
      </c>
      <c r="J3">
        <v>3</v>
      </c>
      <c r="K3" t="s">
        <v>38</v>
      </c>
      <c r="L3" t="s">
        <v>39</v>
      </c>
      <c r="M3" t="s">
        <v>46</v>
      </c>
      <c r="N3" t="s">
        <v>47</v>
      </c>
      <c r="O3" t="s">
        <v>48</v>
      </c>
      <c r="P3">
        <f t="shared" ref="P3:P88" si="6">D3*12+E3</f>
        <v>65</v>
      </c>
      <c r="Q3">
        <f t="shared" ref="Q3:Q88" si="7">+F3/(P3^2)*703</f>
        <v>18.635739644970414</v>
      </c>
      <c r="R3" s="1">
        <f t="shared" ref="R3:R60" si="8">((1.2*Q3)+(0.23*C3)-5.4)/100</f>
        <v>0.23402887573964498</v>
      </c>
      <c r="S3">
        <f t="shared" ref="S3:S61" si="9">+F3*R3</f>
        <v>26.211234082840239</v>
      </c>
      <c r="T3">
        <f t="shared" ref="T3:T61" si="10">+F3-S3</f>
        <v>85.788765917159765</v>
      </c>
      <c r="U3">
        <f t="shared" ref="U3:U60" si="11">655+(4.35*F3)+(4.7*P3)-(4.7*C3)</f>
        <v>1316.1</v>
      </c>
      <c r="V3">
        <v>2039.96</v>
      </c>
      <c r="W3">
        <v>1579.32</v>
      </c>
      <c r="X3">
        <v>85.79</v>
      </c>
      <c r="Y3">
        <v>30.03</v>
      </c>
      <c r="Z3">
        <f t="shared" ref="Z3:Z61" si="12">AD3/4</f>
        <v>241.47249999999997</v>
      </c>
      <c r="AA3">
        <f t="shared" ref="AA3:AA61" si="13">SUM(X3:Z3)</f>
        <v>357.29249999999996</v>
      </c>
      <c r="AB3">
        <f t="shared" ref="AB3:AB61" si="14">X3*4</f>
        <v>343.16</v>
      </c>
      <c r="AC3">
        <f t="shared" ref="AC3:AC61" si="15">Y3*9</f>
        <v>270.27</v>
      </c>
      <c r="AD3">
        <f t="shared" ref="AD3:AD61" si="16">W3-(AB3+AC3)</f>
        <v>965.88999999999987</v>
      </c>
      <c r="AE3">
        <f t="shared" ref="AE3:AE61" si="17">SUM(AB3:AD3)</f>
        <v>1579.32</v>
      </c>
      <c r="AF3">
        <f t="shared" ref="AF3:AF66" si="18">X3*0.1</f>
        <v>8.5790000000000006</v>
      </c>
      <c r="AG3">
        <f>Y3*0.1</f>
        <v>3.0030000000000001</v>
      </c>
      <c r="AH3">
        <f>Z3*0.1</f>
        <v>24.14725</v>
      </c>
      <c r="AI3">
        <f t="shared" si="0"/>
        <v>35.72925</v>
      </c>
      <c r="AJ3">
        <f t="shared" ref="AJ3:AJ66" si="19">AF3/50</f>
        <v>0.17158000000000001</v>
      </c>
      <c r="AK3">
        <f t="shared" ref="AK3:AK66" si="20">AG3/65</f>
        <v>4.6200000000000005E-2</v>
      </c>
      <c r="AL3">
        <f t="shared" ref="AL3:AL66" si="21">AH3/300</f>
        <v>8.0490833333333331E-2</v>
      </c>
      <c r="AM3">
        <f t="shared" si="1"/>
        <v>34.316000000000003</v>
      </c>
      <c r="AN3">
        <f t="shared" si="2"/>
        <v>27.027000000000001</v>
      </c>
      <c r="AO3">
        <f t="shared" ref="AO3:AO66" si="22">AH3*4</f>
        <v>96.588999999999999</v>
      </c>
      <c r="AP3">
        <f t="shared" si="3"/>
        <v>157.93200000000002</v>
      </c>
      <c r="AQ3" t="str">
        <f t="shared" si="4"/>
        <v>whey</v>
      </c>
      <c r="AR3" t="str">
        <f t="shared" si="5"/>
        <v>vanilla</v>
      </c>
      <c r="AS3" t="s">
        <v>49</v>
      </c>
    </row>
    <row r="4" spans="1:45" x14ac:dyDescent="0.25">
      <c r="A4" t="s">
        <v>50</v>
      </c>
      <c r="B4" t="s">
        <v>33</v>
      </c>
      <c r="C4">
        <v>35</v>
      </c>
      <c r="D4">
        <v>5</v>
      </c>
      <c r="E4">
        <v>1</v>
      </c>
      <c r="F4">
        <v>118</v>
      </c>
      <c r="G4" t="s">
        <v>51</v>
      </c>
      <c r="H4" t="s">
        <v>52</v>
      </c>
      <c r="I4" t="s">
        <v>53</v>
      </c>
      <c r="J4">
        <v>3</v>
      </c>
      <c r="K4" t="s">
        <v>54</v>
      </c>
      <c r="L4" t="s">
        <v>55</v>
      </c>
      <c r="M4" t="s">
        <v>56</v>
      </c>
      <c r="N4" t="s">
        <v>57</v>
      </c>
      <c r="O4" t="s">
        <v>58</v>
      </c>
      <c r="P4">
        <f t="shared" si="6"/>
        <v>61</v>
      </c>
      <c r="Q4">
        <f t="shared" si="7"/>
        <v>22.293469497446925</v>
      </c>
      <c r="R4" s="1">
        <f t="shared" si="8"/>
        <v>0.29402163396936309</v>
      </c>
      <c r="S4">
        <f t="shared" si="9"/>
        <v>34.694552808384842</v>
      </c>
      <c r="T4">
        <f t="shared" si="10"/>
        <v>83.305447191615158</v>
      </c>
      <c r="U4">
        <f t="shared" si="11"/>
        <v>1290.5</v>
      </c>
      <c r="V4">
        <v>1774.44</v>
      </c>
      <c r="W4">
        <v>1048.5999999999999</v>
      </c>
      <c r="X4">
        <v>82.24</v>
      </c>
      <c r="Y4">
        <v>28.7</v>
      </c>
      <c r="Z4">
        <f t="shared" si="12"/>
        <v>115.33499999999998</v>
      </c>
      <c r="AA4">
        <f t="shared" si="13"/>
        <v>226.27499999999998</v>
      </c>
      <c r="AB4">
        <f t="shared" si="14"/>
        <v>328.96</v>
      </c>
      <c r="AC4">
        <f t="shared" si="15"/>
        <v>258.3</v>
      </c>
      <c r="AD4">
        <f t="shared" si="16"/>
        <v>461.33999999999992</v>
      </c>
      <c r="AE4">
        <f t="shared" si="17"/>
        <v>1048.5999999999999</v>
      </c>
      <c r="AF4">
        <f>X4/3</f>
        <v>27.41333333333333</v>
      </c>
      <c r="AG4">
        <f>Y4/3</f>
        <v>9.5666666666666664</v>
      </c>
      <c r="AH4">
        <f>Z4/3</f>
        <v>38.444999999999993</v>
      </c>
      <c r="AI4">
        <f t="shared" si="0"/>
        <v>75.424999999999983</v>
      </c>
      <c r="AJ4">
        <f t="shared" si="19"/>
        <v>0.54826666666666657</v>
      </c>
      <c r="AK4">
        <f t="shared" si="20"/>
        <v>0.14717948717948717</v>
      </c>
      <c r="AL4">
        <f t="shared" si="21"/>
        <v>0.12814999999999999</v>
      </c>
      <c r="AM4">
        <f t="shared" si="1"/>
        <v>109.65333333333332</v>
      </c>
      <c r="AN4">
        <f t="shared" si="2"/>
        <v>86.1</v>
      </c>
      <c r="AO4">
        <f t="shared" si="22"/>
        <v>153.77999999999997</v>
      </c>
      <c r="AP4">
        <f t="shared" si="3"/>
        <v>349.5333333333333</v>
      </c>
      <c r="AQ4" t="str">
        <f t="shared" si="4"/>
        <v>vegan</v>
      </c>
      <c r="AR4" t="str">
        <f t="shared" si="5"/>
        <v>tumeric</v>
      </c>
      <c r="AS4" t="s">
        <v>49</v>
      </c>
    </row>
    <row r="5" spans="1:45" x14ac:dyDescent="0.25">
      <c r="A5" t="s">
        <v>59</v>
      </c>
      <c r="B5" t="s">
        <v>33</v>
      </c>
      <c r="C5">
        <v>28</v>
      </c>
      <c r="D5">
        <v>5</v>
      </c>
      <c r="E5">
        <v>4</v>
      </c>
      <c r="F5">
        <v>112</v>
      </c>
      <c r="G5" t="s">
        <v>60</v>
      </c>
      <c r="H5" t="s">
        <v>61</v>
      </c>
      <c r="I5" t="s">
        <v>62</v>
      </c>
      <c r="J5" t="s">
        <v>37</v>
      </c>
      <c r="K5" t="s">
        <v>38</v>
      </c>
      <c r="L5" t="s">
        <v>55</v>
      </c>
      <c r="M5" t="s">
        <v>46</v>
      </c>
      <c r="N5" t="s">
        <v>63</v>
      </c>
      <c r="O5" t="s">
        <v>42</v>
      </c>
      <c r="P5">
        <f t="shared" si="6"/>
        <v>64</v>
      </c>
      <c r="Q5">
        <f t="shared" si="7"/>
        <v>19.22265625</v>
      </c>
      <c r="R5" s="1">
        <f t="shared" si="8"/>
        <v>0.24107187500000002</v>
      </c>
      <c r="S5">
        <f t="shared" si="9"/>
        <v>27.000050000000002</v>
      </c>
      <c r="T5">
        <f t="shared" si="10"/>
        <v>84.999949999999998</v>
      </c>
      <c r="U5">
        <f t="shared" si="11"/>
        <v>1311.3999999999999</v>
      </c>
      <c r="V5">
        <v>2262.17</v>
      </c>
      <c r="W5">
        <v>1323.68</v>
      </c>
      <c r="X5">
        <v>84.99</v>
      </c>
      <c r="Y5">
        <v>29.75</v>
      </c>
      <c r="Z5">
        <f t="shared" si="12"/>
        <v>178.99250000000001</v>
      </c>
      <c r="AA5">
        <f t="shared" si="13"/>
        <v>293.73250000000002</v>
      </c>
      <c r="AB5">
        <f t="shared" si="14"/>
        <v>339.96</v>
      </c>
      <c r="AC5">
        <f t="shared" si="15"/>
        <v>267.75</v>
      </c>
      <c r="AD5">
        <f t="shared" si="16"/>
        <v>715.97</v>
      </c>
      <c r="AE5">
        <f t="shared" si="17"/>
        <v>1323.68</v>
      </c>
      <c r="AF5">
        <f t="shared" si="18"/>
        <v>8.4990000000000006</v>
      </c>
      <c r="AG5">
        <f t="shared" ref="AG5:AH9" si="23">Y5*0.1</f>
        <v>2.9750000000000001</v>
      </c>
      <c r="AH5">
        <f t="shared" si="23"/>
        <v>17.899250000000002</v>
      </c>
      <c r="AI5">
        <f t="shared" si="0"/>
        <v>29.373250000000002</v>
      </c>
      <c r="AJ5">
        <f t="shared" si="19"/>
        <v>0.16998000000000002</v>
      </c>
      <c r="AK5">
        <f t="shared" si="20"/>
        <v>4.576923076923077E-2</v>
      </c>
      <c r="AL5">
        <f t="shared" si="21"/>
        <v>5.9664166666666671E-2</v>
      </c>
      <c r="AM5">
        <f t="shared" si="1"/>
        <v>33.996000000000002</v>
      </c>
      <c r="AN5">
        <f t="shared" si="2"/>
        <v>26.775000000000002</v>
      </c>
      <c r="AO5">
        <f t="shared" si="22"/>
        <v>71.597000000000008</v>
      </c>
      <c r="AP5">
        <f t="shared" si="3"/>
        <v>132.36799999999999</v>
      </c>
      <c r="AQ5" t="str">
        <f t="shared" si="4"/>
        <v>vegan</v>
      </c>
      <c r="AR5" t="str">
        <f t="shared" si="5"/>
        <v>matcha</v>
      </c>
      <c r="AS5" t="s">
        <v>64</v>
      </c>
    </row>
    <row r="6" spans="1:45" x14ac:dyDescent="0.25">
      <c r="A6" t="s">
        <v>65</v>
      </c>
      <c r="B6" t="s">
        <v>33</v>
      </c>
      <c r="C6">
        <v>24</v>
      </c>
      <c r="D6">
        <v>5</v>
      </c>
      <c r="E6">
        <v>6</v>
      </c>
      <c r="F6">
        <v>110</v>
      </c>
      <c r="G6" t="s">
        <v>34</v>
      </c>
      <c r="H6" t="s">
        <v>35</v>
      </c>
      <c r="I6" t="s">
        <v>36</v>
      </c>
      <c r="J6" t="s">
        <v>37</v>
      </c>
      <c r="K6" t="s">
        <v>38</v>
      </c>
      <c r="L6" t="s">
        <v>39</v>
      </c>
      <c r="M6" t="s">
        <v>66</v>
      </c>
      <c r="N6" t="s">
        <v>67</v>
      </c>
      <c r="O6" t="s">
        <v>42</v>
      </c>
      <c r="P6">
        <f t="shared" si="6"/>
        <v>66</v>
      </c>
      <c r="Q6">
        <f t="shared" si="7"/>
        <v>17.752525252525253</v>
      </c>
      <c r="R6" s="1">
        <f t="shared" si="8"/>
        <v>0.21423030303030302</v>
      </c>
      <c r="S6">
        <f t="shared" si="9"/>
        <v>23.565333333333331</v>
      </c>
      <c r="T6">
        <f t="shared" si="10"/>
        <v>86.434666666666672</v>
      </c>
      <c r="U6">
        <f t="shared" si="11"/>
        <v>1330.9</v>
      </c>
      <c r="V6">
        <v>1597.08</v>
      </c>
      <c r="W6">
        <v>1597.08</v>
      </c>
      <c r="X6">
        <v>87.43</v>
      </c>
      <c r="Y6">
        <v>30.25</v>
      </c>
      <c r="Z6">
        <f t="shared" si="12"/>
        <v>243.77749999999997</v>
      </c>
      <c r="AA6">
        <f t="shared" si="13"/>
        <v>361.45749999999998</v>
      </c>
      <c r="AB6">
        <f t="shared" si="14"/>
        <v>349.72</v>
      </c>
      <c r="AC6">
        <f t="shared" si="15"/>
        <v>272.25</v>
      </c>
      <c r="AD6">
        <f t="shared" si="16"/>
        <v>975.1099999999999</v>
      </c>
      <c r="AE6">
        <f t="shared" si="17"/>
        <v>1597.08</v>
      </c>
      <c r="AF6">
        <f t="shared" si="18"/>
        <v>8.7430000000000003</v>
      </c>
      <c r="AG6">
        <f t="shared" si="23"/>
        <v>3.0250000000000004</v>
      </c>
      <c r="AH6">
        <f t="shared" si="23"/>
        <v>24.377749999999999</v>
      </c>
      <c r="AI6">
        <f t="shared" si="0"/>
        <v>36.14575</v>
      </c>
      <c r="AJ6">
        <f t="shared" si="19"/>
        <v>0.17486000000000002</v>
      </c>
      <c r="AK6">
        <f t="shared" si="20"/>
        <v>4.6538461538461542E-2</v>
      </c>
      <c r="AL6">
        <f t="shared" si="21"/>
        <v>8.125916666666666E-2</v>
      </c>
      <c r="AM6">
        <f t="shared" si="1"/>
        <v>34.972000000000001</v>
      </c>
      <c r="AN6">
        <f t="shared" si="2"/>
        <v>27.225000000000001</v>
      </c>
      <c r="AO6">
        <f t="shared" si="22"/>
        <v>97.510999999999996</v>
      </c>
      <c r="AP6">
        <f t="shared" si="3"/>
        <v>159.708</v>
      </c>
      <c r="AQ6" t="str">
        <f t="shared" si="4"/>
        <v>whey</v>
      </c>
      <c r="AR6" t="str">
        <f t="shared" si="5"/>
        <v>matcha</v>
      </c>
      <c r="AS6" t="s">
        <v>68</v>
      </c>
    </row>
    <row r="7" spans="1:45" x14ac:dyDescent="0.25">
      <c r="A7" t="s">
        <v>69</v>
      </c>
      <c r="B7" t="s">
        <v>33</v>
      </c>
      <c r="C7">
        <v>34</v>
      </c>
      <c r="D7">
        <v>5</v>
      </c>
      <c r="E7">
        <v>3</v>
      </c>
      <c r="F7">
        <v>112</v>
      </c>
      <c r="G7" t="s">
        <v>60</v>
      </c>
      <c r="H7" t="s">
        <v>52</v>
      </c>
      <c r="I7" t="s">
        <v>70</v>
      </c>
      <c r="J7">
        <v>3</v>
      </c>
      <c r="K7" t="s">
        <v>38</v>
      </c>
      <c r="L7" t="s">
        <v>55</v>
      </c>
      <c r="M7" t="s">
        <v>46</v>
      </c>
      <c r="N7" t="s">
        <v>71</v>
      </c>
      <c r="O7" t="s">
        <v>72</v>
      </c>
      <c r="P7">
        <f t="shared" si="6"/>
        <v>63</v>
      </c>
      <c r="Q7">
        <f t="shared" si="7"/>
        <v>19.837742504409171</v>
      </c>
      <c r="R7" s="1">
        <f t="shared" si="8"/>
        <v>0.26225291005291007</v>
      </c>
      <c r="S7">
        <f t="shared" si="9"/>
        <v>29.372325925925928</v>
      </c>
      <c r="T7">
        <f t="shared" si="10"/>
        <v>82.627674074074065</v>
      </c>
      <c r="U7">
        <f t="shared" si="11"/>
        <v>1278.4999999999998</v>
      </c>
      <c r="V7">
        <v>1757.94</v>
      </c>
      <c r="W7">
        <v>1284.2</v>
      </c>
      <c r="X7">
        <v>82.63</v>
      </c>
      <c r="Y7">
        <v>28.92</v>
      </c>
      <c r="Z7">
        <f t="shared" si="12"/>
        <v>173.35000000000002</v>
      </c>
      <c r="AA7">
        <f t="shared" si="13"/>
        <v>284.90000000000003</v>
      </c>
      <c r="AB7">
        <f t="shared" si="14"/>
        <v>330.52</v>
      </c>
      <c r="AC7">
        <f t="shared" si="15"/>
        <v>260.28000000000003</v>
      </c>
      <c r="AD7">
        <f t="shared" si="16"/>
        <v>693.40000000000009</v>
      </c>
      <c r="AE7">
        <f t="shared" si="17"/>
        <v>1284.2</v>
      </c>
      <c r="AF7">
        <f t="shared" si="18"/>
        <v>8.2629999999999999</v>
      </c>
      <c r="AG7">
        <f t="shared" si="23"/>
        <v>2.8920000000000003</v>
      </c>
      <c r="AH7">
        <f t="shared" si="23"/>
        <v>17.335000000000004</v>
      </c>
      <c r="AI7">
        <f t="shared" si="0"/>
        <v>28.490000000000006</v>
      </c>
      <c r="AJ7">
        <f t="shared" si="19"/>
        <v>0.16525999999999999</v>
      </c>
      <c r="AK7">
        <f t="shared" si="20"/>
        <v>4.4492307692307699E-2</v>
      </c>
      <c r="AL7">
        <f t="shared" si="21"/>
        <v>5.7783333333333346E-2</v>
      </c>
      <c r="AM7">
        <f t="shared" si="1"/>
        <v>33.052</v>
      </c>
      <c r="AN7">
        <f t="shared" si="2"/>
        <v>26.028000000000002</v>
      </c>
      <c r="AO7">
        <f t="shared" si="22"/>
        <v>69.340000000000018</v>
      </c>
      <c r="AP7">
        <f t="shared" si="3"/>
        <v>128.42000000000002</v>
      </c>
      <c r="AQ7" t="str">
        <f t="shared" si="4"/>
        <v>vegan</v>
      </c>
      <c r="AR7" t="str">
        <f t="shared" si="5"/>
        <v>chocolate</v>
      </c>
      <c r="AS7" t="s">
        <v>73</v>
      </c>
    </row>
    <row r="8" spans="1:45" x14ac:dyDescent="0.25">
      <c r="A8" t="s">
        <v>74</v>
      </c>
      <c r="B8" t="s">
        <v>33</v>
      </c>
      <c r="C8">
        <v>35</v>
      </c>
      <c r="D8">
        <v>5</v>
      </c>
      <c r="E8">
        <v>6</v>
      </c>
      <c r="F8">
        <v>114</v>
      </c>
      <c r="G8" t="s">
        <v>60</v>
      </c>
      <c r="H8" t="s">
        <v>45</v>
      </c>
      <c r="I8" t="s">
        <v>75</v>
      </c>
      <c r="J8">
        <v>3</v>
      </c>
      <c r="K8" t="s">
        <v>38</v>
      </c>
      <c r="L8" t="s">
        <v>55</v>
      </c>
      <c r="M8" t="s">
        <v>76</v>
      </c>
      <c r="N8" t="s">
        <v>57</v>
      </c>
      <c r="O8" t="s">
        <v>72</v>
      </c>
      <c r="P8">
        <f t="shared" si="6"/>
        <v>66</v>
      </c>
      <c r="Q8">
        <f t="shared" si="7"/>
        <v>18.398071625344354</v>
      </c>
      <c r="R8" s="1">
        <f t="shared" si="8"/>
        <v>0.24727685950413225</v>
      </c>
      <c r="S8">
        <f t="shared" si="9"/>
        <v>28.189561983471076</v>
      </c>
      <c r="T8">
        <f t="shared" si="10"/>
        <v>85.81043801652892</v>
      </c>
      <c r="U8">
        <f t="shared" si="11"/>
        <v>1296.6000000000001</v>
      </c>
      <c r="V8">
        <v>2009.73</v>
      </c>
      <c r="W8">
        <v>1305.92</v>
      </c>
      <c r="X8">
        <v>85.81</v>
      </c>
      <c r="Y8">
        <v>30.03</v>
      </c>
      <c r="Z8">
        <f t="shared" si="12"/>
        <v>173.10250000000002</v>
      </c>
      <c r="AA8">
        <f t="shared" si="13"/>
        <v>288.9425</v>
      </c>
      <c r="AB8">
        <f t="shared" si="14"/>
        <v>343.24</v>
      </c>
      <c r="AC8">
        <f t="shared" si="15"/>
        <v>270.27</v>
      </c>
      <c r="AD8">
        <f t="shared" si="16"/>
        <v>692.41000000000008</v>
      </c>
      <c r="AE8">
        <f t="shared" si="17"/>
        <v>1305.92</v>
      </c>
      <c r="AF8">
        <f t="shared" si="18"/>
        <v>8.5810000000000013</v>
      </c>
      <c r="AG8">
        <f t="shared" si="23"/>
        <v>3.0030000000000001</v>
      </c>
      <c r="AH8">
        <f t="shared" si="23"/>
        <v>17.310250000000003</v>
      </c>
      <c r="AI8">
        <f t="shared" si="0"/>
        <v>28.894250000000007</v>
      </c>
      <c r="AJ8">
        <f t="shared" si="19"/>
        <v>0.17162000000000002</v>
      </c>
      <c r="AK8">
        <f t="shared" si="20"/>
        <v>4.6200000000000005E-2</v>
      </c>
      <c r="AL8">
        <f t="shared" si="21"/>
        <v>5.7700833333333347E-2</v>
      </c>
      <c r="AM8">
        <f t="shared" si="1"/>
        <v>34.324000000000005</v>
      </c>
      <c r="AN8">
        <f t="shared" si="2"/>
        <v>27.027000000000001</v>
      </c>
      <c r="AO8">
        <f t="shared" si="22"/>
        <v>69.241000000000014</v>
      </c>
      <c r="AP8">
        <f t="shared" si="3"/>
        <v>130.59200000000001</v>
      </c>
      <c r="AQ8" t="str">
        <f t="shared" si="4"/>
        <v>vegan</v>
      </c>
      <c r="AR8" t="str">
        <f t="shared" si="5"/>
        <v>chocolate</v>
      </c>
      <c r="AS8" t="s">
        <v>49</v>
      </c>
    </row>
    <row r="9" spans="1:45" x14ac:dyDescent="0.25">
      <c r="A9" t="s">
        <v>162</v>
      </c>
      <c r="B9" t="s">
        <v>33</v>
      </c>
      <c r="C9">
        <v>28</v>
      </c>
      <c r="D9">
        <v>5</v>
      </c>
      <c r="E9">
        <v>4</v>
      </c>
      <c r="F9">
        <v>112</v>
      </c>
      <c r="G9" t="s">
        <v>60</v>
      </c>
      <c r="H9" t="s">
        <v>45</v>
      </c>
      <c r="I9" t="s">
        <v>77</v>
      </c>
      <c r="J9">
        <v>3</v>
      </c>
      <c r="K9" t="s">
        <v>38</v>
      </c>
      <c r="L9" t="s">
        <v>55</v>
      </c>
      <c r="M9" t="s">
        <v>76</v>
      </c>
      <c r="N9" t="s">
        <v>47</v>
      </c>
      <c r="O9" t="s">
        <v>78</v>
      </c>
      <c r="P9">
        <f t="shared" si="6"/>
        <v>64</v>
      </c>
      <c r="Q9">
        <f t="shared" si="7"/>
        <v>19.22265625</v>
      </c>
      <c r="R9" s="1">
        <f t="shared" si="8"/>
        <v>0.24107187500000002</v>
      </c>
      <c r="S9">
        <f t="shared" si="9"/>
        <v>27.000050000000002</v>
      </c>
      <c r="T9">
        <f t="shared" si="10"/>
        <v>84.999949999999998</v>
      </c>
      <c r="U9">
        <f t="shared" si="11"/>
        <v>1311.3999999999999</v>
      </c>
      <c r="V9">
        <v>2032.67</v>
      </c>
      <c r="W9">
        <v>1323.68</v>
      </c>
      <c r="X9">
        <v>84.99</v>
      </c>
      <c r="Y9">
        <v>29.75</v>
      </c>
      <c r="Z9">
        <f t="shared" si="12"/>
        <v>178.99250000000001</v>
      </c>
      <c r="AA9">
        <f t="shared" si="13"/>
        <v>293.73250000000002</v>
      </c>
      <c r="AB9">
        <f t="shared" si="14"/>
        <v>339.96</v>
      </c>
      <c r="AC9">
        <f t="shared" si="15"/>
        <v>267.75</v>
      </c>
      <c r="AD9">
        <f t="shared" si="16"/>
        <v>715.97</v>
      </c>
      <c r="AE9">
        <f t="shared" si="17"/>
        <v>1323.68</v>
      </c>
      <c r="AF9">
        <f t="shared" si="18"/>
        <v>8.4990000000000006</v>
      </c>
      <c r="AG9">
        <f t="shared" si="23"/>
        <v>2.9750000000000001</v>
      </c>
      <c r="AH9">
        <f t="shared" si="23"/>
        <v>17.899250000000002</v>
      </c>
      <c r="AI9">
        <f t="shared" si="0"/>
        <v>29.373250000000002</v>
      </c>
      <c r="AJ9">
        <f t="shared" si="19"/>
        <v>0.16998000000000002</v>
      </c>
      <c r="AK9">
        <f t="shared" si="20"/>
        <v>4.576923076923077E-2</v>
      </c>
      <c r="AL9">
        <f t="shared" si="21"/>
        <v>5.9664166666666671E-2</v>
      </c>
      <c r="AM9">
        <f t="shared" si="1"/>
        <v>33.996000000000002</v>
      </c>
      <c r="AN9">
        <f t="shared" si="2"/>
        <v>26.775000000000002</v>
      </c>
      <c r="AO9">
        <f t="shared" si="22"/>
        <v>71.597000000000008</v>
      </c>
      <c r="AP9">
        <f t="shared" si="3"/>
        <v>132.36799999999999</v>
      </c>
      <c r="AQ9" t="str">
        <f t="shared" si="4"/>
        <v>vegan</v>
      </c>
      <c r="AR9" t="str">
        <f t="shared" si="5"/>
        <v>coffee</v>
      </c>
      <c r="AS9" t="s">
        <v>79</v>
      </c>
    </row>
    <row r="10" spans="1:45" x14ac:dyDescent="0.25">
      <c r="A10" t="s">
        <v>108</v>
      </c>
      <c r="B10" t="s">
        <v>33</v>
      </c>
      <c r="C10">
        <v>42</v>
      </c>
      <c r="D10">
        <v>5</v>
      </c>
      <c r="E10">
        <v>2</v>
      </c>
      <c r="F10">
        <v>125</v>
      </c>
      <c r="G10" t="s">
        <v>34</v>
      </c>
      <c r="H10" t="s">
        <v>61</v>
      </c>
      <c r="I10" t="s">
        <v>75</v>
      </c>
      <c r="J10">
        <v>3</v>
      </c>
      <c r="K10" t="s">
        <v>54</v>
      </c>
      <c r="L10" t="s">
        <v>55</v>
      </c>
      <c r="M10" t="s">
        <v>101</v>
      </c>
      <c r="N10" t="s">
        <v>89</v>
      </c>
      <c r="O10" t="s">
        <v>48</v>
      </c>
      <c r="P10">
        <f t="shared" si="6"/>
        <v>62</v>
      </c>
      <c r="Q10">
        <f t="shared" si="7"/>
        <v>22.860301768990631</v>
      </c>
      <c r="R10" s="1">
        <f t="shared" si="8"/>
        <v>0.31692362122788759</v>
      </c>
      <c r="S10">
        <f t="shared" si="9"/>
        <v>39.615452653485946</v>
      </c>
      <c r="T10">
        <f t="shared" si="10"/>
        <v>85.384547346514054</v>
      </c>
      <c r="U10">
        <f t="shared" si="11"/>
        <v>1292.75</v>
      </c>
      <c r="V10">
        <v>2229.9899999999998</v>
      </c>
      <c r="W10">
        <v>1551.3</v>
      </c>
      <c r="X10">
        <v>85.38</v>
      </c>
      <c r="Y10">
        <v>29.88</v>
      </c>
      <c r="Z10">
        <f t="shared" si="12"/>
        <v>235.21499999999997</v>
      </c>
      <c r="AA10">
        <f t="shared" si="13"/>
        <v>350.47499999999997</v>
      </c>
      <c r="AB10">
        <f t="shared" si="14"/>
        <v>341.52</v>
      </c>
      <c r="AC10">
        <f t="shared" si="15"/>
        <v>268.92</v>
      </c>
      <c r="AD10">
        <f t="shared" si="16"/>
        <v>940.8599999999999</v>
      </c>
      <c r="AE10">
        <f t="shared" si="17"/>
        <v>1551.3</v>
      </c>
      <c r="AF10">
        <f>X10/3</f>
        <v>28.459999999999997</v>
      </c>
      <c r="AG10">
        <f>Y10/3</f>
        <v>9.9599999999999991</v>
      </c>
      <c r="AH10">
        <f>Z10/3</f>
        <v>78.404999999999987</v>
      </c>
      <c r="AI10">
        <f t="shared" si="0"/>
        <v>116.82499999999999</v>
      </c>
      <c r="AJ10">
        <f t="shared" si="19"/>
        <v>0.56919999999999993</v>
      </c>
      <c r="AK10">
        <f t="shared" si="20"/>
        <v>0.15323076923076923</v>
      </c>
      <c r="AL10">
        <f t="shared" si="21"/>
        <v>0.26134999999999997</v>
      </c>
      <c r="AM10">
        <f t="shared" si="1"/>
        <v>113.83999999999999</v>
      </c>
      <c r="AN10">
        <f t="shared" si="2"/>
        <v>89.639999999999986</v>
      </c>
      <c r="AO10">
        <f t="shared" si="22"/>
        <v>313.61999999999995</v>
      </c>
      <c r="AP10">
        <f t="shared" si="3"/>
        <v>517.09999999999991</v>
      </c>
      <c r="AQ10" t="str">
        <f t="shared" si="4"/>
        <v>vegan</v>
      </c>
      <c r="AR10" t="str">
        <f t="shared" si="5"/>
        <v>vanilla</v>
      </c>
      <c r="AS10" t="s">
        <v>90</v>
      </c>
    </row>
    <row r="11" spans="1:45" x14ac:dyDescent="0.25">
      <c r="A11" t="s">
        <v>111</v>
      </c>
      <c r="B11" t="s">
        <v>33</v>
      </c>
      <c r="C11">
        <v>36</v>
      </c>
      <c r="D11">
        <v>5</v>
      </c>
      <c r="E11">
        <v>6</v>
      </c>
      <c r="F11">
        <v>116</v>
      </c>
      <c r="G11" t="s">
        <v>88</v>
      </c>
      <c r="H11" t="s">
        <v>61</v>
      </c>
      <c r="I11" t="s">
        <v>77</v>
      </c>
      <c r="J11">
        <v>3</v>
      </c>
      <c r="K11" t="s">
        <v>38</v>
      </c>
      <c r="L11" t="s">
        <v>55</v>
      </c>
      <c r="M11" t="s">
        <v>76</v>
      </c>
      <c r="N11" t="s">
        <v>41</v>
      </c>
      <c r="O11" t="s">
        <v>48</v>
      </c>
      <c r="P11">
        <f t="shared" si="6"/>
        <v>66</v>
      </c>
      <c r="Q11">
        <f t="shared" si="7"/>
        <v>18.720844811753903</v>
      </c>
      <c r="R11" s="1">
        <f t="shared" si="8"/>
        <v>0.25345013774104685</v>
      </c>
      <c r="S11">
        <f t="shared" si="9"/>
        <v>29.400215977961434</v>
      </c>
      <c r="T11">
        <f t="shared" si="10"/>
        <v>86.599784022038563</v>
      </c>
      <c r="U11">
        <f t="shared" si="11"/>
        <v>1300.5999999999999</v>
      </c>
      <c r="V11">
        <v>2243.54</v>
      </c>
      <c r="W11">
        <v>1810.72</v>
      </c>
      <c r="X11">
        <v>129.9</v>
      </c>
      <c r="Y11">
        <v>43.3</v>
      </c>
      <c r="Z11">
        <f t="shared" si="12"/>
        <v>225.35500000000002</v>
      </c>
      <c r="AA11">
        <f t="shared" si="13"/>
        <v>398.55500000000001</v>
      </c>
      <c r="AB11">
        <f t="shared" si="14"/>
        <v>519.6</v>
      </c>
      <c r="AC11">
        <f t="shared" si="15"/>
        <v>389.7</v>
      </c>
      <c r="AD11">
        <f t="shared" si="16"/>
        <v>901.42000000000007</v>
      </c>
      <c r="AE11">
        <f t="shared" si="17"/>
        <v>1810.72</v>
      </c>
      <c r="AF11">
        <f t="shared" si="18"/>
        <v>12.990000000000002</v>
      </c>
      <c r="AG11">
        <f t="shared" ref="AG11:AH13" si="24">Y11*0.1</f>
        <v>4.33</v>
      </c>
      <c r="AH11">
        <f t="shared" si="24"/>
        <v>22.535500000000003</v>
      </c>
      <c r="AI11">
        <f t="shared" si="0"/>
        <v>39.855500000000006</v>
      </c>
      <c r="AJ11">
        <f t="shared" si="19"/>
        <v>0.25980000000000003</v>
      </c>
      <c r="AK11">
        <f t="shared" si="20"/>
        <v>6.6615384615384618E-2</v>
      </c>
      <c r="AL11">
        <f t="shared" si="21"/>
        <v>7.5118333333333343E-2</v>
      </c>
      <c r="AM11">
        <f t="shared" si="1"/>
        <v>51.960000000000008</v>
      </c>
      <c r="AN11">
        <f t="shared" si="2"/>
        <v>38.97</v>
      </c>
      <c r="AO11">
        <f t="shared" si="22"/>
        <v>90.14200000000001</v>
      </c>
      <c r="AP11">
        <f t="shared" si="3"/>
        <v>181.072</v>
      </c>
      <c r="AQ11" t="str">
        <f t="shared" si="4"/>
        <v>vegan</v>
      </c>
      <c r="AR11" t="str">
        <f t="shared" si="5"/>
        <v>vanilla</v>
      </c>
      <c r="AS11" s="2" t="s">
        <v>112</v>
      </c>
    </row>
    <row r="12" spans="1:45" x14ac:dyDescent="0.25">
      <c r="A12" t="s">
        <v>116</v>
      </c>
      <c r="B12" t="s">
        <v>33</v>
      </c>
      <c r="C12">
        <v>38</v>
      </c>
      <c r="D12">
        <v>5</v>
      </c>
      <c r="E12">
        <v>4</v>
      </c>
      <c r="F12">
        <v>138</v>
      </c>
      <c r="G12" t="s">
        <v>60</v>
      </c>
      <c r="H12" t="s">
        <v>52</v>
      </c>
      <c r="I12" t="s">
        <v>70</v>
      </c>
      <c r="J12">
        <v>3</v>
      </c>
      <c r="K12" t="s">
        <v>38</v>
      </c>
      <c r="L12" t="s">
        <v>55</v>
      </c>
      <c r="M12" t="s">
        <v>40</v>
      </c>
      <c r="N12" t="s">
        <v>36</v>
      </c>
      <c r="O12" t="s">
        <v>48</v>
      </c>
      <c r="P12">
        <f t="shared" si="6"/>
        <v>64</v>
      </c>
      <c r="Q12">
        <f t="shared" si="7"/>
        <v>23.68505859375</v>
      </c>
      <c r="R12" s="1">
        <f t="shared" si="8"/>
        <v>0.31762070312500001</v>
      </c>
      <c r="S12">
        <f t="shared" si="9"/>
        <v>43.831657031250003</v>
      </c>
      <c r="T12">
        <f t="shared" si="10"/>
        <v>94.168342968749997</v>
      </c>
      <c r="U12">
        <f t="shared" si="11"/>
        <v>1377.5</v>
      </c>
      <c r="V12">
        <v>1894.06</v>
      </c>
      <c r="W12">
        <v>1403</v>
      </c>
      <c r="X12">
        <v>94.17</v>
      </c>
      <c r="Y12">
        <v>32.96</v>
      </c>
      <c r="Z12">
        <f t="shared" si="12"/>
        <v>182.42000000000002</v>
      </c>
      <c r="AA12">
        <f t="shared" si="13"/>
        <v>309.55</v>
      </c>
      <c r="AB12">
        <f t="shared" si="14"/>
        <v>376.68</v>
      </c>
      <c r="AC12">
        <f t="shared" si="15"/>
        <v>296.64</v>
      </c>
      <c r="AD12">
        <f t="shared" si="16"/>
        <v>729.68000000000006</v>
      </c>
      <c r="AE12">
        <f t="shared" si="17"/>
        <v>1403</v>
      </c>
      <c r="AF12">
        <f t="shared" si="18"/>
        <v>9.4169999999999998</v>
      </c>
      <c r="AG12">
        <f t="shared" si="24"/>
        <v>3.2960000000000003</v>
      </c>
      <c r="AH12">
        <f t="shared" si="24"/>
        <v>18.242000000000001</v>
      </c>
      <c r="AI12">
        <f t="shared" si="0"/>
        <v>30.955000000000002</v>
      </c>
      <c r="AJ12">
        <f t="shared" si="19"/>
        <v>0.18834000000000001</v>
      </c>
      <c r="AK12">
        <f t="shared" si="20"/>
        <v>5.0707692307692315E-2</v>
      </c>
      <c r="AL12">
        <f t="shared" si="21"/>
        <v>6.0806666666666669E-2</v>
      </c>
      <c r="AM12">
        <f t="shared" si="1"/>
        <v>37.667999999999999</v>
      </c>
      <c r="AN12">
        <f t="shared" si="2"/>
        <v>29.664000000000001</v>
      </c>
      <c r="AO12">
        <f t="shared" si="22"/>
        <v>72.968000000000004</v>
      </c>
      <c r="AP12">
        <f t="shared" si="3"/>
        <v>140.30000000000001</v>
      </c>
      <c r="AQ12" t="str">
        <f t="shared" si="4"/>
        <v>vegan</v>
      </c>
      <c r="AR12" t="str">
        <f t="shared" si="5"/>
        <v>vanilla</v>
      </c>
      <c r="AS12" t="s">
        <v>117</v>
      </c>
    </row>
    <row r="13" spans="1:45" x14ac:dyDescent="0.25">
      <c r="A13" t="s">
        <v>121</v>
      </c>
      <c r="B13" t="s">
        <v>33</v>
      </c>
      <c r="C13">
        <v>45</v>
      </c>
      <c r="D13">
        <v>5</v>
      </c>
      <c r="E13">
        <v>8</v>
      </c>
      <c r="F13">
        <v>158</v>
      </c>
      <c r="G13" t="s">
        <v>60</v>
      </c>
      <c r="H13" t="s">
        <v>45</v>
      </c>
      <c r="I13" t="s">
        <v>75</v>
      </c>
      <c r="J13">
        <v>3</v>
      </c>
      <c r="K13" t="s">
        <v>38</v>
      </c>
      <c r="L13" t="s">
        <v>39</v>
      </c>
      <c r="M13" t="s">
        <v>76</v>
      </c>
      <c r="N13" t="s">
        <v>63</v>
      </c>
      <c r="O13" t="s">
        <v>42</v>
      </c>
      <c r="P13">
        <f t="shared" si="6"/>
        <v>68</v>
      </c>
      <c r="Q13">
        <f t="shared" si="7"/>
        <v>24.021193771626301</v>
      </c>
      <c r="R13" s="1">
        <f t="shared" si="8"/>
        <v>0.3377543252595156</v>
      </c>
      <c r="S13">
        <f t="shared" si="9"/>
        <v>53.365183391003463</v>
      </c>
      <c r="T13">
        <f t="shared" si="10"/>
        <v>104.63481660899654</v>
      </c>
      <c r="U13">
        <f t="shared" si="11"/>
        <v>1450.4</v>
      </c>
      <c r="V13">
        <v>2248.12</v>
      </c>
      <c r="W13">
        <v>1490.48</v>
      </c>
      <c r="X13">
        <v>104.63</v>
      </c>
      <c r="Y13">
        <v>36.619999999999997</v>
      </c>
      <c r="Z13">
        <f t="shared" si="12"/>
        <v>185.59500000000003</v>
      </c>
      <c r="AA13">
        <f t="shared" si="13"/>
        <v>326.84500000000003</v>
      </c>
      <c r="AB13">
        <f t="shared" si="14"/>
        <v>418.52</v>
      </c>
      <c r="AC13">
        <f t="shared" si="15"/>
        <v>329.58</v>
      </c>
      <c r="AD13">
        <f t="shared" si="16"/>
        <v>742.38000000000011</v>
      </c>
      <c r="AE13">
        <f t="shared" si="17"/>
        <v>1490.48</v>
      </c>
      <c r="AF13">
        <f t="shared" si="18"/>
        <v>10.463000000000001</v>
      </c>
      <c r="AG13">
        <f t="shared" si="24"/>
        <v>3.6619999999999999</v>
      </c>
      <c r="AH13">
        <f t="shared" si="24"/>
        <v>18.559500000000003</v>
      </c>
      <c r="AI13">
        <f t="shared" si="0"/>
        <v>32.6845</v>
      </c>
      <c r="AJ13">
        <f t="shared" si="19"/>
        <v>0.20926000000000003</v>
      </c>
      <c r="AK13">
        <f t="shared" si="20"/>
        <v>5.6338461538461539E-2</v>
      </c>
      <c r="AL13">
        <f t="shared" si="21"/>
        <v>6.186500000000001E-2</v>
      </c>
      <c r="AM13">
        <f t="shared" si="1"/>
        <v>41.852000000000004</v>
      </c>
      <c r="AN13">
        <f t="shared" si="2"/>
        <v>32.957999999999998</v>
      </c>
      <c r="AO13">
        <f t="shared" si="22"/>
        <v>74.238000000000014</v>
      </c>
      <c r="AP13">
        <f t="shared" si="3"/>
        <v>149.048</v>
      </c>
      <c r="AQ13" t="str">
        <f t="shared" si="4"/>
        <v>whey</v>
      </c>
      <c r="AR13" t="str">
        <f t="shared" si="5"/>
        <v>matcha</v>
      </c>
      <c r="AS13" t="s">
        <v>117</v>
      </c>
    </row>
    <row r="14" spans="1:45" x14ac:dyDescent="0.25">
      <c r="A14" t="s">
        <v>122</v>
      </c>
      <c r="B14" t="s">
        <v>33</v>
      </c>
      <c r="C14">
        <v>29</v>
      </c>
      <c r="D14">
        <v>5</v>
      </c>
      <c r="E14">
        <v>3</v>
      </c>
      <c r="F14">
        <v>148</v>
      </c>
      <c r="G14" t="s">
        <v>51</v>
      </c>
      <c r="H14" t="s">
        <v>45</v>
      </c>
      <c r="I14" t="s">
        <v>84</v>
      </c>
      <c r="J14">
        <v>3</v>
      </c>
      <c r="K14" t="s">
        <v>54</v>
      </c>
      <c r="L14" t="s">
        <v>39</v>
      </c>
      <c r="M14" t="s">
        <v>101</v>
      </c>
      <c r="N14" t="s">
        <v>36</v>
      </c>
      <c r="O14" t="s">
        <v>72</v>
      </c>
      <c r="P14">
        <f t="shared" si="6"/>
        <v>63</v>
      </c>
      <c r="Q14">
        <f t="shared" si="7"/>
        <v>26.214159737969261</v>
      </c>
      <c r="R14" s="1">
        <f t="shared" si="8"/>
        <v>0.32726991685563112</v>
      </c>
      <c r="S14">
        <f t="shared" si="9"/>
        <v>48.435947694633406</v>
      </c>
      <c r="T14">
        <f t="shared" si="10"/>
        <v>99.564052305366602</v>
      </c>
      <c r="U14">
        <f t="shared" si="11"/>
        <v>1458.6000000000001</v>
      </c>
      <c r="V14">
        <v>2260.83</v>
      </c>
      <c r="W14">
        <v>1250.32</v>
      </c>
      <c r="X14">
        <v>99.56</v>
      </c>
      <c r="Y14">
        <v>38.85</v>
      </c>
      <c r="Z14">
        <f t="shared" si="12"/>
        <v>125.60749999999996</v>
      </c>
      <c r="AA14">
        <f t="shared" si="13"/>
        <v>264.01749999999993</v>
      </c>
      <c r="AB14">
        <f t="shared" si="14"/>
        <v>398.24</v>
      </c>
      <c r="AC14">
        <f t="shared" si="15"/>
        <v>349.65000000000003</v>
      </c>
      <c r="AD14">
        <f t="shared" si="16"/>
        <v>502.42999999999984</v>
      </c>
      <c r="AE14">
        <f t="shared" si="17"/>
        <v>1250.32</v>
      </c>
      <c r="AF14">
        <f>X14/3</f>
        <v>33.186666666666667</v>
      </c>
      <c r="AG14">
        <f>Y14/3</f>
        <v>12.950000000000001</v>
      </c>
      <c r="AH14">
        <f>Z14/3</f>
        <v>41.869166666666651</v>
      </c>
      <c r="AI14">
        <f t="shared" si="0"/>
        <v>88.005833333333328</v>
      </c>
      <c r="AJ14">
        <f t="shared" si="19"/>
        <v>0.6637333333333334</v>
      </c>
      <c r="AK14">
        <f t="shared" si="20"/>
        <v>0.19923076923076924</v>
      </c>
      <c r="AL14">
        <f t="shared" si="21"/>
        <v>0.13956388888888885</v>
      </c>
      <c r="AM14">
        <f t="shared" si="1"/>
        <v>132.74666666666667</v>
      </c>
      <c r="AN14">
        <f t="shared" si="2"/>
        <v>116.55000000000001</v>
      </c>
      <c r="AO14">
        <f t="shared" si="22"/>
        <v>167.4766666666666</v>
      </c>
      <c r="AP14">
        <f t="shared" si="3"/>
        <v>416.77333333333331</v>
      </c>
      <c r="AQ14" t="str">
        <f t="shared" si="4"/>
        <v>whey</v>
      </c>
      <c r="AR14" t="str">
        <f t="shared" si="5"/>
        <v>chocolate</v>
      </c>
      <c r="AS14" t="s">
        <v>123</v>
      </c>
    </row>
    <row r="15" spans="1:45" x14ac:dyDescent="0.25">
      <c r="A15" t="s">
        <v>124</v>
      </c>
      <c r="B15" t="s">
        <v>33</v>
      </c>
      <c r="C15">
        <v>38</v>
      </c>
      <c r="D15">
        <v>5</v>
      </c>
      <c r="E15">
        <v>1</v>
      </c>
      <c r="F15">
        <v>126</v>
      </c>
      <c r="G15" t="s">
        <v>60</v>
      </c>
      <c r="H15" t="s">
        <v>61</v>
      </c>
      <c r="I15" t="s">
        <v>36</v>
      </c>
      <c r="J15" t="s">
        <v>94</v>
      </c>
      <c r="K15" t="s">
        <v>54</v>
      </c>
      <c r="L15" t="s">
        <v>39</v>
      </c>
      <c r="M15" t="s">
        <v>56</v>
      </c>
      <c r="N15" t="s">
        <v>36</v>
      </c>
      <c r="O15" t="s">
        <v>83</v>
      </c>
      <c r="P15">
        <f t="shared" si="6"/>
        <v>61</v>
      </c>
      <c r="Q15">
        <f t="shared" si="7"/>
        <v>23.804891158290783</v>
      </c>
      <c r="R15" s="1">
        <f t="shared" si="8"/>
        <v>0.31905869389948938</v>
      </c>
      <c r="S15">
        <f t="shared" si="9"/>
        <v>40.201395431335662</v>
      </c>
      <c r="T15">
        <f t="shared" si="10"/>
        <v>85.798604568664331</v>
      </c>
      <c r="U15">
        <f t="shared" si="11"/>
        <v>1311.2</v>
      </c>
      <c r="V15">
        <v>2261.8200000000002</v>
      </c>
      <c r="W15">
        <v>1323.44</v>
      </c>
      <c r="X15">
        <v>85.8</v>
      </c>
      <c r="Y15">
        <v>30.03</v>
      </c>
      <c r="Z15">
        <f t="shared" si="12"/>
        <v>177.49250000000001</v>
      </c>
      <c r="AA15">
        <f t="shared" si="13"/>
        <v>293.32249999999999</v>
      </c>
      <c r="AB15">
        <f t="shared" si="14"/>
        <v>343.2</v>
      </c>
      <c r="AC15">
        <f t="shared" si="15"/>
        <v>270.27</v>
      </c>
      <c r="AD15">
        <f t="shared" si="16"/>
        <v>709.97</v>
      </c>
      <c r="AE15">
        <f t="shared" si="17"/>
        <v>1323.44</v>
      </c>
      <c r="AF15">
        <f>X15/4</f>
        <v>21.45</v>
      </c>
      <c r="AG15">
        <f>Y15/4</f>
        <v>7.5075000000000003</v>
      </c>
      <c r="AH15">
        <f>Z15/4</f>
        <v>44.373125000000002</v>
      </c>
      <c r="AI15">
        <f t="shared" si="0"/>
        <v>73.330624999999998</v>
      </c>
      <c r="AJ15">
        <f t="shared" si="19"/>
        <v>0.42899999999999999</v>
      </c>
      <c r="AK15">
        <f t="shared" si="20"/>
        <v>0.11550000000000001</v>
      </c>
      <c r="AL15">
        <f t="shared" si="21"/>
        <v>0.14791041666666668</v>
      </c>
      <c r="AM15">
        <f t="shared" si="1"/>
        <v>85.8</v>
      </c>
      <c r="AN15">
        <f t="shared" si="2"/>
        <v>67.567499999999995</v>
      </c>
      <c r="AO15">
        <f t="shared" si="22"/>
        <v>177.49250000000001</v>
      </c>
      <c r="AP15">
        <f t="shared" si="3"/>
        <v>330.86</v>
      </c>
      <c r="AQ15" t="str">
        <f t="shared" si="4"/>
        <v>whey</v>
      </c>
      <c r="AR15" t="str">
        <f t="shared" si="5"/>
        <v>unflavored</v>
      </c>
      <c r="AS15" t="s">
        <v>36</v>
      </c>
    </row>
    <row r="16" spans="1:45" x14ac:dyDescent="0.25">
      <c r="A16" t="s">
        <v>125</v>
      </c>
      <c r="B16" t="s">
        <v>33</v>
      </c>
      <c r="C16">
        <v>35</v>
      </c>
      <c r="D16">
        <v>5</v>
      </c>
      <c r="E16">
        <v>6</v>
      </c>
      <c r="F16">
        <v>152</v>
      </c>
      <c r="G16" t="s">
        <v>60</v>
      </c>
      <c r="H16" t="s">
        <v>61</v>
      </c>
      <c r="I16" t="s">
        <v>36</v>
      </c>
      <c r="J16" t="s">
        <v>94</v>
      </c>
      <c r="K16" t="s">
        <v>38</v>
      </c>
      <c r="L16" t="s">
        <v>55</v>
      </c>
      <c r="M16" t="s">
        <v>119</v>
      </c>
      <c r="N16" t="s">
        <v>36</v>
      </c>
      <c r="O16" t="s">
        <v>48</v>
      </c>
      <c r="P16">
        <f t="shared" si="6"/>
        <v>66</v>
      </c>
      <c r="Q16">
        <f t="shared" si="7"/>
        <v>24.530762167125804</v>
      </c>
      <c r="R16" s="1">
        <f t="shared" si="8"/>
        <v>0.32086914600550964</v>
      </c>
      <c r="S16">
        <f t="shared" si="9"/>
        <v>48.772110192837467</v>
      </c>
      <c r="T16">
        <f t="shared" si="10"/>
        <v>103.22788980716254</v>
      </c>
      <c r="U16">
        <f t="shared" si="11"/>
        <v>1461.8999999999999</v>
      </c>
      <c r="V16">
        <v>2521.7800000000002</v>
      </c>
      <c r="W16">
        <v>1504</v>
      </c>
      <c r="X16">
        <v>103.23</v>
      </c>
      <c r="Y16">
        <v>36.130000000000003</v>
      </c>
      <c r="Z16">
        <f t="shared" si="12"/>
        <v>191.47749999999999</v>
      </c>
      <c r="AA16">
        <f t="shared" si="13"/>
        <v>330.83749999999998</v>
      </c>
      <c r="AB16">
        <f t="shared" si="14"/>
        <v>412.92</v>
      </c>
      <c r="AC16">
        <f t="shared" si="15"/>
        <v>325.17</v>
      </c>
      <c r="AD16">
        <f t="shared" si="16"/>
        <v>765.91</v>
      </c>
      <c r="AE16">
        <f t="shared" si="17"/>
        <v>1504</v>
      </c>
      <c r="AF16">
        <f t="shared" si="18"/>
        <v>10.323</v>
      </c>
      <c r="AG16">
        <f t="shared" ref="AG16:AH18" si="25">Y16*0.1</f>
        <v>3.6130000000000004</v>
      </c>
      <c r="AH16">
        <f t="shared" si="25"/>
        <v>19.147749999999998</v>
      </c>
      <c r="AI16">
        <f t="shared" si="0"/>
        <v>33.083749999999995</v>
      </c>
      <c r="AJ16">
        <f t="shared" si="19"/>
        <v>0.20646</v>
      </c>
      <c r="AK16">
        <f t="shared" si="20"/>
        <v>5.5584615384615392E-2</v>
      </c>
      <c r="AL16">
        <f t="shared" si="21"/>
        <v>6.3825833333333332E-2</v>
      </c>
      <c r="AM16">
        <f t="shared" si="1"/>
        <v>41.292000000000002</v>
      </c>
      <c r="AN16">
        <f t="shared" si="2"/>
        <v>32.517000000000003</v>
      </c>
      <c r="AO16">
        <f t="shared" si="22"/>
        <v>76.590999999999994</v>
      </c>
      <c r="AP16">
        <f t="shared" si="3"/>
        <v>150.39999999999998</v>
      </c>
      <c r="AQ16" t="str">
        <f t="shared" si="4"/>
        <v>vegan</v>
      </c>
      <c r="AR16" t="str">
        <f t="shared" si="5"/>
        <v>vanilla</v>
      </c>
      <c r="AS16" t="s">
        <v>105</v>
      </c>
    </row>
    <row r="17" spans="1:45" x14ac:dyDescent="0.25">
      <c r="A17" t="s">
        <v>127</v>
      </c>
      <c r="B17" t="s">
        <v>33</v>
      </c>
      <c r="C17">
        <v>28</v>
      </c>
      <c r="D17">
        <v>5</v>
      </c>
      <c r="E17">
        <v>1</v>
      </c>
      <c r="F17">
        <v>115</v>
      </c>
      <c r="G17" t="s">
        <v>60</v>
      </c>
      <c r="H17" t="s">
        <v>52</v>
      </c>
      <c r="I17" t="s">
        <v>36</v>
      </c>
      <c r="J17">
        <v>2</v>
      </c>
      <c r="K17" t="s">
        <v>38</v>
      </c>
      <c r="L17" t="s">
        <v>39</v>
      </c>
      <c r="M17" t="s">
        <v>46</v>
      </c>
      <c r="N17" t="s">
        <v>63</v>
      </c>
      <c r="O17" t="s">
        <v>42</v>
      </c>
      <c r="P17">
        <f t="shared" si="6"/>
        <v>61</v>
      </c>
      <c r="Q17">
        <f t="shared" si="7"/>
        <v>21.726686374630475</v>
      </c>
      <c r="R17" s="1">
        <f t="shared" si="8"/>
        <v>0.27112023649556571</v>
      </c>
      <c r="S17">
        <f t="shared" si="9"/>
        <v>31.178827196990056</v>
      </c>
      <c r="T17">
        <f t="shared" si="10"/>
        <v>83.821172803009944</v>
      </c>
      <c r="U17">
        <f t="shared" si="11"/>
        <v>1310.3500000000001</v>
      </c>
      <c r="V17">
        <v>1801.73</v>
      </c>
      <c r="W17">
        <v>1322.42</v>
      </c>
      <c r="X17">
        <v>83.82</v>
      </c>
      <c r="Y17">
        <v>29.34</v>
      </c>
      <c r="Z17">
        <f t="shared" si="12"/>
        <v>180.77000000000004</v>
      </c>
      <c r="AA17">
        <f t="shared" si="13"/>
        <v>293.93000000000006</v>
      </c>
      <c r="AB17">
        <f t="shared" si="14"/>
        <v>335.28</v>
      </c>
      <c r="AC17">
        <f t="shared" si="15"/>
        <v>264.06</v>
      </c>
      <c r="AD17">
        <f t="shared" si="16"/>
        <v>723.08000000000015</v>
      </c>
      <c r="AE17">
        <f t="shared" si="17"/>
        <v>1322.42</v>
      </c>
      <c r="AF17">
        <f t="shared" si="18"/>
        <v>8.3819999999999997</v>
      </c>
      <c r="AG17">
        <f t="shared" si="25"/>
        <v>2.9340000000000002</v>
      </c>
      <c r="AH17">
        <f t="shared" si="25"/>
        <v>18.077000000000005</v>
      </c>
      <c r="AI17">
        <f t="shared" si="0"/>
        <v>29.393000000000004</v>
      </c>
      <c r="AJ17">
        <f t="shared" si="19"/>
        <v>0.16763999999999998</v>
      </c>
      <c r="AK17">
        <f t="shared" si="20"/>
        <v>4.5138461538461544E-2</v>
      </c>
      <c r="AL17">
        <f t="shared" si="21"/>
        <v>6.0256666666666688E-2</v>
      </c>
      <c r="AM17">
        <f t="shared" si="1"/>
        <v>33.527999999999999</v>
      </c>
      <c r="AN17">
        <f t="shared" si="2"/>
        <v>26.406000000000002</v>
      </c>
      <c r="AO17">
        <f t="shared" si="22"/>
        <v>72.308000000000021</v>
      </c>
      <c r="AP17">
        <f t="shared" si="3"/>
        <v>132.24200000000002</v>
      </c>
      <c r="AQ17" t="str">
        <f t="shared" si="4"/>
        <v>whey</v>
      </c>
      <c r="AR17" t="str">
        <f t="shared" si="5"/>
        <v>matcha</v>
      </c>
      <c r="AS17" s="2" t="s">
        <v>128</v>
      </c>
    </row>
    <row r="18" spans="1:45" x14ac:dyDescent="0.25">
      <c r="A18" t="s">
        <v>163</v>
      </c>
      <c r="B18" t="s">
        <v>33</v>
      </c>
      <c r="C18">
        <v>25</v>
      </c>
      <c r="D18">
        <v>5</v>
      </c>
      <c r="E18">
        <v>5</v>
      </c>
      <c r="F18">
        <v>150</v>
      </c>
      <c r="G18" t="s">
        <v>51</v>
      </c>
      <c r="H18" t="s">
        <v>45</v>
      </c>
      <c r="I18" t="s">
        <v>84</v>
      </c>
      <c r="J18">
        <v>2</v>
      </c>
      <c r="K18" t="s">
        <v>38</v>
      </c>
      <c r="L18" t="s">
        <v>39</v>
      </c>
      <c r="M18" t="s">
        <v>40</v>
      </c>
      <c r="N18" t="s">
        <v>41</v>
      </c>
      <c r="O18" t="s">
        <v>72</v>
      </c>
      <c r="P18">
        <f t="shared" si="6"/>
        <v>65</v>
      </c>
      <c r="Q18">
        <f t="shared" si="7"/>
        <v>24.958579881656807</v>
      </c>
      <c r="R18" s="1">
        <f t="shared" si="8"/>
        <v>0.30300295857988169</v>
      </c>
      <c r="S18">
        <f t="shared" si="9"/>
        <v>45.450443786982255</v>
      </c>
      <c r="T18">
        <f t="shared" si="10"/>
        <v>104.54955621301775</v>
      </c>
      <c r="U18">
        <f t="shared" si="11"/>
        <v>1495.5</v>
      </c>
      <c r="V18">
        <v>2318.0300000000002</v>
      </c>
      <c r="W18">
        <v>1294.5999999999999</v>
      </c>
      <c r="X18">
        <v>104.55</v>
      </c>
      <c r="Y18">
        <v>36.590000000000003</v>
      </c>
      <c r="Z18">
        <f t="shared" si="12"/>
        <v>136.77249999999998</v>
      </c>
      <c r="AA18">
        <f t="shared" si="13"/>
        <v>277.91249999999997</v>
      </c>
      <c r="AB18">
        <f t="shared" si="14"/>
        <v>418.2</v>
      </c>
      <c r="AC18">
        <f t="shared" si="15"/>
        <v>329.31000000000006</v>
      </c>
      <c r="AD18">
        <f t="shared" si="16"/>
        <v>547.08999999999992</v>
      </c>
      <c r="AE18">
        <f t="shared" si="17"/>
        <v>1294.5999999999999</v>
      </c>
      <c r="AF18">
        <f t="shared" si="18"/>
        <v>10.455</v>
      </c>
      <c r="AG18">
        <f t="shared" si="25"/>
        <v>3.6590000000000007</v>
      </c>
      <c r="AH18">
        <f t="shared" si="25"/>
        <v>13.677249999999999</v>
      </c>
      <c r="AI18">
        <f t="shared" si="0"/>
        <v>27.791249999999998</v>
      </c>
      <c r="AJ18">
        <f t="shared" si="19"/>
        <v>0.20910000000000001</v>
      </c>
      <c r="AK18">
        <f t="shared" si="20"/>
        <v>5.6292307692307704E-2</v>
      </c>
      <c r="AL18">
        <f t="shared" si="21"/>
        <v>4.559083333333333E-2</v>
      </c>
      <c r="AM18">
        <f t="shared" si="1"/>
        <v>41.82</v>
      </c>
      <c r="AN18">
        <f t="shared" si="2"/>
        <v>32.931000000000004</v>
      </c>
      <c r="AO18">
        <f t="shared" si="22"/>
        <v>54.708999999999996</v>
      </c>
      <c r="AP18">
        <f t="shared" si="3"/>
        <v>129.46</v>
      </c>
      <c r="AQ18" t="str">
        <f t="shared" si="4"/>
        <v>whey</v>
      </c>
      <c r="AR18" t="str">
        <f t="shared" si="5"/>
        <v>chocolate</v>
      </c>
      <c r="AS18" t="s">
        <v>90</v>
      </c>
    </row>
    <row r="19" spans="1:45" x14ac:dyDescent="0.25">
      <c r="A19" t="s">
        <v>129</v>
      </c>
      <c r="B19" t="s">
        <v>33</v>
      </c>
      <c r="C19">
        <v>28</v>
      </c>
      <c r="D19">
        <v>5</v>
      </c>
      <c r="E19">
        <v>2</v>
      </c>
      <c r="F19">
        <v>140</v>
      </c>
      <c r="G19" t="s">
        <v>51</v>
      </c>
      <c r="H19" t="s">
        <v>35</v>
      </c>
      <c r="I19" t="s">
        <v>36</v>
      </c>
      <c r="J19">
        <v>3</v>
      </c>
      <c r="K19" t="s">
        <v>54</v>
      </c>
      <c r="L19" t="s">
        <v>55</v>
      </c>
      <c r="M19" t="s">
        <v>101</v>
      </c>
      <c r="N19" t="s">
        <v>67</v>
      </c>
      <c r="O19" t="s">
        <v>81</v>
      </c>
      <c r="P19">
        <f t="shared" si="6"/>
        <v>62</v>
      </c>
      <c r="Q19">
        <f t="shared" si="7"/>
        <v>25.603537981269511</v>
      </c>
      <c r="R19" s="1">
        <f t="shared" si="8"/>
        <v>0.31764245577523409</v>
      </c>
      <c r="S19">
        <f t="shared" si="9"/>
        <v>44.469943808532776</v>
      </c>
      <c r="T19">
        <f t="shared" si="10"/>
        <v>95.530056191467224</v>
      </c>
      <c r="U19">
        <f t="shared" si="11"/>
        <v>1423.8000000000002</v>
      </c>
      <c r="V19">
        <v>1708.56</v>
      </c>
      <c r="W19">
        <v>1208.56</v>
      </c>
      <c r="X19">
        <v>95.53</v>
      </c>
      <c r="Y19">
        <v>33.43</v>
      </c>
      <c r="Z19">
        <f t="shared" si="12"/>
        <v>131.39249999999998</v>
      </c>
      <c r="AA19">
        <f t="shared" si="13"/>
        <v>260.35249999999996</v>
      </c>
      <c r="AB19">
        <f t="shared" si="14"/>
        <v>382.12</v>
      </c>
      <c r="AC19">
        <f t="shared" si="15"/>
        <v>300.87</v>
      </c>
      <c r="AD19">
        <f t="shared" si="16"/>
        <v>525.56999999999994</v>
      </c>
      <c r="AE19">
        <f>SUM(AB19:AD19)</f>
        <v>1208.56</v>
      </c>
      <c r="AF19">
        <f>X19/3</f>
        <v>31.843333333333334</v>
      </c>
      <c r="AG19">
        <f t="shared" ref="AF19:AH20" si="26">Y19/3</f>
        <v>11.143333333333333</v>
      </c>
      <c r="AH19">
        <f t="shared" si="26"/>
        <v>43.797499999999992</v>
      </c>
      <c r="AI19">
        <f t="shared" si="0"/>
        <v>86.784166666666664</v>
      </c>
      <c r="AJ19">
        <f t="shared" si="19"/>
        <v>0.63686666666666669</v>
      </c>
      <c r="AK19">
        <f t="shared" si="20"/>
        <v>0.17143589743589743</v>
      </c>
      <c r="AL19">
        <f t="shared" si="21"/>
        <v>0.14599166666666663</v>
      </c>
      <c r="AM19">
        <f t="shared" si="1"/>
        <v>127.37333333333333</v>
      </c>
      <c r="AN19">
        <f t="shared" si="2"/>
        <v>100.28999999999999</v>
      </c>
      <c r="AO19">
        <f t="shared" si="22"/>
        <v>175.18999999999997</v>
      </c>
      <c r="AP19">
        <f t="shared" si="3"/>
        <v>402.8533333333333</v>
      </c>
      <c r="AQ19" t="str">
        <f t="shared" si="4"/>
        <v>vegan</v>
      </c>
      <c r="AR19" t="str">
        <f t="shared" si="5"/>
        <v>chai</v>
      </c>
      <c r="AS19" t="s">
        <v>123</v>
      </c>
    </row>
    <row r="20" spans="1:45" x14ac:dyDescent="0.25">
      <c r="A20" t="s">
        <v>130</v>
      </c>
      <c r="B20" t="s">
        <v>33</v>
      </c>
      <c r="C20">
        <v>27</v>
      </c>
      <c r="D20">
        <v>5</v>
      </c>
      <c r="E20">
        <v>6</v>
      </c>
      <c r="F20">
        <v>140</v>
      </c>
      <c r="G20" t="s">
        <v>60</v>
      </c>
      <c r="H20" t="s">
        <v>52</v>
      </c>
      <c r="I20" t="s">
        <v>36</v>
      </c>
      <c r="J20">
        <v>3</v>
      </c>
      <c r="K20" t="s">
        <v>54</v>
      </c>
      <c r="L20" t="s">
        <v>39</v>
      </c>
      <c r="M20" t="s">
        <v>66</v>
      </c>
      <c r="N20" t="s">
        <v>89</v>
      </c>
      <c r="O20" t="s">
        <v>42</v>
      </c>
      <c r="P20">
        <f t="shared" si="6"/>
        <v>66</v>
      </c>
      <c r="Q20">
        <f t="shared" si="7"/>
        <v>22.594123048668507</v>
      </c>
      <c r="R20" s="1">
        <f t="shared" si="8"/>
        <v>0.27922947658402208</v>
      </c>
      <c r="S20">
        <f t="shared" si="9"/>
        <v>39.092126721763094</v>
      </c>
      <c r="T20">
        <f t="shared" si="10"/>
        <v>100.90787327823691</v>
      </c>
      <c r="U20">
        <f t="shared" si="11"/>
        <v>1447.3</v>
      </c>
      <c r="V20">
        <v>1990.04</v>
      </c>
      <c r="W20">
        <v>1486.76</v>
      </c>
      <c r="X20">
        <v>100.91</v>
      </c>
      <c r="Y20">
        <v>35.32</v>
      </c>
      <c r="Z20">
        <f t="shared" si="12"/>
        <v>191.31</v>
      </c>
      <c r="AA20">
        <f t="shared" si="13"/>
        <v>327.53999999999996</v>
      </c>
      <c r="AB20">
        <f t="shared" si="14"/>
        <v>403.64</v>
      </c>
      <c r="AC20">
        <f t="shared" si="15"/>
        <v>317.88</v>
      </c>
      <c r="AD20">
        <f t="shared" si="16"/>
        <v>765.24</v>
      </c>
      <c r="AE20">
        <f t="shared" si="17"/>
        <v>1486.76</v>
      </c>
      <c r="AF20">
        <f>X20/3</f>
        <v>33.636666666666663</v>
      </c>
      <c r="AG20">
        <f t="shared" si="26"/>
        <v>11.773333333333333</v>
      </c>
      <c r="AH20">
        <f t="shared" si="26"/>
        <v>63.77</v>
      </c>
      <c r="AI20">
        <f t="shared" si="0"/>
        <v>109.18</v>
      </c>
      <c r="AJ20">
        <f t="shared" si="19"/>
        <v>0.67273333333333329</v>
      </c>
      <c r="AK20">
        <f t="shared" si="20"/>
        <v>0.18112820512820513</v>
      </c>
      <c r="AL20">
        <f t="shared" si="21"/>
        <v>0.21256666666666668</v>
      </c>
      <c r="AM20">
        <f t="shared" si="1"/>
        <v>134.54666666666665</v>
      </c>
      <c r="AN20">
        <f t="shared" si="2"/>
        <v>105.96000000000001</v>
      </c>
      <c r="AO20">
        <f t="shared" si="22"/>
        <v>255.08</v>
      </c>
      <c r="AP20">
        <f t="shared" si="3"/>
        <v>495.5866666666667</v>
      </c>
      <c r="AQ20" t="str">
        <f t="shared" si="4"/>
        <v>whey</v>
      </c>
      <c r="AR20" t="str">
        <f t="shared" si="5"/>
        <v>matcha</v>
      </c>
      <c r="AS20" t="s">
        <v>114</v>
      </c>
    </row>
    <row r="21" spans="1:45" x14ac:dyDescent="0.25">
      <c r="A21" t="s">
        <v>131</v>
      </c>
      <c r="B21" t="s">
        <v>33</v>
      </c>
      <c r="C21">
        <v>29</v>
      </c>
      <c r="D21">
        <v>5</v>
      </c>
      <c r="E21">
        <v>2</v>
      </c>
      <c r="F21">
        <v>110</v>
      </c>
      <c r="G21" t="s">
        <v>34</v>
      </c>
      <c r="H21" t="s">
        <v>52</v>
      </c>
      <c r="I21" t="s">
        <v>84</v>
      </c>
      <c r="J21">
        <v>3</v>
      </c>
      <c r="K21" t="s">
        <v>38</v>
      </c>
      <c r="L21" t="s">
        <v>39</v>
      </c>
      <c r="M21" t="s">
        <v>76</v>
      </c>
      <c r="N21" t="s">
        <v>67</v>
      </c>
      <c r="O21" t="s">
        <v>58</v>
      </c>
      <c r="P21">
        <f t="shared" si="6"/>
        <v>62</v>
      </c>
      <c r="Q21">
        <f t="shared" si="7"/>
        <v>20.117065556711758</v>
      </c>
      <c r="R21" s="1">
        <f t="shared" si="8"/>
        <v>0.25410478668054109</v>
      </c>
      <c r="S21">
        <f t="shared" si="9"/>
        <v>27.951526534859521</v>
      </c>
      <c r="T21">
        <f t="shared" si="10"/>
        <v>82.048473465140475</v>
      </c>
      <c r="U21">
        <f t="shared" si="11"/>
        <v>1288.6000000000001</v>
      </c>
      <c r="V21">
        <v>1771.83</v>
      </c>
      <c r="W21">
        <v>1546.32</v>
      </c>
      <c r="X21">
        <v>82.05</v>
      </c>
      <c r="Y21">
        <v>28.72</v>
      </c>
      <c r="Z21">
        <f t="shared" si="12"/>
        <v>239.90999999999997</v>
      </c>
      <c r="AA21">
        <f t="shared" si="13"/>
        <v>350.67999999999995</v>
      </c>
      <c r="AB21">
        <f t="shared" si="14"/>
        <v>328.2</v>
      </c>
      <c r="AC21">
        <f t="shared" si="15"/>
        <v>258.48</v>
      </c>
      <c r="AD21">
        <f t="shared" si="16"/>
        <v>959.63999999999987</v>
      </c>
      <c r="AE21">
        <f t="shared" si="17"/>
        <v>1546.32</v>
      </c>
      <c r="AF21">
        <f t="shared" si="18"/>
        <v>8.2050000000000001</v>
      </c>
      <c r="AG21">
        <f>Y21*0.1</f>
        <v>2.8719999999999999</v>
      </c>
      <c r="AH21">
        <f>Z21*0.1</f>
        <v>23.991</v>
      </c>
      <c r="AI21">
        <f t="shared" si="0"/>
        <v>35.067999999999998</v>
      </c>
      <c r="AJ21">
        <f t="shared" si="19"/>
        <v>0.1641</v>
      </c>
      <c r="AK21">
        <f t="shared" si="20"/>
        <v>4.4184615384615385E-2</v>
      </c>
      <c r="AL21">
        <f t="shared" si="21"/>
        <v>7.9969999999999999E-2</v>
      </c>
      <c r="AM21">
        <f t="shared" si="1"/>
        <v>32.82</v>
      </c>
      <c r="AN21">
        <f t="shared" si="2"/>
        <v>25.847999999999999</v>
      </c>
      <c r="AO21">
        <f t="shared" si="22"/>
        <v>95.963999999999999</v>
      </c>
      <c r="AP21">
        <f t="shared" si="3"/>
        <v>154.63200000000001</v>
      </c>
      <c r="AQ21" t="str">
        <f t="shared" si="4"/>
        <v>whey</v>
      </c>
      <c r="AR21" t="str">
        <f t="shared" si="5"/>
        <v>tumeric</v>
      </c>
      <c r="AS21" t="s">
        <v>68</v>
      </c>
    </row>
    <row r="22" spans="1:45" x14ac:dyDescent="0.25">
      <c r="A22" t="s">
        <v>132</v>
      </c>
      <c r="B22" t="s">
        <v>33</v>
      </c>
      <c r="C22">
        <v>28</v>
      </c>
      <c r="D22">
        <v>5</v>
      </c>
      <c r="E22">
        <v>5</v>
      </c>
      <c r="F22">
        <v>115</v>
      </c>
      <c r="G22" t="s">
        <v>34</v>
      </c>
      <c r="H22" t="s">
        <v>45</v>
      </c>
      <c r="I22" t="s">
        <v>82</v>
      </c>
      <c r="J22">
        <v>3</v>
      </c>
      <c r="K22" t="s">
        <v>54</v>
      </c>
      <c r="L22" t="s">
        <v>39</v>
      </c>
      <c r="M22" t="s">
        <v>101</v>
      </c>
      <c r="N22" t="s">
        <v>57</v>
      </c>
      <c r="O22" t="s">
        <v>42</v>
      </c>
      <c r="P22">
        <f t="shared" si="6"/>
        <v>65</v>
      </c>
      <c r="Q22">
        <f t="shared" si="7"/>
        <v>19.13491124260355</v>
      </c>
      <c r="R22" s="1">
        <f t="shared" si="8"/>
        <v>0.24001893491124263</v>
      </c>
      <c r="S22">
        <f t="shared" si="9"/>
        <v>27.602177514792903</v>
      </c>
      <c r="T22">
        <f t="shared" si="10"/>
        <v>87.397822485207101</v>
      </c>
      <c r="U22">
        <f t="shared" si="11"/>
        <v>1329.15</v>
      </c>
      <c r="V22">
        <v>2060.1799999999998</v>
      </c>
      <c r="W22">
        <v>1594.98</v>
      </c>
      <c r="X22">
        <v>87.4</v>
      </c>
      <c r="Y22">
        <v>30.59</v>
      </c>
      <c r="Z22">
        <f t="shared" si="12"/>
        <v>242.51749999999998</v>
      </c>
      <c r="AA22">
        <f t="shared" si="13"/>
        <v>360.50749999999999</v>
      </c>
      <c r="AB22">
        <f t="shared" si="14"/>
        <v>349.6</v>
      </c>
      <c r="AC22">
        <f t="shared" si="15"/>
        <v>275.31</v>
      </c>
      <c r="AD22">
        <f t="shared" si="16"/>
        <v>970.06999999999994</v>
      </c>
      <c r="AE22">
        <f t="shared" si="17"/>
        <v>1594.98</v>
      </c>
      <c r="AF22">
        <f>X22/3</f>
        <v>29.133333333333336</v>
      </c>
      <c r="AG22">
        <f>Y22/3</f>
        <v>10.196666666666667</v>
      </c>
      <c r="AH22">
        <f>Z22/3</f>
        <v>80.839166666666657</v>
      </c>
      <c r="AI22">
        <f t="shared" si="0"/>
        <v>120.16916666666665</v>
      </c>
      <c r="AJ22">
        <f t="shared" si="19"/>
        <v>0.58266666666666678</v>
      </c>
      <c r="AK22">
        <f t="shared" si="20"/>
        <v>0.15687179487179487</v>
      </c>
      <c r="AL22">
        <f t="shared" si="21"/>
        <v>0.26946388888888884</v>
      </c>
      <c r="AM22">
        <f t="shared" si="1"/>
        <v>116.53333333333335</v>
      </c>
      <c r="AN22">
        <f t="shared" si="2"/>
        <v>91.77000000000001</v>
      </c>
      <c r="AO22">
        <f t="shared" si="22"/>
        <v>323.35666666666663</v>
      </c>
      <c r="AP22">
        <f t="shared" si="3"/>
        <v>531.66</v>
      </c>
      <c r="AQ22" t="str">
        <f t="shared" si="4"/>
        <v>whey</v>
      </c>
      <c r="AR22" t="str">
        <f t="shared" si="5"/>
        <v>matcha</v>
      </c>
      <c r="AS22" t="s">
        <v>49</v>
      </c>
    </row>
    <row r="23" spans="1:45" x14ac:dyDescent="0.25">
      <c r="A23" t="s">
        <v>133</v>
      </c>
      <c r="B23" t="s">
        <v>33</v>
      </c>
      <c r="C23">
        <v>27</v>
      </c>
      <c r="D23">
        <v>5</v>
      </c>
      <c r="E23">
        <v>3</v>
      </c>
      <c r="F23">
        <v>125</v>
      </c>
      <c r="G23" t="s">
        <v>60</v>
      </c>
      <c r="H23" t="s">
        <v>45</v>
      </c>
      <c r="I23" t="s">
        <v>77</v>
      </c>
      <c r="J23">
        <v>2</v>
      </c>
      <c r="K23" t="s">
        <v>38</v>
      </c>
      <c r="L23" t="s">
        <v>39</v>
      </c>
      <c r="M23" t="s">
        <v>98</v>
      </c>
      <c r="N23" t="s">
        <v>63</v>
      </c>
      <c r="O23" t="s">
        <v>78</v>
      </c>
      <c r="P23">
        <f t="shared" si="6"/>
        <v>63</v>
      </c>
      <c r="Q23">
        <f t="shared" si="7"/>
        <v>22.140337616528093</v>
      </c>
      <c r="R23" s="1">
        <f t="shared" si="8"/>
        <v>0.27378405139833711</v>
      </c>
      <c r="S23">
        <f t="shared" si="9"/>
        <v>34.223006424792139</v>
      </c>
      <c r="T23">
        <f t="shared" si="10"/>
        <v>90.776993575207854</v>
      </c>
      <c r="U23">
        <f t="shared" si="11"/>
        <v>1367.9499999999998</v>
      </c>
      <c r="V23">
        <v>2120.3200000000002</v>
      </c>
      <c r="W23">
        <v>1331.54</v>
      </c>
      <c r="X23">
        <v>90.77</v>
      </c>
      <c r="Y23">
        <v>31.77</v>
      </c>
      <c r="Z23">
        <f t="shared" si="12"/>
        <v>170.63249999999999</v>
      </c>
      <c r="AA23">
        <f t="shared" si="13"/>
        <v>293.17250000000001</v>
      </c>
      <c r="AB23">
        <f t="shared" si="14"/>
        <v>363.08</v>
      </c>
      <c r="AC23">
        <f t="shared" si="15"/>
        <v>285.93</v>
      </c>
      <c r="AD23">
        <f t="shared" si="16"/>
        <v>682.53</v>
      </c>
      <c r="AE23">
        <f t="shared" si="17"/>
        <v>1331.54</v>
      </c>
      <c r="AF23">
        <f t="shared" si="18"/>
        <v>9.077</v>
      </c>
      <c r="AG23">
        <f>Y23*0.1</f>
        <v>3.177</v>
      </c>
      <c r="AH23">
        <f>Z23*0.1</f>
        <v>17.06325</v>
      </c>
      <c r="AI23">
        <f t="shared" si="0"/>
        <v>29.317250000000001</v>
      </c>
      <c r="AJ23">
        <f t="shared" si="19"/>
        <v>0.18154000000000001</v>
      </c>
      <c r="AK23">
        <f t="shared" si="20"/>
        <v>4.8876923076923075E-2</v>
      </c>
      <c r="AL23">
        <f t="shared" si="21"/>
        <v>5.6877499999999998E-2</v>
      </c>
      <c r="AM23">
        <f t="shared" si="1"/>
        <v>36.308</v>
      </c>
      <c r="AN23">
        <f t="shared" si="2"/>
        <v>28.593</v>
      </c>
      <c r="AO23">
        <f t="shared" si="22"/>
        <v>68.253</v>
      </c>
      <c r="AP23">
        <f t="shared" si="3"/>
        <v>133.154</v>
      </c>
      <c r="AQ23" t="str">
        <f t="shared" si="4"/>
        <v>whey</v>
      </c>
      <c r="AR23" t="str">
        <f t="shared" si="5"/>
        <v>coffee</v>
      </c>
      <c r="AS23" t="s">
        <v>110</v>
      </c>
    </row>
    <row r="24" spans="1:45" x14ac:dyDescent="0.25">
      <c r="A24" t="s">
        <v>134</v>
      </c>
      <c r="B24" t="s">
        <v>33</v>
      </c>
      <c r="C24">
        <v>26</v>
      </c>
      <c r="D24">
        <v>5</v>
      </c>
      <c r="E24">
        <v>5</v>
      </c>
      <c r="F24">
        <v>110</v>
      </c>
      <c r="G24" t="s">
        <v>34</v>
      </c>
      <c r="H24" t="s">
        <v>52</v>
      </c>
      <c r="I24" t="s">
        <v>82</v>
      </c>
      <c r="J24">
        <v>2</v>
      </c>
      <c r="K24" t="s">
        <v>38</v>
      </c>
      <c r="L24" t="s">
        <v>39</v>
      </c>
      <c r="M24" t="s">
        <v>101</v>
      </c>
      <c r="N24" t="s">
        <v>67</v>
      </c>
      <c r="O24" t="s">
        <v>48</v>
      </c>
      <c r="P24">
        <f t="shared" si="6"/>
        <v>65</v>
      </c>
      <c r="Q24">
        <f t="shared" si="7"/>
        <v>18.302958579881658</v>
      </c>
      <c r="R24" s="1">
        <f t="shared" si="8"/>
        <v>0.22543550295857989</v>
      </c>
      <c r="S24">
        <f t="shared" si="9"/>
        <v>24.797905325443789</v>
      </c>
      <c r="T24">
        <f t="shared" si="10"/>
        <v>85.202094674556207</v>
      </c>
      <c r="U24">
        <f t="shared" si="11"/>
        <v>1316.8</v>
      </c>
      <c r="V24">
        <v>1810.6</v>
      </c>
      <c r="W24">
        <v>1580.16</v>
      </c>
      <c r="X24">
        <v>85.2</v>
      </c>
      <c r="Y24">
        <v>29.82</v>
      </c>
      <c r="Z24">
        <f t="shared" si="12"/>
        <v>242.745</v>
      </c>
      <c r="AA24">
        <f t="shared" si="13"/>
        <v>357.76499999999999</v>
      </c>
      <c r="AB24">
        <f t="shared" si="14"/>
        <v>340.8</v>
      </c>
      <c r="AC24">
        <f t="shared" si="15"/>
        <v>268.38</v>
      </c>
      <c r="AD24">
        <f t="shared" si="16"/>
        <v>970.98</v>
      </c>
      <c r="AE24">
        <f t="shared" si="17"/>
        <v>1580.16</v>
      </c>
      <c r="AF24">
        <f t="shared" si="18"/>
        <v>8.5200000000000014</v>
      </c>
      <c r="AG24">
        <f>Y24*0.1</f>
        <v>2.9820000000000002</v>
      </c>
      <c r="AH24">
        <f>Z24*0.1</f>
        <v>24.274500000000003</v>
      </c>
      <c r="AI24">
        <f t="shared" si="0"/>
        <v>35.776500000000006</v>
      </c>
      <c r="AJ24">
        <f t="shared" si="19"/>
        <v>0.17040000000000002</v>
      </c>
      <c r="AK24">
        <f t="shared" si="20"/>
        <v>4.5876923076923079E-2</v>
      </c>
      <c r="AL24">
        <f t="shared" si="21"/>
        <v>8.0915000000000015E-2</v>
      </c>
      <c r="AM24">
        <f t="shared" si="1"/>
        <v>34.080000000000005</v>
      </c>
      <c r="AN24">
        <f t="shared" si="2"/>
        <v>26.838000000000001</v>
      </c>
      <c r="AO24">
        <f t="shared" si="22"/>
        <v>97.098000000000013</v>
      </c>
      <c r="AP24">
        <f t="shared" si="3"/>
        <v>158.01600000000002</v>
      </c>
      <c r="AQ24" t="str">
        <f t="shared" si="4"/>
        <v>whey</v>
      </c>
      <c r="AR24" t="str">
        <f t="shared" si="5"/>
        <v>vanilla</v>
      </c>
      <c r="AS24" t="s">
        <v>92</v>
      </c>
    </row>
    <row r="25" spans="1:45" x14ac:dyDescent="0.25">
      <c r="A25" t="s">
        <v>135</v>
      </c>
      <c r="B25" t="s">
        <v>33</v>
      </c>
      <c r="C25">
        <v>35</v>
      </c>
      <c r="D25">
        <v>5</v>
      </c>
      <c r="E25">
        <v>4</v>
      </c>
      <c r="F25">
        <v>110</v>
      </c>
      <c r="G25" t="s">
        <v>34</v>
      </c>
      <c r="H25" t="s">
        <v>45</v>
      </c>
      <c r="I25" t="s">
        <v>84</v>
      </c>
      <c r="J25">
        <v>3</v>
      </c>
      <c r="K25" t="s">
        <v>54</v>
      </c>
      <c r="L25" t="s">
        <v>55</v>
      </c>
      <c r="M25" t="s">
        <v>66</v>
      </c>
      <c r="N25" t="s">
        <v>71</v>
      </c>
      <c r="O25" t="s">
        <v>58</v>
      </c>
      <c r="P25">
        <f t="shared" si="6"/>
        <v>64</v>
      </c>
      <c r="Q25">
        <f t="shared" si="7"/>
        <v>18.87939453125</v>
      </c>
      <c r="R25" s="1">
        <f t="shared" si="8"/>
        <v>0.25305273437499998</v>
      </c>
      <c r="S25">
        <f t="shared" si="9"/>
        <v>27.835800781249997</v>
      </c>
      <c r="T25">
        <f t="shared" si="10"/>
        <v>82.164199218749999</v>
      </c>
      <c r="U25">
        <f t="shared" si="11"/>
        <v>1269.8</v>
      </c>
      <c r="V25">
        <v>1975.48</v>
      </c>
      <c r="W25">
        <v>1529.4</v>
      </c>
      <c r="X25">
        <v>82.93</v>
      </c>
      <c r="Y25">
        <v>29</v>
      </c>
      <c r="Z25">
        <f t="shared" si="12"/>
        <v>234.17000000000002</v>
      </c>
      <c r="AA25">
        <f t="shared" si="13"/>
        <v>346.1</v>
      </c>
      <c r="AB25">
        <f t="shared" si="14"/>
        <v>331.72</v>
      </c>
      <c r="AC25">
        <f t="shared" si="15"/>
        <v>261</v>
      </c>
      <c r="AD25">
        <f t="shared" si="16"/>
        <v>936.68000000000006</v>
      </c>
      <c r="AE25">
        <f t="shared" si="17"/>
        <v>1529.4</v>
      </c>
      <c r="AF25">
        <f t="shared" ref="AF25:AH26" si="27">X25/3</f>
        <v>27.643333333333334</v>
      </c>
      <c r="AG25">
        <f t="shared" si="27"/>
        <v>9.6666666666666661</v>
      </c>
      <c r="AH25">
        <f t="shared" si="27"/>
        <v>78.056666666666672</v>
      </c>
      <c r="AI25">
        <f t="shared" si="0"/>
        <v>115.36666666666667</v>
      </c>
      <c r="AJ25">
        <f t="shared" si="19"/>
        <v>0.55286666666666673</v>
      </c>
      <c r="AK25">
        <f t="shared" si="20"/>
        <v>0.14871794871794872</v>
      </c>
      <c r="AL25">
        <f t="shared" si="21"/>
        <v>0.26018888888888891</v>
      </c>
      <c r="AM25">
        <f t="shared" si="1"/>
        <v>110.57333333333334</v>
      </c>
      <c r="AN25">
        <f t="shared" si="2"/>
        <v>87</v>
      </c>
      <c r="AO25">
        <f t="shared" si="22"/>
        <v>312.22666666666669</v>
      </c>
      <c r="AP25">
        <f t="shared" si="3"/>
        <v>509.8</v>
      </c>
      <c r="AQ25" t="str">
        <f t="shared" si="4"/>
        <v>vegan</v>
      </c>
      <c r="AR25" t="str">
        <f t="shared" si="5"/>
        <v>tumeric</v>
      </c>
      <c r="AS25" t="s">
        <v>73</v>
      </c>
    </row>
    <row r="26" spans="1:45" x14ac:dyDescent="0.25">
      <c r="A26" t="s">
        <v>136</v>
      </c>
      <c r="B26" t="s">
        <v>33</v>
      </c>
      <c r="C26">
        <v>28</v>
      </c>
      <c r="D26">
        <v>5</v>
      </c>
      <c r="E26">
        <v>6</v>
      </c>
      <c r="F26">
        <v>135</v>
      </c>
      <c r="G26" t="s">
        <v>60</v>
      </c>
      <c r="H26" t="s">
        <v>45</v>
      </c>
      <c r="I26" t="s">
        <v>75</v>
      </c>
      <c r="J26">
        <v>3</v>
      </c>
      <c r="K26" t="s">
        <v>54</v>
      </c>
      <c r="L26" t="s">
        <v>55</v>
      </c>
      <c r="M26" t="s">
        <v>56</v>
      </c>
      <c r="N26" t="s">
        <v>57</v>
      </c>
      <c r="O26" t="s">
        <v>72</v>
      </c>
      <c r="P26">
        <f t="shared" si="6"/>
        <v>66</v>
      </c>
      <c r="Q26">
        <f t="shared" si="7"/>
        <v>21.787190082644628</v>
      </c>
      <c r="R26" s="1">
        <f t="shared" si="8"/>
        <v>0.27184628099173552</v>
      </c>
      <c r="S26">
        <f t="shared" si="9"/>
        <v>36.699247933884294</v>
      </c>
      <c r="T26">
        <f t="shared" si="10"/>
        <v>98.300752066115706</v>
      </c>
      <c r="U26">
        <f t="shared" si="11"/>
        <v>1420.8500000000001</v>
      </c>
      <c r="V26">
        <v>2202.3200000000002</v>
      </c>
      <c r="W26">
        <v>1455.02</v>
      </c>
      <c r="X26">
        <v>98.3</v>
      </c>
      <c r="Y26">
        <v>34.409999999999997</v>
      </c>
      <c r="Z26">
        <f t="shared" si="12"/>
        <v>188.03250000000003</v>
      </c>
      <c r="AA26">
        <f t="shared" si="13"/>
        <v>320.74250000000001</v>
      </c>
      <c r="AB26">
        <f t="shared" si="14"/>
        <v>393.2</v>
      </c>
      <c r="AC26">
        <f t="shared" si="15"/>
        <v>309.68999999999994</v>
      </c>
      <c r="AD26">
        <f t="shared" si="16"/>
        <v>752.13000000000011</v>
      </c>
      <c r="AE26">
        <f t="shared" si="17"/>
        <v>1455.02</v>
      </c>
      <c r="AF26">
        <f t="shared" si="27"/>
        <v>32.766666666666666</v>
      </c>
      <c r="AG26">
        <f t="shared" si="27"/>
        <v>11.469999999999999</v>
      </c>
      <c r="AH26">
        <f t="shared" si="27"/>
        <v>62.677500000000009</v>
      </c>
      <c r="AI26">
        <f t="shared" si="0"/>
        <v>106.91416666666667</v>
      </c>
      <c r="AJ26">
        <f t="shared" si="19"/>
        <v>0.65533333333333332</v>
      </c>
      <c r="AK26">
        <f t="shared" si="20"/>
        <v>0.17646153846153845</v>
      </c>
      <c r="AL26">
        <f t="shared" si="21"/>
        <v>0.20892500000000003</v>
      </c>
      <c r="AM26">
        <f t="shared" si="1"/>
        <v>131.06666666666666</v>
      </c>
      <c r="AN26">
        <f t="shared" si="2"/>
        <v>103.22999999999999</v>
      </c>
      <c r="AO26">
        <f t="shared" si="22"/>
        <v>250.71000000000004</v>
      </c>
      <c r="AP26">
        <f t="shared" si="3"/>
        <v>485.00666666666666</v>
      </c>
      <c r="AQ26" t="str">
        <f t="shared" si="4"/>
        <v>vegan</v>
      </c>
      <c r="AR26" t="str">
        <f t="shared" si="5"/>
        <v>chocolate</v>
      </c>
      <c r="AS26" t="s">
        <v>49</v>
      </c>
    </row>
    <row r="27" spans="1:45" x14ac:dyDescent="0.25">
      <c r="A27" t="s">
        <v>137</v>
      </c>
      <c r="B27" t="s">
        <v>33</v>
      </c>
      <c r="C27">
        <v>34</v>
      </c>
      <c r="D27">
        <v>5</v>
      </c>
      <c r="E27">
        <v>5</v>
      </c>
      <c r="F27">
        <v>115</v>
      </c>
      <c r="G27" t="s">
        <v>60</v>
      </c>
      <c r="H27" t="s">
        <v>45</v>
      </c>
      <c r="I27" t="s">
        <v>75</v>
      </c>
      <c r="J27" t="s">
        <v>94</v>
      </c>
      <c r="K27" t="s">
        <v>38</v>
      </c>
      <c r="L27" t="s">
        <v>55</v>
      </c>
      <c r="M27" t="s">
        <v>40</v>
      </c>
      <c r="N27" t="s">
        <v>41</v>
      </c>
      <c r="O27" t="s">
        <v>81</v>
      </c>
      <c r="P27">
        <f t="shared" si="6"/>
        <v>65</v>
      </c>
      <c r="Q27">
        <f t="shared" si="7"/>
        <v>19.13491124260355</v>
      </c>
      <c r="R27" s="1">
        <f t="shared" si="8"/>
        <v>0.25381893491124258</v>
      </c>
      <c r="S27">
        <f t="shared" si="9"/>
        <v>29.189177514792895</v>
      </c>
      <c r="T27">
        <f t="shared" si="10"/>
        <v>85.810822485207098</v>
      </c>
      <c r="U27">
        <f t="shared" si="11"/>
        <v>1300.95</v>
      </c>
      <c r="V27">
        <v>2016.47</v>
      </c>
      <c r="W27">
        <v>1311.14</v>
      </c>
      <c r="X27">
        <v>85.81</v>
      </c>
      <c r="Y27">
        <v>30.03</v>
      </c>
      <c r="Z27">
        <f t="shared" si="12"/>
        <v>174.40750000000003</v>
      </c>
      <c r="AA27">
        <f t="shared" si="13"/>
        <v>290.24750000000006</v>
      </c>
      <c r="AB27">
        <f t="shared" si="14"/>
        <v>343.24</v>
      </c>
      <c r="AC27">
        <f t="shared" si="15"/>
        <v>270.27</v>
      </c>
      <c r="AD27">
        <f t="shared" si="16"/>
        <v>697.63000000000011</v>
      </c>
      <c r="AE27">
        <f t="shared" si="17"/>
        <v>1311.14</v>
      </c>
      <c r="AF27">
        <f t="shared" si="18"/>
        <v>8.5810000000000013</v>
      </c>
      <c r="AG27">
        <f>Y27*0.1</f>
        <v>3.0030000000000001</v>
      </c>
      <c r="AH27">
        <f>Z27*0.1</f>
        <v>17.440750000000005</v>
      </c>
      <c r="AI27">
        <f t="shared" si="0"/>
        <v>29.024750000000004</v>
      </c>
      <c r="AJ27">
        <f t="shared" si="19"/>
        <v>0.17162000000000002</v>
      </c>
      <c r="AK27">
        <f t="shared" si="20"/>
        <v>4.6200000000000005E-2</v>
      </c>
      <c r="AL27">
        <f t="shared" si="21"/>
        <v>5.8135833333333352E-2</v>
      </c>
      <c r="AM27">
        <f t="shared" si="1"/>
        <v>34.324000000000005</v>
      </c>
      <c r="AN27">
        <f t="shared" si="2"/>
        <v>27.027000000000001</v>
      </c>
      <c r="AO27">
        <f t="shared" si="22"/>
        <v>69.763000000000019</v>
      </c>
      <c r="AP27">
        <f t="shared" si="3"/>
        <v>131.11400000000003</v>
      </c>
      <c r="AQ27" t="str">
        <f t="shared" si="4"/>
        <v>vegan</v>
      </c>
      <c r="AR27" t="str">
        <f t="shared" si="5"/>
        <v>chai</v>
      </c>
      <c r="AS27" t="s">
        <v>123</v>
      </c>
    </row>
    <row r="28" spans="1:45" x14ac:dyDescent="0.25">
      <c r="A28" t="s">
        <v>138</v>
      </c>
      <c r="B28" t="s">
        <v>33</v>
      </c>
      <c r="C28">
        <v>32</v>
      </c>
      <c r="D28">
        <v>5</v>
      </c>
      <c r="E28">
        <v>4</v>
      </c>
      <c r="F28">
        <v>110</v>
      </c>
      <c r="G28" t="s">
        <v>34</v>
      </c>
      <c r="H28" t="s">
        <v>52</v>
      </c>
      <c r="I28" t="s">
        <v>82</v>
      </c>
      <c r="J28">
        <v>3</v>
      </c>
      <c r="K28" t="s">
        <v>54</v>
      </c>
      <c r="L28" t="s">
        <v>39</v>
      </c>
      <c r="M28" t="s">
        <v>66</v>
      </c>
      <c r="N28" t="s">
        <v>47</v>
      </c>
      <c r="O28" t="s">
        <v>83</v>
      </c>
      <c r="P28">
        <f t="shared" si="6"/>
        <v>64</v>
      </c>
      <c r="Q28">
        <f t="shared" si="7"/>
        <v>18.87939453125</v>
      </c>
      <c r="R28" s="1">
        <f t="shared" si="8"/>
        <v>0.24615273437500002</v>
      </c>
      <c r="S28">
        <f t="shared" si="9"/>
        <v>27.07680078125</v>
      </c>
      <c r="T28">
        <f t="shared" si="10"/>
        <v>82.92319921875</v>
      </c>
      <c r="U28">
        <f t="shared" si="11"/>
        <v>1283.8999999999999</v>
      </c>
      <c r="V28">
        <v>1765.36</v>
      </c>
      <c r="W28">
        <v>1540.68</v>
      </c>
      <c r="X28">
        <v>82.92</v>
      </c>
      <c r="Y28">
        <v>29</v>
      </c>
      <c r="Z28">
        <f t="shared" si="12"/>
        <v>237</v>
      </c>
      <c r="AA28">
        <f t="shared" si="13"/>
        <v>348.92</v>
      </c>
      <c r="AB28">
        <f t="shared" si="14"/>
        <v>331.68</v>
      </c>
      <c r="AC28">
        <f t="shared" si="15"/>
        <v>261</v>
      </c>
      <c r="AD28">
        <f t="shared" si="16"/>
        <v>948</v>
      </c>
      <c r="AE28">
        <f t="shared" si="17"/>
        <v>1540.68</v>
      </c>
      <c r="AF28">
        <f>X28/3</f>
        <v>27.64</v>
      </c>
      <c r="AG28">
        <f>Y28/3</f>
        <v>9.6666666666666661</v>
      </c>
      <c r="AH28">
        <f>Z28/3</f>
        <v>79</v>
      </c>
      <c r="AI28">
        <f t="shared" si="0"/>
        <v>116.30666666666667</v>
      </c>
      <c r="AJ28">
        <f t="shared" si="19"/>
        <v>0.55279999999999996</v>
      </c>
      <c r="AK28">
        <f t="shared" si="20"/>
        <v>0.14871794871794872</v>
      </c>
      <c r="AL28">
        <f t="shared" si="21"/>
        <v>0.26333333333333331</v>
      </c>
      <c r="AM28">
        <f t="shared" si="1"/>
        <v>110.56</v>
      </c>
      <c r="AN28">
        <f t="shared" si="2"/>
        <v>87</v>
      </c>
      <c r="AO28">
        <f t="shared" si="22"/>
        <v>316</v>
      </c>
      <c r="AP28">
        <f t="shared" si="3"/>
        <v>513.55999999999995</v>
      </c>
      <c r="AQ28" t="str">
        <f t="shared" si="4"/>
        <v>whey</v>
      </c>
      <c r="AR28" t="str">
        <f t="shared" si="5"/>
        <v>unflavored</v>
      </c>
      <c r="AS28" t="s">
        <v>139</v>
      </c>
    </row>
    <row r="29" spans="1:45" x14ac:dyDescent="0.25">
      <c r="A29" t="s">
        <v>140</v>
      </c>
      <c r="B29" t="s">
        <v>33</v>
      </c>
      <c r="C29">
        <v>26</v>
      </c>
      <c r="D29">
        <v>5</v>
      </c>
      <c r="E29">
        <v>4</v>
      </c>
      <c r="F29">
        <v>115</v>
      </c>
      <c r="G29" t="s">
        <v>34</v>
      </c>
      <c r="H29" t="s">
        <v>45</v>
      </c>
      <c r="I29" t="s">
        <v>75</v>
      </c>
      <c r="J29">
        <v>3</v>
      </c>
      <c r="K29" t="s">
        <v>54</v>
      </c>
      <c r="L29" t="s">
        <v>55</v>
      </c>
      <c r="M29" t="s">
        <v>56</v>
      </c>
      <c r="N29" t="s">
        <v>57</v>
      </c>
      <c r="O29" t="s">
        <v>58</v>
      </c>
      <c r="P29">
        <f t="shared" si="6"/>
        <v>64</v>
      </c>
      <c r="Q29">
        <f t="shared" si="7"/>
        <v>19.737548828125</v>
      </c>
      <c r="R29" s="1">
        <f t="shared" si="8"/>
        <v>0.2426505859375</v>
      </c>
      <c r="S29">
        <f t="shared" si="9"/>
        <v>27.904817382812499</v>
      </c>
      <c r="T29">
        <f t="shared" si="10"/>
        <v>87.095182617187504</v>
      </c>
      <c r="U29">
        <f t="shared" si="11"/>
        <v>1333.85</v>
      </c>
      <c r="V29">
        <v>2067.4699999999998</v>
      </c>
      <c r="W29">
        <v>1600.62</v>
      </c>
      <c r="X29">
        <v>87.1</v>
      </c>
      <c r="Y29">
        <v>30.48</v>
      </c>
      <c r="Z29">
        <f t="shared" si="12"/>
        <v>244.47499999999997</v>
      </c>
      <c r="AA29">
        <f t="shared" si="13"/>
        <v>362.05499999999995</v>
      </c>
      <c r="AB29">
        <f t="shared" si="14"/>
        <v>348.4</v>
      </c>
      <c r="AC29">
        <f t="shared" si="15"/>
        <v>274.32</v>
      </c>
      <c r="AD29">
        <f t="shared" si="16"/>
        <v>977.89999999999986</v>
      </c>
      <c r="AE29">
        <f t="shared" si="17"/>
        <v>1600.62</v>
      </c>
      <c r="AF29">
        <f t="shared" ref="AF29:AF31" si="28">X29/3</f>
        <v>29.033333333333331</v>
      </c>
      <c r="AG29">
        <f t="shared" ref="AG29:AH31" si="29">Y29/3</f>
        <v>10.16</v>
      </c>
      <c r="AH29">
        <f t="shared" si="29"/>
        <v>81.49166666666666</v>
      </c>
      <c r="AI29">
        <f t="shared" si="0"/>
        <v>120.68499999999999</v>
      </c>
      <c r="AJ29">
        <f t="shared" si="19"/>
        <v>0.58066666666666666</v>
      </c>
      <c r="AK29">
        <f t="shared" si="20"/>
        <v>0.15630769230769231</v>
      </c>
      <c r="AL29">
        <f t="shared" si="21"/>
        <v>0.27163888888888887</v>
      </c>
      <c r="AM29">
        <f t="shared" si="1"/>
        <v>116.13333333333333</v>
      </c>
      <c r="AN29">
        <f t="shared" si="2"/>
        <v>91.44</v>
      </c>
      <c r="AO29">
        <f t="shared" si="22"/>
        <v>325.96666666666664</v>
      </c>
      <c r="AP29">
        <f t="shared" si="3"/>
        <v>533.54</v>
      </c>
      <c r="AQ29" t="str">
        <f t="shared" si="4"/>
        <v>vegan</v>
      </c>
      <c r="AR29" t="str">
        <f t="shared" si="5"/>
        <v>tumeric</v>
      </c>
      <c r="AS29" t="s">
        <v>49</v>
      </c>
    </row>
    <row r="30" spans="1:45" x14ac:dyDescent="0.25">
      <c r="A30" t="s">
        <v>141</v>
      </c>
      <c r="B30" t="s">
        <v>33</v>
      </c>
      <c r="C30">
        <v>49</v>
      </c>
      <c r="D30">
        <v>5</v>
      </c>
      <c r="E30">
        <v>3</v>
      </c>
      <c r="F30">
        <v>130</v>
      </c>
      <c r="G30" t="s">
        <v>51</v>
      </c>
      <c r="H30" t="s">
        <v>61</v>
      </c>
      <c r="I30" t="s">
        <v>70</v>
      </c>
      <c r="J30">
        <v>3</v>
      </c>
      <c r="K30" t="s">
        <v>54</v>
      </c>
      <c r="L30" t="s">
        <v>55</v>
      </c>
      <c r="M30" t="s">
        <v>56</v>
      </c>
      <c r="N30" t="s">
        <v>57</v>
      </c>
      <c r="O30" t="s">
        <v>48</v>
      </c>
      <c r="P30">
        <f t="shared" si="6"/>
        <v>63</v>
      </c>
      <c r="Q30">
        <f t="shared" si="7"/>
        <v>23.025951121189216</v>
      </c>
      <c r="R30" s="1">
        <f t="shared" si="8"/>
        <v>0.3350114134542706</v>
      </c>
      <c r="S30">
        <f t="shared" si="9"/>
        <v>43.55148374905518</v>
      </c>
      <c r="T30">
        <f t="shared" si="10"/>
        <v>86.44851625094482</v>
      </c>
      <c r="U30">
        <f t="shared" si="11"/>
        <v>1286.3</v>
      </c>
      <c r="V30">
        <v>2218.86</v>
      </c>
      <c r="W30">
        <v>1043.56</v>
      </c>
      <c r="X30">
        <v>86.45</v>
      </c>
      <c r="Y30">
        <v>30.26</v>
      </c>
      <c r="Z30">
        <f t="shared" si="12"/>
        <v>106.35499999999996</v>
      </c>
      <c r="AA30">
        <f t="shared" si="13"/>
        <v>223.06499999999997</v>
      </c>
      <c r="AB30">
        <f t="shared" si="14"/>
        <v>345.8</v>
      </c>
      <c r="AC30">
        <f t="shared" si="15"/>
        <v>272.34000000000003</v>
      </c>
      <c r="AD30">
        <f t="shared" si="16"/>
        <v>425.41999999999985</v>
      </c>
      <c r="AE30">
        <f t="shared" si="17"/>
        <v>1043.56</v>
      </c>
      <c r="AF30">
        <f t="shared" si="28"/>
        <v>28.816666666666666</v>
      </c>
      <c r="AG30">
        <f t="shared" si="29"/>
        <v>10.086666666666668</v>
      </c>
      <c r="AH30">
        <f t="shared" si="29"/>
        <v>35.451666666666654</v>
      </c>
      <c r="AI30">
        <f t="shared" si="0"/>
        <v>74.35499999999999</v>
      </c>
      <c r="AJ30">
        <f t="shared" si="19"/>
        <v>0.57633333333333336</v>
      </c>
      <c r="AK30">
        <f t="shared" si="20"/>
        <v>0.15517948717948721</v>
      </c>
      <c r="AL30">
        <f t="shared" si="21"/>
        <v>0.11817222222222218</v>
      </c>
      <c r="AM30">
        <f t="shared" si="1"/>
        <v>115.26666666666667</v>
      </c>
      <c r="AN30">
        <f t="shared" si="2"/>
        <v>90.780000000000015</v>
      </c>
      <c r="AO30">
        <f t="shared" si="22"/>
        <v>141.80666666666662</v>
      </c>
      <c r="AP30">
        <f t="shared" si="3"/>
        <v>347.8533333333333</v>
      </c>
      <c r="AQ30" t="str">
        <f t="shared" si="4"/>
        <v>vegan</v>
      </c>
      <c r="AR30" t="str">
        <f t="shared" si="5"/>
        <v>vanilla</v>
      </c>
      <c r="AS30" t="s">
        <v>49</v>
      </c>
    </row>
    <row r="31" spans="1:45" x14ac:dyDescent="0.25">
      <c r="A31" t="s">
        <v>132</v>
      </c>
      <c r="B31" t="s">
        <v>33</v>
      </c>
      <c r="C31">
        <v>44</v>
      </c>
      <c r="D31">
        <v>5</v>
      </c>
      <c r="E31">
        <v>6</v>
      </c>
      <c r="F31">
        <v>120</v>
      </c>
      <c r="G31" t="s">
        <v>51</v>
      </c>
      <c r="H31" t="s">
        <v>45</v>
      </c>
      <c r="I31" t="s">
        <v>75</v>
      </c>
      <c r="J31">
        <v>3</v>
      </c>
      <c r="K31" t="s">
        <v>54</v>
      </c>
      <c r="L31" t="s">
        <v>55</v>
      </c>
      <c r="M31" t="s">
        <v>56</v>
      </c>
      <c r="N31" t="s">
        <v>41</v>
      </c>
      <c r="O31" t="s">
        <v>72</v>
      </c>
      <c r="P31">
        <f t="shared" si="6"/>
        <v>66</v>
      </c>
      <c r="Q31">
        <f t="shared" si="7"/>
        <v>19.366391184573004</v>
      </c>
      <c r="R31" s="1">
        <f t="shared" si="8"/>
        <v>0.2795966942148761</v>
      </c>
      <c r="S31">
        <f t="shared" si="9"/>
        <v>33.551603305785129</v>
      </c>
      <c r="T31">
        <f t="shared" si="10"/>
        <v>86.448396694214864</v>
      </c>
      <c r="U31">
        <f t="shared" si="11"/>
        <v>1280.4000000000001</v>
      </c>
      <c r="V31">
        <v>1984.62</v>
      </c>
      <c r="W31">
        <v>1066.42</v>
      </c>
      <c r="X31">
        <v>86.45</v>
      </c>
      <c r="Y31">
        <v>20.260000000000002</v>
      </c>
      <c r="Z31">
        <f t="shared" si="12"/>
        <v>134.57000000000002</v>
      </c>
      <c r="AA31">
        <f t="shared" si="13"/>
        <v>241.28000000000003</v>
      </c>
      <c r="AB31">
        <f t="shared" si="14"/>
        <v>345.8</v>
      </c>
      <c r="AC31">
        <f t="shared" si="15"/>
        <v>182.34</v>
      </c>
      <c r="AD31">
        <f t="shared" si="16"/>
        <v>538.28000000000009</v>
      </c>
      <c r="AE31">
        <f t="shared" si="17"/>
        <v>1066.42</v>
      </c>
      <c r="AF31">
        <f t="shared" si="28"/>
        <v>28.816666666666666</v>
      </c>
      <c r="AG31">
        <f t="shared" si="29"/>
        <v>6.7533333333333339</v>
      </c>
      <c r="AH31">
        <f t="shared" si="29"/>
        <v>44.856666666666676</v>
      </c>
      <c r="AI31">
        <f t="shared" si="0"/>
        <v>80.426666666666677</v>
      </c>
      <c r="AJ31">
        <f t="shared" si="19"/>
        <v>0.57633333333333336</v>
      </c>
      <c r="AK31">
        <f t="shared" si="20"/>
        <v>0.1038974358974359</v>
      </c>
      <c r="AL31">
        <f t="shared" si="21"/>
        <v>0.14952222222222225</v>
      </c>
      <c r="AM31">
        <f t="shared" si="1"/>
        <v>115.26666666666667</v>
      </c>
      <c r="AN31">
        <f t="shared" si="2"/>
        <v>60.78</v>
      </c>
      <c r="AO31">
        <f t="shared" si="22"/>
        <v>179.4266666666667</v>
      </c>
      <c r="AP31">
        <f t="shared" si="3"/>
        <v>355.47333333333336</v>
      </c>
      <c r="AQ31" t="str">
        <f t="shared" si="4"/>
        <v>vegan</v>
      </c>
      <c r="AR31" t="str">
        <f t="shared" si="5"/>
        <v>chocolate</v>
      </c>
      <c r="AS31" t="s">
        <v>105</v>
      </c>
    </row>
    <row r="32" spans="1:45" x14ac:dyDescent="0.25">
      <c r="A32" t="s">
        <v>164</v>
      </c>
      <c r="B32" t="s">
        <v>33</v>
      </c>
      <c r="C32">
        <v>32</v>
      </c>
      <c r="D32">
        <v>5</v>
      </c>
      <c r="E32">
        <v>6</v>
      </c>
      <c r="F32">
        <v>145</v>
      </c>
      <c r="G32" t="s">
        <v>51</v>
      </c>
      <c r="H32" t="s">
        <v>52</v>
      </c>
      <c r="I32" t="s">
        <v>36</v>
      </c>
      <c r="J32" t="s">
        <v>94</v>
      </c>
      <c r="K32" t="s">
        <v>54</v>
      </c>
      <c r="L32" t="s">
        <v>55</v>
      </c>
      <c r="M32" t="s">
        <v>56</v>
      </c>
      <c r="N32" t="s">
        <v>57</v>
      </c>
      <c r="O32" t="s">
        <v>42</v>
      </c>
      <c r="P32">
        <f t="shared" si="6"/>
        <v>66</v>
      </c>
      <c r="Q32">
        <f t="shared" si="7"/>
        <v>23.401056014692376</v>
      </c>
      <c r="R32" s="1">
        <f t="shared" si="8"/>
        <v>0.30041267217630852</v>
      </c>
      <c r="S32">
        <f t="shared" si="9"/>
        <v>43.559837465564733</v>
      </c>
      <c r="T32">
        <f t="shared" si="10"/>
        <v>101.44016253443527</v>
      </c>
      <c r="U32">
        <f t="shared" si="11"/>
        <v>1445.55</v>
      </c>
      <c r="V32">
        <v>1987.63</v>
      </c>
      <c r="W32">
        <v>1234.6600000000001</v>
      </c>
      <c r="X32">
        <v>101.44</v>
      </c>
      <c r="Y32">
        <v>35.5</v>
      </c>
      <c r="Z32">
        <f t="shared" si="12"/>
        <v>127.35000000000002</v>
      </c>
      <c r="AA32">
        <f t="shared" si="13"/>
        <v>264.29000000000002</v>
      </c>
      <c r="AB32">
        <f t="shared" si="14"/>
        <v>405.76</v>
      </c>
      <c r="AC32">
        <f t="shared" si="15"/>
        <v>319.5</v>
      </c>
      <c r="AD32">
        <f t="shared" si="16"/>
        <v>509.40000000000009</v>
      </c>
      <c r="AE32">
        <f t="shared" si="17"/>
        <v>1234.6600000000001</v>
      </c>
      <c r="AF32">
        <f>X32/4</f>
        <v>25.36</v>
      </c>
      <c r="AG32">
        <f>Y32/4</f>
        <v>8.875</v>
      </c>
      <c r="AH32">
        <f>Z32/4</f>
        <v>31.837500000000006</v>
      </c>
      <c r="AI32">
        <f t="shared" si="0"/>
        <v>66.072500000000005</v>
      </c>
      <c r="AJ32">
        <f t="shared" si="19"/>
        <v>0.50719999999999998</v>
      </c>
      <c r="AK32">
        <f t="shared" si="20"/>
        <v>0.13653846153846153</v>
      </c>
      <c r="AL32">
        <f t="shared" si="21"/>
        <v>0.10612500000000002</v>
      </c>
      <c r="AM32">
        <f t="shared" si="1"/>
        <v>101.44</v>
      </c>
      <c r="AN32">
        <f t="shared" si="2"/>
        <v>79.875</v>
      </c>
      <c r="AO32">
        <f t="shared" si="22"/>
        <v>127.35000000000002</v>
      </c>
      <c r="AP32">
        <f t="shared" si="3"/>
        <v>308.66500000000002</v>
      </c>
      <c r="AQ32" t="str">
        <f t="shared" si="4"/>
        <v>vegan</v>
      </c>
      <c r="AR32" t="str">
        <f t="shared" si="5"/>
        <v>matcha</v>
      </c>
      <c r="AS32" t="s">
        <v>49</v>
      </c>
    </row>
    <row r="33" spans="1:45" x14ac:dyDescent="0.25">
      <c r="A33" t="s">
        <v>167</v>
      </c>
      <c r="B33" t="s">
        <v>33</v>
      </c>
      <c r="C33">
        <v>34</v>
      </c>
      <c r="D33">
        <v>5</v>
      </c>
      <c r="E33">
        <v>6</v>
      </c>
      <c r="F33">
        <v>165</v>
      </c>
      <c r="G33" t="s">
        <v>51</v>
      </c>
      <c r="H33" t="s">
        <v>35</v>
      </c>
      <c r="I33" t="s">
        <v>36</v>
      </c>
      <c r="J33" t="s">
        <v>94</v>
      </c>
      <c r="K33" t="s">
        <v>54</v>
      </c>
      <c r="L33" t="s">
        <v>55</v>
      </c>
      <c r="M33" t="s">
        <v>56</v>
      </c>
      <c r="N33" t="s">
        <v>67</v>
      </c>
      <c r="O33" t="s">
        <v>42</v>
      </c>
      <c r="P33">
        <f t="shared" si="6"/>
        <v>66</v>
      </c>
      <c r="Q33">
        <f t="shared" si="7"/>
        <v>26.628787878787879</v>
      </c>
      <c r="R33" s="1">
        <f t="shared" si="8"/>
        <v>0.34374545454545458</v>
      </c>
      <c r="S33">
        <f t="shared" si="9"/>
        <v>56.718000000000004</v>
      </c>
      <c r="T33">
        <f t="shared" si="10"/>
        <v>108.282</v>
      </c>
      <c r="U33">
        <f t="shared" si="11"/>
        <v>1523.15</v>
      </c>
      <c r="V33">
        <v>1827.78</v>
      </c>
      <c r="W33">
        <v>1327.78</v>
      </c>
      <c r="X33">
        <v>108.28</v>
      </c>
      <c r="Y33">
        <v>37.9</v>
      </c>
      <c r="Z33">
        <f t="shared" si="12"/>
        <v>138.38999999999999</v>
      </c>
      <c r="AA33">
        <f t="shared" si="13"/>
        <v>284.57</v>
      </c>
      <c r="AB33">
        <f t="shared" si="14"/>
        <v>433.12</v>
      </c>
      <c r="AC33">
        <f t="shared" si="15"/>
        <v>341.09999999999997</v>
      </c>
      <c r="AD33">
        <f t="shared" si="16"/>
        <v>553.55999999999995</v>
      </c>
      <c r="AE33">
        <f t="shared" si="17"/>
        <v>1327.78</v>
      </c>
      <c r="AF33">
        <f t="shared" ref="AF33:AF34" si="30">X33/4</f>
        <v>27.07</v>
      </c>
      <c r="AG33">
        <f>Y33/4</f>
        <v>9.4749999999999996</v>
      </c>
      <c r="AH33">
        <f>Z33/4</f>
        <v>34.597499999999997</v>
      </c>
      <c r="AI33">
        <f t="shared" si="0"/>
        <v>71.142499999999998</v>
      </c>
      <c r="AJ33">
        <f t="shared" si="19"/>
        <v>0.54139999999999999</v>
      </c>
      <c r="AK33">
        <f t="shared" si="20"/>
        <v>0.14576923076923076</v>
      </c>
      <c r="AL33">
        <f t="shared" si="21"/>
        <v>0.11532499999999998</v>
      </c>
      <c r="AM33">
        <f t="shared" si="1"/>
        <v>108.28</v>
      </c>
      <c r="AN33">
        <f t="shared" si="2"/>
        <v>85.274999999999991</v>
      </c>
      <c r="AO33">
        <f t="shared" si="22"/>
        <v>138.38999999999999</v>
      </c>
      <c r="AP33">
        <f t="shared" si="3"/>
        <v>331.94499999999999</v>
      </c>
      <c r="AQ33" t="str">
        <f t="shared" si="4"/>
        <v>vegan</v>
      </c>
      <c r="AR33" t="str">
        <f t="shared" si="5"/>
        <v>matcha</v>
      </c>
      <c r="AS33" t="s">
        <v>128</v>
      </c>
    </row>
    <row r="34" spans="1:45" x14ac:dyDescent="0.25">
      <c r="A34" t="s">
        <v>168</v>
      </c>
      <c r="B34" t="s">
        <v>33</v>
      </c>
      <c r="C34">
        <v>26</v>
      </c>
      <c r="D34">
        <v>5</v>
      </c>
      <c r="E34">
        <v>6</v>
      </c>
      <c r="F34">
        <v>105</v>
      </c>
      <c r="G34" t="s">
        <v>88</v>
      </c>
      <c r="H34" t="s">
        <v>61</v>
      </c>
      <c r="I34" t="s">
        <v>80</v>
      </c>
      <c r="J34" t="s">
        <v>94</v>
      </c>
      <c r="K34" t="s">
        <v>54</v>
      </c>
      <c r="L34" t="s">
        <v>55</v>
      </c>
      <c r="M34" t="s">
        <v>56</v>
      </c>
      <c r="N34" t="s">
        <v>57</v>
      </c>
      <c r="O34" t="s">
        <v>58</v>
      </c>
      <c r="P34">
        <f t="shared" si="6"/>
        <v>66</v>
      </c>
      <c r="Q34">
        <f t="shared" si="7"/>
        <v>16.945592286501377</v>
      </c>
      <c r="R34" s="1">
        <f t="shared" si="8"/>
        <v>0.20914710743801648</v>
      </c>
      <c r="S34">
        <f t="shared" si="9"/>
        <v>21.960446280991732</v>
      </c>
      <c r="T34">
        <f t="shared" si="10"/>
        <v>83.039553719008268</v>
      </c>
      <c r="U34">
        <f t="shared" si="11"/>
        <v>1299.75</v>
      </c>
      <c r="V34">
        <v>2242.0700000000002</v>
      </c>
      <c r="W34">
        <v>1809.7</v>
      </c>
      <c r="X34">
        <v>124.56</v>
      </c>
      <c r="Y34">
        <v>41.52</v>
      </c>
      <c r="Z34">
        <f t="shared" si="12"/>
        <v>234.44499999999999</v>
      </c>
      <c r="AA34">
        <f t="shared" si="13"/>
        <v>400.52499999999998</v>
      </c>
      <c r="AB34">
        <f t="shared" si="14"/>
        <v>498.24</v>
      </c>
      <c r="AC34">
        <f t="shared" si="15"/>
        <v>373.68</v>
      </c>
      <c r="AD34">
        <f t="shared" si="16"/>
        <v>937.78</v>
      </c>
      <c r="AE34">
        <f t="shared" si="17"/>
        <v>1809.7</v>
      </c>
      <c r="AF34">
        <f t="shared" si="30"/>
        <v>31.14</v>
      </c>
      <c r="AG34">
        <f>Y34/4</f>
        <v>10.38</v>
      </c>
      <c r="AH34">
        <f>Z34/4</f>
        <v>58.611249999999998</v>
      </c>
      <c r="AI34">
        <f t="shared" ref="AI34:AI65" si="31">SUM(AF34:AH34)</f>
        <v>100.13124999999999</v>
      </c>
      <c r="AJ34">
        <f t="shared" si="19"/>
        <v>0.62280000000000002</v>
      </c>
      <c r="AK34">
        <f t="shared" si="20"/>
        <v>0.15969230769230772</v>
      </c>
      <c r="AL34">
        <f t="shared" si="21"/>
        <v>0.19537083333333333</v>
      </c>
      <c r="AM34">
        <f t="shared" ref="AM34:AM65" si="32">AF34*4</f>
        <v>124.56</v>
      </c>
      <c r="AN34">
        <f t="shared" ref="AN34:AN65" si="33">AG34*9</f>
        <v>93.42</v>
      </c>
      <c r="AO34">
        <f t="shared" si="22"/>
        <v>234.44499999999999</v>
      </c>
      <c r="AP34">
        <f t="shared" ref="AP34:AP65" si="34">SUM(AM34:AO34)</f>
        <v>452.42500000000001</v>
      </c>
      <c r="AQ34" t="str">
        <f t="shared" ref="AQ34:AQ65" si="35">L34</f>
        <v>vegan</v>
      </c>
      <c r="AR34" t="str">
        <f t="shared" ref="AR34:AR65" si="36">O34</f>
        <v>tumeric</v>
      </c>
      <c r="AS34" t="s">
        <v>49</v>
      </c>
    </row>
    <row r="35" spans="1:45" x14ac:dyDescent="0.25">
      <c r="A35" t="s">
        <v>169</v>
      </c>
      <c r="B35" t="s">
        <v>33</v>
      </c>
      <c r="C35">
        <v>28</v>
      </c>
      <c r="D35">
        <v>5</v>
      </c>
      <c r="E35">
        <v>1</v>
      </c>
      <c r="F35">
        <v>105</v>
      </c>
      <c r="G35" t="s">
        <v>34</v>
      </c>
      <c r="H35" t="s">
        <v>52</v>
      </c>
      <c r="I35" t="s">
        <v>75</v>
      </c>
      <c r="J35" t="s">
        <v>94</v>
      </c>
      <c r="K35" t="s">
        <v>38</v>
      </c>
      <c r="L35" t="s">
        <v>55</v>
      </c>
      <c r="M35" t="s">
        <v>76</v>
      </c>
      <c r="N35" t="s">
        <v>67</v>
      </c>
      <c r="O35" t="s">
        <v>42</v>
      </c>
      <c r="P35">
        <f t="shared" si="6"/>
        <v>61</v>
      </c>
      <c r="Q35">
        <f t="shared" si="7"/>
        <v>19.83740929857565</v>
      </c>
      <c r="R35" s="1">
        <f t="shared" si="8"/>
        <v>0.24844891158290777</v>
      </c>
      <c r="S35">
        <f t="shared" si="9"/>
        <v>26.087135716205317</v>
      </c>
      <c r="T35">
        <f t="shared" si="10"/>
        <v>78.912864283794676</v>
      </c>
      <c r="U35">
        <f t="shared" si="11"/>
        <v>1266.8500000000001</v>
      </c>
      <c r="V35">
        <v>1741.92</v>
      </c>
      <c r="W35">
        <v>1520.22</v>
      </c>
      <c r="X35">
        <v>78.91</v>
      </c>
      <c r="Y35">
        <v>27.62</v>
      </c>
      <c r="Z35">
        <f t="shared" si="12"/>
        <v>239</v>
      </c>
      <c r="AA35">
        <f t="shared" si="13"/>
        <v>345.53</v>
      </c>
      <c r="AB35">
        <f t="shared" si="14"/>
        <v>315.64</v>
      </c>
      <c r="AC35">
        <f t="shared" si="15"/>
        <v>248.58</v>
      </c>
      <c r="AD35">
        <f t="shared" si="16"/>
        <v>956</v>
      </c>
      <c r="AE35">
        <f t="shared" si="17"/>
        <v>1520.22</v>
      </c>
      <c r="AF35">
        <f t="shared" si="18"/>
        <v>7.891</v>
      </c>
      <c r="AG35">
        <f>Y35*0.1</f>
        <v>2.7620000000000005</v>
      </c>
      <c r="AH35">
        <f>Z35*0.1</f>
        <v>23.900000000000002</v>
      </c>
      <c r="AI35">
        <f t="shared" si="31"/>
        <v>34.553000000000004</v>
      </c>
      <c r="AJ35">
        <f t="shared" si="19"/>
        <v>0.15781999999999999</v>
      </c>
      <c r="AK35">
        <f t="shared" si="20"/>
        <v>4.2492307692307697E-2</v>
      </c>
      <c r="AL35">
        <f t="shared" si="21"/>
        <v>7.9666666666666677E-2</v>
      </c>
      <c r="AM35">
        <f t="shared" si="32"/>
        <v>31.564</v>
      </c>
      <c r="AN35">
        <f t="shared" si="33"/>
        <v>24.858000000000004</v>
      </c>
      <c r="AO35">
        <f t="shared" si="22"/>
        <v>95.600000000000009</v>
      </c>
      <c r="AP35">
        <f t="shared" si="34"/>
        <v>152.02200000000002</v>
      </c>
      <c r="AQ35" t="str">
        <f t="shared" si="35"/>
        <v>vegan</v>
      </c>
      <c r="AR35" t="str">
        <f t="shared" si="36"/>
        <v>matcha</v>
      </c>
      <c r="AS35" t="s">
        <v>92</v>
      </c>
    </row>
    <row r="36" spans="1:45" x14ac:dyDescent="0.25">
      <c r="A36" t="s">
        <v>170</v>
      </c>
      <c r="B36" t="s">
        <v>33</v>
      </c>
      <c r="C36">
        <v>31</v>
      </c>
      <c r="D36">
        <v>5</v>
      </c>
      <c r="E36">
        <v>4</v>
      </c>
      <c r="F36">
        <v>145</v>
      </c>
      <c r="G36" t="s">
        <v>51</v>
      </c>
      <c r="H36" t="s">
        <v>52</v>
      </c>
      <c r="I36" t="s">
        <v>36</v>
      </c>
      <c r="J36" t="s">
        <v>94</v>
      </c>
      <c r="K36" t="s">
        <v>54</v>
      </c>
      <c r="L36" t="s">
        <v>55</v>
      </c>
      <c r="M36" t="s">
        <v>56</v>
      </c>
      <c r="N36" t="s">
        <v>47</v>
      </c>
      <c r="O36" t="s">
        <v>48</v>
      </c>
      <c r="P36">
        <f t="shared" si="6"/>
        <v>64</v>
      </c>
      <c r="Q36">
        <f t="shared" si="7"/>
        <v>24.886474609375</v>
      </c>
      <c r="R36" s="1">
        <f t="shared" si="8"/>
        <v>0.31593769531250004</v>
      </c>
      <c r="S36">
        <f t="shared" si="9"/>
        <v>45.810965820312504</v>
      </c>
      <c r="T36">
        <f t="shared" si="10"/>
        <v>99.189034179687496</v>
      </c>
      <c r="U36">
        <f t="shared" si="11"/>
        <v>1440.85</v>
      </c>
      <c r="V36">
        <v>1981.17</v>
      </c>
      <c r="W36">
        <v>1229.02</v>
      </c>
      <c r="X36">
        <v>99.19</v>
      </c>
      <c r="Y36">
        <v>34.72</v>
      </c>
      <c r="Z36">
        <f t="shared" si="12"/>
        <v>129.94499999999999</v>
      </c>
      <c r="AA36">
        <f t="shared" si="13"/>
        <v>263.85500000000002</v>
      </c>
      <c r="AB36">
        <f t="shared" si="14"/>
        <v>396.76</v>
      </c>
      <c r="AC36">
        <f t="shared" si="15"/>
        <v>312.48</v>
      </c>
      <c r="AD36">
        <f t="shared" si="16"/>
        <v>519.78</v>
      </c>
      <c r="AE36">
        <f t="shared" si="17"/>
        <v>1229.02</v>
      </c>
      <c r="AF36">
        <f>X36/4</f>
        <v>24.797499999999999</v>
      </c>
      <c r="AG36">
        <f>Y36/4</f>
        <v>8.68</v>
      </c>
      <c r="AH36">
        <f>Z36/4</f>
        <v>32.486249999999998</v>
      </c>
      <c r="AI36">
        <f t="shared" si="31"/>
        <v>65.963750000000005</v>
      </c>
      <c r="AJ36">
        <f t="shared" si="19"/>
        <v>0.49595</v>
      </c>
      <c r="AK36">
        <f t="shared" si="20"/>
        <v>0.13353846153846152</v>
      </c>
      <c r="AL36">
        <f t="shared" si="21"/>
        <v>0.10828749999999999</v>
      </c>
      <c r="AM36">
        <f t="shared" si="32"/>
        <v>99.19</v>
      </c>
      <c r="AN36">
        <f t="shared" si="33"/>
        <v>78.12</v>
      </c>
      <c r="AO36">
        <f t="shared" si="22"/>
        <v>129.94499999999999</v>
      </c>
      <c r="AP36">
        <f t="shared" si="34"/>
        <v>307.255</v>
      </c>
      <c r="AQ36" t="str">
        <f t="shared" si="35"/>
        <v>vegan</v>
      </c>
      <c r="AR36" t="str">
        <f t="shared" si="36"/>
        <v>vanilla</v>
      </c>
      <c r="AS36" t="s">
        <v>90</v>
      </c>
    </row>
    <row r="37" spans="1:45" x14ac:dyDescent="0.25">
      <c r="A37" t="s">
        <v>171</v>
      </c>
      <c r="B37" t="s">
        <v>33</v>
      </c>
      <c r="C37">
        <v>35</v>
      </c>
      <c r="D37">
        <v>5</v>
      </c>
      <c r="E37">
        <v>7</v>
      </c>
      <c r="F37">
        <v>135</v>
      </c>
      <c r="G37" t="s">
        <v>60</v>
      </c>
      <c r="H37" t="s">
        <v>52</v>
      </c>
      <c r="I37" t="s">
        <v>75</v>
      </c>
      <c r="J37" t="s">
        <v>94</v>
      </c>
      <c r="K37" t="s">
        <v>54</v>
      </c>
      <c r="L37" t="s">
        <v>55</v>
      </c>
      <c r="M37" t="s">
        <v>56</v>
      </c>
      <c r="N37" t="s">
        <v>71</v>
      </c>
      <c r="O37" t="s">
        <v>58</v>
      </c>
      <c r="P37">
        <f t="shared" si="6"/>
        <v>67</v>
      </c>
      <c r="Q37">
        <f t="shared" si="7"/>
        <v>21.141679661394519</v>
      </c>
      <c r="R37" s="1">
        <f t="shared" si="8"/>
        <v>0.28020015593673425</v>
      </c>
      <c r="S37">
        <f t="shared" si="9"/>
        <v>37.827021051459127</v>
      </c>
      <c r="T37">
        <f t="shared" si="10"/>
        <v>97.172978948540873</v>
      </c>
      <c r="U37">
        <f t="shared" si="11"/>
        <v>1392.65</v>
      </c>
      <c r="V37">
        <v>1914.89</v>
      </c>
      <c r="W37">
        <v>1421.18</v>
      </c>
      <c r="X37">
        <v>97.17</v>
      </c>
      <c r="Y37">
        <v>34.01</v>
      </c>
      <c r="Z37">
        <f t="shared" si="12"/>
        <v>181.60250000000002</v>
      </c>
      <c r="AA37">
        <f t="shared" si="13"/>
        <v>312.78250000000003</v>
      </c>
      <c r="AB37">
        <f t="shared" si="14"/>
        <v>388.68</v>
      </c>
      <c r="AC37">
        <f t="shared" si="15"/>
        <v>306.08999999999997</v>
      </c>
      <c r="AD37">
        <f t="shared" si="16"/>
        <v>726.41000000000008</v>
      </c>
      <c r="AE37">
        <f t="shared" si="17"/>
        <v>1421.18</v>
      </c>
      <c r="AF37">
        <f t="shared" ref="AF37:AF38" si="37">X37/4</f>
        <v>24.2925</v>
      </c>
      <c r="AG37">
        <f>Y37/4</f>
        <v>8.5024999999999995</v>
      </c>
      <c r="AH37">
        <f>Z37/4</f>
        <v>45.400625000000005</v>
      </c>
      <c r="AI37">
        <f t="shared" si="31"/>
        <v>78.195625000000007</v>
      </c>
      <c r="AJ37">
        <f t="shared" si="19"/>
        <v>0.48585</v>
      </c>
      <c r="AK37">
        <f t="shared" si="20"/>
        <v>0.13080769230769229</v>
      </c>
      <c r="AL37">
        <f t="shared" si="21"/>
        <v>0.15133541666666669</v>
      </c>
      <c r="AM37">
        <f t="shared" si="32"/>
        <v>97.17</v>
      </c>
      <c r="AN37">
        <f t="shared" si="33"/>
        <v>76.522499999999994</v>
      </c>
      <c r="AO37">
        <f t="shared" si="22"/>
        <v>181.60250000000002</v>
      </c>
      <c r="AP37">
        <f t="shared" si="34"/>
        <v>355.29500000000002</v>
      </c>
      <c r="AQ37" t="str">
        <f t="shared" si="35"/>
        <v>vegan</v>
      </c>
      <c r="AR37" t="str">
        <f t="shared" si="36"/>
        <v>tumeric</v>
      </c>
      <c r="AS37" t="s">
        <v>139</v>
      </c>
    </row>
    <row r="38" spans="1:45" x14ac:dyDescent="0.25">
      <c r="A38" t="s">
        <v>172</v>
      </c>
      <c r="B38" t="s">
        <v>33</v>
      </c>
      <c r="C38">
        <v>27</v>
      </c>
      <c r="D38">
        <v>5</v>
      </c>
      <c r="E38">
        <v>4</v>
      </c>
      <c r="F38">
        <v>135</v>
      </c>
      <c r="G38" t="s">
        <v>60</v>
      </c>
      <c r="H38" t="s">
        <v>45</v>
      </c>
      <c r="I38" t="s">
        <v>82</v>
      </c>
      <c r="J38" t="s">
        <v>94</v>
      </c>
      <c r="K38" t="s">
        <v>54</v>
      </c>
      <c r="L38" t="s">
        <v>55</v>
      </c>
      <c r="M38" t="s">
        <v>56</v>
      </c>
      <c r="N38" t="s">
        <v>57</v>
      </c>
      <c r="O38" t="s">
        <v>58</v>
      </c>
      <c r="P38">
        <f t="shared" si="6"/>
        <v>64</v>
      </c>
      <c r="Q38">
        <f t="shared" si="7"/>
        <v>23.170166015625</v>
      </c>
      <c r="R38" s="1">
        <f t="shared" si="8"/>
        <v>0.28614199218750003</v>
      </c>
      <c r="S38">
        <f t="shared" si="9"/>
        <v>38.6291689453125</v>
      </c>
      <c r="T38">
        <f t="shared" si="10"/>
        <v>96.3708310546875</v>
      </c>
      <c r="U38">
        <f t="shared" si="11"/>
        <v>1416.1499999999999</v>
      </c>
      <c r="V38">
        <v>2195.0300000000002</v>
      </c>
      <c r="W38">
        <v>1449.38</v>
      </c>
      <c r="X38">
        <v>96.37</v>
      </c>
      <c r="Y38">
        <v>33.729999999999997</v>
      </c>
      <c r="Z38">
        <f t="shared" si="12"/>
        <v>190.08250000000004</v>
      </c>
      <c r="AA38">
        <f t="shared" si="13"/>
        <v>320.1825</v>
      </c>
      <c r="AB38">
        <f t="shared" si="14"/>
        <v>385.48</v>
      </c>
      <c r="AC38">
        <f t="shared" si="15"/>
        <v>303.57</v>
      </c>
      <c r="AD38">
        <f t="shared" si="16"/>
        <v>760.33000000000015</v>
      </c>
      <c r="AE38">
        <f t="shared" si="17"/>
        <v>1449.38</v>
      </c>
      <c r="AF38">
        <f t="shared" si="37"/>
        <v>24.092500000000001</v>
      </c>
      <c r="AG38">
        <f>Y38/4</f>
        <v>8.4324999999999992</v>
      </c>
      <c r="AH38">
        <f>Z38/4</f>
        <v>47.52062500000001</v>
      </c>
      <c r="AI38">
        <f t="shared" si="31"/>
        <v>80.045625000000001</v>
      </c>
      <c r="AJ38">
        <f t="shared" si="19"/>
        <v>0.48185</v>
      </c>
      <c r="AK38">
        <f t="shared" si="20"/>
        <v>0.12973076923076921</v>
      </c>
      <c r="AL38">
        <f t="shared" si="21"/>
        <v>0.15840208333333336</v>
      </c>
      <c r="AM38">
        <f t="shared" si="32"/>
        <v>96.37</v>
      </c>
      <c r="AN38">
        <f t="shared" si="33"/>
        <v>75.892499999999998</v>
      </c>
      <c r="AO38">
        <f t="shared" si="22"/>
        <v>190.08250000000004</v>
      </c>
      <c r="AP38">
        <f t="shared" si="34"/>
        <v>362.34500000000003</v>
      </c>
      <c r="AQ38" t="str">
        <f t="shared" si="35"/>
        <v>vegan</v>
      </c>
      <c r="AR38" t="str">
        <f t="shared" si="36"/>
        <v>tumeric</v>
      </c>
      <c r="AS38" t="s">
        <v>49</v>
      </c>
    </row>
    <row r="39" spans="1:45" x14ac:dyDescent="0.25">
      <c r="A39" t="s">
        <v>173</v>
      </c>
      <c r="B39" t="s">
        <v>33</v>
      </c>
      <c r="C39">
        <v>34</v>
      </c>
      <c r="D39">
        <v>5</v>
      </c>
      <c r="E39">
        <v>5</v>
      </c>
      <c r="F39">
        <v>110</v>
      </c>
      <c r="G39" t="s">
        <v>34</v>
      </c>
      <c r="H39" t="s">
        <v>52</v>
      </c>
      <c r="I39" t="s">
        <v>77</v>
      </c>
      <c r="J39">
        <v>3</v>
      </c>
      <c r="K39" t="s">
        <v>38</v>
      </c>
      <c r="L39" t="s">
        <v>55</v>
      </c>
      <c r="M39" t="s">
        <v>40</v>
      </c>
      <c r="N39" t="s">
        <v>41</v>
      </c>
      <c r="O39" t="s">
        <v>42</v>
      </c>
      <c r="P39">
        <f t="shared" si="6"/>
        <v>65</v>
      </c>
      <c r="Q39">
        <f t="shared" si="7"/>
        <v>18.302958579881658</v>
      </c>
      <c r="R39" s="1">
        <f t="shared" si="8"/>
        <v>0.24383550295857986</v>
      </c>
      <c r="S39">
        <f t="shared" si="9"/>
        <v>26.821905325443787</v>
      </c>
      <c r="T39">
        <f t="shared" si="10"/>
        <v>83.178094674556206</v>
      </c>
      <c r="U39">
        <f t="shared" si="11"/>
        <v>1279.2</v>
      </c>
      <c r="V39">
        <v>1758.9</v>
      </c>
      <c r="W39">
        <v>1535.04</v>
      </c>
      <c r="X39">
        <v>83.18</v>
      </c>
      <c r="Y39">
        <v>29.11</v>
      </c>
      <c r="Z39">
        <f t="shared" si="12"/>
        <v>235.08249999999998</v>
      </c>
      <c r="AA39">
        <f t="shared" si="13"/>
        <v>347.3725</v>
      </c>
      <c r="AB39">
        <f t="shared" si="14"/>
        <v>332.72</v>
      </c>
      <c r="AC39">
        <f t="shared" si="15"/>
        <v>261.99</v>
      </c>
      <c r="AD39">
        <f t="shared" si="16"/>
        <v>940.32999999999993</v>
      </c>
      <c r="AE39">
        <f t="shared" si="17"/>
        <v>1535.04</v>
      </c>
      <c r="AF39">
        <f t="shared" si="18"/>
        <v>8.3180000000000014</v>
      </c>
      <c r="AG39">
        <f>Y39*0.1</f>
        <v>2.911</v>
      </c>
      <c r="AH39">
        <f>Z39*0.1</f>
        <v>23.50825</v>
      </c>
      <c r="AI39">
        <f t="shared" si="31"/>
        <v>34.737250000000003</v>
      </c>
      <c r="AJ39">
        <f t="shared" si="19"/>
        <v>0.16636000000000004</v>
      </c>
      <c r="AK39">
        <f t="shared" si="20"/>
        <v>4.4784615384615388E-2</v>
      </c>
      <c r="AL39">
        <f t="shared" si="21"/>
        <v>7.8360833333333338E-2</v>
      </c>
      <c r="AM39">
        <f t="shared" si="32"/>
        <v>33.272000000000006</v>
      </c>
      <c r="AN39">
        <f t="shared" si="33"/>
        <v>26.199000000000002</v>
      </c>
      <c r="AO39">
        <f t="shared" si="22"/>
        <v>94.033000000000001</v>
      </c>
      <c r="AP39">
        <f t="shared" si="34"/>
        <v>153.50400000000002</v>
      </c>
      <c r="AQ39" t="str">
        <f t="shared" si="35"/>
        <v>vegan</v>
      </c>
      <c r="AR39" t="str">
        <f t="shared" si="36"/>
        <v>matcha</v>
      </c>
      <c r="AS39" t="s">
        <v>43</v>
      </c>
    </row>
    <row r="40" spans="1:45" x14ac:dyDescent="0.25">
      <c r="A40" t="s">
        <v>174</v>
      </c>
      <c r="B40" t="s">
        <v>33</v>
      </c>
      <c r="C40">
        <v>32</v>
      </c>
      <c r="D40">
        <v>5</v>
      </c>
      <c r="E40">
        <v>0</v>
      </c>
      <c r="F40">
        <v>105</v>
      </c>
      <c r="G40" t="s">
        <v>88</v>
      </c>
      <c r="H40" t="s">
        <v>61</v>
      </c>
      <c r="I40" t="s">
        <v>80</v>
      </c>
      <c r="J40">
        <v>3</v>
      </c>
      <c r="K40" t="s">
        <v>54</v>
      </c>
      <c r="L40" t="s">
        <v>55</v>
      </c>
      <c r="M40" t="s">
        <v>56</v>
      </c>
      <c r="N40" t="s">
        <v>71</v>
      </c>
      <c r="O40" t="s">
        <v>72</v>
      </c>
      <c r="P40">
        <f t="shared" si="6"/>
        <v>60</v>
      </c>
      <c r="Q40">
        <f t="shared" si="7"/>
        <v>20.504166666666666</v>
      </c>
      <c r="R40" s="1">
        <f t="shared" si="8"/>
        <v>0.26565</v>
      </c>
      <c r="S40">
        <f t="shared" si="9"/>
        <v>27.893249999999998</v>
      </c>
      <c r="T40">
        <f t="shared" si="10"/>
        <v>77.106750000000005</v>
      </c>
      <c r="U40">
        <f t="shared" si="11"/>
        <v>1243.3499999999999</v>
      </c>
      <c r="V40">
        <v>2144.7800000000002</v>
      </c>
      <c r="W40">
        <v>1742.02</v>
      </c>
      <c r="X40">
        <v>115.66</v>
      </c>
      <c r="Y40">
        <v>38.549999999999997</v>
      </c>
      <c r="Z40">
        <f t="shared" si="12"/>
        <v>233.10750000000002</v>
      </c>
      <c r="AA40">
        <f t="shared" si="13"/>
        <v>387.3175</v>
      </c>
      <c r="AB40">
        <f t="shared" si="14"/>
        <v>462.64</v>
      </c>
      <c r="AC40">
        <f t="shared" si="15"/>
        <v>346.95</v>
      </c>
      <c r="AD40">
        <f t="shared" si="16"/>
        <v>932.43000000000006</v>
      </c>
      <c r="AE40">
        <f t="shared" si="17"/>
        <v>1742.02</v>
      </c>
      <c r="AF40">
        <f t="shared" si="18"/>
        <v>11.566000000000001</v>
      </c>
      <c r="AG40">
        <f>Y40*0.1</f>
        <v>3.855</v>
      </c>
      <c r="AH40">
        <f>Z40*0.1</f>
        <v>23.310750000000002</v>
      </c>
      <c r="AI40">
        <f t="shared" si="31"/>
        <v>38.731750000000005</v>
      </c>
      <c r="AJ40">
        <f t="shared" si="19"/>
        <v>0.23132000000000003</v>
      </c>
      <c r="AK40">
        <f t="shared" si="20"/>
        <v>5.9307692307692304E-2</v>
      </c>
      <c r="AL40">
        <f t="shared" si="21"/>
        <v>7.7702500000000008E-2</v>
      </c>
      <c r="AM40">
        <f t="shared" si="32"/>
        <v>46.264000000000003</v>
      </c>
      <c r="AN40">
        <f t="shared" si="33"/>
        <v>34.695</v>
      </c>
      <c r="AO40">
        <f t="shared" si="22"/>
        <v>93.243000000000009</v>
      </c>
      <c r="AP40">
        <f t="shared" si="34"/>
        <v>174.202</v>
      </c>
      <c r="AQ40" t="str">
        <f t="shared" si="35"/>
        <v>vegan</v>
      </c>
      <c r="AR40" t="str">
        <f t="shared" si="36"/>
        <v>chocolate</v>
      </c>
      <c r="AS40" t="s">
        <v>79</v>
      </c>
    </row>
    <row r="41" spans="1:45" x14ac:dyDescent="0.25">
      <c r="A41" t="s">
        <v>206</v>
      </c>
      <c r="B41" t="s">
        <v>33</v>
      </c>
      <c r="C41">
        <v>40</v>
      </c>
      <c r="D41">
        <v>5</v>
      </c>
      <c r="E41">
        <v>7</v>
      </c>
      <c r="F41">
        <v>165</v>
      </c>
      <c r="G41" t="s">
        <v>51</v>
      </c>
      <c r="H41" t="s">
        <v>35</v>
      </c>
      <c r="I41" t="s">
        <v>36</v>
      </c>
      <c r="J41" t="s">
        <v>94</v>
      </c>
      <c r="K41" t="s">
        <v>54</v>
      </c>
      <c r="L41" t="s">
        <v>55</v>
      </c>
      <c r="M41" t="s">
        <v>56</v>
      </c>
      <c r="N41" t="s">
        <v>67</v>
      </c>
      <c r="O41" t="s">
        <v>48</v>
      </c>
      <c r="P41">
        <f t="shared" si="6"/>
        <v>67</v>
      </c>
      <c r="Q41">
        <f t="shared" si="7"/>
        <v>25.83983069725997</v>
      </c>
      <c r="R41" s="1">
        <f t="shared" si="8"/>
        <v>0.34807796836711963</v>
      </c>
      <c r="S41">
        <f t="shared" si="9"/>
        <v>57.432864780574739</v>
      </c>
      <c r="T41">
        <f t="shared" si="10"/>
        <v>107.56713521942527</v>
      </c>
      <c r="U41">
        <f t="shared" si="11"/>
        <v>1499.65</v>
      </c>
      <c r="V41">
        <v>1799.58</v>
      </c>
      <c r="W41">
        <v>1299.58</v>
      </c>
      <c r="X41">
        <v>107.57</v>
      </c>
      <c r="Y41">
        <v>37.65</v>
      </c>
      <c r="Z41">
        <f t="shared" si="12"/>
        <v>132.61250000000001</v>
      </c>
      <c r="AA41">
        <f t="shared" si="13"/>
        <v>277.83249999999998</v>
      </c>
      <c r="AB41">
        <f t="shared" si="14"/>
        <v>430.28</v>
      </c>
      <c r="AC41">
        <f t="shared" si="15"/>
        <v>338.84999999999997</v>
      </c>
      <c r="AD41">
        <f t="shared" si="16"/>
        <v>530.45000000000005</v>
      </c>
      <c r="AE41">
        <f t="shared" si="17"/>
        <v>1299.58</v>
      </c>
      <c r="AF41">
        <f t="shared" ref="AF41:AH42" si="38">X41/4</f>
        <v>26.892499999999998</v>
      </c>
      <c r="AG41">
        <f t="shared" si="38"/>
        <v>9.4124999999999996</v>
      </c>
      <c r="AH41">
        <f t="shared" si="38"/>
        <v>33.153125000000003</v>
      </c>
      <c r="AI41">
        <f t="shared" si="31"/>
        <v>69.458124999999995</v>
      </c>
      <c r="AJ41">
        <f t="shared" si="19"/>
        <v>0.53784999999999994</v>
      </c>
      <c r="AK41">
        <f t="shared" si="20"/>
        <v>0.1448076923076923</v>
      </c>
      <c r="AL41">
        <f t="shared" si="21"/>
        <v>0.11051041666666668</v>
      </c>
      <c r="AM41">
        <f t="shared" si="32"/>
        <v>107.57</v>
      </c>
      <c r="AN41">
        <f t="shared" si="33"/>
        <v>84.712499999999991</v>
      </c>
      <c r="AO41">
        <f t="shared" si="22"/>
        <v>132.61250000000001</v>
      </c>
      <c r="AP41">
        <f t="shared" si="34"/>
        <v>324.89499999999998</v>
      </c>
      <c r="AQ41" t="str">
        <f t="shared" si="35"/>
        <v>vegan</v>
      </c>
      <c r="AR41" t="str">
        <f t="shared" si="36"/>
        <v>vanilla</v>
      </c>
      <c r="AS41" t="s">
        <v>105</v>
      </c>
    </row>
    <row r="42" spans="1:45" x14ac:dyDescent="0.25">
      <c r="A42" t="s">
        <v>180</v>
      </c>
      <c r="B42" t="s">
        <v>33</v>
      </c>
      <c r="C42">
        <v>29</v>
      </c>
      <c r="D42">
        <v>5</v>
      </c>
      <c r="E42">
        <v>6</v>
      </c>
      <c r="F42">
        <v>145</v>
      </c>
      <c r="G42" t="s">
        <v>51</v>
      </c>
      <c r="H42" t="s">
        <v>35</v>
      </c>
      <c r="I42" t="s">
        <v>36</v>
      </c>
      <c r="J42" t="s">
        <v>94</v>
      </c>
      <c r="K42" t="s">
        <v>54</v>
      </c>
      <c r="L42" t="s">
        <v>55</v>
      </c>
      <c r="M42" t="s">
        <v>101</v>
      </c>
      <c r="N42" t="s">
        <v>47</v>
      </c>
      <c r="O42" t="s">
        <v>78</v>
      </c>
      <c r="P42">
        <f t="shared" si="6"/>
        <v>66</v>
      </c>
      <c r="Q42">
        <f t="shared" si="7"/>
        <v>23.401056014692376</v>
      </c>
      <c r="R42" s="1">
        <f t="shared" si="8"/>
        <v>0.2935126721763085</v>
      </c>
      <c r="S42">
        <f t="shared" si="9"/>
        <v>42.559337465564731</v>
      </c>
      <c r="T42">
        <f t="shared" si="10"/>
        <v>102.44066253443526</v>
      </c>
      <c r="U42">
        <f t="shared" si="11"/>
        <v>1459.65</v>
      </c>
      <c r="V42">
        <v>1751.58</v>
      </c>
      <c r="W42">
        <v>1251.58</v>
      </c>
      <c r="X42">
        <v>102.44</v>
      </c>
      <c r="Y42">
        <v>35.85</v>
      </c>
      <c r="Z42">
        <f t="shared" si="12"/>
        <v>129.79249999999996</v>
      </c>
      <c r="AA42">
        <f t="shared" si="13"/>
        <v>268.08249999999998</v>
      </c>
      <c r="AB42">
        <f t="shared" si="14"/>
        <v>409.76</v>
      </c>
      <c r="AC42">
        <f t="shared" si="15"/>
        <v>322.65000000000003</v>
      </c>
      <c r="AD42">
        <f t="shared" si="16"/>
        <v>519.16999999999985</v>
      </c>
      <c r="AE42">
        <f t="shared" si="17"/>
        <v>1251.58</v>
      </c>
      <c r="AF42">
        <f t="shared" si="38"/>
        <v>25.61</v>
      </c>
      <c r="AG42">
        <f t="shared" si="38"/>
        <v>8.9625000000000004</v>
      </c>
      <c r="AH42">
        <f t="shared" si="38"/>
        <v>32.44812499999999</v>
      </c>
      <c r="AI42">
        <f t="shared" si="31"/>
        <v>67.020624999999995</v>
      </c>
      <c r="AJ42">
        <f t="shared" si="19"/>
        <v>0.51219999999999999</v>
      </c>
      <c r="AK42">
        <f t="shared" si="20"/>
        <v>0.13788461538461538</v>
      </c>
      <c r="AL42">
        <f t="shared" si="21"/>
        <v>0.10816041666666663</v>
      </c>
      <c r="AM42">
        <f t="shared" si="32"/>
        <v>102.44</v>
      </c>
      <c r="AN42">
        <f t="shared" si="33"/>
        <v>80.662500000000009</v>
      </c>
      <c r="AO42">
        <f t="shared" si="22"/>
        <v>129.79249999999996</v>
      </c>
      <c r="AP42">
        <f t="shared" si="34"/>
        <v>312.89499999999998</v>
      </c>
      <c r="AQ42" t="str">
        <f t="shared" si="35"/>
        <v>vegan</v>
      </c>
      <c r="AR42" t="str">
        <f t="shared" si="36"/>
        <v>coffee</v>
      </c>
      <c r="AS42" s="2" t="s">
        <v>112</v>
      </c>
    </row>
    <row r="43" spans="1:45" x14ac:dyDescent="0.25">
      <c r="A43" t="s">
        <v>181</v>
      </c>
      <c r="B43" t="s">
        <v>33</v>
      </c>
      <c r="C43">
        <v>17</v>
      </c>
      <c r="D43">
        <v>5</v>
      </c>
      <c r="E43">
        <v>4</v>
      </c>
      <c r="F43">
        <v>105</v>
      </c>
      <c r="G43" t="s">
        <v>60</v>
      </c>
      <c r="H43" t="s">
        <v>61</v>
      </c>
      <c r="I43" t="s">
        <v>75</v>
      </c>
      <c r="J43">
        <v>3</v>
      </c>
      <c r="K43" t="s">
        <v>54</v>
      </c>
      <c r="L43" t="s">
        <v>55</v>
      </c>
      <c r="M43" t="s">
        <v>56</v>
      </c>
      <c r="N43" t="s">
        <v>67</v>
      </c>
      <c r="O43" t="s">
        <v>72</v>
      </c>
      <c r="P43">
        <f t="shared" si="6"/>
        <v>64</v>
      </c>
      <c r="Q43">
        <f t="shared" si="7"/>
        <v>18.021240234375</v>
      </c>
      <c r="R43" s="1">
        <f t="shared" si="8"/>
        <v>0.20135488281249997</v>
      </c>
      <c r="S43">
        <f t="shared" si="9"/>
        <v>21.142262695312496</v>
      </c>
      <c r="T43">
        <f t="shared" si="10"/>
        <v>83.857737304687504</v>
      </c>
      <c r="U43">
        <f t="shared" si="11"/>
        <v>1332.6499999999999</v>
      </c>
      <c r="V43">
        <v>2298.8200000000002</v>
      </c>
      <c r="W43">
        <v>1349.18</v>
      </c>
      <c r="X43">
        <v>83.86</v>
      </c>
      <c r="Y43">
        <v>29.35</v>
      </c>
      <c r="Z43">
        <f t="shared" si="12"/>
        <v>187.39750000000001</v>
      </c>
      <c r="AA43">
        <f t="shared" si="13"/>
        <v>300.60750000000002</v>
      </c>
      <c r="AB43">
        <f t="shared" si="14"/>
        <v>335.44</v>
      </c>
      <c r="AC43">
        <f t="shared" si="15"/>
        <v>264.15000000000003</v>
      </c>
      <c r="AD43">
        <f t="shared" si="16"/>
        <v>749.59</v>
      </c>
      <c r="AE43">
        <f t="shared" si="17"/>
        <v>1349.18</v>
      </c>
      <c r="AF43">
        <f>X43/3</f>
        <v>27.953333333333333</v>
      </c>
      <c r="AG43">
        <f>Y43/3</f>
        <v>9.7833333333333332</v>
      </c>
      <c r="AH43">
        <f>Z43/3</f>
        <v>62.465833333333336</v>
      </c>
      <c r="AI43">
        <f t="shared" si="31"/>
        <v>100.2025</v>
      </c>
      <c r="AJ43">
        <f t="shared" si="19"/>
        <v>0.55906666666666671</v>
      </c>
      <c r="AK43">
        <f t="shared" si="20"/>
        <v>0.1505128205128205</v>
      </c>
      <c r="AL43">
        <f t="shared" si="21"/>
        <v>0.20821944444444446</v>
      </c>
      <c r="AM43">
        <f t="shared" si="32"/>
        <v>111.81333333333333</v>
      </c>
      <c r="AN43">
        <f t="shared" si="33"/>
        <v>88.05</v>
      </c>
      <c r="AO43">
        <f t="shared" si="22"/>
        <v>249.86333333333334</v>
      </c>
      <c r="AP43">
        <f t="shared" si="34"/>
        <v>449.72666666666669</v>
      </c>
      <c r="AQ43" t="str">
        <f t="shared" si="35"/>
        <v>vegan</v>
      </c>
      <c r="AR43" t="str">
        <f t="shared" si="36"/>
        <v>chocolate</v>
      </c>
      <c r="AS43" t="s">
        <v>99</v>
      </c>
    </row>
    <row r="44" spans="1:45" x14ac:dyDescent="0.25">
      <c r="A44" t="s">
        <v>182</v>
      </c>
      <c r="B44" t="s">
        <v>33</v>
      </c>
      <c r="C44">
        <v>26</v>
      </c>
      <c r="D44">
        <v>5</v>
      </c>
      <c r="E44">
        <v>3</v>
      </c>
      <c r="F44">
        <v>108</v>
      </c>
      <c r="G44" t="s">
        <v>34</v>
      </c>
      <c r="H44" t="s">
        <v>52</v>
      </c>
      <c r="I44" t="s">
        <v>75</v>
      </c>
      <c r="J44" t="s">
        <v>94</v>
      </c>
      <c r="K44" t="s">
        <v>54</v>
      </c>
      <c r="L44" t="s">
        <v>55</v>
      </c>
      <c r="M44" t="s">
        <v>56</v>
      </c>
      <c r="N44" t="s">
        <v>57</v>
      </c>
      <c r="O44" t="s">
        <v>48</v>
      </c>
      <c r="P44">
        <f t="shared" si="6"/>
        <v>63</v>
      </c>
      <c r="Q44">
        <f t="shared" si="7"/>
        <v>19.129251700680271</v>
      </c>
      <c r="R44" s="1">
        <f t="shared" si="8"/>
        <v>0.23535102040816328</v>
      </c>
      <c r="S44">
        <f t="shared" si="9"/>
        <v>25.417910204081632</v>
      </c>
      <c r="T44">
        <f t="shared" si="10"/>
        <v>82.582089795918364</v>
      </c>
      <c r="U44">
        <f t="shared" si="11"/>
        <v>1298.7</v>
      </c>
      <c r="V44">
        <v>1785.71</v>
      </c>
      <c r="W44">
        <v>1558.44</v>
      </c>
      <c r="X44">
        <v>82.58</v>
      </c>
      <c r="Y44">
        <v>28.9</v>
      </c>
      <c r="Z44">
        <f t="shared" si="12"/>
        <v>242.00500000000002</v>
      </c>
      <c r="AA44">
        <f t="shared" si="13"/>
        <v>353.48500000000001</v>
      </c>
      <c r="AB44">
        <f t="shared" si="14"/>
        <v>330.32</v>
      </c>
      <c r="AC44">
        <f t="shared" si="15"/>
        <v>260.09999999999997</v>
      </c>
      <c r="AD44">
        <f t="shared" si="16"/>
        <v>968.0200000000001</v>
      </c>
      <c r="AE44">
        <f t="shared" si="17"/>
        <v>1558.44</v>
      </c>
      <c r="AF44">
        <f>X44/4</f>
        <v>20.645</v>
      </c>
      <c r="AG44">
        <f>Y44/4</f>
        <v>7.2249999999999996</v>
      </c>
      <c r="AH44">
        <f>Z44/4</f>
        <v>60.501250000000006</v>
      </c>
      <c r="AI44">
        <f t="shared" si="31"/>
        <v>88.371250000000003</v>
      </c>
      <c r="AJ44">
        <f t="shared" si="19"/>
        <v>0.41289999999999999</v>
      </c>
      <c r="AK44">
        <f t="shared" si="20"/>
        <v>0.11115384615384614</v>
      </c>
      <c r="AL44">
        <f t="shared" si="21"/>
        <v>0.20167083333333335</v>
      </c>
      <c r="AM44">
        <f t="shared" si="32"/>
        <v>82.58</v>
      </c>
      <c r="AN44">
        <f t="shared" si="33"/>
        <v>65.024999999999991</v>
      </c>
      <c r="AO44">
        <f t="shared" si="22"/>
        <v>242.00500000000002</v>
      </c>
      <c r="AP44">
        <f t="shared" si="34"/>
        <v>389.61</v>
      </c>
      <c r="AQ44" t="str">
        <f t="shared" si="35"/>
        <v>vegan</v>
      </c>
      <c r="AR44" t="str">
        <f t="shared" si="36"/>
        <v>vanilla</v>
      </c>
      <c r="AS44" t="s">
        <v>43</v>
      </c>
    </row>
    <row r="45" spans="1:45" x14ac:dyDescent="0.25">
      <c r="A45" t="s">
        <v>183</v>
      </c>
      <c r="B45" t="s">
        <v>33</v>
      </c>
      <c r="C45">
        <v>25</v>
      </c>
      <c r="D45">
        <v>5</v>
      </c>
      <c r="E45">
        <v>0</v>
      </c>
      <c r="F45">
        <v>105</v>
      </c>
      <c r="G45" t="s">
        <v>88</v>
      </c>
      <c r="H45" t="s">
        <v>35</v>
      </c>
      <c r="I45" t="s">
        <v>36</v>
      </c>
      <c r="J45">
        <v>3</v>
      </c>
      <c r="K45" t="s">
        <v>54</v>
      </c>
      <c r="L45" t="s">
        <v>39</v>
      </c>
      <c r="M45" t="s">
        <v>56</v>
      </c>
      <c r="N45" t="s">
        <v>67</v>
      </c>
      <c r="O45" t="s">
        <v>48</v>
      </c>
      <c r="P45">
        <f t="shared" si="6"/>
        <v>60</v>
      </c>
      <c r="Q45">
        <f t="shared" si="7"/>
        <v>20.504166666666666</v>
      </c>
      <c r="R45" s="1">
        <f t="shared" si="8"/>
        <v>0.24954999999999999</v>
      </c>
      <c r="S45">
        <f t="shared" si="9"/>
        <v>26.202749999999998</v>
      </c>
      <c r="T45">
        <f t="shared" si="10"/>
        <v>78.797250000000005</v>
      </c>
      <c r="U45">
        <f t="shared" si="11"/>
        <v>1276.25</v>
      </c>
      <c r="V45">
        <v>1531.5</v>
      </c>
      <c r="W45">
        <v>1781.5</v>
      </c>
      <c r="X45">
        <v>118.2</v>
      </c>
      <c r="Y45">
        <v>39.4</v>
      </c>
      <c r="Z45">
        <f t="shared" si="12"/>
        <v>238.52500000000001</v>
      </c>
      <c r="AA45">
        <f t="shared" si="13"/>
        <v>396.125</v>
      </c>
      <c r="AB45">
        <f t="shared" si="14"/>
        <v>472.8</v>
      </c>
      <c r="AC45">
        <f t="shared" si="15"/>
        <v>354.59999999999997</v>
      </c>
      <c r="AD45">
        <f t="shared" si="16"/>
        <v>954.1</v>
      </c>
      <c r="AE45">
        <f t="shared" si="17"/>
        <v>1781.5</v>
      </c>
      <c r="AF45">
        <f>X45/3</f>
        <v>39.4</v>
      </c>
      <c r="AG45">
        <f>Y45/3</f>
        <v>13.133333333333333</v>
      </c>
      <c r="AH45">
        <f>Z45/3</f>
        <v>79.50833333333334</v>
      </c>
      <c r="AI45">
        <f t="shared" si="31"/>
        <v>132.04166666666669</v>
      </c>
      <c r="AJ45">
        <f t="shared" si="19"/>
        <v>0.78799999999999992</v>
      </c>
      <c r="AK45">
        <f t="shared" si="20"/>
        <v>0.20205128205128203</v>
      </c>
      <c r="AL45">
        <f t="shared" si="21"/>
        <v>0.26502777777777781</v>
      </c>
      <c r="AM45">
        <f t="shared" si="32"/>
        <v>157.6</v>
      </c>
      <c r="AN45">
        <f t="shared" si="33"/>
        <v>118.19999999999999</v>
      </c>
      <c r="AO45">
        <f t="shared" si="22"/>
        <v>318.03333333333336</v>
      </c>
      <c r="AP45">
        <f t="shared" si="34"/>
        <v>593.83333333333326</v>
      </c>
      <c r="AQ45" t="str">
        <f t="shared" si="35"/>
        <v>whey</v>
      </c>
      <c r="AR45" t="str">
        <f t="shared" si="36"/>
        <v>vanilla</v>
      </c>
      <c r="AS45" t="s">
        <v>68</v>
      </c>
    </row>
    <row r="46" spans="1:45" x14ac:dyDescent="0.25">
      <c r="A46" t="s">
        <v>205</v>
      </c>
      <c r="B46" t="s">
        <v>33</v>
      </c>
      <c r="C46">
        <v>35</v>
      </c>
      <c r="D46">
        <v>5</v>
      </c>
      <c r="E46">
        <v>9</v>
      </c>
      <c r="F46">
        <v>160</v>
      </c>
      <c r="G46" t="s">
        <v>51</v>
      </c>
      <c r="H46" t="s">
        <v>35</v>
      </c>
      <c r="I46" t="s">
        <v>75</v>
      </c>
      <c r="J46" t="s">
        <v>94</v>
      </c>
      <c r="K46" t="s">
        <v>54</v>
      </c>
      <c r="L46" t="s">
        <v>55</v>
      </c>
      <c r="M46" t="s">
        <v>56</v>
      </c>
      <c r="N46" t="s">
        <v>47</v>
      </c>
      <c r="O46" t="s">
        <v>42</v>
      </c>
      <c r="P46">
        <f t="shared" si="6"/>
        <v>69</v>
      </c>
      <c r="Q46">
        <f t="shared" si="7"/>
        <v>23.625288804872927</v>
      </c>
      <c r="R46" s="1">
        <f t="shared" si="8"/>
        <v>0.31000346565847514</v>
      </c>
      <c r="S46">
        <f t="shared" si="9"/>
        <v>49.600554505356023</v>
      </c>
      <c r="T46">
        <f t="shared" si="10"/>
        <v>110.39944549464397</v>
      </c>
      <c r="U46">
        <f t="shared" si="11"/>
        <v>1510.8</v>
      </c>
      <c r="V46">
        <v>1812.96</v>
      </c>
      <c r="W46">
        <v>1312.96</v>
      </c>
      <c r="X46">
        <v>110.4</v>
      </c>
      <c r="Y46">
        <v>38.64</v>
      </c>
      <c r="Z46">
        <f t="shared" si="12"/>
        <v>130.9</v>
      </c>
      <c r="AA46">
        <f t="shared" si="13"/>
        <v>279.94000000000005</v>
      </c>
      <c r="AB46">
        <f t="shared" si="14"/>
        <v>441.6</v>
      </c>
      <c r="AC46">
        <f t="shared" si="15"/>
        <v>347.76</v>
      </c>
      <c r="AD46">
        <f t="shared" si="16"/>
        <v>523.6</v>
      </c>
      <c r="AE46">
        <f t="shared" si="17"/>
        <v>1312.96</v>
      </c>
      <c r="AF46">
        <f>X46/4</f>
        <v>27.6</v>
      </c>
      <c r="AG46">
        <f>Y46/4</f>
        <v>9.66</v>
      </c>
      <c r="AH46">
        <f>Z46/4</f>
        <v>32.725000000000001</v>
      </c>
      <c r="AI46">
        <f t="shared" si="31"/>
        <v>69.985000000000014</v>
      </c>
      <c r="AJ46">
        <f t="shared" si="19"/>
        <v>0.55200000000000005</v>
      </c>
      <c r="AK46">
        <f t="shared" si="20"/>
        <v>0.14861538461538462</v>
      </c>
      <c r="AL46">
        <f t="shared" si="21"/>
        <v>0.10908333333333334</v>
      </c>
      <c r="AM46">
        <f t="shared" si="32"/>
        <v>110.4</v>
      </c>
      <c r="AN46">
        <f t="shared" si="33"/>
        <v>86.94</v>
      </c>
      <c r="AO46">
        <f t="shared" si="22"/>
        <v>130.9</v>
      </c>
      <c r="AP46">
        <f t="shared" si="34"/>
        <v>328.24</v>
      </c>
      <c r="AQ46" t="str">
        <f t="shared" si="35"/>
        <v>vegan</v>
      </c>
      <c r="AR46" t="str">
        <f t="shared" si="36"/>
        <v>matcha</v>
      </c>
      <c r="AS46" t="s">
        <v>112</v>
      </c>
    </row>
    <row r="47" spans="1:45" x14ac:dyDescent="0.25">
      <c r="A47" t="s">
        <v>184</v>
      </c>
      <c r="B47" t="s">
        <v>33</v>
      </c>
      <c r="C47">
        <v>31</v>
      </c>
      <c r="D47">
        <v>5</v>
      </c>
      <c r="E47">
        <v>10</v>
      </c>
      <c r="F47">
        <v>160</v>
      </c>
      <c r="G47" t="s">
        <v>60</v>
      </c>
      <c r="H47" t="s">
        <v>35</v>
      </c>
      <c r="I47" t="s">
        <v>36</v>
      </c>
      <c r="J47" t="s">
        <v>94</v>
      </c>
      <c r="K47" t="s">
        <v>54</v>
      </c>
      <c r="L47" t="s">
        <v>55</v>
      </c>
      <c r="M47" t="s">
        <v>56</v>
      </c>
      <c r="N47" t="s">
        <v>71</v>
      </c>
      <c r="O47" t="s">
        <v>48</v>
      </c>
      <c r="P47">
        <f t="shared" si="6"/>
        <v>70</v>
      </c>
      <c r="Q47">
        <f t="shared" si="7"/>
        <v>22.955102040816328</v>
      </c>
      <c r="R47" s="1">
        <f t="shared" si="8"/>
        <v>0.29276122448979591</v>
      </c>
      <c r="S47">
        <f t="shared" si="9"/>
        <v>46.841795918367346</v>
      </c>
      <c r="T47">
        <f t="shared" si="10"/>
        <v>113.15820408163265</v>
      </c>
      <c r="U47">
        <f t="shared" si="11"/>
        <v>1534.3</v>
      </c>
      <c r="V47">
        <v>1841.16</v>
      </c>
      <c r="W47">
        <v>1591.16</v>
      </c>
      <c r="X47">
        <v>113.16</v>
      </c>
      <c r="Y47">
        <v>39.61</v>
      </c>
      <c r="Z47">
        <f t="shared" si="12"/>
        <v>195.50750000000002</v>
      </c>
      <c r="AA47">
        <f t="shared" si="13"/>
        <v>348.27750000000003</v>
      </c>
      <c r="AB47">
        <f t="shared" si="14"/>
        <v>452.64</v>
      </c>
      <c r="AC47">
        <f t="shared" si="15"/>
        <v>356.49</v>
      </c>
      <c r="AD47">
        <f t="shared" si="16"/>
        <v>782.03000000000009</v>
      </c>
      <c r="AE47">
        <f t="shared" si="17"/>
        <v>1591.16</v>
      </c>
      <c r="AF47">
        <f t="shared" ref="AF47:AF48" si="39">X47/4</f>
        <v>28.29</v>
      </c>
      <c r="AG47">
        <f>Y47/4</f>
        <v>9.9024999999999999</v>
      </c>
      <c r="AH47">
        <f>Z47/4</f>
        <v>48.876875000000005</v>
      </c>
      <c r="AI47">
        <f t="shared" si="31"/>
        <v>87.069375000000008</v>
      </c>
      <c r="AJ47">
        <f t="shared" si="19"/>
        <v>0.56579999999999997</v>
      </c>
      <c r="AK47">
        <f t="shared" si="20"/>
        <v>0.15234615384615385</v>
      </c>
      <c r="AL47">
        <f t="shared" si="21"/>
        <v>0.1629229166666667</v>
      </c>
      <c r="AM47">
        <f t="shared" si="32"/>
        <v>113.16</v>
      </c>
      <c r="AN47">
        <f t="shared" si="33"/>
        <v>89.122500000000002</v>
      </c>
      <c r="AO47">
        <f t="shared" si="22"/>
        <v>195.50750000000002</v>
      </c>
      <c r="AP47">
        <f t="shared" si="34"/>
        <v>397.79</v>
      </c>
      <c r="AQ47" t="str">
        <f t="shared" si="35"/>
        <v>vegan</v>
      </c>
      <c r="AR47" t="str">
        <f t="shared" si="36"/>
        <v>vanilla</v>
      </c>
      <c r="AS47" t="s">
        <v>139</v>
      </c>
    </row>
    <row r="48" spans="1:45" x14ac:dyDescent="0.25">
      <c r="A48" t="s">
        <v>185</v>
      </c>
      <c r="B48" t="s">
        <v>33</v>
      </c>
      <c r="C48">
        <v>17</v>
      </c>
      <c r="D48">
        <v>5</v>
      </c>
      <c r="E48">
        <v>3</v>
      </c>
      <c r="F48">
        <v>140</v>
      </c>
      <c r="G48" t="s">
        <v>51</v>
      </c>
      <c r="H48" t="s">
        <v>35</v>
      </c>
      <c r="I48" t="s">
        <v>36</v>
      </c>
      <c r="J48" t="s">
        <v>94</v>
      </c>
      <c r="K48" t="s">
        <v>54</v>
      </c>
      <c r="L48" t="s">
        <v>39</v>
      </c>
      <c r="M48" t="s">
        <v>56</v>
      </c>
      <c r="N48" t="s">
        <v>41</v>
      </c>
      <c r="O48" t="s">
        <v>72</v>
      </c>
      <c r="P48">
        <f t="shared" si="6"/>
        <v>63</v>
      </c>
      <c r="Q48">
        <f t="shared" si="7"/>
        <v>24.797178130511462</v>
      </c>
      <c r="R48" s="1">
        <f t="shared" si="8"/>
        <v>0.28266613756613757</v>
      </c>
      <c r="S48">
        <f t="shared" si="9"/>
        <v>39.57325925925926</v>
      </c>
      <c r="T48">
        <f t="shared" si="10"/>
        <v>100.42674074074074</v>
      </c>
      <c r="U48">
        <f t="shared" si="11"/>
        <v>1480.1999999999998</v>
      </c>
      <c r="V48">
        <v>1776.24</v>
      </c>
      <c r="W48">
        <v>1276.24</v>
      </c>
      <c r="X48">
        <v>100.43</v>
      </c>
      <c r="Y48">
        <v>35.15</v>
      </c>
      <c r="Z48">
        <f t="shared" si="12"/>
        <v>139.54250000000002</v>
      </c>
      <c r="AA48">
        <f t="shared" si="13"/>
        <v>275.12250000000006</v>
      </c>
      <c r="AB48">
        <f t="shared" si="14"/>
        <v>401.72</v>
      </c>
      <c r="AC48">
        <f t="shared" si="15"/>
        <v>316.34999999999997</v>
      </c>
      <c r="AD48">
        <f t="shared" si="16"/>
        <v>558.17000000000007</v>
      </c>
      <c r="AE48">
        <f t="shared" si="17"/>
        <v>1276.24</v>
      </c>
      <c r="AF48">
        <f t="shared" si="39"/>
        <v>25.107500000000002</v>
      </c>
      <c r="AG48">
        <f>Y48/4</f>
        <v>8.7874999999999996</v>
      </c>
      <c r="AH48">
        <f>Z48/4</f>
        <v>34.885625000000005</v>
      </c>
      <c r="AI48">
        <f t="shared" si="31"/>
        <v>68.780625000000015</v>
      </c>
      <c r="AJ48">
        <f t="shared" si="19"/>
        <v>0.50214999999999999</v>
      </c>
      <c r="AK48">
        <f t="shared" si="20"/>
        <v>0.13519230769230769</v>
      </c>
      <c r="AL48">
        <f t="shared" si="21"/>
        <v>0.11628541666666668</v>
      </c>
      <c r="AM48">
        <f t="shared" si="32"/>
        <v>100.43</v>
      </c>
      <c r="AN48">
        <f t="shared" si="33"/>
        <v>79.087499999999991</v>
      </c>
      <c r="AO48">
        <f t="shared" si="22"/>
        <v>139.54250000000002</v>
      </c>
      <c r="AP48">
        <f t="shared" si="34"/>
        <v>319.06</v>
      </c>
      <c r="AQ48" t="str">
        <f t="shared" si="35"/>
        <v>whey</v>
      </c>
      <c r="AR48" t="str">
        <f t="shared" si="36"/>
        <v>chocolate</v>
      </c>
      <c r="AS48" t="s">
        <v>105</v>
      </c>
    </row>
    <row r="49" spans="1:45" x14ac:dyDescent="0.25">
      <c r="A49" t="s">
        <v>186</v>
      </c>
      <c r="B49" t="s">
        <v>33</v>
      </c>
      <c r="C49">
        <v>34</v>
      </c>
      <c r="D49">
        <v>5</v>
      </c>
      <c r="E49">
        <v>1</v>
      </c>
      <c r="F49">
        <v>115</v>
      </c>
      <c r="G49" t="s">
        <v>51</v>
      </c>
      <c r="H49" t="s">
        <v>45</v>
      </c>
      <c r="I49" t="s">
        <v>75</v>
      </c>
      <c r="J49">
        <v>3</v>
      </c>
      <c r="K49" t="s">
        <v>54</v>
      </c>
      <c r="L49" t="s">
        <v>55</v>
      </c>
      <c r="M49" t="s">
        <v>56</v>
      </c>
      <c r="N49" t="s">
        <v>63</v>
      </c>
      <c r="O49" t="s">
        <v>78</v>
      </c>
      <c r="P49">
        <f t="shared" si="6"/>
        <v>61</v>
      </c>
      <c r="Q49">
        <f t="shared" si="7"/>
        <v>21.726686374630475</v>
      </c>
      <c r="R49" s="1">
        <f t="shared" si="8"/>
        <v>0.28492023649556569</v>
      </c>
      <c r="S49">
        <f t="shared" si="9"/>
        <v>32.765827196990053</v>
      </c>
      <c r="T49">
        <f t="shared" si="10"/>
        <v>82.234172803009955</v>
      </c>
      <c r="U49">
        <f t="shared" si="11"/>
        <v>1282.1500000000001</v>
      </c>
      <c r="V49">
        <v>1987.33</v>
      </c>
      <c r="W49">
        <v>1038.58</v>
      </c>
      <c r="X49">
        <v>82.23</v>
      </c>
      <c r="Y49">
        <v>41.12</v>
      </c>
      <c r="Z49">
        <f t="shared" si="12"/>
        <v>84.894999999999982</v>
      </c>
      <c r="AA49">
        <f t="shared" si="13"/>
        <v>208.24499999999998</v>
      </c>
      <c r="AB49">
        <f t="shared" si="14"/>
        <v>328.92</v>
      </c>
      <c r="AC49">
        <f t="shared" si="15"/>
        <v>370.08</v>
      </c>
      <c r="AD49">
        <f t="shared" si="16"/>
        <v>339.57999999999993</v>
      </c>
      <c r="AE49">
        <f t="shared" si="17"/>
        <v>1038.58</v>
      </c>
      <c r="AF49">
        <f t="shared" ref="AF49:AH50" si="40">X49/3</f>
        <v>27.41</v>
      </c>
      <c r="AG49">
        <f t="shared" si="40"/>
        <v>13.706666666666665</v>
      </c>
      <c r="AH49">
        <f t="shared" si="40"/>
        <v>28.298333333333328</v>
      </c>
      <c r="AI49">
        <f t="shared" si="31"/>
        <v>69.414999999999992</v>
      </c>
      <c r="AJ49">
        <f t="shared" si="19"/>
        <v>0.54820000000000002</v>
      </c>
      <c r="AK49">
        <f t="shared" si="20"/>
        <v>0.21087179487179486</v>
      </c>
      <c r="AL49">
        <f t="shared" si="21"/>
        <v>9.432777777777776E-2</v>
      </c>
      <c r="AM49">
        <f t="shared" si="32"/>
        <v>109.64</v>
      </c>
      <c r="AN49">
        <f t="shared" si="33"/>
        <v>123.35999999999999</v>
      </c>
      <c r="AO49">
        <f t="shared" si="22"/>
        <v>113.19333333333331</v>
      </c>
      <c r="AP49">
        <f t="shared" si="34"/>
        <v>346.19333333333333</v>
      </c>
      <c r="AQ49" t="str">
        <f t="shared" si="35"/>
        <v>vegan</v>
      </c>
      <c r="AR49" t="str">
        <f t="shared" si="36"/>
        <v>coffee</v>
      </c>
      <c r="AS49" t="s">
        <v>99</v>
      </c>
    </row>
    <row r="50" spans="1:45" x14ac:dyDescent="0.25">
      <c r="A50" t="s">
        <v>187</v>
      </c>
      <c r="B50" t="s">
        <v>33</v>
      </c>
      <c r="C50">
        <v>34</v>
      </c>
      <c r="D50">
        <v>5</v>
      </c>
      <c r="E50">
        <v>6</v>
      </c>
      <c r="F50">
        <v>108</v>
      </c>
      <c r="G50" t="s">
        <v>60</v>
      </c>
      <c r="H50" t="s">
        <v>35</v>
      </c>
      <c r="I50" t="s">
        <v>36</v>
      </c>
      <c r="J50">
        <v>3</v>
      </c>
      <c r="K50" t="s">
        <v>54</v>
      </c>
      <c r="L50" t="s">
        <v>55</v>
      </c>
      <c r="M50" t="s">
        <v>56</v>
      </c>
      <c r="N50" t="s">
        <v>57</v>
      </c>
      <c r="O50" t="s">
        <v>81</v>
      </c>
      <c r="P50">
        <f t="shared" si="6"/>
        <v>66</v>
      </c>
      <c r="Q50">
        <f t="shared" si="7"/>
        <v>17.429752066115704</v>
      </c>
      <c r="R50" s="1">
        <f t="shared" si="8"/>
        <v>0.23335702479338841</v>
      </c>
      <c r="S50">
        <f t="shared" si="9"/>
        <v>25.202558677685946</v>
      </c>
      <c r="T50">
        <f t="shared" si="10"/>
        <v>82.797441322314057</v>
      </c>
      <c r="U50">
        <f t="shared" si="11"/>
        <v>1275.2</v>
      </c>
      <c r="V50">
        <v>1530.24</v>
      </c>
      <c r="W50">
        <v>1280.24</v>
      </c>
      <c r="X50">
        <v>82.8</v>
      </c>
      <c r="Y50">
        <v>28.98</v>
      </c>
      <c r="Z50">
        <f t="shared" si="12"/>
        <v>172.05500000000001</v>
      </c>
      <c r="AA50">
        <f t="shared" si="13"/>
        <v>283.83500000000004</v>
      </c>
      <c r="AB50">
        <f t="shared" si="14"/>
        <v>331.2</v>
      </c>
      <c r="AC50">
        <f t="shared" si="15"/>
        <v>260.82</v>
      </c>
      <c r="AD50">
        <f t="shared" si="16"/>
        <v>688.22</v>
      </c>
      <c r="AE50">
        <f t="shared" si="17"/>
        <v>1280.24</v>
      </c>
      <c r="AF50">
        <f t="shared" si="40"/>
        <v>27.599999999999998</v>
      </c>
      <c r="AG50">
        <f t="shared" si="40"/>
        <v>9.66</v>
      </c>
      <c r="AH50">
        <f t="shared" si="40"/>
        <v>57.351666666666667</v>
      </c>
      <c r="AI50">
        <f t="shared" si="31"/>
        <v>94.611666666666665</v>
      </c>
      <c r="AJ50">
        <f t="shared" si="19"/>
        <v>0.55199999999999994</v>
      </c>
      <c r="AK50">
        <f t="shared" si="20"/>
        <v>0.14861538461538462</v>
      </c>
      <c r="AL50">
        <f t="shared" si="21"/>
        <v>0.19117222222222222</v>
      </c>
      <c r="AM50">
        <f t="shared" si="32"/>
        <v>110.39999999999999</v>
      </c>
      <c r="AN50">
        <f t="shared" si="33"/>
        <v>86.94</v>
      </c>
      <c r="AO50">
        <f t="shared" si="22"/>
        <v>229.40666666666667</v>
      </c>
      <c r="AP50">
        <f t="shared" si="34"/>
        <v>426.74666666666667</v>
      </c>
      <c r="AQ50" t="str">
        <f t="shared" si="35"/>
        <v>vegan</v>
      </c>
      <c r="AR50" t="str">
        <f t="shared" si="36"/>
        <v>chai</v>
      </c>
      <c r="AS50" t="s">
        <v>117</v>
      </c>
    </row>
    <row r="51" spans="1:45" x14ac:dyDescent="0.25">
      <c r="A51" t="s">
        <v>202</v>
      </c>
      <c r="B51" t="s">
        <v>33</v>
      </c>
      <c r="C51">
        <v>35</v>
      </c>
      <c r="D51">
        <v>5</v>
      </c>
      <c r="E51">
        <v>5</v>
      </c>
      <c r="F51">
        <v>145</v>
      </c>
      <c r="G51" t="s">
        <v>60</v>
      </c>
      <c r="H51" t="s">
        <v>35</v>
      </c>
      <c r="I51" t="s">
        <v>36</v>
      </c>
      <c r="J51" t="s">
        <v>94</v>
      </c>
      <c r="K51" t="s">
        <v>54</v>
      </c>
      <c r="L51" t="s">
        <v>39</v>
      </c>
      <c r="M51" t="s">
        <v>56</v>
      </c>
      <c r="N51" t="s">
        <v>71</v>
      </c>
      <c r="O51" t="s">
        <v>81</v>
      </c>
      <c r="P51">
        <f t="shared" si="6"/>
        <v>65</v>
      </c>
      <c r="Q51">
        <f t="shared" si="7"/>
        <v>24.12662721893491</v>
      </c>
      <c r="R51" s="1">
        <f t="shared" si="8"/>
        <v>0.31601952662721894</v>
      </c>
      <c r="S51">
        <f t="shared" si="9"/>
        <v>45.822831360946743</v>
      </c>
      <c r="T51">
        <f t="shared" si="10"/>
        <v>99.177168639053264</v>
      </c>
      <c r="U51">
        <f t="shared" si="11"/>
        <v>1426.75</v>
      </c>
      <c r="V51">
        <v>1712.1</v>
      </c>
      <c r="W51">
        <v>1462.1</v>
      </c>
      <c r="X51">
        <v>99.18</v>
      </c>
      <c r="Y51">
        <v>34.71</v>
      </c>
      <c r="Z51">
        <f t="shared" si="12"/>
        <v>188.24749999999997</v>
      </c>
      <c r="AA51">
        <f t="shared" si="13"/>
        <v>322.13749999999999</v>
      </c>
      <c r="AB51">
        <f t="shared" si="14"/>
        <v>396.72</v>
      </c>
      <c r="AC51">
        <f t="shared" si="15"/>
        <v>312.39</v>
      </c>
      <c r="AD51">
        <f t="shared" si="16"/>
        <v>752.9899999999999</v>
      </c>
      <c r="AE51">
        <f t="shared" si="17"/>
        <v>1462.1</v>
      </c>
      <c r="AF51">
        <f>X51/4</f>
        <v>24.795000000000002</v>
      </c>
      <c r="AG51">
        <f>Y51/4</f>
        <v>8.6775000000000002</v>
      </c>
      <c r="AH51">
        <f>Z51/4</f>
        <v>47.061874999999993</v>
      </c>
      <c r="AI51">
        <f t="shared" si="31"/>
        <v>80.534374999999997</v>
      </c>
      <c r="AJ51">
        <f t="shared" si="19"/>
        <v>0.49590000000000001</v>
      </c>
      <c r="AK51">
        <f t="shared" si="20"/>
        <v>0.13350000000000001</v>
      </c>
      <c r="AL51">
        <f t="shared" si="21"/>
        <v>0.15687291666666664</v>
      </c>
      <c r="AM51">
        <f t="shared" si="32"/>
        <v>99.18</v>
      </c>
      <c r="AN51">
        <f t="shared" si="33"/>
        <v>78.097499999999997</v>
      </c>
      <c r="AO51">
        <f t="shared" si="22"/>
        <v>188.24749999999997</v>
      </c>
      <c r="AP51">
        <f t="shared" si="34"/>
        <v>365.52499999999998</v>
      </c>
      <c r="AQ51" t="str">
        <f t="shared" si="35"/>
        <v>whey</v>
      </c>
      <c r="AR51" t="str">
        <f t="shared" si="36"/>
        <v>chai</v>
      </c>
      <c r="AS51" t="s">
        <v>105</v>
      </c>
    </row>
    <row r="52" spans="1:45" x14ac:dyDescent="0.25">
      <c r="A52" t="s">
        <v>203</v>
      </c>
      <c r="B52" t="s">
        <v>33</v>
      </c>
      <c r="C52">
        <v>36</v>
      </c>
      <c r="D52">
        <v>5</v>
      </c>
      <c r="E52">
        <v>6</v>
      </c>
      <c r="F52">
        <v>150</v>
      </c>
      <c r="G52" t="s">
        <v>60</v>
      </c>
      <c r="H52" t="s">
        <v>35</v>
      </c>
      <c r="I52" t="s">
        <v>36</v>
      </c>
      <c r="J52" t="s">
        <v>94</v>
      </c>
      <c r="K52" t="s">
        <v>54</v>
      </c>
      <c r="L52" t="s">
        <v>39</v>
      </c>
      <c r="M52" t="s">
        <v>56</v>
      </c>
      <c r="N52" t="s">
        <v>47</v>
      </c>
      <c r="O52" t="s">
        <v>78</v>
      </c>
      <c r="P52">
        <f t="shared" si="6"/>
        <v>66</v>
      </c>
      <c r="Q52">
        <f t="shared" si="7"/>
        <v>24.207988980716255</v>
      </c>
      <c r="R52" s="1">
        <f t="shared" si="8"/>
        <v>0.31929586776859509</v>
      </c>
      <c r="S52">
        <f t="shared" si="9"/>
        <v>47.894380165289263</v>
      </c>
      <c r="T52">
        <f t="shared" si="10"/>
        <v>102.10561983471074</v>
      </c>
      <c r="U52">
        <f t="shared" si="11"/>
        <v>1448.5</v>
      </c>
      <c r="V52">
        <v>1738.2</v>
      </c>
      <c r="W52">
        <v>1488.2</v>
      </c>
      <c r="X52">
        <v>102.11</v>
      </c>
      <c r="Y52">
        <v>35.74</v>
      </c>
      <c r="Z52">
        <f t="shared" si="12"/>
        <v>189.52500000000001</v>
      </c>
      <c r="AA52">
        <f t="shared" si="13"/>
        <v>327.375</v>
      </c>
      <c r="AB52">
        <f t="shared" si="14"/>
        <v>408.44</v>
      </c>
      <c r="AC52">
        <f t="shared" si="15"/>
        <v>321.66000000000003</v>
      </c>
      <c r="AD52">
        <f t="shared" si="16"/>
        <v>758.1</v>
      </c>
      <c r="AE52">
        <f t="shared" si="17"/>
        <v>1488.2</v>
      </c>
      <c r="AF52">
        <f t="shared" ref="AF52:AF55" si="41">X52/4</f>
        <v>25.5275</v>
      </c>
      <c r="AG52">
        <f t="shared" ref="AG52:AH55" si="42">Y52/4</f>
        <v>8.9350000000000005</v>
      </c>
      <c r="AH52">
        <f t="shared" si="42"/>
        <v>47.381250000000001</v>
      </c>
      <c r="AI52">
        <f t="shared" si="31"/>
        <v>81.84375</v>
      </c>
      <c r="AJ52">
        <f t="shared" si="19"/>
        <v>0.51054999999999995</v>
      </c>
      <c r="AK52">
        <f t="shared" si="20"/>
        <v>0.13746153846153847</v>
      </c>
      <c r="AL52">
        <f t="shared" si="21"/>
        <v>0.15793750000000001</v>
      </c>
      <c r="AM52">
        <f t="shared" si="32"/>
        <v>102.11</v>
      </c>
      <c r="AN52">
        <f t="shared" si="33"/>
        <v>80.415000000000006</v>
      </c>
      <c r="AO52">
        <f t="shared" si="22"/>
        <v>189.52500000000001</v>
      </c>
      <c r="AP52">
        <f t="shared" si="34"/>
        <v>372.05</v>
      </c>
      <c r="AQ52" t="str">
        <f t="shared" si="35"/>
        <v>whey</v>
      </c>
      <c r="AR52" t="str">
        <f t="shared" si="36"/>
        <v>coffee</v>
      </c>
      <c r="AS52" t="s">
        <v>73</v>
      </c>
    </row>
    <row r="53" spans="1:45" x14ac:dyDescent="0.25">
      <c r="A53" t="s">
        <v>204</v>
      </c>
      <c r="B53" t="s">
        <v>33</v>
      </c>
      <c r="C53">
        <v>46</v>
      </c>
      <c r="D53">
        <v>5</v>
      </c>
      <c r="E53">
        <v>3</v>
      </c>
      <c r="F53">
        <v>140</v>
      </c>
      <c r="G53" t="s">
        <v>60</v>
      </c>
      <c r="H53" t="s">
        <v>35</v>
      </c>
      <c r="I53" t="s">
        <v>36</v>
      </c>
      <c r="J53" t="s">
        <v>94</v>
      </c>
      <c r="K53" t="s">
        <v>54</v>
      </c>
      <c r="L53" t="s">
        <v>39</v>
      </c>
      <c r="M53" t="s">
        <v>66</v>
      </c>
      <c r="N53" t="s">
        <v>41</v>
      </c>
      <c r="O53" t="s">
        <v>48</v>
      </c>
      <c r="P53">
        <f t="shared" si="6"/>
        <v>63</v>
      </c>
      <c r="Q53">
        <f t="shared" si="7"/>
        <v>24.797178130511462</v>
      </c>
      <c r="R53" s="1">
        <f t="shared" si="8"/>
        <v>0.34936613756613755</v>
      </c>
      <c r="S53">
        <f t="shared" si="9"/>
        <v>48.911259259259253</v>
      </c>
      <c r="T53">
        <f t="shared" si="10"/>
        <v>91.088740740740747</v>
      </c>
      <c r="U53">
        <f t="shared" si="11"/>
        <v>1343.8999999999999</v>
      </c>
      <c r="V53">
        <v>1612.68</v>
      </c>
      <c r="W53">
        <v>1362.68</v>
      </c>
      <c r="X53">
        <v>91.08</v>
      </c>
      <c r="Y53">
        <v>31.88</v>
      </c>
      <c r="Z53">
        <f t="shared" si="12"/>
        <v>177.86</v>
      </c>
      <c r="AA53">
        <f t="shared" si="13"/>
        <v>300.82</v>
      </c>
      <c r="AB53">
        <f t="shared" si="14"/>
        <v>364.32</v>
      </c>
      <c r="AC53">
        <f t="shared" si="15"/>
        <v>286.92</v>
      </c>
      <c r="AD53">
        <f t="shared" si="16"/>
        <v>711.44</v>
      </c>
      <c r="AE53">
        <f t="shared" si="17"/>
        <v>1362.68</v>
      </c>
      <c r="AF53">
        <f t="shared" si="41"/>
        <v>22.77</v>
      </c>
      <c r="AG53">
        <f t="shared" si="42"/>
        <v>7.97</v>
      </c>
      <c r="AH53">
        <f t="shared" si="42"/>
        <v>44.465000000000003</v>
      </c>
      <c r="AI53">
        <f t="shared" si="31"/>
        <v>75.204999999999998</v>
      </c>
      <c r="AJ53">
        <f t="shared" si="19"/>
        <v>0.45539999999999997</v>
      </c>
      <c r="AK53">
        <f t="shared" si="20"/>
        <v>0.12261538461538461</v>
      </c>
      <c r="AL53">
        <f t="shared" si="21"/>
        <v>0.14821666666666669</v>
      </c>
      <c r="AM53">
        <f t="shared" si="32"/>
        <v>91.08</v>
      </c>
      <c r="AN53">
        <f t="shared" si="33"/>
        <v>71.73</v>
      </c>
      <c r="AO53">
        <f t="shared" si="22"/>
        <v>177.86</v>
      </c>
      <c r="AP53">
        <f t="shared" si="34"/>
        <v>340.67</v>
      </c>
      <c r="AQ53" t="str">
        <f t="shared" si="35"/>
        <v>whey</v>
      </c>
      <c r="AR53" t="str">
        <f t="shared" si="36"/>
        <v>vanilla</v>
      </c>
      <c r="AS53" t="s">
        <v>114</v>
      </c>
    </row>
    <row r="54" spans="1:45" x14ac:dyDescent="0.25">
      <c r="A54" t="s">
        <v>207</v>
      </c>
      <c r="B54" t="s">
        <v>33</v>
      </c>
      <c r="C54">
        <v>37</v>
      </c>
      <c r="D54">
        <v>5</v>
      </c>
      <c r="E54">
        <v>5</v>
      </c>
      <c r="F54">
        <v>108</v>
      </c>
      <c r="G54" t="s">
        <v>60</v>
      </c>
      <c r="H54" t="s">
        <v>45</v>
      </c>
      <c r="I54" t="s">
        <v>75</v>
      </c>
      <c r="J54" t="s">
        <v>94</v>
      </c>
      <c r="K54" t="s">
        <v>54</v>
      </c>
      <c r="L54" t="s">
        <v>55</v>
      </c>
      <c r="M54" t="s">
        <v>66</v>
      </c>
      <c r="N54" t="s">
        <v>57</v>
      </c>
      <c r="O54" t="s">
        <v>72</v>
      </c>
      <c r="P54">
        <f t="shared" si="6"/>
        <v>65</v>
      </c>
      <c r="Q54">
        <f t="shared" si="7"/>
        <v>17.970177514792901</v>
      </c>
      <c r="R54" s="1">
        <f t="shared" si="8"/>
        <v>0.24674213017751484</v>
      </c>
      <c r="S54">
        <f t="shared" si="9"/>
        <v>26.648150059171602</v>
      </c>
      <c r="T54">
        <f t="shared" si="10"/>
        <v>81.351849940828401</v>
      </c>
      <c r="U54">
        <f t="shared" si="11"/>
        <v>1256.3999999999999</v>
      </c>
      <c r="V54">
        <v>1947.42</v>
      </c>
      <c r="W54">
        <v>1257.68</v>
      </c>
      <c r="X54">
        <v>81.349999999999994</v>
      </c>
      <c r="Y54">
        <v>28.47</v>
      </c>
      <c r="Z54">
        <f t="shared" si="12"/>
        <v>169.01250000000002</v>
      </c>
      <c r="AA54">
        <f t="shared" si="13"/>
        <v>278.83249999999998</v>
      </c>
      <c r="AB54">
        <f t="shared" si="14"/>
        <v>325.39999999999998</v>
      </c>
      <c r="AC54">
        <f t="shared" si="15"/>
        <v>256.23</v>
      </c>
      <c r="AD54">
        <f t="shared" si="16"/>
        <v>676.05000000000007</v>
      </c>
      <c r="AE54">
        <f t="shared" si="17"/>
        <v>1257.68</v>
      </c>
      <c r="AF54">
        <f t="shared" si="41"/>
        <v>20.337499999999999</v>
      </c>
      <c r="AG54">
        <f t="shared" si="42"/>
        <v>7.1174999999999997</v>
      </c>
      <c r="AH54">
        <f t="shared" si="42"/>
        <v>42.253125000000004</v>
      </c>
      <c r="AI54">
        <f t="shared" si="31"/>
        <v>69.708124999999995</v>
      </c>
      <c r="AJ54">
        <f t="shared" si="19"/>
        <v>0.40674999999999994</v>
      </c>
      <c r="AK54">
        <f t="shared" si="20"/>
        <v>0.1095</v>
      </c>
      <c r="AL54">
        <f t="shared" si="21"/>
        <v>0.14084375000000002</v>
      </c>
      <c r="AM54">
        <f t="shared" si="32"/>
        <v>81.349999999999994</v>
      </c>
      <c r="AN54">
        <f t="shared" si="33"/>
        <v>64.057500000000005</v>
      </c>
      <c r="AO54">
        <f t="shared" si="22"/>
        <v>169.01250000000002</v>
      </c>
      <c r="AP54">
        <f t="shared" si="34"/>
        <v>314.42</v>
      </c>
      <c r="AQ54" t="str">
        <f t="shared" si="35"/>
        <v>vegan</v>
      </c>
      <c r="AR54" t="str">
        <f t="shared" si="36"/>
        <v>chocolate</v>
      </c>
      <c r="AS54" t="s">
        <v>49</v>
      </c>
    </row>
    <row r="55" spans="1:45" x14ac:dyDescent="0.25">
      <c r="A55" t="s">
        <v>208</v>
      </c>
      <c r="B55" t="s">
        <v>33</v>
      </c>
      <c r="C55">
        <v>26</v>
      </c>
      <c r="D55">
        <v>5</v>
      </c>
      <c r="E55">
        <v>7</v>
      </c>
      <c r="F55">
        <v>108</v>
      </c>
      <c r="G55" t="s">
        <v>34</v>
      </c>
      <c r="H55" t="s">
        <v>45</v>
      </c>
      <c r="I55" t="s">
        <v>75</v>
      </c>
      <c r="J55" t="s">
        <v>94</v>
      </c>
      <c r="K55" t="s">
        <v>54</v>
      </c>
      <c r="L55" t="s">
        <v>55</v>
      </c>
      <c r="M55" t="s">
        <v>101</v>
      </c>
      <c r="N55" t="s">
        <v>63</v>
      </c>
      <c r="O55" t="s">
        <v>58</v>
      </c>
      <c r="P55">
        <f t="shared" si="6"/>
        <v>67</v>
      </c>
      <c r="Q55">
        <f t="shared" si="7"/>
        <v>16.913343729115617</v>
      </c>
      <c r="R55" s="1">
        <f t="shared" si="8"/>
        <v>0.2087601247493874</v>
      </c>
      <c r="S55">
        <f t="shared" si="9"/>
        <v>22.54609347293384</v>
      </c>
      <c r="T55">
        <f t="shared" si="10"/>
        <v>85.453906527066152</v>
      </c>
      <c r="U55">
        <f t="shared" si="11"/>
        <v>1317.5</v>
      </c>
      <c r="V55">
        <v>2042.13</v>
      </c>
      <c r="W55">
        <v>1581</v>
      </c>
      <c r="X55">
        <v>85.45</v>
      </c>
      <c r="Y55">
        <v>29.91</v>
      </c>
      <c r="Z55">
        <f t="shared" si="12"/>
        <v>242.5025</v>
      </c>
      <c r="AA55">
        <f t="shared" si="13"/>
        <v>357.86250000000001</v>
      </c>
      <c r="AB55">
        <f t="shared" si="14"/>
        <v>341.8</v>
      </c>
      <c r="AC55">
        <f t="shared" si="15"/>
        <v>269.19</v>
      </c>
      <c r="AD55">
        <f t="shared" si="16"/>
        <v>970.01</v>
      </c>
      <c r="AE55">
        <f t="shared" si="17"/>
        <v>1581</v>
      </c>
      <c r="AF55">
        <f t="shared" si="41"/>
        <v>21.362500000000001</v>
      </c>
      <c r="AG55">
        <f t="shared" si="42"/>
        <v>7.4775</v>
      </c>
      <c r="AH55">
        <f t="shared" si="42"/>
        <v>60.625624999999999</v>
      </c>
      <c r="AI55">
        <f t="shared" si="31"/>
        <v>89.465625000000003</v>
      </c>
      <c r="AJ55">
        <f t="shared" si="19"/>
        <v>0.42725000000000002</v>
      </c>
      <c r="AK55">
        <f t="shared" si="20"/>
        <v>0.11503846153846153</v>
      </c>
      <c r="AL55">
        <f t="shared" si="21"/>
        <v>0.20208541666666666</v>
      </c>
      <c r="AM55">
        <f t="shared" si="32"/>
        <v>85.45</v>
      </c>
      <c r="AN55">
        <f t="shared" si="33"/>
        <v>67.297499999999999</v>
      </c>
      <c r="AO55">
        <f t="shared" si="22"/>
        <v>242.5025</v>
      </c>
      <c r="AP55">
        <f t="shared" si="34"/>
        <v>395.25</v>
      </c>
      <c r="AQ55" t="str">
        <f t="shared" si="35"/>
        <v>vegan</v>
      </c>
      <c r="AR55" t="str">
        <f t="shared" si="36"/>
        <v>tumeric</v>
      </c>
      <c r="AS55" t="s">
        <v>79</v>
      </c>
    </row>
    <row r="56" spans="1:45" x14ac:dyDescent="0.25">
      <c r="A56" t="s">
        <v>209</v>
      </c>
      <c r="B56" t="s">
        <v>33</v>
      </c>
      <c r="C56">
        <v>47</v>
      </c>
      <c r="D56">
        <v>5</v>
      </c>
      <c r="E56">
        <v>6</v>
      </c>
      <c r="F56">
        <v>120</v>
      </c>
      <c r="G56" t="s">
        <v>60</v>
      </c>
      <c r="H56" t="s">
        <v>45</v>
      </c>
      <c r="I56" t="s">
        <v>80</v>
      </c>
      <c r="J56">
        <v>3</v>
      </c>
      <c r="K56" t="s">
        <v>54</v>
      </c>
      <c r="L56" t="s">
        <v>39</v>
      </c>
      <c r="M56" t="s">
        <v>56</v>
      </c>
      <c r="N56" t="s">
        <v>41</v>
      </c>
      <c r="O56" t="s">
        <v>72</v>
      </c>
      <c r="P56">
        <f t="shared" si="6"/>
        <v>66</v>
      </c>
      <c r="Q56">
        <f t="shared" si="7"/>
        <v>19.366391184573004</v>
      </c>
      <c r="R56" s="1">
        <f t="shared" si="8"/>
        <v>0.28649669421487611</v>
      </c>
      <c r="S56">
        <f t="shared" si="9"/>
        <v>34.379603305785132</v>
      </c>
      <c r="T56">
        <f t="shared" si="10"/>
        <v>85.620396694214861</v>
      </c>
      <c r="U56">
        <f t="shared" si="11"/>
        <v>1266.3</v>
      </c>
      <c r="V56">
        <v>1962.77</v>
      </c>
      <c r="W56">
        <v>1269.56</v>
      </c>
      <c r="X56">
        <v>85.62</v>
      </c>
      <c r="Y56">
        <v>29.97</v>
      </c>
      <c r="Z56">
        <f t="shared" si="12"/>
        <v>164.33749999999998</v>
      </c>
      <c r="AA56">
        <f t="shared" si="13"/>
        <v>279.92750000000001</v>
      </c>
      <c r="AB56">
        <f t="shared" si="14"/>
        <v>342.48</v>
      </c>
      <c r="AC56">
        <f t="shared" si="15"/>
        <v>269.73</v>
      </c>
      <c r="AD56">
        <f t="shared" si="16"/>
        <v>657.34999999999991</v>
      </c>
      <c r="AE56">
        <f t="shared" si="17"/>
        <v>1269.56</v>
      </c>
      <c r="AF56">
        <f>X56/3</f>
        <v>28.540000000000003</v>
      </c>
      <c r="AG56">
        <f>Y56/3</f>
        <v>9.99</v>
      </c>
      <c r="AH56">
        <f>Z56/3</f>
        <v>54.779166666666661</v>
      </c>
      <c r="AI56">
        <f t="shared" si="31"/>
        <v>93.30916666666667</v>
      </c>
      <c r="AJ56">
        <f t="shared" si="19"/>
        <v>0.57080000000000009</v>
      </c>
      <c r="AK56">
        <f t="shared" si="20"/>
        <v>0.15369230769230768</v>
      </c>
      <c r="AL56">
        <f t="shared" si="21"/>
        <v>0.18259722222222222</v>
      </c>
      <c r="AM56">
        <f t="shared" si="32"/>
        <v>114.16000000000001</v>
      </c>
      <c r="AN56">
        <f t="shared" si="33"/>
        <v>89.91</v>
      </c>
      <c r="AO56">
        <f t="shared" si="22"/>
        <v>219.11666666666665</v>
      </c>
      <c r="AP56">
        <f t="shared" si="34"/>
        <v>423.18666666666661</v>
      </c>
      <c r="AQ56" t="str">
        <f t="shared" si="35"/>
        <v>whey</v>
      </c>
      <c r="AR56" t="str">
        <f t="shared" si="36"/>
        <v>chocolate</v>
      </c>
      <c r="AS56" t="s">
        <v>105</v>
      </c>
    </row>
    <row r="57" spans="1:45" x14ac:dyDescent="0.25">
      <c r="A57" t="s">
        <v>210</v>
      </c>
      <c r="B57" t="s">
        <v>33</v>
      </c>
      <c r="C57">
        <v>27</v>
      </c>
      <c r="D57">
        <v>5</v>
      </c>
      <c r="E57">
        <v>5</v>
      </c>
      <c r="F57">
        <v>105</v>
      </c>
      <c r="G57" t="s">
        <v>34</v>
      </c>
      <c r="H57" t="s">
        <v>52</v>
      </c>
      <c r="I57" t="s">
        <v>75</v>
      </c>
      <c r="J57">
        <v>3</v>
      </c>
      <c r="K57" t="s">
        <v>38</v>
      </c>
      <c r="L57" t="s">
        <v>55</v>
      </c>
      <c r="M57" t="s">
        <v>119</v>
      </c>
      <c r="N57" t="s">
        <v>47</v>
      </c>
      <c r="O57" t="s">
        <v>42</v>
      </c>
      <c r="P57">
        <f t="shared" si="6"/>
        <v>65</v>
      </c>
      <c r="Q57">
        <f t="shared" si="7"/>
        <v>17.471005917159761</v>
      </c>
      <c r="R57" s="1">
        <f t="shared" si="8"/>
        <v>0.21775207100591715</v>
      </c>
      <c r="S57">
        <f t="shared" si="9"/>
        <v>22.8639674556213</v>
      </c>
      <c r="T57">
        <f t="shared" si="10"/>
        <v>82.136032544378708</v>
      </c>
      <c r="U57">
        <f t="shared" si="11"/>
        <v>1290.3499999999999</v>
      </c>
      <c r="V57">
        <v>1774.23</v>
      </c>
      <c r="W57">
        <v>1548.42</v>
      </c>
      <c r="X57">
        <v>82.14</v>
      </c>
      <c r="Y57">
        <v>28.75</v>
      </c>
      <c r="Z57">
        <f t="shared" si="12"/>
        <v>240.27750000000003</v>
      </c>
      <c r="AA57">
        <f t="shared" si="13"/>
        <v>351.16750000000002</v>
      </c>
      <c r="AB57">
        <f t="shared" si="14"/>
        <v>328.56</v>
      </c>
      <c r="AC57">
        <f t="shared" si="15"/>
        <v>258.75</v>
      </c>
      <c r="AD57">
        <f t="shared" si="16"/>
        <v>961.11000000000013</v>
      </c>
      <c r="AE57">
        <f t="shared" si="17"/>
        <v>1548.42</v>
      </c>
      <c r="AF57">
        <f t="shared" si="18"/>
        <v>8.2140000000000004</v>
      </c>
      <c r="AG57">
        <f>Y57*0.1</f>
        <v>2.875</v>
      </c>
      <c r="AH57">
        <f>Z57*0.1</f>
        <v>24.027750000000005</v>
      </c>
      <c r="AI57">
        <f t="shared" si="31"/>
        <v>35.116750000000003</v>
      </c>
      <c r="AJ57">
        <f t="shared" si="19"/>
        <v>0.16428000000000001</v>
      </c>
      <c r="AK57">
        <f t="shared" si="20"/>
        <v>4.4230769230769233E-2</v>
      </c>
      <c r="AL57">
        <f t="shared" si="21"/>
        <v>8.0092500000000011E-2</v>
      </c>
      <c r="AM57">
        <f t="shared" si="32"/>
        <v>32.856000000000002</v>
      </c>
      <c r="AN57">
        <f t="shared" si="33"/>
        <v>25.875</v>
      </c>
      <c r="AO57">
        <f t="shared" si="22"/>
        <v>96.111000000000018</v>
      </c>
      <c r="AP57">
        <f t="shared" si="34"/>
        <v>154.84200000000001</v>
      </c>
      <c r="AQ57" t="str">
        <f t="shared" si="35"/>
        <v>vegan</v>
      </c>
      <c r="AR57" t="str">
        <f t="shared" si="36"/>
        <v>matcha</v>
      </c>
      <c r="AS57" t="s">
        <v>43</v>
      </c>
    </row>
    <row r="58" spans="1:45" x14ac:dyDescent="0.25">
      <c r="A58" t="s">
        <v>211</v>
      </c>
      <c r="B58" t="s">
        <v>33</v>
      </c>
      <c r="C58">
        <v>45</v>
      </c>
      <c r="D58">
        <v>5</v>
      </c>
      <c r="E58">
        <v>6</v>
      </c>
      <c r="F58">
        <v>155</v>
      </c>
      <c r="G58" t="s">
        <v>60</v>
      </c>
      <c r="H58" t="s">
        <v>35</v>
      </c>
      <c r="I58" t="s">
        <v>36</v>
      </c>
      <c r="J58" t="s">
        <v>94</v>
      </c>
      <c r="K58" t="s">
        <v>54</v>
      </c>
      <c r="L58" t="s">
        <v>39</v>
      </c>
      <c r="M58" t="s">
        <v>101</v>
      </c>
      <c r="N58" t="s">
        <v>71</v>
      </c>
      <c r="O58" t="s">
        <v>48</v>
      </c>
      <c r="P58">
        <f t="shared" si="6"/>
        <v>66</v>
      </c>
      <c r="Q58">
        <f t="shared" si="7"/>
        <v>25.014921946740131</v>
      </c>
      <c r="R58" s="1">
        <f t="shared" si="8"/>
        <v>0.34967906336088156</v>
      </c>
      <c r="S58">
        <f t="shared" si="9"/>
        <v>54.200254820936642</v>
      </c>
      <c r="T58">
        <f t="shared" si="10"/>
        <v>100.79974517906336</v>
      </c>
      <c r="U58">
        <f t="shared" si="11"/>
        <v>1427.95</v>
      </c>
      <c r="V58">
        <v>1713.54</v>
      </c>
      <c r="W58">
        <v>1463.54</v>
      </c>
      <c r="X58">
        <v>100.8</v>
      </c>
      <c r="Y58">
        <v>35.28</v>
      </c>
      <c r="Z58">
        <f t="shared" si="12"/>
        <v>185.70499999999998</v>
      </c>
      <c r="AA58">
        <f t="shared" si="13"/>
        <v>321.78499999999997</v>
      </c>
      <c r="AB58">
        <f t="shared" si="14"/>
        <v>403.2</v>
      </c>
      <c r="AC58">
        <f t="shared" si="15"/>
        <v>317.52</v>
      </c>
      <c r="AD58">
        <f t="shared" si="16"/>
        <v>742.81999999999994</v>
      </c>
      <c r="AE58">
        <f t="shared" si="17"/>
        <v>1463.54</v>
      </c>
      <c r="AF58">
        <f>X58/4</f>
        <v>25.2</v>
      </c>
      <c r="AG58">
        <f>Y58/4</f>
        <v>8.82</v>
      </c>
      <c r="AH58">
        <f>Z58/4</f>
        <v>46.426249999999996</v>
      </c>
      <c r="AI58">
        <f t="shared" si="31"/>
        <v>80.446249999999992</v>
      </c>
      <c r="AJ58">
        <f t="shared" si="19"/>
        <v>0.504</v>
      </c>
      <c r="AK58">
        <f t="shared" si="20"/>
        <v>0.1356923076923077</v>
      </c>
      <c r="AL58">
        <f t="shared" si="21"/>
        <v>0.15475416666666666</v>
      </c>
      <c r="AM58">
        <f t="shared" si="32"/>
        <v>100.8</v>
      </c>
      <c r="AN58">
        <f t="shared" si="33"/>
        <v>79.38</v>
      </c>
      <c r="AO58">
        <f t="shared" si="22"/>
        <v>185.70499999999998</v>
      </c>
      <c r="AP58">
        <f t="shared" si="34"/>
        <v>365.88499999999999</v>
      </c>
      <c r="AQ58" t="str">
        <f t="shared" si="35"/>
        <v>whey</v>
      </c>
      <c r="AR58" t="str">
        <f t="shared" si="36"/>
        <v>vanilla</v>
      </c>
      <c r="AS58" t="s">
        <v>90</v>
      </c>
    </row>
    <row r="59" spans="1:45" x14ac:dyDescent="0.25">
      <c r="A59" t="s">
        <v>212</v>
      </c>
      <c r="B59" t="s">
        <v>33</v>
      </c>
      <c r="C59">
        <v>33</v>
      </c>
      <c r="D59">
        <v>5</v>
      </c>
      <c r="E59">
        <v>4</v>
      </c>
      <c r="F59">
        <v>125</v>
      </c>
      <c r="G59" t="s">
        <v>60</v>
      </c>
      <c r="H59" t="s">
        <v>52</v>
      </c>
      <c r="I59" t="s">
        <v>75</v>
      </c>
      <c r="J59">
        <v>3</v>
      </c>
      <c r="K59" t="s">
        <v>54</v>
      </c>
      <c r="L59" t="s">
        <v>55</v>
      </c>
      <c r="M59" t="s">
        <v>66</v>
      </c>
      <c r="N59" t="s">
        <v>57</v>
      </c>
      <c r="O59" t="s">
        <v>58</v>
      </c>
      <c r="P59">
        <f t="shared" si="6"/>
        <v>64</v>
      </c>
      <c r="Q59">
        <f t="shared" si="7"/>
        <v>21.453857421875</v>
      </c>
      <c r="R59" s="1">
        <f t="shared" si="8"/>
        <v>0.27934628906250003</v>
      </c>
      <c r="S59">
        <f t="shared" si="9"/>
        <v>34.918286132812504</v>
      </c>
      <c r="T59">
        <f t="shared" si="10"/>
        <v>90.081713867187489</v>
      </c>
      <c r="U59">
        <f t="shared" si="11"/>
        <v>1344.45</v>
      </c>
      <c r="V59">
        <v>1848.62</v>
      </c>
      <c r="W59">
        <v>1363.34</v>
      </c>
      <c r="X59">
        <v>90.1</v>
      </c>
      <c r="Y59">
        <v>31.53</v>
      </c>
      <c r="Z59">
        <f t="shared" si="12"/>
        <v>179.79249999999999</v>
      </c>
      <c r="AA59">
        <f t="shared" si="13"/>
        <v>301.42250000000001</v>
      </c>
      <c r="AB59">
        <f t="shared" si="14"/>
        <v>360.4</v>
      </c>
      <c r="AC59">
        <f t="shared" si="15"/>
        <v>283.77</v>
      </c>
      <c r="AD59">
        <f t="shared" si="16"/>
        <v>719.17</v>
      </c>
      <c r="AE59">
        <f t="shared" si="17"/>
        <v>1363.34</v>
      </c>
      <c r="AF59">
        <f>X59/3</f>
        <v>30.033333333333331</v>
      </c>
      <c r="AG59">
        <f>Y59/3</f>
        <v>10.51</v>
      </c>
      <c r="AH59">
        <f>Z59/3</f>
        <v>59.930833333333332</v>
      </c>
      <c r="AI59">
        <f t="shared" si="31"/>
        <v>100.47416666666666</v>
      </c>
      <c r="AJ59">
        <f t="shared" si="19"/>
        <v>0.60066666666666668</v>
      </c>
      <c r="AK59">
        <f t="shared" si="20"/>
        <v>0.16169230769230769</v>
      </c>
      <c r="AL59">
        <f t="shared" si="21"/>
        <v>0.19976944444444444</v>
      </c>
      <c r="AM59">
        <f t="shared" si="32"/>
        <v>120.13333333333333</v>
      </c>
      <c r="AN59">
        <f t="shared" si="33"/>
        <v>94.59</v>
      </c>
      <c r="AO59">
        <f t="shared" si="22"/>
        <v>239.72333333333333</v>
      </c>
      <c r="AP59">
        <f t="shared" si="34"/>
        <v>454.44666666666666</v>
      </c>
      <c r="AQ59" t="str">
        <f t="shared" si="35"/>
        <v>vegan</v>
      </c>
      <c r="AR59" t="str">
        <f t="shared" si="36"/>
        <v>tumeric</v>
      </c>
      <c r="AS59" t="s">
        <v>103</v>
      </c>
    </row>
    <row r="60" spans="1:45" x14ac:dyDescent="0.25">
      <c r="A60" t="s">
        <v>213</v>
      </c>
      <c r="B60" t="s">
        <v>33</v>
      </c>
      <c r="C60">
        <v>35</v>
      </c>
      <c r="D60">
        <v>5</v>
      </c>
      <c r="E60">
        <v>7</v>
      </c>
      <c r="F60">
        <v>115</v>
      </c>
      <c r="G60" t="s">
        <v>34</v>
      </c>
      <c r="H60" t="s">
        <v>45</v>
      </c>
      <c r="I60" t="s">
        <v>82</v>
      </c>
      <c r="J60" t="s">
        <v>94</v>
      </c>
      <c r="K60" t="s">
        <v>38</v>
      </c>
      <c r="L60" t="s">
        <v>55</v>
      </c>
      <c r="M60" t="s">
        <v>40</v>
      </c>
      <c r="N60" t="s">
        <v>67</v>
      </c>
      <c r="O60" t="s">
        <v>78</v>
      </c>
      <c r="P60">
        <f t="shared" si="6"/>
        <v>67</v>
      </c>
      <c r="Q60">
        <f t="shared" si="7"/>
        <v>18.009578970817554</v>
      </c>
      <c r="R60" s="1">
        <f t="shared" si="8"/>
        <v>0.24261494764981065</v>
      </c>
      <c r="S60">
        <f t="shared" si="9"/>
        <v>27.900718979728225</v>
      </c>
      <c r="T60">
        <f t="shared" si="10"/>
        <v>87.099281020271775</v>
      </c>
      <c r="U60">
        <f t="shared" si="11"/>
        <v>1305.6500000000001</v>
      </c>
      <c r="V60">
        <v>2023.76</v>
      </c>
      <c r="W60">
        <v>1566.78</v>
      </c>
      <c r="X60">
        <v>87.1</v>
      </c>
      <c r="Y60">
        <v>30.49</v>
      </c>
      <c r="Z60">
        <f t="shared" si="12"/>
        <v>235.99250000000001</v>
      </c>
      <c r="AA60">
        <f t="shared" si="13"/>
        <v>353.58249999999998</v>
      </c>
      <c r="AB60">
        <f t="shared" si="14"/>
        <v>348.4</v>
      </c>
      <c r="AC60">
        <f t="shared" si="15"/>
        <v>274.40999999999997</v>
      </c>
      <c r="AD60">
        <f t="shared" si="16"/>
        <v>943.97</v>
      </c>
      <c r="AE60">
        <f t="shared" si="17"/>
        <v>1566.78</v>
      </c>
      <c r="AF60">
        <f t="shared" si="18"/>
        <v>8.7099999999999991</v>
      </c>
      <c r="AG60">
        <f>Y60*0.1</f>
        <v>3.0489999999999999</v>
      </c>
      <c r="AH60">
        <f>Z60*0.1</f>
        <v>23.599250000000001</v>
      </c>
      <c r="AI60">
        <f t="shared" si="31"/>
        <v>35.358249999999998</v>
      </c>
      <c r="AJ60">
        <f t="shared" si="19"/>
        <v>0.17419999999999999</v>
      </c>
      <c r="AK60">
        <f t="shared" si="20"/>
        <v>4.690769230769231E-2</v>
      </c>
      <c r="AL60">
        <f t="shared" si="21"/>
        <v>7.8664166666666674E-2</v>
      </c>
      <c r="AM60">
        <f t="shared" si="32"/>
        <v>34.839999999999996</v>
      </c>
      <c r="AN60">
        <f t="shared" si="33"/>
        <v>27.440999999999999</v>
      </c>
      <c r="AO60">
        <f t="shared" si="22"/>
        <v>94.397000000000006</v>
      </c>
      <c r="AP60">
        <f t="shared" si="34"/>
        <v>156.678</v>
      </c>
      <c r="AQ60" t="str">
        <f t="shared" si="35"/>
        <v>vegan</v>
      </c>
      <c r="AR60" t="str">
        <f t="shared" si="36"/>
        <v>coffee</v>
      </c>
      <c r="AS60" t="s">
        <v>123</v>
      </c>
    </row>
    <row r="61" spans="1:45" x14ac:dyDescent="0.25">
      <c r="A61" t="s">
        <v>86</v>
      </c>
      <c r="B61" t="s">
        <v>87</v>
      </c>
      <c r="C61">
        <v>52</v>
      </c>
      <c r="D61">
        <v>5</v>
      </c>
      <c r="E61">
        <v>8</v>
      </c>
      <c r="F61">
        <v>188</v>
      </c>
      <c r="G61" t="s">
        <v>88</v>
      </c>
      <c r="H61" t="s">
        <v>52</v>
      </c>
      <c r="I61" t="s">
        <v>75</v>
      </c>
      <c r="J61">
        <v>3</v>
      </c>
      <c r="K61" t="s">
        <v>54</v>
      </c>
      <c r="L61" t="s">
        <v>39</v>
      </c>
      <c r="M61" t="s">
        <v>56</v>
      </c>
      <c r="N61" t="s">
        <v>89</v>
      </c>
      <c r="O61" t="s">
        <v>72</v>
      </c>
      <c r="P61">
        <f>D61*12+E61</f>
        <v>68</v>
      </c>
      <c r="Q61">
        <f t="shared" si="7"/>
        <v>28.582179930795846</v>
      </c>
      <c r="R61" s="1">
        <f>+(((1.2*Q61)+(0.23*C61)-16.2))/100</f>
        <v>0.30058615916955017</v>
      </c>
      <c r="S61">
        <f t="shared" si="9"/>
        <v>56.510197923875431</v>
      </c>
      <c r="T61">
        <f t="shared" si="10"/>
        <v>131.48980207612456</v>
      </c>
      <c r="U61">
        <f>66+(6.23*F61)+(12.7*P61)-(6.8*C61)</f>
        <v>1747.2400000000002</v>
      </c>
      <c r="V61">
        <v>2402.4549999999999</v>
      </c>
      <c r="W61">
        <v>2652.4549999999999</v>
      </c>
      <c r="X61">
        <v>111.1858021</v>
      </c>
      <c r="Y61">
        <v>38.915030729999998</v>
      </c>
      <c r="Z61">
        <f t="shared" si="12"/>
        <v>464.36912875749999</v>
      </c>
      <c r="AA61">
        <f t="shared" si="13"/>
        <v>614.46996158749994</v>
      </c>
      <c r="AB61">
        <f t="shared" si="14"/>
        <v>444.74320840000001</v>
      </c>
      <c r="AC61">
        <f t="shared" si="15"/>
        <v>350.23527657</v>
      </c>
      <c r="AD61">
        <f t="shared" si="16"/>
        <v>1857.47651503</v>
      </c>
      <c r="AE61">
        <f t="shared" si="17"/>
        <v>2652.4549999999999</v>
      </c>
      <c r="AF61">
        <f>X61/3</f>
        <v>37.061934033333337</v>
      </c>
      <c r="AG61">
        <f>Y61/3</f>
        <v>12.971676909999999</v>
      </c>
      <c r="AH61">
        <f>Z61/3</f>
        <v>154.78970958583332</v>
      </c>
      <c r="AI61">
        <f t="shared" si="31"/>
        <v>204.82332052916666</v>
      </c>
      <c r="AJ61">
        <f t="shared" si="19"/>
        <v>0.74123868066666676</v>
      </c>
      <c r="AK61">
        <f t="shared" si="20"/>
        <v>0.19956426015384615</v>
      </c>
      <c r="AL61">
        <f t="shared" si="21"/>
        <v>0.51596569861944441</v>
      </c>
      <c r="AM61">
        <f t="shared" si="32"/>
        <v>148.24773613333335</v>
      </c>
      <c r="AN61">
        <f t="shared" si="33"/>
        <v>116.74509218999999</v>
      </c>
      <c r="AO61">
        <f t="shared" si="22"/>
        <v>619.15883834333329</v>
      </c>
      <c r="AP61">
        <f t="shared" si="34"/>
        <v>884.15166666666664</v>
      </c>
      <c r="AQ61" t="str">
        <f t="shared" si="35"/>
        <v>whey</v>
      </c>
      <c r="AR61" t="str">
        <f t="shared" si="36"/>
        <v>chocolate</v>
      </c>
      <c r="AS61" t="s">
        <v>90</v>
      </c>
    </row>
    <row r="62" spans="1:45" x14ac:dyDescent="0.25">
      <c r="A62" t="s">
        <v>91</v>
      </c>
      <c r="B62" t="s">
        <v>87</v>
      </c>
      <c r="C62">
        <v>32</v>
      </c>
      <c r="D62">
        <v>5</v>
      </c>
      <c r="E62">
        <v>7</v>
      </c>
      <c r="F62">
        <v>180</v>
      </c>
      <c r="G62" t="s">
        <v>88</v>
      </c>
      <c r="H62" t="s">
        <v>61</v>
      </c>
      <c r="I62" t="s">
        <v>62</v>
      </c>
      <c r="J62">
        <v>3</v>
      </c>
      <c r="K62" t="s">
        <v>38</v>
      </c>
      <c r="L62" t="s">
        <v>39</v>
      </c>
      <c r="M62" t="s">
        <v>76</v>
      </c>
      <c r="N62" t="s">
        <v>41</v>
      </c>
      <c r="O62" t="s">
        <v>72</v>
      </c>
      <c r="P62">
        <f t="shared" si="6"/>
        <v>67</v>
      </c>
      <c r="Q62">
        <f t="shared" si="7"/>
        <v>28.188906215192695</v>
      </c>
      <c r="R62" s="1">
        <f t="shared" ref="R62:R114" si="43">+(((1.2*Q62)+(0.23*C62)-16.2))/100</f>
        <v>0.24986687458231235</v>
      </c>
      <c r="S62">
        <f t="shared" ref="S62:S114" si="44">+F62*R62</f>
        <v>44.976037424816226</v>
      </c>
      <c r="T62">
        <f t="shared" ref="T62:T114" si="45">+F62-S62</f>
        <v>135.02396257518376</v>
      </c>
      <c r="U62">
        <f t="shared" ref="U62:U114" si="46">66+(6.23*F62)+(12.7*P62)-(6.8*C62)</f>
        <v>1820.7000000000003</v>
      </c>
      <c r="V62">
        <v>3459.33</v>
      </c>
      <c r="W62">
        <v>2753.46</v>
      </c>
      <c r="X62">
        <v>202.54</v>
      </c>
      <c r="Y62">
        <v>67.510000000000005</v>
      </c>
      <c r="Z62">
        <f t="shared" ref="Z62:Z79" si="47">AD62/4</f>
        <v>333.92750000000001</v>
      </c>
      <c r="AA62">
        <f t="shared" ref="AA62:AA79" si="48">SUM(X62:Z62)</f>
        <v>603.97749999999996</v>
      </c>
      <c r="AB62">
        <f t="shared" ref="AB62:AB79" si="49">X62*4</f>
        <v>810.16</v>
      </c>
      <c r="AC62">
        <f t="shared" ref="AC62:AC79" si="50">Y62*9</f>
        <v>607.59</v>
      </c>
      <c r="AD62">
        <f t="shared" ref="AD62:AD79" si="51">W62-(AB62+AC62)</f>
        <v>1335.71</v>
      </c>
      <c r="AE62">
        <f t="shared" ref="AE62:AE79" si="52">SUM(AB62:AD62)</f>
        <v>2753.46</v>
      </c>
      <c r="AF62">
        <f t="shared" si="18"/>
        <v>20.254000000000001</v>
      </c>
      <c r="AG62">
        <f t="shared" ref="AG62:AH64" si="53">Y62*0.1</f>
        <v>6.7510000000000012</v>
      </c>
      <c r="AH62">
        <f t="shared" si="53"/>
        <v>33.392749999999999</v>
      </c>
      <c r="AI62">
        <f t="shared" si="31"/>
        <v>60.397750000000002</v>
      </c>
      <c r="AJ62">
        <f t="shared" si="19"/>
        <v>0.40508000000000005</v>
      </c>
      <c r="AK62">
        <f t="shared" si="20"/>
        <v>0.10386153846153848</v>
      </c>
      <c r="AL62">
        <f t="shared" si="21"/>
        <v>0.11130916666666667</v>
      </c>
      <c r="AM62">
        <f t="shared" si="32"/>
        <v>81.016000000000005</v>
      </c>
      <c r="AN62">
        <f t="shared" si="33"/>
        <v>60.759000000000015</v>
      </c>
      <c r="AO62">
        <f t="shared" si="22"/>
        <v>133.571</v>
      </c>
      <c r="AP62">
        <f t="shared" si="34"/>
        <v>275.346</v>
      </c>
      <c r="AQ62" t="str">
        <f t="shared" si="35"/>
        <v>whey</v>
      </c>
      <c r="AR62" t="str">
        <f t="shared" si="36"/>
        <v>chocolate</v>
      </c>
      <c r="AS62" t="s">
        <v>92</v>
      </c>
    </row>
    <row r="63" spans="1:45" x14ac:dyDescent="0.25">
      <c r="A63" t="s">
        <v>93</v>
      </c>
      <c r="B63" t="s">
        <v>87</v>
      </c>
      <c r="C63">
        <v>45</v>
      </c>
      <c r="D63">
        <v>6</v>
      </c>
      <c r="E63">
        <v>0</v>
      </c>
      <c r="F63">
        <v>210</v>
      </c>
      <c r="G63" t="s">
        <v>60</v>
      </c>
      <c r="H63" t="s">
        <v>45</v>
      </c>
      <c r="I63" t="s">
        <v>53</v>
      </c>
      <c r="J63" t="s">
        <v>94</v>
      </c>
      <c r="K63" t="s">
        <v>38</v>
      </c>
      <c r="L63" t="s">
        <v>55</v>
      </c>
      <c r="M63" t="s">
        <v>76</v>
      </c>
      <c r="N63" t="s">
        <v>95</v>
      </c>
      <c r="O63" t="s">
        <v>48</v>
      </c>
      <c r="P63">
        <f t="shared" si="6"/>
        <v>72</v>
      </c>
      <c r="Q63">
        <f t="shared" si="7"/>
        <v>28.47800925925926</v>
      </c>
      <c r="R63" s="1">
        <f t="shared" si="43"/>
        <v>0.28323611111111108</v>
      </c>
      <c r="S63">
        <f t="shared" si="44"/>
        <v>59.479583333333323</v>
      </c>
      <c r="T63">
        <f t="shared" si="45"/>
        <v>150.52041666666668</v>
      </c>
      <c r="U63">
        <f t="shared" si="46"/>
        <v>1982.7000000000003</v>
      </c>
      <c r="V63">
        <v>3073.19</v>
      </c>
      <c r="W63">
        <v>2476.21</v>
      </c>
      <c r="X63">
        <v>150.52000000000001</v>
      </c>
      <c r="Y63">
        <v>52.68</v>
      </c>
      <c r="Z63">
        <f t="shared" si="47"/>
        <v>350.0025</v>
      </c>
      <c r="AA63">
        <f t="shared" si="48"/>
        <v>553.20249999999999</v>
      </c>
      <c r="AB63">
        <f t="shared" si="49"/>
        <v>602.08000000000004</v>
      </c>
      <c r="AC63">
        <f t="shared" si="50"/>
        <v>474.12</v>
      </c>
      <c r="AD63">
        <f t="shared" si="51"/>
        <v>1400.01</v>
      </c>
      <c r="AE63">
        <f t="shared" si="52"/>
        <v>2476.21</v>
      </c>
      <c r="AF63">
        <f t="shared" si="18"/>
        <v>15.052000000000001</v>
      </c>
      <c r="AG63">
        <f t="shared" si="53"/>
        <v>5.2680000000000007</v>
      </c>
      <c r="AH63">
        <f t="shared" si="53"/>
        <v>35.000250000000001</v>
      </c>
      <c r="AI63">
        <f t="shared" si="31"/>
        <v>55.320250000000001</v>
      </c>
      <c r="AJ63">
        <f t="shared" si="19"/>
        <v>0.30104000000000003</v>
      </c>
      <c r="AK63">
        <f t="shared" si="20"/>
        <v>8.1046153846153851E-2</v>
      </c>
      <c r="AL63">
        <f t="shared" si="21"/>
        <v>0.11666750000000001</v>
      </c>
      <c r="AM63">
        <f t="shared" si="32"/>
        <v>60.208000000000006</v>
      </c>
      <c r="AN63">
        <f t="shared" si="33"/>
        <v>47.412000000000006</v>
      </c>
      <c r="AO63">
        <f t="shared" si="22"/>
        <v>140.001</v>
      </c>
      <c r="AP63">
        <f t="shared" si="34"/>
        <v>247.62100000000001</v>
      </c>
      <c r="AQ63" t="str">
        <f t="shared" si="35"/>
        <v>vegan</v>
      </c>
      <c r="AR63" t="str">
        <f t="shared" si="36"/>
        <v>vanilla</v>
      </c>
      <c r="AS63" t="s">
        <v>96</v>
      </c>
    </row>
    <row r="64" spans="1:45" x14ac:dyDescent="0.25">
      <c r="A64" t="s">
        <v>97</v>
      </c>
      <c r="B64" t="s">
        <v>87</v>
      </c>
      <c r="C64">
        <v>55</v>
      </c>
      <c r="D64">
        <v>5</v>
      </c>
      <c r="E64">
        <v>7</v>
      </c>
      <c r="F64">
        <v>195</v>
      </c>
      <c r="G64" t="s">
        <v>51</v>
      </c>
      <c r="H64" t="s">
        <v>45</v>
      </c>
      <c r="I64" t="s">
        <v>75</v>
      </c>
      <c r="J64" t="s">
        <v>94</v>
      </c>
      <c r="K64" t="s">
        <v>38</v>
      </c>
      <c r="L64" t="s">
        <v>55</v>
      </c>
      <c r="M64" t="s">
        <v>98</v>
      </c>
      <c r="N64" t="s">
        <v>47</v>
      </c>
      <c r="O64" t="s">
        <v>72</v>
      </c>
      <c r="P64">
        <f t="shared" si="6"/>
        <v>67</v>
      </c>
      <c r="Q64">
        <f t="shared" si="7"/>
        <v>30.537981733125417</v>
      </c>
      <c r="R64" s="1">
        <f t="shared" si="43"/>
        <v>0.33095578079750498</v>
      </c>
      <c r="S64">
        <f t="shared" si="44"/>
        <v>64.536377255513472</v>
      </c>
      <c r="T64">
        <f t="shared" si="45"/>
        <v>130.46362274448654</v>
      </c>
      <c r="U64">
        <f t="shared" si="46"/>
        <v>1757.75</v>
      </c>
      <c r="V64">
        <v>2724.51</v>
      </c>
      <c r="W64">
        <v>1916.91</v>
      </c>
      <c r="X64">
        <v>130.46</v>
      </c>
      <c r="Y64">
        <v>45.66</v>
      </c>
      <c r="Z64">
        <f t="shared" si="47"/>
        <v>246.03250000000003</v>
      </c>
      <c r="AA64">
        <f t="shared" si="48"/>
        <v>422.15250000000003</v>
      </c>
      <c r="AB64">
        <f t="shared" si="49"/>
        <v>521.84</v>
      </c>
      <c r="AC64">
        <f t="shared" si="50"/>
        <v>410.93999999999994</v>
      </c>
      <c r="AD64">
        <f t="shared" si="51"/>
        <v>984.13000000000011</v>
      </c>
      <c r="AE64">
        <f t="shared" si="52"/>
        <v>1916.91</v>
      </c>
      <c r="AF64">
        <f t="shared" si="18"/>
        <v>13.046000000000001</v>
      </c>
      <c r="AG64">
        <f t="shared" si="53"/>
        <v>4.5659999999999998</v>
      </c>
      <c r="AH64">
        <f t="shared" si="53"/>
        <v>24.603250000000003</v>
      </c>
      <c r="AI64">
        <f t="shared" si="31"/>
        <v>42.215250000000005</v>
      </c>
      <c r="AJ64">
        <f t="shared" si="19"/>
        <v>0.26092000000000004</v>
      </c>
      <c r="AK64">
        <f t="shared" si="20"/>
        <v>7.0246153846153847E-2</v>
      </c>
      <c r="AL64">
        <f t="shared" si="21"/>
        <v>8.2010833333333338E-2</v>
      </c>
      <c r="AM64">
        <f t="shared" si="32"/>
        <v>52.184000000000005</v>
      </c>
      <c r="AN64">
        <f t="shared" si="33"/>
        <v>41.094000000000001</v>
      </c>
      <c r="AO64">
        <f t="shared" si="22"/>
        <v>98.413000000000011</v>
      </c>
      <c r="AP64">
        <f t="shared" si="34"/>
        <v>191.69100000000003</v>
      </c>
      <c r="AQ64" t="str">
        <f t="shared" si="35"/>
        <v>vegan</v>
      </c>
      <c r="AR64" t="str">
        <f t="shared" si="36"/>
        <v>chocolate</v>
      </c>
      <c r="AS64" t="s">
        <v>99</v>
      </c>
    </row>
    <row r="65" spans="1:45" x14ac:dyDescent="0.25">
      <c r="A65" t="s">
        <v>100</v>
      </c>
      <c r="B65" t="s">
        <v>87</v>
      </c>
      <c r="C65">
        <v>38</v>
      </c>
      <c r="D65">
        <v>6</v>
      </c>
      <c r="E65">
        <v>0</v>
      </c>
      <c r="F65">
        <v>210</v>
      </c>
      <c r="G65" t="s">
        <v>51</v>
      </c>
      <c r="H65" t="s">
        <v>35</v>
      </c>
      <c r="I65" t="s">
        <v>36</v>
      </c>
      <c r="J65" t="s">
        <v>37</v>
      </c>
      <c r="K65" t="s">
        <v>54</v>
      </c>
      <c r="L65" t="s">
        <v>55</v>
      </c>
      <c r="M65" t="s">
        <v>101</v>
      </c>
      <c r="N65" t="s">
        <v>67</v>
      </c>
      <c r="O65" t="s">
        <v>72</v>
      </c>
      <c r="P65">
        <f t="shared" si="6"/>
        <v>72</v>
      </c>
      <c r="Q65">
        <f t="shared" si="7"/>
        <v>28.47800925925926</v>
      </c>
      <c r="R65" s="1">
        <f t="shared" si="43"/>
        <v>0.26713611111111107</v>
      </c>
      <c r="S65">
        <f t="shared" si="44"/>
        <v>56.098583333333323</v>
      </c>
      <c r="T65">
        <f t="shared" si="45"/>
        <v>153.90141666666668</v>
      </c>
      <c r="U65">
        <f t="shared" si="46"/>
        <v>2030.3000000000002</v>
      </c>
      <c r="V65">
        <v>2436.36</v>
      </c>
      <c r="W65">
        <v>2291.66</v>
      </c>
      <c r="X65">
        <v>153.9</v>
      </c>
      <c r="Y65">
        <v>53.87</v>
      </c>
      <c r="Z65">
        <f t="shared" si="47"/>
        <v>297.80749999999995</v>
      </c>
      <c r="AA65">
        <f t="shared" si="48"/>
        <v>505.57749999999999</v>
      </c>
      <c r="AB65">
        <f t="shared" si="49"/>
        <v>615.6</v>
      </c>
      <c r="AC65">
        <f t="shared" si="50"/>
        <v>484.83</v>
      </c>
      <c r="AD65">
        <f t="shared" si="51"/>
        <v>1191.2299999999998</v>
      </c>
      <c r="AE65">
        <f t="shared" si="52"/>
        <v>2291.66</v>
      </c>
      <c r="AF65">
        <f>X65/2</f>
        <v>76.95</v>
      </c>
      <c r="AG65">
        <f>Y65/2</f>
        <v>26.934999999999999</v>
      </c>
      <c r="AH65">
        <f>Z65/2</f>
        <v>148.90374999999997</v>
      </c>
      <c r="AI65">
        <f t="shared" si="31"/>
        <v>252.78874999999999</v>
      </c>
      <c r="AJ65">
        <f t="shared" si="19"/>
        <v>1.5390000000000001</v>
      </c>
      <c r="AK65">
        <f t="shared" si="20"/>
        <v>0.41438461538461535</v>
      </c>
      <c r="AL65">
        <f t="shared" si="21"/>
        <v>0.49634583333333326</v>
      </c>
      <c r="AM65">
        <f t="shared" si="32"/>
        <v>307.8</v>
      </c>
      <c r="AN65">
        <f t="shared" si="33"/>
        <v>242.41499999999999</v>
      </c>
      <c r="AO65">
        <f t="shared" si="22"/>
        <v>595.6149999999999</v>
      </c>
      <c r="AP65">
        <f t="shared" si="34"/>
        <v>1145.83</v>
      </c>
      <c r="AQ65" t="str">
        <f t="shared" si="35"/>
        <v>vegan</v>
      </c>
      <c r="AR65" t="str">
        <f t="shared" si="36"/>
        <v>chocolate</v>
      </c>
      <c r="AS65" t="s">
        <v>90</v>
      </c>
    </row>
    <row r="66" spans="1:45" x14ac:dyDescent="0.25">
      <c r="A66" t="s">
        <v>165</v>
      </c>
      <c r="B66" t="s">
        <v>87</v>
      </c>
      <c r="C66">
        <v>32</v>
      </c>
      <c r="D66">
        <v>6</v>
      </c>
      <c r="E66">
        <v>2</v>
      </c>
      <c r="F66">
        <v>175</v>
      </c>
      <c r="G66" t="s">
        <v>88</v>
      </c>
      <c r="H66" t="s">
        <v>45</v>
      </c>
      <c r="I66" t="s">
        <v>75</v>
      </c>
      <c r="J66" t="s">
        <v>37</v>
      </c>
      <c r="K66" t="s">
        <v>38</v>
      </c>
      <c r="L66" t="s">
        <v>39</v>
      </c>
      <c r="M66" t="s">
        <v>98</v>
      </c>
      <c r="N66" t="s">
        <v>57</v>
      </c>
      <c r="O66" t="s">
        <v>36</v>
      </c>
      <c r="P66">
        <f t="shared" si="6"/>
        <v>74</v>
      </c>
      <c r="Q66">
        <f t="shared" si="7"/>
        <v>22.466216216216218</v>
      </c>
      <c r="R66" s="1">
        <f t="shared" si="43"/>
        <v>0.18119459459459461</v>
      </c>
      <c r="S66">
        <f t="shared" si="44"/>
        <v>31.709054054054057</v>
      </c>
      <c r="T66">
        <f t="shared" si="45"/>
        <v>143.29094594594594</v>
      </c>
      <c r="U66">
        <f t="shared" si="46"/>
        <v>1878.4500000000003</v>
      </c>
      <c r="V66">
        <v>2911.6</v>
      </c>
      <c r="W66">
        <v>2832.87</v>
      </c>
      <c r="X66">
        <v>214.94</v>
      </c>
      <c r="Y66">
        <v>71.650000000000006</v>
      </c>
      <c r="Z66">
        <f t="shared" si="47"/>
        <v>332.06499999999994</v>
      </c>
      <c r="AA66">
        <f t="shared" si="48"/>
        <v>618.65499999999997</v>
      </c>
      <c r="AB66">
        <f t="shared" si="49"/>
        <v>859.76</v>
      </c>
      <c r="AC66">
        <f t="shared" si="50"/>
        <v>644.85</v>
      </c>
      <c r="AD66">
        <f t="shared" si="51"/>
        <v>1328.2599999999998</v>
      </c>
      <c r="AE66">
        <f t="shared" si="52"/>
        <v>2832.87</v>
      </c>
      <c r="AF66">
        <f t="shared" si="18"/>
        <v>21.494</v>
      </c>
      <c r="AG66">
        <f t="shared" ref="AG66:AH68" si="54">Y66*0.1</f>
        <v>7.1650000000000009</v>
      </c>
      <c r="AH66">
        <f t="shared" si="54"/>
        <v>33.206499999999998</v>
      </c>
      <c r="AI66">
        <f t="shared" ref="AI66:AI97" si="55">SUM(AF66:AH66)</f>
        <v>61.865499999999997</v>
      </c>
      <c r="AJ66">
        <f t="shared" si="19"/>
        <v>0.42987999999999998</v>
      </c>
      <c r="AK66">
        <f t="shared" si="20"/>
        <v>0.11023076923076924</v>
      </c>
      <c r="AL66">
        <f t="shared" si="21"/>
        <v>0.11068833333333333</v>
      </c>
      <c r="AM66">
        <f t="shared" ref="AM66:AM97" si="56">AF66*4</f>
        <v>85.975999999999999</v>
      </c>
      <c r="AN66">
        <f t="shared" ref="AN66:AN97" si="57">AG66*9</f>
        <v>64.485000000000014</v>
      </c>
      <c r="AO66">
        <f t="shared" si="22"/>
        <v>132.82599999999999</v>
      </c>
      <c r="AP66">
        <f t="shared" ref="AP66:AP97" si="58">SUM(AM66:AO66)</f>
        <v>283.28700000000003</v>
      </c>
      <c r="AQ66" t="str">
        <f t="shared" ref="AQ66:AQ97" si="59">L66</f>
        <v>whey</v>
      </c>
      <c r="AR66" t="str">
        <f t="shared" ref="AR66:AR97" si="60">O66</f>
        <v>none</v>
      </c>
      <c r="AS66" t="s">
        <v>49</v>
      </c>
    </row>
    <row r="67" spans="1:45" x14ac:dyDescent="0.25">
      <c r="A67" t="s">
        <v>102</v>
      </c>
      <c r="B67" t="s">
        <v>87</v>
      </c>
      <c r="C67">
        <v>25</v>
      </c>
      <c r="D67">
        <v>5</v>
      </c>
      <c r="E67">
        <v>7</v>
      </c>
      <c r="F67">
        <v>185</v>
      </c>
      <c r="G67" t="s">
        <v>51</v>
      </c>
      <c r="H67" t="s">
        <v>45</v>
      </c>
      <c r="I67" t="s">
        <v>85</v>
      </c>
      <c r="J67">
        <v>3</v>
      </c>
      <c r="K67" t="s">
        <v>38</v>
      </c>
      <c r="L67" t="s">
        <v>39</v>
      </c>
      <c r="M67" t="s">
        <v>76</v>
      </c>
      <c r="N67" t="s">
        <v>63</v>
      </c>
      <c r="O67" t="s">
        <v>58</v>
      </c>
      <c r="P67">
        <f t="shared" si="6"/>
        <v>67</v>
      </c>
      <c r="Q67">
        <f t="shared" si="7"/>
        <v>28.971931387836936</v>
      </c>
      <c r="R67" s="1">
        <f t="shared" si="43"/>
        <v>0.24316317665404324</v>
      </c>
      <c r="S67">
        <f t="shared" si="44"/>
        <v>44.985187680998003</v>
      </c>
      <c r="T67">
        <f t="shared" si="45"/>
        <v>140.014812319002</v>
      </c>
      <c r="U67">
        <f t="shared" si="46"/>
        <v>1899.4500000000003</v>
      </c>
      <c r="V67">
        <v>2944.15</v>
      </c>
      <c r="W67">
        <v>2111.7399999999998</v>
      </c>
      <c r="X67">
        <v>140.01</v>
      </c>
      <c r="Y67">
        <v>49</v>
      </c>
      <c r="Z67">
        <f t="shared" si="47"/>
        <v>277.67499999999995</v>
      </c>
      <c r="AA67">
        <f t="shared" si="48"/>
        <v>466.68499999999995</v>
      </c>
      <c r="AB67">
        <f t="shared" si="49"/>
        <v>560.04</v>
      </c>
      <c r="AC67">
        <f t="shared" si="50"/>
        <v>441</v>
      </c>
      <c r="AD67">
        <f t="shared" si="51"/>
        <v>1110.6999999999998</v>
      </c>
      <c r="AE67">
        <f t="shared" si="52"/>
        <v>2111.7399999999998</v>
      </c>
      <c r="AF67">
        <f t="shared" ref="AF67:AF113" si="61">X67*0.1</f>
        <v>14.000999999999999</v>
      </c>
      <c r="AG67">
        <f t="shared" si="54"/>
        <v>4.9000000000000004</v>
      </c>
      <c r="AH67">
        <f t="shared" si="54"/>
        <v>27.767499999999998</v>
      </c>
      <c r="AI67">
        <f t="shared" si="55"/>
        <v>46.668499999999995</v>
      </c>
      <c r="AJ67">
        <f t="shared" ref="AJ67:AJ114" si="62">AF67/50</f>
        <v>0.28001999999999999</v>
      </c>
      <c r="AK67">
        <f t="shared" ref="AK67:AK114" si="63">AG67/65</f>
        <v>7.5384615384615383E-2</v>
      </c>
      <c r="AL67">
        <f t="shared" ref="AL67:AL114" si="64">AH67/300</f>
        <v>9.2558333333333326E-2</v>
      </c>
      <c r="AM67">
        <f t="shared" si="56"/>
        <v>56.003999999999998</v>
      </c>
      <c r="AN67">
        <f t="shared" si="57"/>
        <v>44.1</v>
      </c>
      <c r="AO67">
        <f t="shared" ref="AO67:AO114" si="65">AH67*4</f>
        <v>111.07</v>
      </c>
      <c r="AP67">
        <f t="shared" si="58"/>
        <v>211.17399999999998</v>
      </c>
      <c r="AQ67" t="str">
        <f t="shared" si="59"/>
        <v>whey</v>
      </c>
      <c r="AR67" t="str">
        <f t="shared" si="60"/>
        <v>tumeric</v>
      </c>
      <c r="AS67" t="s">
        <v>103</v>
      </c>
    </row>
    <row r="68" spans="1:45" x14ac:dyDescent="0.25">
      <c r="A68" t="s">
        <v>104</v>
      </c>
      <c r="B68" t="s">
        <v>87</v>
      </c>
      <c r="C68">
        <v>28</v>
      </c>
      <c r="D68">
        <v>5</v>
      </c>
      <c r="E68">
        <v>6</v>
      </c>
      <c r="F68">
        <v>170</v>
      </c>
      <c r="G68" t="s">
        <v>88</v>
      </c>
      <c r="H68" t="s">
        <v>45</v>
      </c>
      <c r="I68" t="s">
        <v>82</v>
      </c>
      <c r="J68" t="s">
        <v>94</v>
      </c>
      <c r="K68" t="s">
        <v>38</v>
      </c>
      <c r="L68" t="s">
        <v>55</v>
      </c>
      <c r="M68" t="s">
        <v>76</v>
      </c>
      <c r="N68" t="s">
        <v>57</v>
      </c>
      <c r="O68" t="s">
        <v>81</v>
      </c>
      <c r="P68">
        <f t="shared" si="6"/>
        <v>66</v>
      </c>
      <c r="Q68">
        <f t="shared" si="7"/>
        <v>27.435720844811755</v>
      </c>
      <c r="R68" s="1">
        <f t="shared" si="43"/>
        <v>0.23162865013774106</v>
      </c>
      <c r="S68">
        <f t="shared" si="44"/>
        <v>39.376870523415981</v>
      </c>
      <c r="T68">
        <f t="shared" si="45"/>
        <v>130.62312947658401</v>
      </c>
      <c r="U68">
        <f t="shared" si="46"/>
        <v>1772.9</v>
      </c>
      <c r="V68">
        <v>2747.99</v>
      </c>
      <c r="W68">
        <v>2687.74</v>
      </c>
      <c r="X68">
        <v>195.93</v>
      </c>
      <c r="Y68">
        <v>65.31</v>
      </c>
      <c r="Z68">
        <f t="shared" si="47"/>
        <v>329.05749999999995</v>
      </c>
      <c r="AA68">
        <f t="shared" si="48"/>
        <v>590.2974999999999</v>
      </c>
      <c r="AB68">
        <f t="shared" si="49"/>
        <v>783.72</v>
      </c>
      <c r="AC68">
        <f t="shared" si="50"/>
        <v>587.79</v>
      </c>
      <c r="AD68">
        <f t="shared" si="51"/>
        <v>1316.2299999999998</v>
      </c>
      <c r="AE68">
        <f t="shared" si="52"/>
        <v>2687.74</v>
      </c>
      <c r="AF68">
        <f t="shared" si="61"/>
        <v>19.593000000000004</v>
      </c>
      <c r="AG68">
        <f t="shared" si="54"/>
        <v>6.5310000000000006</v>
      </c>
      <c r="AH68">
        <f t="shared" si="54"/>
        <v>32.905749999999998</v>
      </c>
      <c r="AI68">
        <f t="shared" si="55"/>
        <v>59.02975</v>
      </c>
      <c r="AJ68">
        <f t="shared" si="62"/>
        <v>0.3918600000000001</v>
      </c>
      <c r="AK68">
        <f t="shared" si="63"/>
        <v>0.10047692307692309</v>
      </c>
      <c r="AL68">
        <f t="shared" si="64"/>
        <v>0.10968583333333333</v>
      </c>
      <c r="AM68">
        <f t="shared" si="56"/>
        <v>78.372000000000014</v>
      </c>
      <c r="AN68">
        <f t="shared" si="57"/>
        <v>58.779000000000003</v>
      </c>
      <c r="AO68">
        <f t="shared" si="65"/>
        <v>131.62299999999999</v>
      </c>
      <c r="AP68">
        <f t="shared" si="58"/>
        <v>268.774</v>
      </c>
      <c r="AQ68" t="str">
        <f t="shared" si="59"/>
        <v>vegan</v>
      </c>
      <c r="AR68" t="str">
        <f t="shared" si="60"/>
        <v>chai</v>
      </c>
      <c r="AS68" t="s">
        <v>105</v>
      </c>
    </row>
    <row r="69" spans="1:45" x14ac:dyDescent="0.25">
      <c r="A69" t="s">
        <v>106</v>
      </c>
      <c r="B69" t="s">
        <v>87</v>
      </c>
      <c r="C69">
        <v>28</v>
      </c>
      <c r="D69">
        <v>5</v>
      </c>
      <c r="E69">
        <v>10</v>
      </c>
      <c r="F69">
        <v>173</v>
      </c>
      <c r="G69" t="s">
        <v>51</v>
      </c>
      <c r="H69" t="s">
        <v>45</v>
      </c>
      <c r="I69" t="s">
        <v>80</v>
      </c>
      <c r="J69">
        <v>3</v>
      </c>
      <c r="K69" t="s">
        <v>54</v>
      </c>
      <c r="L69" t="s">
        <v>39</v>
      </c>
      <c r="M69" t="s">
        <v>56</v>
      </c>
      <c r="N69" t="s">
        <v>89</v>
      </c>
      <c r="O69" t="s">
        <v>83</v>
      </c>
      <c r="P69">
        <f t="shared" si="6"/>
        <v>70</v>
      </c>
      <c r="Q69">
        <f t="shared" si="7"/>
        <v>24.820204081632653</v>
      </c>
      <c r="R69" s="1">
        <f t="shared" si="43"/>
        <v>0.20024244897959181</v>
      </c>
      <c r="S69">
        <f t="shared" si="44"/>
        <v>34.641943673469385</v>
      </c>
      <c r="T69">
        <f t="shared" si="45"/>
        <v>138.35805632653063</v>
      </c>
      <c r="U69">
        <f t="shared" si="46"/>
        <v>1842.3899999999999</v>
      </c>
      <c r="V69">
        <v>2855.7</v>
      </c>
      <c r="W69">
        <v>2033.29</v>
      </c>
      <c r="X69">
        <v>138.36000000000001</v>
      </c>
      <c r="Y69">
        <v>48.43</v>
      </c>
      <c r="Z69">
        <f t="shared" si="47"/>
        <v>260.995</v>
      </c>
      <c r="AA69">
        <f t="shared" si="48"/>
        <v>447.78500000000003</v>
      </c>
      <c r="AB69">
        <f t="shared" si="49"/>
        <v>553.44000000000005</v>
      </c>
      <c r="AC69">
        <f t="shared" si="50"/>
        <v>435.87</v>
      </c>
      <c r="AD69">
        <f t="shared" si="51"/>
        <v>1043.98</v>
      </c>
      <c r="AE69">
        <f t="shared" si="52"/>
        <v>2033.29</v>
      </c>
      <c r="AF69">
        <f>X69/3</f>
        <v>46.120000000000005</v>
      </c>
      <c r="AG69">
        <f>Y69/3</f>
        <v>16.143333333333334</v>
      </c>
      <c r="AH69">
        <f>Z69/3</f>
        <v>86.998333333333335</v>
      </c>
      <c r="AI69">
        <f t="shared" si="55"/>
        <v>149.26166666666666</v>
      </c>
      <c r="AJ69">
        <f t="shared" si="62"/>
        <v>0.92240000000000011</v>
      </c>
      <c r="AK69">
        <f t="shared" si="63"/>
        <v>0.24835897435897439</v>
      </c>
      <c r="AL69">
        <f t="shared" si="64"/>
        <v>0.28999444444444444</v>
      </c>
      <c r="AM69">
        <f t="shared" si="56"/>
        <v>184.48000000000002</v>
      </c>
      <c r="AN69">
        <f t="shared" si="57"/>
        <v>145.29000000000002</v>
      </c>
      <c r="AO69">
        <f t="shared" si="65"/>
        <v>347.99333333333334</v>
      </c>
      <c r="AP69">
        <f t="shared" si="58"/>
        <v>677.76333333333332</v>
      </c>
      <c r="AQ69" t="str">
        <f t="shared" si="59"/>
        <v>whey</v>
      </c>
      <c r="AR69" t="str">
        <f t="shared" si="60"/>
        <v>unflavored</v>
      </c>
      <c r="AS69" t="s">
        <v>103</v>
      </c>
    </row>
    <row r="70" spans="1:45" x14ac:dyDescent="0.25">
      <c r="A70" t="s">
        <v>107</v>
      </c>
      <c r="B70" t="s">
        <v>87</v>
      </c>
      <c r="C70">
        <v>20</v>
      </c>
      <c r="D70">
        <v>6</v>
      </c>
      <c r="E70">
        <v>2</v>
      </c>
      <c r="F70">
        <v>175</v>
      </c>
      <c r="G70" t="s">
        <v>34</v>
      </c>
      <c r="H70" t="s">
        <v>45</v>
      </c>
      <c r="I70" t="s">
        <v>82</v>
      </c>
      <c r="J70">
        <v>3</v>
      </c>
      <c r="K70" t="s">
        <v>38</v>
      </c>
      <c r="L70" t="s">
        <v>39</v>
      </c>
      <c r="M70" t="s">
        <v>76</v>
      </c>
      <c r="N70" t="s">
        <v>36</v>
      </c>
      <c r="O70" t="s">
        <v>48</v>
      </c>
      <c r="P70">
        <f t="shared" si="6"/>
        <v>74</v>
      </c>
      <c r="Q70">
        <f t="shared" si="7"/>
        <v>22.466216216216218</v>
      </c>
      <c r="R70" s="1">
        <f t="shared" si="43"/>
        <v>0.15359459459459462</v>
      </c>
      <c r="S70">
        <f t="shared" si="44"/>
        <v>26.879054054054059</v>
      </c>
      <c r="T70">
        <f t="shared" si="45"/>
        <v>148.12094594594595</v>
      </c>
      <c r="U70">
        <f t="shared" si="46"/>
        <v>1960.0500000000002</v>
      </c>
      <c r="V70">
        <v>3038.08</v>
      </c>
      <c r="W70">
        <v>2695.07</v>
      </c>
      <c r="X70">
        <v>148.12</v>
      </c>
      <c r="Y70">
        <v>51.84</v>
      </c>
      <c r="Z70">
        <f t="shared" si="47"/>
        <v>409.00750000000005</v>
      </c>
      <c r="AA70">
        <f t="shared" si="48"/>
        <v>608.96750000000009</v>
      </c>
      <c r="AB70">
        <f t="shared" si="49"/>
        <v>592.48</v>
      </c>
      <c r="AC70">
        <f t="shared" si="50"/>
        <v>466.56000000000006</v>
      </c>
      <c r="AD70">
        <f t="shared" si="51"/>
        <v>1636.0300000000002</v>
      </c>
      <c r="AE70">
        <f t="shared" si="52"/>
        <v>2695.07</v>
      </c>
      <c r="AF70">
        <f t="shared" si="61"/>
        <v>14.812000000000001</v>
      </c>
      <c r="AG70">
        <f t="shared" ref="AG70:AG86" si="66">Y70*0.1</f>
        <v>5.1840000000000011</v>
      </c>
      <c r="AH70">
        <f t="shared" ref="AH70:AH86" si="67">Z70*0.1</f>
        <v>40.900750000000009</v>
      </c>
      <c r="AI70">
        <f t="shared" si="55"/>
        <v>60.896750000000011</v>
      </c>
      <c r="AJ70">
        <f t="shared" si="62"/>
        <v>0.29624</v>
      </c>
      <c r="AK70">
        <f t="shared" si="63"/>
        <v>7.9753846153846175E-2</v>
      </c>
      <c r="AL70">
        <f t="shared" si="64"/>
        <v>0.13633583333333335</v>
      </c>
      <c r="AM70">
        <f t="shared" si="56"/>
        <v>59.248000000000005</v>
      </c>
      <c r="AN70">
        <f t="shared" si="57"/>
        <v>46.656000000000006</v>
      </c>
      <c r="AO70">
        <f t="shared" si="65"/>
        <v>163.60300000000004</v>
      </c>
      <c r="AP70">
        <f t="shared" si="58"/>
        <v>269.50700000000006</v>
      </c>
      <c r="AQ70" t="str">
        <f t="shared" si="59"/>
        <v>whey</v>
      </c>
      <c r="AR70" t="str">
        <f t="shared" si="60"/>
        <v>vanilla</v>
      </c>
      <c r="AS70" t="s">
        <v>96</v>
      </c>
    </row>
    <row r="71" spans="1:45" x14ac:dyDescent="0.25">
      <c r="A71" t="s">
        <v>109</v>
      </c>
      <c r="B71" t="s">
        <v>87</v>
      </c>
      <c r="C71">
        <v>20</v>
      </c>
      <c r="D71">
        <v>5</v>
      </c>
      <c r="E71">
        <v>5</v>
      </c>
      <c r="F71">
        <v>154</v>
      </c>
      <c r="G71" t="s">
        <v>60</v>
      </c>
      <c r="H71" t="s">
        <v>35</v>
      </c>
      <c r="I71" t="s">
        <v>75</v>
      </c>
      <c r="J71">
        <v>3</v>
      </c>
      <c r="K71" t="s">
        <v>38</v>
      </c>
      <c r="L71" t="s">
        <v>39</v>
      </c>
      <c r="M71" t="s">
        <v>76</v>
      </c>
      <c r="N71" t="s">
        <v>67</v>
      </c>
      <c r="O71" t="s">
        <v>48</v>
      </c>
      <c r="P71">
        <f t="shared" si="6"/>
        <v>65</v>
      </c>
      <c r="Q71">
        <f t="shared" si="7"/>
        <v>25.624142011834319</v>
      </c>
      <c r="R71" s="1">
        <f t="shared" si="43"/>
        <v>0.19148970414201183</v>
      </c>
      <c r="S71">
        <f t="shared" si="44"/>
        <v>29.489414437869822</v>
      </c>
      <c r="T71">
        <f t="shared" si="45"/>
        <v>124.51058556213017</v>
      </c>
      <c r="U71">
        <f t="shared" si="46"/>
        <v>1714.92</v>
      </c>
      <c r="V71">
        <v>2057.9</v>
      </c>
      <c r="W71">
        <v>2108.0100000000002</v>
      </c>
      <c r="X71">
        <v>124.51</v>
      </c>
      <c r="Y71">
        <v>43.57</v>
      </c>
      <c r="Z71">
        <f t="shared" si="47"/>
        <v>304.46000000000004</v>
      </c>
      <c r="AA71">
        <f t="shared" si="48"/>
        <v>472.54000000000008</v>
      </c>
      <c r="AB71">
        <f t="shared" si="49"/>
        <v>498.04</v>
      </c>
      <c r="AC71">
        <f t="shared" si="50"/>
        <v>392.13</v>
      </c>
      <c r="AD71">
        <f t="shared" si="51"/>
        <v>1217.8400000000001</v>
      </c>
      <c r="AE71">
        <f t="shared" si="52"/>
        <v>2108.0100000000002</v>
      </c>
      <c r="AF71">
        <f t="shared" si="61"/>
        <v>12.451000000000001</v>
      </c>
      <c r="AG71">
        <f t="shared" si="66"/>
        <v>4.3570000000000002</v>
      </c>
      <c r="AH71">
        <f t="shared" si="67"/>
        <v>30.446000000000005</v>
      </c>
      <c r="AI71">
        <f t="shared" si="55"/>
        <v>47.254000000000005</v>
      </c>
      <c r="AJ71">
        <f t="shared" si="62"/>
        <v>0.24902000000000002</v>
      </c>
      <c r="AK71">
        <f t="shared" si="63"/>
        <v>6.7030769230769227E-2</v>
      </c>
      <c r="AL71">
        <f t="shared" si="64"/>
        <v>0.10148666666666668</v>
      </c>
      <c r="AM71">
        <f t="shared" si="56"/>
        <v>49.804000000000002</v>
      </c>
      <c r="AN71">
        <f t="shared" si="57"/>
        <v>39.213000000000001</v>
      </c>
      <c r="AO71">
        <f t="shared" si="65"/>
        <v>121.78400000000002</v>
      </c>
      <c r="AP71">
        <f t="shared" si="58"/>
        <v>210.80100000000002</v>
      </c>
      <c r="AQ71" t="str">
        <f t="shared" si="59"/>
        <v>whey</v>
      </c>
      <c r="AR71" t="str">
        <f t="shared" si="60"/>
        <v>vanilla</v>
      </c>
      <c r="AS71" s="2" t="s">
        <v>110</v>
      </c>
    </row>
    <row r="72" spans="1:45" x14ac:dyDescent="0.25">
      <c r="A72" t="s">
        <v>113</v>
      </c>
      <c r="B72" t="s">
        <v>87</v>
      </c>
      <c r="C72">
        <v>31</v>
      </c>
      <c r="D72">
        <v>6</v>
      </c>
      <c r="E72">
        <v>1</v>
      </c>
      <c r="F72">
        <v>225</v>
      </c>
      <c r="G72" t="s">
        <v>60</v>
      </c>
      <c r="H72" t="s">
        <v>52</v>
      </c>
      <c r="I72" t="s">
        <v>80</v>
      </c>
      <c r="J72">
        <v>2</v>
      </c>
      <c r="K72" t="s">
        <v>38</v>
      </c>
      <c r="L72" t="s">
        <v>39</v>
      </c>
      <c r="M72" t="s">
        <v>98</v>
      </c>
      <c r="N72" t="s">
        <v>89</v>
      </c>
      <c r="O72" t="s">
        <v>42</v>
      </c>
      <c r="P72">
        <f t="shared" si="6"/>
        <v>73</v>
      </c>
      <c r="Q72">
        <f t="shared" si="7"/>
        <v>29.681929067367236</v>
      </c>
      <c r="R72" s="1">
        <f t="shared" si="43"/>
        <v>0.26548314880840684</v>
      </c>
      <c r="S72">
        <f t="shared" si="44"/>
        <v>59.73370848189154</v>
      </c>
      <c r="T72">
        <f t="shared" si="45"/>
        <v>165.26629151810846</v>
      </c>
      <c r="U72">
        <f t="shared" si="46"/>
        <v>2184.0499999999997</v>
      </c>
      <c r="V72">
        <v>3003.07</v>
      </c>
      <c r="W72">
        <v>2753.07</v>
      </c>
      <c r="X72">
        <v>165.26</v>
      </c>
      <c r="Y72">
        <v>57.64</v>
      </c>
      <c r="Z72">
        <f t="shared" si="47"/>
        <v>393.31750000000005</v>
      </c>
      <c r="AA72">
        <f t="shared" si="48"/>
        <v>616.21749999999997</v>
      </c>
      <c r="AB72">
        <f t="shared" si="49"/>
        <v>661.04</v>
      </c>
      <c r="AC72">
        <f t="shared" si="50"/>
        <v>518.76</v>
      </c>
      <c r="AD72">
        <f t="shared" si="51"/>
        <v>1573.2700000000002</v>
      </c>
      <c r="AE72">
        <f t="shared" si="52"/>
        <v>2753.07</v>
      </c>
      <c r="AF72">
        <f t="shared" si="61"/>
        <v>16.526</v>
      </c>
      <c r="AG72">
        <f t="shared" si="66"/>
        <v>5.7640000000000002</v>
      </c>
      <c r="AH72">
        <f t="shared" si="67"/>
        <v>39.331750000000007</v>
      </c>
      <c r="AI72">
        <f t="shared" si="55"/>
        <v>61.621750000000006</v>
      </c>
      <c r="AJ72">
        <f t="shared" si="62"/>
        <v>0.33051999999999998</v>
      </c>
      <c r="AK72">
        <f t="shared" si="63"/>
        <v>8.8676923076923084E-2</v>
      </c>
      <c r="AL72">
        <f t="shared" si="64"/>
        <v>0.13110583333333337</v>
      </c>
      <c r="AM72">
        <f t="shared" si="56"/>
        <v>66.103999999999999</v>
      </c>
      <c r="AN72">
        <f t="shared" si="57"/>
        <v>51.876000000000005</v>
      </c>
      <c r="AO72">
        <f t="shared" si="65"/>
        <v>157.32700000000003</v>
      </c>
      <c r="AP72">
        <f t="shared" si="58"/>
        <v>275.30700000000002</v>
      </c>
      <c r="AQ72" t="str">
        <f t="shared" si="59"/>
        <v>whey</v>
      </c>
      <c r="AR72" t="str">
        <f t="shared" si="60"/>
        <v>matcha</v>
      </c>
      <c r="AS72" t="s">
        <v>114</v>
      </c>
    </row>
    <row r="73" spans="1:45" x14ac:dyDescent="0.25">
      <c r="A73" t="s">
        <v>115</v>
      </c>
      <c r="B73" t="s">
        <v>87</v>
      </c>
      <c r="C73">
        <v>30</v>
      </c>
      <c r="D73">
        <v>5</v>
      </c>
      <c r="E73">
        <v>10</v>
      </c>
      <c r="F73">
        <v>186</v>
      </c>
      <c r="G73" t="s">
        <v>88</v>
      </c>
      <c r="H73" t="s">
        <v>61</v>
      </c>
      <c r="I73" t="s">
        <v>80</v>
      </c>
      <c r="J73" t="s">
        <v>94</v>
      </c>
      <c r="K73" t="s">
        <v>38</v>
      </c>
      <c r="L73" t="s">
        <v>39</v>
      </c>
      <c r="M73" t="s">
        <v>76</v>
      </c>
      <c r="N73" t="s">
        <v>57</v>
      </c>
      <c r="O73" t="s">
        <v>78</v>
      </c>
      <c r="P73">
        <f t="shared" si="6"/>
        <v>70</v>
      </c>
      <c r="Q73">
        <f t="shared" si="7"/>
        <v>26.685306122448978</v>
      </c>
      <c r="R73" s="1">
        <f t="shared" si="43"/>
        <v>0.22722367346938771</v>
      </c>
      <c r="S73">
        <f t="shared" si="44"/>
        <v>42.263603265306116</v>
      </c>
      <c r="T73">
        <f t="shared" si="45"/>
        <v>143.73639673469387</v>
      </c>
      <c r="U73">
        <f t="shared" si="46"/>
        <v>1909.7799999999997</v>
      </c>
      <c r="V73">
        <v>3294.37</v>
      </c>
      <c r="W73">
        <v>2875.95</v>
      </c>
      <c r="X73">
        <v>215.6</v>
      </c>
      <c r="Y73">
        <v>71.87</v>
      </c>
      <c r="Z73">
        <f t="shared" si="47"/>
        <v>341.67999999999995</v>
      </c>
      <c r="AA73">
        <f t="shared" si="48"/>
        <v>629.15</v>
      </c>
      <c r="AB73">
        <f t="shared" si="49"/>
        <v>862.4</v>
      </c>
      <c r="AC73">
        <f t="shared" si="50"/>
        <v>646.83000000000004</v>
      </c>
      <c r="AD73">
        <f t="shared" si="51"/>
        <v>1366.7199999999998</v>
      </c>
      <c r="AE73">
        <f t="shared" si="52"/>
        <v>2875.95</v>
      </c>
      <c r="AF73">
        <f t="shared" si="61"/>
        <v>21.560000000000002</v>
      </c>
      <c r="AG73">
        <f t="shared" si="66"/>
        <v>7.1870000000000012</v>
      </c>
      <c r="AH73">
        <f t="shared" si="67"/>
        <v>34.167999999999999</v>
      </c>
      <c r="AI73">
        <f t="shared" si="55"/>
        <v>62.915000000000006</v>
      </c>
      <c r="AJ73">
        <f t="shared" si="62"/>
        <v>0.43120000000000003</v>
      </c>
      <c r="AK73">
        <f t="shared" si="63"/>
        <v>0.11056923076923078</v>
      </c>
      <c r="AL73">
        <f t="shared" si="64"/>
        <v>0.11389333333333333</v>
      </c>
      <c r="AM73">
        <f t="shared" si="56"/>
        <v>86.240000000000009</v>
      </c>
      <c r="AN73">
        <f t="shared" si="57"/>
        <v>64.683000000000007</v>
      </c>
      <c r="AO73">
        <f t="shared" si="65"/>
        <v>136.672</v>
      </c>
      <c r="AP73">
        <f t="shared" si="58"/>
        <v>287.59500000000003</v>
      </c>
      <c r="AQ73" t="str">
        <f t="shared" si="59"/>
        <v>whey</v>
      </c>
      <c r="AR73" t="str">
        <f t="shared" si="60"/>
        <v>coffee</v>
      </c>
      <c r="AS73" t="s">
        <v>43</v>
      </c>
    </row>
    <row r="74" spans="1:45" x14ac:dyDescent="0.25">
      <c r="A74" t="s">
        <v>118</v>
      </c>
      <c r="B74" t="s">
        <v>87</v>
      </c>
      <c r="C74">
        <v>47</v>
      </c>
      <c r="D74">
        <v>5</v>
      </c>
      <c r="E74">
        <v>9</v>
      </c>
      <c r="F74">
        <v>148</v>
      </c>
      <c r="G74" t="s">
        <v>34</v>
      </c>
      <c r="H74" t="s">
        <v>45</v>
      </c>
      <c r="I74" t="s">
        <v>75</v>
      </c>
      <c r="J74">
        <v>3</v>
      </c>
      <c r="K74" t="s">
        <v>38</v>
      </c>
      <c r="L74" t="s">
        <v>55</v>
      </c>
      <c r="M74" t="s">
        <v>119</v>
      </c>
      <c r="N74" t="s">
        <v>63</v>
      </c>
      <c r="O74" t="s">
        <v>48</v>
      </c>
      <c r="P74">
        <f t="shared" si="6"/>
        <v>69</v>
      </c>
      <c r="Q74">
        <f t="shared" si="7"/>
        <v>21.853392144507456</v>
      </c>
      <c r="R74" s="1">
        <f t="shared" si="43"/>
        <v>0.20834070573408947</v>
      </c>
      <c r="S74">
        <f t="shared" si="44"/>
        <v>30.83442444864524</v>
      </c>
      <c r="T74">
        <f t="shared" si="45"/>
        <v>117.16557555135476</v>
      </c>
      <c r="U74">
        <f t="shared" si="46"/>
        <v>1544.7400000000002</v>
      </c>
      <c r="V74">
        <v>2394.35</v>
      </c>
      <c r="W74">
        <v>2124.02</v>
      </c>
      <c r="X74">
        <v>117.17</v>
      </c>
      <c r="Y74">
        <v>41</v>
      </c>
      <c r="Z74">
        <f t="shared" si="47"/>
        <v>321.58499999999998</v>
      </c>
      <c r="AA74">
        <f t="shared" si="48"/>
        <v>479.755</v>
      </c>
      <c r="AB74">
        <f t="shared" si="49"/>
        <v>468.68</v>
      </c>
      <c r="AC74">
        <f t="shared" si="50"/>
        <v>369</v>
      </c>
      <c r="AD74">
        <f t="shared" si="51"/>
        <v>1286.3399999999999</v>
      </c>
      <c r="AE74">
        <f t="shared" si="52"/>
        <v>2124.02</v>
      </c>
      <c r="AF74">
        <f t="shared" si="61"/>
        <v>11.717000000000001</v>
      </c>
      <c r="AG74">
        <f t="shared" si="66"/>
        <v>4.1000000000000005</v>
      </c>
      <c r="AH74">
        <f t="shared" si="67"/>
        <v>32.158499999999997</v>
      </c>
      <c r="AI74">
        <f t="shared" si="55"/>
        <v>47.975499999999997</v>
      </c>
      <c r="AJ74">
        <f t="shared" si="62"/>
        <v>0.23434000000000002</v>
      </c>
      <c r="AK74">
        <f t="shared" si="63"/>
        <v>6.3076923076923086E-2</v>
      </c>
      <c r="AL74">
        <f t="shared" si="64"/>
        <v>0.10719499999999998</v>
      </c>
      <c r="AM74">
        <f t="shared" si="56"/>
        <v>46.868000000000002</v>
      </c>
      <c r="AN74">
        <f t="shared" si="57"/>
        <v>36.900000000000006</v>
      </c>
      <c r="AO74">
        <f t="shared" si="65"/>
        <v>128.63399999999999</v>
      </c>
      <c r="AP74">
        <f t="shared" si="58"/>
        <v>212.40199999999999</v>
      </c>
      <c r="AQ74" t="str">
        <f t="shared" si="59"/>
        <v>vegan</v>
      </c>
      <c r="AR74" t="str">
        <f t="shared" si="60"/>
        <v>vanilla</v>
      </c>
      <c r="AS74" t="s">
        <v>120</v>
      </c>
    </row>
    <row r="75" spans="1:45" x14ac:dyDescent="0.25">
      <c r="A75" t="s">
        <v>126</v>
      </c>
      <c r="B75" t="s">
        <v>87</v>
      </c>
      <c r="C75">
        <v>34</v>
      </c>
      <c r="D75">
        <v>5</v>
      </c>
      <c r="E75">
        <v>11</v>
      </c>
      <c r="F75">
        <v>170</v>
      </c>
      <c r="G75" t="s">
        <v>88</v>
      </c>
      <c r="H75" t="s">
        <v>61</v>
      </c>
      <c r="I75" t="s">
        <v>53</v>
      </c>
      <c r="J75" t="s">
        <v>94</v>
      </c>
      <c r="K75" t="s">
        <v>38</v>
      </c>
      <c r="L75" t="s">
        <v>55</v>
      </c>
      <c r="M75" t="s">
        <v>76</v>
      </c>
      <c r="N75" t="s">
        <v>47</v>
      </c>
      <c r="O75" t="s">
        <v>81</v>
      </c>
      <c r="P75">
        <f t="shared" si="6"/>
        <v>71</v>
      </c>
      <c r="Q75">
        <f t="shared" si="7"/>
        <v>23.707597698869272</v>
      </c>
      <c r="R75" s="1">
        <f t="shared" si="43"/>
        <v>0.20069117238643128</v>
      </c>
      <c r="S75">
        <f t="shared" si="44"/>
        <v>34.117499305693315</v>
      </c>
      <c r="T75">
        <f t="shared" si="45"/>
        <v>135.88250069430669</v>
      </c>
      <c r="U75">
        <f t="shared" si="46"/>
        <v>1795.6000000000001</v>
      </c>
      <c r="V75">
        <v>3097.41</v>
      </c>
      <c r="W75">
        <v>2718.95</v>
      </c>
      <c r="X75">
        <v>203.82</v>
      </c>
      <c r="Y75">
        <v>67.94</v>
      </c>
      <c r="Z75">
        <f t="shared" si="47"/>
        <v>323.05249999999995</v>
      </c>
      <c r="AA75">
        <f t="shared" si="48"/>
        <v>594.8125</v>
      </c>
      <c r="AB75">
        <f t="shared" si="49"/>
        <v>815.28</v>
      </c>
      <c r="AC75">
        <f t="shared" si="50"/>
        <v>611.46</v>
      </c>
      <c r="AD75">
        <f t="shared" si="51"/>
        <v>1292.2099999999998</v>
      </c>
      <c r="AE75">
        <f t="shared" si="52"/>
        <v>2718.95</v>
      </c>
      <c r="AF75">
        <f t="shared" si="61"/>
        <v>20.382000000000001</v>
      </c>
      <c r="AG75">
        <f t="shared" si="66"/>
        <v>6.7940000000000005</v>
      </c>
      <c r="AH75">
        <f t="shared" si="67"/>
        <v>32.305249999999994</v>
      </c>
      <c r="AI75">
        <f t="shared" si="55"/>
        <v>59.481249999999996</v>
      </c>
      <c r="AJ75">
        <f t="shared" si="62"/>
        <v>0.40764</v>
      </c>
      <c r="AK75">
        <f t="shared" si="63"/>
        <v>0.10452307692307693</v>
      </c>
      <c r="AL75">
        <f t="shared" si="64"/>
        <v>0.10768416666666665</v>
      </c>
      <c r="AM75">
        <f t="shared" si="56"/>
        <v>81.528000000000006</v>
      </c>
      <c r="AN75">
        <f t="shared" si="57"/>
        <v>61.146000000000001</v>
      </c>
      <c r="AO75">
        <f t="shared" si="65"/>
        <v>129.22099999999998</v>
      </c>
      <c r="AP75">
        <f t="shared" si="58"/>
        <v>271.89499999999998</v>
      </c>
      <c r="AQ75" t="str">
        <f t="shared" si="59"/>
        <v>vegan</v>
      </c>
      <c r="AR75" t="str">
        <f t="shared" si="60"/>
        <v>chai</v>
      </c>
      <c r="AS75" t="s">
        <v>92</v>
      </c>
    </row>
    <row r="76" spans="1:45" x14ac:dyDescent="0.25">
      <c r="A76" t="s">
        <v>142</v>
      </c>
      <c r="B76" t="s">
        <v>87</v>
      </c>
      <c r="C76">
        <v>28</v>
      </c>
      <c r="D76">
        <v>5</v>
      </c>
      <c r="E76">
        <v>10</v>
      </c>
      <c r="F76">
        <v>150</v>
      </c>
      <c r="G76" t="s">
        <v>34</v>
      </c>
      <c r="H76" t="s">
        <v>52</v>
      </c>
      <c r="I76" t="s">
        <v>36</v>
      </c>
      <c r="J76" t="s">
        <v>37</v>
      </c>
      <c r="K76" t="s">
        <v>38</v>
      </c>
      <c r="L76" t="s">
        <v>39</v>
      </c>
      <c r="M76" t="s">
        <v>46</v>
      </c>
      <c r="N76" t="s">
        <v>57</v>
      </c>
      <c r="O76" t="s">
        <v>72</v>
      </c>
      <c r="P76">
        <f t="shared" si="6"/>
        <v>70</v>
      </c>
      <c r="Q76">
        <f t="shared" si="7"/>
        <v>21.520408163265305</v>
      </c>
      <c r="R76" s="1">
        <f t="shared" si="43"/>
        <v>0.16064489795918366</v>
      </c>
      <c r="S76">
        <f t="shared" si="44"/>
        <v>24.096734693877547</v>
      </c>
      <c r="T76">
        <f t="shared" si="45"/>
        <v>125.90326530612245</v>
      </c>
      <c r="U76">
        <f t="shared" si="46"/>
        <v>1699.1</v>
      </c>
      <c r="V76">
        <v>2336.2600000000002</v>
      </c>
      <c r="W76">
        <v>2336.2600000000002</v>
      </c>
      <c r="X76">
        <v>125.9</v>
      </c>
      <c r="Y76">
        <v>44.07</v>
      </c>
      <c r="Z76">
        <f t="shared" si="47"/>
        <v>359.00750000000005</v>
      </c>
      <c r="AA76">
        <f t="shared" si="48"/>
        <v>528.97750000000008</v>
      </c>
      <c r="AB76">
        <f t="shared" si="49"/>
        <v>503.6</v>
      </c>
      <c r="AC76">
        <f t="shared" si="50"/>
        <v>396.63</v>
      </c>
      <c r="AD76">
        <f t="shared" si="51"/>
        <v>1436.0300000000002</v>
      </c>
      <c r="AE76">
        <f t="shared" si="52"/>
        <v>2336.2600000000002</v>
      </c>
      <c r="AF76">
        <f t="shared" si="61"/>
        <v>12.590000000000002</v>
      </c>
      <c r="AG76">
        <f t="shared" si="66"/>
        <v>4.407</v>
      </c>
      <c r="AH76">
        <f t="shared" si="67"/>
        <v>35.900750000000009</v>
      </c>
      <c r="AI76">
        <f t="shared" si="55"/>
        <v>52.897750000000009</v>
      </c>
      <c r="AJ76">
        <f t="shared" si="62"/>
        <v>0.25180000000000002</v>
      </c>
      <c r="AK76">
        <f t="shared" si="63"/>
        <v>6.7799999999999999E-2</v>
      </c>
      <c r="AL76">
        <f t="shared" si="64"/>
        <v>0.1196691666666667</v>
      </c>
      <c r="AM76">
        <f t="shared" si="56"/>
        <v>50.360000000000007</v>
      </c>
      <c r="AN76">
        <f t="shared" si="57"/>
        <v>39.662999999999997</v>
      </c>
      <c r="AO76">
        <f t="shared" si="65"/>
        <v>143.60300000000004</v>
      </c>
      <c r="AP76">
        <f t="shared" si="58"/>
        <v>233.62600000000003</v>
      </c>
      <c r="AQ76" t="str">
        <f t="shared" si="59"/>
        <v>whey</v>
      </c>
      <c r="AR76" t="str">
        <f t="shared" si="60"/>
        <v>chocolate</v>
      </c>
      <c r="AS76" t="s">
        <v>105</v>
      </c>
    </row>
    <row r="77" spans="1:45" x14ac:dyDescent="0.25">
      <c r="A77" t="s">
        <v>143</v>
      </c>
      <c r="B77" t="s">
        <v>87</v>
      </c>
      <c r="C77">
        <v>24</v>
      </c>
      <c r="D77">
        <v>5</v>
      </c>
      <c r="E77">
        <v>6</v>
      </c>
      <c r="F77">
        <v>150</v>
      </c>
      <c r="G77" t="s">
        <v>88</v>
      </c>
      <c r="H77" t="s">
        <v>45</v>
      </c>
      <c r="I77" t="s">
        <v>70</v>
      </c>
      <c r="J77">
        <v>3</v>
      </c>
      <c r="K77" t="s">
        <v>38</v>
      </c>
      <c r="L77" t="s">
        <v>39</v>
      </c>
      <c r="M77" t="s">
        <v>98</v>
      </c>
      <c r="N77" t="s">
        <v>63</v>
      </c>
      <c r="O77" t="s">
        <v>42</v>
      </c>
      <c r="P77">
        <f t="shared" si="6"/>
        <v>66</v>
      </c>
      <c r="Q77">
        <f t="shared" si="7"/>
        <v>24.207988980716255</v>
      </c>
      <c r="R77" s="1">
        <f t="shared" si="43"/>
        <v>0.18369586776859509</v>
      </c>
      <c r="S77">
        <f t="shared" si="44"/>
        <v>27.554380165289263</v>
      </c>
      <c r="T77">
        <f t="shared" si="45"/>
        <v>122.44561983471074</v>
      </c>
      <c r="U77">
        <f t="shared" si="46"/>
        <v>1675.5</v>
      </c>
      <c r="V77">
        <v>2597.0300000000002</v>
      </c>
      <c r="W77">
        <v>2553.81</v>
      </c>
      <c r="X77">
        <v>183.67</v>
      </c>
      <c r="Y77">
        <v>61.22</v>
      </c>
      <c r="Z77">
        <f t="shared" si="47"/>
        <v>317.03750000000002</v>
      </c>
      <c r="AA77">
        <f t="shared" si="48"/>
        <v>561.92750000000001</v>
      </c>
      <c r="AB77">
        <f t="shared" si="49"/>
        <v>734.68</v>
      </c>
      <c r="AC77">
        <f t="shared" si="50"/>
        <v>550.98</v>
      </c>
      <c r="AD77">
        <f t="shared" si="51"/>
        <v>1268.1500000000001</v>
      </c>
      <c r="AE77">
        <f t="shared" si="52"/>
        <v>2553.81</v>
      </c>
      <c r="AF77">
        <f t="shared" si="61"/>
        <v>18.367000000000001</v>
      </c>
      <c r="AG77">
        <f t="shared" si="66"/>
        <v>6.1219999999999999</v>
      </c>
      <c r="AH77">
        <f t="shared" si="67"/>
        <v>31.703750000000003</v>
      </c>
      <c r="AI77">
        <f t="shared" si="55"/>
        <v>56.192750000000004</v>
      </c>
      <c r="AJ77">
        <f t="shared" si="62"/>
        <v>0.36734</v>
      </c>
      <c r="AK77">
        <f t="shared" si="63"/>
        <v>9.4184615384615381E-2</v>
      </c>
      <c r="AL77">
        <f t="shared" si="64"/>
        <v>0.10567916666666667</v>
      </c>
      <c r="AM77">
        <f t="shared" si="56"/>
        <v>73.468000000000004</v>
      </c>
      <c r="AN77">
        <f t="shared" si="57"/>
        <v>55.097999999999999</v>
      </c>
      <c r="AO77">
        <f t="shared" si="65"/>
        <v>126.81500000000001</v>
      </c>
      <c r="AP77">
        <f t="shared" si="58"/>
        <v>255.38100000000003</v>
      </c>
      <c r="AQ77" t="str">
        <f t="shared" si="59"/>
        <v>whey</v>
      </c>
      <c r="AR77" t="str">
        <f t="shared" si="60"/>
        <v>matcha</v>
      </c>
      <c r="AS77" s="2" t="s">
        <v>144</v>
      </c>
    </row>
    <row r="78" spans="1:45" x14ac:dyDescent="0.25">
      <c r="A78" t="s">
        <v>145</v>
      </c>
      <c r="B78" t="s">
        <v>87</v>
      </c>
      <c r="C78">
        <v>29</v>
      </c>
      <c r="D78">
        <v>5</v>
      </c>
      <c r="E78">
        <v>6</v>
      </c>
      <c r="F78">
        <v>155</v>
      </c>
      <c r="G78" t="s">
        <v>88</v>
      </c>
      <c r="H78" t="s">
        <v>45</v>
      </c>
      <c r="I78" t="s">
        <v>80</v>
      </c>
      <c r="J78">
        <v>3</v>
      </c>
      <c r="K78" t="s">
        <v>38</v>
      </c>
      <c r="L78" t="s">
        <v>39</v>
      </c>
      <c r="M78" t="s">
        <v>76</v>
      </c>
      <c r="N78" t="s">
        <v>63</v>
      </c>
      <c r="O78" t="s">
        <v>81</v>
      </c>
      <c r="P78">
        <f t="shared" si="6"/>
        <v>66</v>
      </c>
      <c r="Q78">
        <f t="shared" si="7"/>
        <v>25.014921946740131</v>
      </c>
      <c r="R78" s="1">
        <f t="shared" si="43"/>
        <v>0.20487906336088155</v>
      </c>
      <c r="S78">
        <f t="shared" si="44"/>
        <v>31.75625482093664</v>
      </c>
      <c r="T78">
        <f t="shared" si="45"/>
        <v>123.24374517906335</v>
      </c>
      <c r="U78">
        <f t="shared" si="46"/>
        <v>1672.6499999999999</v>
      </c>
      <c r="V78">
        <v>2592.61</v>
      </c>
      <c r="W78">
        <v>2549.89</v>
      </c>
      <c r="X78">
        <v>184.87</v>
      </c>
      <c r="Y78">
        <v>61.62</v>
      </c>
      <c r="Z78">
        <f t="shared" si="47"/>
        <v>313.95749999999998</v>
      </c>
      <c r="AA78">
        <f t="shared" si="48"/>
        <v>560.44749999999999</v>
      </c>
      <c r="AB78">
        <f t="shared" si="49"/>
        <v>739.48</v>
      </c>
      <c r="AC78">
        <f t="shared" si="50"/>
        <v>554.57999999999993</v>
      </c>
      <c r="AD78">
        <f t="shared" si="51"/>
        <v>1255.83</v>
      </c>
      <c r="AE78">
        <f t="shared" si="52"/>
        <v>2549.89</v>
      </c>
      <c r="AF78">
        <f t="shared" si="61"/>
        <v>18.487000000000002</v>
      </c>
      <c r="AG78">
        <f t="shared" si="66"/>
        <v>6.1619999999999999</v>
      </c>
      <c r="AH78">
        <f t="shared" si="67"/>
        <v>31.39575</v>
      </c>
      <c r="AI78">
        <f t="shared" si="55"/>
        <v>56.044750000000001</v>
      </c>
      <c r="AJ78">
        <f t="shared" si="62"/>
        <v>0.36974000000000001</v>
      </c>
      <c r="AK78">
        <f t="shared" si="63"/>
        <v>9.4799999999999995E-2</v>
      </c>
      <c r="AL78">
        <f t="shared" si="64"/>
        <v>0.1046525</v>
      </c>
      <c r="AM78">
        <f t="shared" si="56"/>
        <v>73.948000000000008</v>
      </c>
      <c r="AN78">
        <f t="shared" si="57"/>
        <v>55.457999999999998</v>
      </c>
      <c r="AO78">
        <f t="shared" si="65"/>
        <v>125.583</v>
      </c>
      <c r="AP78">
        <f t="shared" si="58"/>
        <v>254.989</v>
      </c>
      <c r="AQ78" t="str">
        <f t="shared" si="59"/>
        <v>whey</v>
      </c>
      <c r="AR78" t="str">
        <f t="shared" si="60"/>
        <v>chai</v>
      </c>
      <c r="AS78" s="2" t="s">
        <v>128</v>
      </c>
    </row>
    <row r="79" spans="1:45" x14ac:dyDescent="0.25">
      <c r="A79" t="s">
        <v>146</v>
      </c>
      <c r="B79" t="s">
        <v>87</v>
      </c>
      <c r="C79">
        <v>20</v>
      </c>
      <c r="D79">
        <v>6</v>
      </c>
      <c r="E79">
        <v>0</v>
      </c>
      <c r="F79">
        <v>180</v>
      </c>
      <c r="G79" t="s">
        <v>88</v>
      </c>
      <c r="H79" t="s">
        <v>61</v>
      </c>
      <c r="I79" t="s">
        <v>82</v>
      </c>
      <c r="J79" t="s">
        <v>94</v>
      </c>
      <c r="K79" t="s">
        <v>38</v>
      </c>
      <c r="L79" t="s">
        <v>39</v>
      </c>
      <c r="M79" t="s">
        <v>76</v>
      </c>
      <c r="N79" t="s">
        <v>95</v>
      </c>
      <c r="O79" t="s">
        <v>72</v>
      </c>
      <c r="P79">
        <f t="shared" si="6"/>
        <v>72</v>
      </c>
      <c r="Q79">
        <f t="shared" si="7"/>
        <v>24.409722222222225</v>
      </c>
      <c r="R79" s="1">
        <f t="shared" si="43"/>
        <v>0.17691666666666667</v>
      </c>
      <c r="S79">
        <f t="shared" si="44"/>
        <v>31.844999999999999</v>
      </c>
      <c r="T79">
        <f t="shared" si="45"/>
        <v>148.155</v>
      </c>
      <c r="U79">
        <f t="shared" si="46"/>
        <v>1965.8000000000002</v>
      </c>
      <c r="V79">
        <v>3391</v>
      </c>
      <c r="W79">
        <v>2952.98</v>
      </c>
      <c r="X79">
        <v>222.23</v>
      </c>
      <c r="Y79">
        <v>74</v>
      </c>
      <c r="Z79">
        <f t="shared" si="47"/>
        <v>349.51499999999999</v>
      </c>
      <c r="AA79">
        <f t="shared" si="48"/>
        <v>645.745</v>
      </c>
      <c r="AB79">
        <f t="shared" si="49"/>
        <v>888.92</v>
      </c>
      <c r="AC79">
        <f t="shared" si="50"/>
        <v>666</v>
      </c>
      <c r="AD79">
        <f t="shared" si="51"/>
        <v>1398.06</v>
      </c>
      <c r="AE79">
        <f t="shared" si="52"/>
        <v>2952.98</v>
      </c>
      <c r="AF79">
        <f t="shared" si="61"/>
        <v>22.222999999999999</v>
      </c>
      <c r="AG79">
        <f t="shared" si="66"/>
        <v>7.4</v>
      </c>
      <c r="AH79">
        <f t="shared" si="67"/>
        <v>34.951500000000003</v>
      </c>
      <c r="AI79">
        <f t="shared" si="55"/>
        <v>64.5745</v>
      </c>
      <c r="AJ79">
        <f t="shared" si="62"/>
        <v>0.44445999999999997</v>
      </c>
      <c r="AK79">
        <f t="shared" si="63"/>
        <v>0.11384615384615385</v>
      </c>
      <c r="AL79">
        <f t="shared" si="64"/>
        <v>0.11650500000000001</v>
      </c>
      <c r="AM79">
        <f t="shared" si="56"/>
        <v>88.891999999999996</v>
      </c>
      <c r="AN79">
        <f t="shared" si="57"/>
        <v>66.600000000000009</v>
      </c>
      <c r="AO79">
        <f t="shared" si="65"/>
        <v>139.80600000000001</v>
      </c>
      <c r="AP79">
        <f t="shared" si="58"/>
        <v>295.298</v>
      </c>
      <c r="AQ79" t="str">
        <f t="shared" si="59"/>
        <v>whey</v>
      </c>
      <c r="AR79" t="str">
        <f t="shared" si="60"/>
        <v>chocolate</v>
      </c>
      <c r="AS79" t="s">
        <v>96</v>
      </c>
    </row>
    <row r="80" spans="1:45" x14ac:dyDescent="0.25">
      <c r="A80" t="s">
        <v>147</v>
      </c>
      <c r="B80" t="s">
        <v>87</v>
      </c>
      <c r="C80">
        <v>20</v>
      </c>
      <c r="D80">
        <v>6</v>
      </c>
      <c r="E80">
        <v>2</v>
      </c>
      <c r="F80">
        <v>200</v>
      </c>
      <c r="G80" t="s">
        <v>88</v>
      </c>
      <c r="H80" t="s">
        <v>61</v>
      </c>
      <c r="I80" t="s">
        <v>80</v>
      </c>
      <c r="J80" t="s">
        <v>94</v>
      </c>
      <c r="K80" t="s">
        <v>38</v>
      </c>
      <c r="L80" t="s">
        <v>39</v>
      </c>
      <c r="M80" t="s">
        <v>76</v>
      </c>
      <c r="N80" t="s">
        <v>95</v>
      </c>
      <c r="O80" t="s">
        <v>72</v>
      </c>
      <c r="P80">
        <f t="shared" si="6"/>
        <v>74</v>
      </c>
      <c r="Q80">
        <f t="shared" si="7"/>
        <v>25.675675675675674</v>
      </c>
      <c r="R80" s="1">
        <f t="shared" si="43"/>
        <v>0.19210810810810808</v>
      </c>
      <c r="S80">
        <f t="shared" si="44"/>
        <v>38.421621621621618</v>
      </c>
      <c r="T80">
        <f t="shared" si="45"/>
        <v>161.57837837837837</v>
      </c>
      <c r="U80">
        <f t="shared" si="46"/>
        <v>2115.8000000000002</v>
      </c>
      <c r="V80">
        <v>3649.76</v>
      </c>
      <c r="W80">
        <v>3159.23</v>
      </c>
      <c r="X80">
        <v>242.37</v>
      </c>
      <c r="Y80">
        <v>80.790000000000006</v>
      </c>
      <c r="Z80">
        <f t="shared" ref="Z80:Z114" si="68">AD80/4</f>
        <v>365.65999999999997</v>
      </c>
      <c r="AA80">
        <f t="shared" ref="AA80:AA114" si="69">SUM(X80:Z80)</f>
        <v>688.81999999999994</v>
      </c>
      <c r="AB80">
        <f t="shared" ref="AB80:AB114" si="70">X80*4</f>
        <v>969.48</v>
      </c>
      <c r="AC80">
        <f t="shared" ref="AC80:AC114" si="71">Y80*9</f>
        <v>727.11</v>
      </c>
      <c r="AD80">
        <f t="shared" ref="AD80:AD114" si="72">W80-(AB80+AC80)</f>
        <v>1462.6399999999999</v>
      </c>
      <c r="AE80">
        <f t="shared" ref="AE80:AE114" si="73">SUM(AB80:AD80)</f>
        <v>3159.23</v>
      </c>
      <c r="AF80">
        <f t="shared" si="61"/>
        <v>24.237000000000002</v>
      </c>
      <c r="AG80">
        <f t="shared" si="66"/>
        <v>8.0790000000000006</v>
      </c>
      <c r="AH80">
        <f t="shared" si="67"/>
        <v>36.565999999999995</v>
      </c>
      <c r="AI80">
        <f t="shared" si="55"/>
        <v>68.882000000000005</v>
      </c>
      <c r="AJ80">
        <f t="shared" si="62"/>
        <v>0.48474000000000006</v>
      </c>
      <c r="AK80">
        <f t="shared" si="63"/>
        <v>0.1242923076923077</v>
      </c>
      <c r="AL80">
        <f t="shared" si="64"/>
        <v>0.12188666666666666</v>
      </c>
      <c r="AM80">
        <f t="shared" si="56"/>
        <v>96.948000000000008</v>
      </c>
      <c r="AN80">
        <f t="shared" si="57"/>
        <v>72.711000000000013</v>
      </c>
      <c r="AO80">
        <f t="shared" si="65"/>
        <v>146.26399999999998</v>
      </c>
      <c r="AP80">
        <f t="shared" si="58"/>
        <v>315.923</v>
      </c>
      <c r="AQ80" t="str">
        <f t="shared" si="59"/>
        <v>whey</v>
      </c>
      <c r="AR80" t="str">
        <f t="shared" si="60"/>
        <v>chocolate</v>
      </c>
      <c r="AS80" t="s">
        <v>92</v>
      </c>
    </row>
    <row r="81" spans="1:45" x14ac:dyDescent="0.25">
      <c r="A81" t="s">
        <v>148</v>
      </c>
      <c r="B81" t="s">
        <v>87</v>
      </c>
      <c r="C81">
        <v>26</v>
      </c>
      <c r="D81">
        <v>5</v>
      </c>
      <c r="E81">
        <v>9</v>
      </c>
      <c r="F81">
        <v>150</v>
      </c>
      <c r="G81" t="s">
        <v>88</v>
      </c>
      <c r="H81" t="s">
        <v>61</v>
      </c>
      <c r="I81" t="s">
        <v>80</v>
      </c>
      <c r="J81">
        <v>3</v>
      </c>
      <c r="K81" t="s">
        <v>38</v>
      </c>
      <c r="L81" t="s">
        <v>39</v>
      </c>
      <c r="M81" t="s">
        <v>76</v>
      </c>
      <c r="N81" t="s">
        <v>95</v>
      </c>
      <c r="O81" t="s">
        <v>78</v>
      </c>
      <c r="P81">
        <f t="shared" si="6"/>
        <v>69</v>
      </c>
      <c r="Q81">
        <f t="shared" si="7"/>
        <v>22.148708254568366</v>
      </c>
      <c r="R81" s="1">
        <f t="shared" si="43"/>
        <v>0.16358449905482036</v>
      </c>
      <c r="S81">
        <f t="shared" si="44"/>
        <v>24.537674858223056</v>
      </c>
      <c r="T81">
        <f t="shared" si="45"/>
        <v>125.46232514177694</v>
      </c>
      <c r="U81">
        <f t="shared" si="46"/>
        <v>1700.0000000000002</v>
      </c>
      <c r="V81">
        <v>2932.5</v>
      </c>
      <c r="W81">
        <v>2587.5</v>
      </c>
      <c r="X81">
        <v>188.19</v>
      </c>
      <c r="Y81">
        <v>62.73</v>
      </c>
      <c r="Z81">
        <f t="shared" si="68"/>
        <v>317.54250000000002</v>
      </c>
      <c r="AA81">
        <f t="shared" si="69"/>
        <v>568.46249999999998</v>
      </c>
      <c r="AB81">
        <f t="shared" si="70"/>
        <v>752.76</v>
      </c>
      <c r="AC81">
        <f t="shared" si="71"/>
        <v>564.56999999999994</v>
      </c>
      <c r="AD81">
        <f t="shared" si="72"/>
        <v>1270.17</v>
      </c>
      <c r="AE81">
        <f t="shared" si="73"/>
        <v>2587.5</v>
      </c>
      <c r="AF81">
        <f t="shared" si="61"/>
        <v>18.818999999999999</v>
      </c>
      <c r="AG81">
        <f t="shared" si="66"/>
        <v>6.2729999999999997</v>
      </c>
      <c r="AH81">
        <f t="shared" si="67"/>
        <v>31.754250000000003</v>
      </c>
      <c r="AI81">
        <f t="shared" si="55"/>
        <v>56.846249999999998</v>
      </c>
      <c r="AJ81">
        <f t="shared" si="62"/>
        <v>0.37637999999999999</v>
      </c>
      <c r="AK81">
        <f t="shared" si="63"/>
        <v>9.6507692307692308E-2</v>
      </c>
      <c r="AL81">
        <f t="shared" si="64"/>
        <v>0.10584750000000001</v>
      </c>
      <c r="AM81">
        <f t="shared" si="56"/>
        <v>75.275999999999996</v>
      </c>
      <c r="AN81">
        <f t="shared" si="57"/>
        <v>56.456999999999994</v>
      </c>
      <c r="AO81">
        <f t="shared" si="65"/>
        <v>127.01700000000001</v>
      </c>
      <c r="AP81">
        <f t="shared" si="58"/>
        <v>258.75</v>
      </c>
      <c r="AQ81" t="str">
        <f t="shared" si="59"/>
        <v>whey</v>
      </c>
      <c r="AR81" t="str">
        <f t="shared" si="60"/>
        <v>coffee</v>
      </c>
      <c r="AS81" t="s">
        <v>114</v>
      </c>
    </row>
    <row r="82" spans="1:45" x14ac:dyDescent="0.25">
      <c r="A82" t="s">
        <v>149</v>
      </c>
      <c r="B82" t="s">
        <v>87</v>
      </c>
      <c r="C82">
        <v>28</v>
      </c>
      <c r="D82">
        <v>5</v>
      </c>
      <c r="E82">
        <v>7</v>
      </c>
      <c r="F82">
        <v>165</v>
      </c>
      <c r="G82" t="s">
        <v>51</v>
      </c>
      <c r="H82" t="s">
        <v>45</v>
      </c>
      <c r="I82" t="s">
        <v>75</v>
      </c>
      <c r="J82">
        <v>3</v>
      </c>
      <c r="K82" t="s">
        <v>38</v>
      </c>
      <c r="L82" t="s">
        <v>39</v>
      </c>
      <c r="M82" t="s">
        <v>98</v>
      </c>
      <c r="N82" t="s">
        <v>95</v>
      </c>
      <c r="O82" t="s">
        <v>48</v>
      </c>
      <c r="P82">
        <f t="shared" si="6"/>
        <v>67</v>
      </c>
      <c r="Q82">
        <f t="shared" si="7"/>
        <v>25.83983069725997</v>
      </c>
      <c r="R82" s="1">
        <f t="shared" si="43"/>
        <v>0.2124779683671196</v>
      </c>
      <c r="S82">
        <f t="shared" si="44"/>
        <v>35.058864780574737</v>
      </c>
      <c r="T82">
        <f t="shared" si="45"/>
        <v>129.94113521942526</v>
      </c>
      <c r="U82">
        <f t="shared" si="46"/>
        <v>1754.4499999999998</v>
      </c>
      <c r="V82">
        <v>2719.4</v>
      </c>
      <c r="W82">
        <v>1912.37</v>
      </c>
      <c r="X82">
        <v>129.94</v>
      </c>
      <c r="Y82">
        <v>45.48</v>
      </c>
      <c r="Z82">
        <f t="shared" si="68"/>
        <v>245.82249999999999</v>
      </c>
      <c r="AA82">
        <f t="shared" si="69"/>
        <v>421.24249999999995</v>
      </c>
      <c r="AB82">
        <f t="shared" si="70"/>
        <v>519.76</v>
      </c>
      <c r="AC82">
        <f t="shared" si="71"/>
        <v>409.32</v>
      </c>
      <c r="AD82">
        <f t="shared" si="72"/>
        <v>983.29</v>
      </c>
      <c r="AE82">
        <f t="shared" si="73"/>
        <v>1912.37</v>
      </c>
      <c r="AF82">
        <f t="shared" si="61"/>
        <v>12.994</v>
      </c>
      <c r="AG82">
        <f t="shared" si="66"/>
        <v>4.548</v>
      </c>
      <c r="AH82">
        <f t="shared" si="67"/>
        <v>24.582250000000002</v>
      </c>
      <c r="AI82">
        <f t="shared" si="55"/>
        <v>42.124250000000004</v>
      </c>
      <c r="AJ82">
        <f t="shared" si="62"/>
        <v>0.25988</v>
      </c>
      <c r="AK82">
        <f t="shared" si="63"/>
        <v>6.996923076923077E-2</v>
      </c>
      <c r="AL82">
        <f t="shared" si="64"/>
        <v>8.1940833333333338E-2</v>
      </c>
      <c r="AM82">
        <f t="shared" si="56"/>
        <v>51.975999999999999</v>
      </c>
      <c r="AN82">
        <f t="shared" si="57"/>
        <v>40.932000000000002</v>
      </c>
      <c r="AO82">
        <f t="shared" si="65"/>
        <v>98.329000000000008</v>
      </c>
      <c r="AP82">
        <f t="shared" si="58"/>
        <v>191.23700000000002</v>
      </c>
      <c r="AQ82" t="str">
        <f t="shared" si="59"/>
        <v>whey</v>
      </c>
      <c r="AR82" t="str">
        <f t="shared" si="60"/>
        <v>vanilla</v>
      </c>
      <c r="AS82" t="s">
        <v>96</v>
      </c>
    </row>
    <row r="83" spans="1:45" x14ac:dyDescent="0.25">
      <c r="A83" t="s">
        <v>176</v>
      </c>
      <c r="B83" t="s">
        <v>87</v>
      </c>
      <c r="C83">
        <v>53</v>
      </c>
      <c r="D83">
        <v>5</v>
      </c>
      <c r="E83">
        <v>8</v>
      </c>
      <c r="F83">
        <v>170</v>
      </c>
      <c r="G83" t="s">
        <v>34</v>
      </c>
      <c r="H83" t="s">
        <v>45</v>
      </c>
      <c r="I83" t="s">
        <v>70</v>
      </c>
      <c r="J83">
        <v>3</v>
      </c>
      <c r="K83" t="s">
        <v>38</v>
      </c>
      <c r="L83" t="s">
        <v>39</v>
      </c>
      <c r="M83" t="s">
        <v>76</v>
      </c>
      <c r="N83" t="s">
        <v>67</v>
      </c>
      <c r="O83" t="s">
        <v>78</v>
      </c>
      <c r="P83">
        <f t="shared" si="6"/>
        <v>68</v>
      </c>
      <c r="Q83">
        <f t="shared" si="7"/>
        <v>25.84558823529412</v>
      </c>
      <c r="R83" s="1">
        <f t="shared" si="43"/>
        <v>0.27004705882352942</v>
      </c>
      <c r="S83">
        <f t="shared" si="44"/>
        <v>45.908000000000001</v>
      </c>
      <c r="T83">
        <f t="shared" si="45"/>
        <v>124.092</v>
      </c>
      <c r="U83">
        <f t="shared" si="46"/>
        <v>1628.3000000000002</v>
      </c>
      <c r="V83">
        <v>2523.87</v>
      </c>
      <c r="W83">
        <v>2238.91</v>
      </c>
      <c r="X83">
        <v>124.1</v>
      </c>
      <c r="Y83">
        <v>43.43</v>
      </c>
      <c r="Z83">
        <f t="shared" si="68"/>
        <v>337.90999999999997</v>
      </c>
      <c r="AA83">
        <f t="shared" si="69"/>
        <v>505.43999999999994</v>
      </c>
      <c r="AB83">
        <f t="shared" si="70"/>
        <v>496.4</v>
      </c>
      <c r="AC83">
        <f t="shared" si="71"/>
        <v>390.87</v>
      </c>
      <c r="AD83">
        <f t="shared" si="72"/>
        <v>1351.6399999999999</v>
      </c>
      <c r="AE83">
        <f t="shared" si="73"/>
        <v>2238.91</v>
      </c>
      <c r="AF83">
        <f t="shared" si="61"/>
        <v>12.41</v>
      </c>
      <c r="AG83">
        <f t="shared" si="66"/>
        <v>4.343</v>
      </c>
      <c r="AH83">
        <f t="shared" si="67"/>
        <v>33.790999999999997</v>
      </c>
      <c r="AI83">
        <f t="shared" si="55"/>
        <v>50.543999999999997</v>
      </c>
      <c r="AJ83">
        <f t="shared" si="62"/>
        <v>0.2482</v>
      </c>
      <c r="AK83">
        <f t="shared" si="63"/>
        <v>6.681538461538461E-2</v>
      </c>
      <c r="AL83">
        <f t="shared" si="64"/>
        <v>0.11263666666666666</v>
      </c>
      <c r="AM83">
        <f t="shared" si="56"/>
        <v>49.64</v>
      </c>
      <c r="AN83">
        <f t="shared" si="57"/>
        <v>39.087000000000003</v>
      </c>
      <c r="AO83">
        <f t="shared" si="65"/>
        <v>135.16399999999999</v>
      </c>
      <c r="AP83">
        <f t="shared" si="58"/>
        <v>223.89099999999999</v>
      </c>
      <c r="AQ83" t="str">
        <f t="shared" si="59"/>
        <v>whey</v>
      </c>
      <c r="AR83" t="str">
        <f t="shared" si="60"/>
        <v>coffee</v>
      </c>
      <c r="AS83" t="s">
        <v>90</v>
      </c>
    </row>
    <row r="84" spans="1:45" x14ac:dyDescent="0.25">
      <c r="A84" t="s">
        <v>151</v>
      </c>
      <c r="B84" t="s">
        <v>87</v>
      </c>
      <c r="C84">
        <v>27</v>
      </c>
      <c r="D84">
        <v>5</v>
      </c>
      <c r="E84">
        <v>9</v>
      </c>
      <c r="F84">
        <v>210</v>
      </c>
      <c r="G84" t="s">
        <v>60</v>
      </c>
      <c r="H84" t="s">
        <v>52</v>
      </c>
      <c r="I84" t="s">
        <v>36</v>
      </c>
      <c r="J84">
        <v>3</v>
      </c>
      <c r="K84" t="s">
        <v>38</v>
      </c>
      <c r="L84" t="s">
        <v>39</v>
      </c>
      <c r="M84" t="s">
        <v>101</v>
      </c>
      <c r="N84" t="s">
        <v>57</v>
      </c>
      <c r="O84" t="s">
        <v>81</v>
      </c>
      <c r="P84">
        <f t="shared" si="6"/>
        <v>69</v>
      </c>
      <c r="Q84">
        <f t="shared" si="7"/>
        <v>31.008191556395715</v>
      </c>
      <c r="R84" s="1">
        <f t="shared" si="43"/>
        <v>0.27219829867674855</v>
      </c>
      <c r="S84">
        <f t="shared" si="44"/>
        <v>57.161642722117193</v>
      </c>
      <c r="T84">
        <f t="shared" si="45"/>
        <v>152.83835727788281</v>
      </c>
      <c r="U84">
        <f t="shared" si="46"/>
        <v>2067.0000000000005</v>
      </c>
      <c r="V84">
        <v>2842.13</v>
      </c>
      <c r="W84">
        <v>2592.13</v>
      </c>
      <c r="X84">
        <v>152.84</v>
      </c>
      <c r="Y84">
        <v>53.5</v>
      </c>
      <c r="Z84">
        <f t="shared" si="68"/>
        <v>374.8175</v>
      </c>
      <c r="AA84">
        <f t="shared" si="69"/>
        <v>581.15750000000003</v>
      </c>
      <c r="AB84">
        <f t="shared" si="70"/>
        <v>611.36</v>
      </c>
      <c r="AC84">
        <f t="shared" si="71"/>
        <v>481.5</v>
      </c>
      <c r="AD84">
        <f t="shared" si="72"/>
        <v>1499.27</v>
      </c>
      <c r="AE84">
        <f t="shared" si="73"/>
        <v>2592.13</v>
      </c>
      <c r="AF84">
        <f t="shared" si="61"/>
        <v>15.284000000000001</v>
      </c>
      <c r="AG84">
        <f t="shared" si="66"/>
        <v>5.3500000000000005</v>
      </c>
      <c r="AH84">
        <f t="shared" si="67"/>
        <v>37.481749999999998</v>
      </c>
      <c r="AI84">
        <f t="shared" si="55"/>
        <v>58.115749999999998</v>
      </c>
      <c r="AJ84">
        <f t="shared" si="62"/>
        <v>0.30568000000000001</v>
      </c>
      <c r="AK84">
        <f t="shared" si="63"/>
        <v>8.2307692307692318E-2</v>
      </c>
      <c r="AL84">
        <f t="shared" si="64"/>
        <v>0.12493916666666666</v>
      </c>
      <c r="AM84">
        <f t="shared" si="56"/>
        <v>61.136000000000003</v>
      </c>
      <c r="AN84">
        <f t="shared" si="57"/>
        <v>48.150000000000006</v>
      </c>
      <c r="AO84">
        <f t="shared" si="65"/>
        <v>149.92699999999999</v>
      </c>
      <c r="AP84">
        <f t="shared" si="58"/>
        <v>259.21299999999997</v>
      </c>
      <c r="AQ84" t="str">
        <f t="shared" si="59"/>
        <v>whey</v>
      </c>
      <c r="AR84" t="str">
        <f t="shared" si="60"/>
        <v>chai</v>
      </c>
      <c r="AS84" t="s">
        <v>105</v>
      </c>
    </row>
    <row r="85" spans="1:45" x14ac:dyDescent="0.25">
      <c r="A85" t="s">
        <v>152</v>
      </c>
      <c r="B85" t="s">
        <v>87</v>
      </c>
      <c r="C85">
        <v>29</v>
      </c>
      <c r="D85">
        <v>5</v>
      </c>
      <c r="E85">
        <v>6</v>
      </c>
      <c r="F85">
        <v>145</v>
      </c>
      <c r="G85" t="s">
        <v>88</v>
      </c>
      <c r="H85" t="s">
        <v>45</v>
      </c>
      <c r="I85" t="s">
        <v>80</v>
      </c>
      <c r="J85">
        <v>3</v>
      </c>
      <c r="K85" t="s">
        <v>38</v>
      </c>
      <c r="L85" t="s">
        <v>39</v>
      </c>
      <c r="M85" t="s">
        <v>40</v>
      </c>
      <c r="N85" t="s">
        <v>89</v>
      </c>
      <c r="O85" t="s">
        <v>72</v>
      </c>
      <c r="P85">
        <f t="shared" si="6"/>
        <v>66</v>
      </c>
      <c r="Q85">
        <f t="shared" si="7"/>
        <v>23.401056014692376</v>
      </c>
      <c r="R85" s="1">
        <f t="shared" si="43"/>
        <v>0.18551267217630849</v>
      </c>
      <c r="S85">
        <f t="shared" si="44"/>
        <v>26.899337465564731</v>
      </c>
      <c r="T85">
        <f t="shared" si="45"/>
        <v>118.10066253443527</v>
      </c>
      <c r="U85">
        <f t="shared" si="46"/>
        <v>1610.35</v>
      </c>
      <c r="V85">
        <v>2496.04</v>
      </c>
      <c r="W85">
        <v>2464.23</v>
      </c>
      <c r="X85">
        <v>177.15</v>
      </c>
      <c r="Y85">
        <v>59.05</v>
      </c>
      <c r="Z85">
        <f t="shared" si="68"/>
        <v>306.04500000000002</v>
      </c>
      <c r="AA85">
        <f t="shared" si="69"/>
        <v>542.245</v>
      </c>
      <c r="AB85">
        <f t="shared" si="70"/>
        <v>708.6</v>
      </c>
      <c r="AC85">
        <f t="shared" si="71"/>
        <v>531.44999999999993</v>
      </c>
      <c r="AD85">
        <f t="shared" si="72"/>
        <v>1224.18</v>
      </c>
      <c r="AE85">
        <f t="shared" si="73"/>
        <v>2464.23</v>
      </c>
      <c r="AF85">
        <f t="shared" si="61"/>
        <v>17.715</v>
      </c>
      <c r="AG85">
        <f t="shared" si="66"/>
        <v>5.9050000000000002</v>
      </c>
      <c r="AH85">
        <f t="shared" si="67"/>
        <v>30.604500000000002</v>
      </c>
      <c r="AI85">
        <f t="shared" si="55"/>
        <v>54.224500000000006</v>
      </c>
      <c r="AJ85">
        <f t="shared" si="62"/>
        <v>0.3543</v>
      </c>
      <c r="AK85">
        <f t="shared" si="63"/>
        <v>9.0846153846153854E-2</v>
      </c>
      <c r="AL85">
        <f t="shared" si="64"/>
        <v>0.10201500000000001</v>
      </c>
      <c r="AM85">
        <f t="shared" si="56"/>
        <v>70.86</v>
      </c>
      <c r="AN85">
        <f t="shared" si="57"/>
        <v>53.145000000000003</v>
      </c>
      <c r="AO85">
        <f t="shared" si="65"/>
        <v>122.41800000000001</v>
      </c>
      <c r="AP85">
        <f t="shared" si="58"/>
        <v>246.423</v>
      </c>
      <c r="AQ85" t="str">
        <f t="shared" si="59"/>
        <v>whey</v>
      </c>
      <c r="AR85" t="str">
        <f t="shared" si="60"/>
        <v>chocolate</v>
      </c>
      <c r="AS85" t="s">
        <v>114</v>
      </c>
    </row>
    <row r="86" spans="1:45" x14ac:dyDescent="0.25">
      <c r="A86" t="s">
        <v>153</v>
      </c>
      <c r="B86" t="s">
        <v>87</v>
      </c>
      <c r="C86">
        <v>25</v>
      </c>
      <c r="D86">
        <v>6</v>
      </c>
      <c r="E86">
        <v>2</v>
      </c>
      <c r="F86">
        <v>155</v>
      </c>
      <c r="G86" t="s">
        <v>34</v>
      </c>
      <c r="H86" t="s">
        <v>52</v>
      </c>
      <c r="I86" t="s">
        <v>36</v>
      </c>
      <c r="J86">
        <v>3</v>
      </c>
      <c r="K86" t="s">
        <v>38</v>
      </c>
      <c r="L86" t="s">
        <v>39</v>
      </c>
      <c r="M86" t="s">
        <v>46</v>
      </c>
      <c r="N86" t="s">
        <v>57</v>
      </c>
      <c r="O86" t="s">
        <v>78</v>
      </c>
      <c r="P86">
        <f t="shared" si="6"/>
        <v>74</v>
      </c>
      <c r="Q86">
        <f t="shared" si="7"/>
        <v>19.898648648648649</v>
      </c>
      <c r="R86" s="1">
        <f t="shared" si="43"/>
        <v>0.13428378378378381</v>
      </c>
      <c r="S86">
        <f t="shared" si="44"/>
        <v>20.813986486486488</v>
      </c>
      <c r="T86">
        <f t="shared" si="45"/>
        <v>134.1860135135135</v>
      </c>
      <c r="U86">
        <f t="shared" si="46"/>
        <v>1801.45</v>
      </c>
      <c r="V86">
        <v>2476.9899999999998</v>
      </c>
      <c r="W86">
        <v>2476.9899999999998</v>
      </c>
      <c r="X86">
        <v>134.19</v>
      </c>
      <c r="Y86">
        <v>46.97</v>
      </c>
      <c r="Z86">
        <f t="shared" si="68"/>
        <v>379.37499999999994</v>
      </c>
      <c r="AA86">
        <f t="shared" si="69"/>
        <v>560.53499999999997</v>
      </c>
      <c r="AB86">
        <f t="shared" si="70"/>
        <v>536.76</v>
      </c>
      <c r="AC86">
        <f t="shared" si="71"/>
        <v>422.73</v>
      </c>
      <c r="AD86">
        <f t="shared" si="72"/>
        <v>1517.4999999999998</v>
      </c>
      <c r="AE86">
        <f t="shared" si="73"/>
        <v>2476.9899999999998</v>
      </c>
      <c r="AF86">
        <f t="shared" si="61"/>
        <v>13.419</v>
      </c>
      <c r="AG86">
        <f t="shared" si="66"/>
        <v>4.6970000000000001</v>
      </c>
      <c r="AH86">
        <f t="shared" si="67"/>
        <v>37.937499999999993</v>
      </c>
      <c r="AI86">
        <f t="shared" si="55"/>
        <v>56.053499999999993</v>
      </c>
      <c r="AJ86">
        <f t="shared" si="62"/>
        <v>0.26838000000000001</v>
      </c>
      <c r="AK86">
        <f t="shared" si="63"/>
        <v>7.226153846153846E-2</v>
      </c>
      <c r="AL86">
        <f t="shared" si="64"/>
        <v>0.12645833333333331</v>
      </c>
      <c r="AM86">
        <f t="shared" si="56"/>
        <v>53.676000000000002</v>
      </c>
      <c r="AN86">
        <f t="shared" si="57"/>
        <v>42.273000000000003</v>
      </c>
      <c r="AO86">
        <f t="shared" si="65"/>
        <v>151.74999999999997</v>
      </c>
      <c r="AP86">
        <f t="shared" si="58"/>
        <v>247.69899999999998</v>
      </c>
      <c r="AQ86" t="str">
        <f t="shared" si="59"/>
        <v>whey</v>
      </c>
      <c r="AR86" t="str">
        <f t="shared" si="60"/>
        <v>coffee</v>
      </c>
      <c r="AS86" t="s">
        <v>92</v>
      </c>
    </row>
    <row r="87" spans="1:45" x14ac:dyDescent="0.25">
      <c r="A87" t="s">
        <v>154</v>
      </c>
      <c r="B87" t="s">
        <v>87</v>
      </c>
      <c r="C87">
        <v>28</v>
      </c>
      <c r="D87">
        <v>5</v>
      </c>
      <c r="E87">
        <v>6</v>
      </c>
      <c r="F87">
        <v>145</v>
      </c>
      <c r="G87" t="s">
        <v>60</v>
      </c>
      <c r="H87" t="s">
        <v>52</v>
      </c>
      <c r="I87" t="s">
        <v>82</v>
      </c>
      <c r="J87">
        <v>3</v>
      </c>
      <c r="K87" t="s">
        <v>54</v>
      </c>
      <c r="L87" t="s">
        <v>55</v>
      </c>
      <c r="M87" t="s">
        <v>101</v>
      </c>
      <c r="N87" t="s">
        <v>57</v>
      </c>
      <c r="O87" t="s">
        <v>78</v>
      </c>
      <c r="P87">
        <f t="shared" si="6"/>
        <v>66</v>
      </c>
      <c r="Q87">
        <f t="shared" si="7"/>
        <v>23.401056014692376</v>
      </c>
      <c r="R87" s="1">
        <f t="shared" si="43"/>
        <v>0.18321267217630852</v>
      </c>
      <c r="S87">
        <f t="shared" si="44"/>
        <v>26.565837465564734</v>
      </c>
      <c r="T87">
        <f t="shared" si="45"/>
        <v>118.43416253443527</v>
      </c>
      <c r="U87">
        <f t="shared" si="46"/>
        <v>1617.1499999999999</v>
      </c>
      <c r="V87">
        <v>2223.58</v>
      </c>
      <c r="W87">
        <v>1973.58</v>
      </c>
      <c r="X87">
        <v>118.43</v>
      </c>
      <c r="Y87">
        <v>41.45</v>
      </c>
      <c r="Z87">
        <f t="shared" si="68"/>
        <v>281.70249999999999</v>
      </c>
      <c r="AA87">
        <f t="shared" si="69"/>
        <v>441.58249999999998</v>
      </c>
      <c r="AB87">
        <f t="shared" si="70"/>
        <v>473.72</v>
      </c>
      <c r="AC87">
        <f t="shared" si="71"/>
        <v>373.05</v>
      </c>
      <c r="AD87">
        <f t="shared" si="72"/>
        <v>1126.81</v>
      </c>
      <c r="AE87">
        <f t="shared" si="73"/>
        <v>1973.58</v>
      </c>
      <c r="AF87">
        <f t="shared" ref="AF87:AH88" si="74">X87/3</f>
        <v>39.476666666666667</v>
      </c>
      <c r="AG87">
        <f t="shared" si="74"/>
        <v>13.816666666666668</v>
      </c>
      <c r="AH87">
        <f t="shared" si="74"/>
        <v>93.900833333333324</v>
      </c>
      <c r="AI87">
        <f t="shared" si="55"/>
        <v>147.19416666666666</v>
      </c>
      <c r="AJ87">
        <f t="shared" si="62"/>
        <v>0.78953333333333331</v>
      </c>
      <c r="AK87">
        <f t="shared" si="63"/>
        <v>0.21256410256410257</v>
      </c>
      <c r="AL87">
        <f t="shared" si="64"/>
        <v>0.31300277777777774</v>
      </c>
      <c r="AM87">
        <f t="shared" si="56"/>
        <v>157.90666666666667</v>
      </c>
      <c r="AN87">
        <f t="shared" si="57"/>
        <v>124.35000000000001</v>
      </c>
      <c r="AO87">
        <f t="shared" si="65"/>
        <v>375.6033333333333</v>
      </c>
      <c r="AP87">
        <f t="shared" si="58"/>
        <v>657.8599999999999</v>
      </c>
      <c r="AQ87" t="str">
        <f t="shared" si="59"/>
        <v>vegan</v>
      </c>
      <c r="AR87" t="str">
        <f t="shared" si="60"/>
        <v>coffee</v>
      </c>
      <c r="AS87" t="s">
        <v>43</v>
      </c>
    </row>
    <row r="88" spans="1:45" x14ac:dyDescent="0.25">
      <c r="A88" t="s">
        <v>155</v>
      </c>
      <c r="B88" t="s">
        <v>87</v>
      </c>
      <c r="C88">
        <v>29</v>
      </c>
      <c r="D88">
        <v>6</v>
      </c>
      <c r="E88">
        <v>0</v>
      </c>
      <c r="F88">
        <v>155</v>
      </c>
      <c r="G88" t="s">
        <v>34</v>
      </c>
      <c r="H88" t="s">
        <v>45</v>
      </c>
      <c r="I88" t="s">
        <v>75</v>
      </c>
      <c r="J88">
        <v>3</v>
      </c>
      <c r="K88" t="s">
        <v>54</v>
      </c>
      <c r="L88" t="s">
        <v>55</v>
      </c>
      <c r="M88" t="s">
        <v>101</v>
      </c>
      <c r="N88" t="s">
        <v>63</v>
      </c>
      <c r="O88" t="s">
        <v>72</v>
      </c>
      <c r="P88">
        <f t="shared" si="6"/>
        <v>72</v>
      </c>
      <c r="Q88">
        <f t="shared" si="7"/>
        <v>21.019483024691358</v>
      </c>
      <c r="R88" s="1">
        <f t="shared" si="43"/>
        <v>0.15693379629629628</v>
      </c>
      <c r="S88">
        <f t="shared" si="44"/>
        <v>24.324738425925922</v>
      </c>
      <c r="T88">
        <f t="shared" si="45"/>
        <v>130.67526157407409</v>
      </c>
      <c r="U88">
        <f t="shared" si="46"/>
        <v>1748.8500000000001</v>
      </c>
      <c r="V88">
        <v>2710.72</v>
      </c>
      <c r="W88">
        <v>2404.67</v>
      </c>
      <c r="X88">
        <v>130.68</v>
      </c>
      <c r="Y88">
        <v>45.74</v>
      </c>
      <c r="Z88">
        <f t="shared" si="68"/>
        <v>367.57249999999999</v>
      </c>
      <c r="AA88">
        <f t="shared" si="69"/>
        <v>543.99250000000006</v>
      </c>
      <c r="AB88">
        <f t="shared" si="70"/>
        <v>522.72</v>
      </c>
      <c r="AC88">
        <f t="shared" si="71"/>
        <v>411.66</v>
      </c>
      <c r="AD88">
        <f t="shared" si="72"/>
        <v>1470.29</v>
      </c>
      <c r="AE88">
        <f t="shared" si="73"/>
        <v>2404.67</v>
      </c>
      <c r="AF88">
        <f t="shared" si="74"/>
        <v>43.56</v>
      </c>
      <c r="AG88">
        <f t="shared" si="74"/>
        <v>15.246666666666668</v>
      </c>
      <c r="AH88">
        <f t="shared" si="74"/>
        <v>122.52416666666666</v>
      </c>
      <c r="AI88">
        <f t="shared" si="55"/>
        <v>181.33083333333332</v>
      </c>
      <c r="AJ88">
        <f t="shared" si="62"/>
        <v>0.87120000000000009</v>
      </c>
      <c r="AK88">
        <f t="shared" si="63"/>
        <v>0.23456410256410259</v>
      </c>
      <c r="AL88">
        <f t="shared" si="64"/>
        <v>0.40841388888888885</v>
      </c>
      <c r="AM88">
        <f t="shared" si="56"/>
        <v>174.24</v>
      </c>
      <c r="AN88">
        <f t="shared" si="57"/>
        <v>137.22</v>
      </c>
      <c r="AO88">
        <f t="shared" si="65"/>
        <v>490.09666666666664</v>
      </c>
      <c r="AP88">
        <f t="shared" si="58"/>
        <v>801.55666666666662</v>
      </c>
      <c r="AQ88" t="str">
        <f t="shared" si="59"/>
        <v>vegan</v>
      </c>
      <c r="AR88" t="str">
        <f t="shared" si="60"/>
        <v>chocolate</v>
      </c>
      <c r="AS88" t="s">
        <v>144</v>
      </c>
    </row>
    <row r="89" spans="1:45" x14ac:dyDescent="0.25">
      <c r="A89" t="s">
        <v>156</v>
      </c>
      <c r="B89" t="s">
        <v>87</v>
      </c>
      <c r="C89">
        <v>49</v>
      </c>
      <c r="D89">
        <v>6</v>
      </c>
      <c r="E89">
        <v>0</v>
      </c>
      <c r="F89">
        <v>165</v>
      </c>
      <c r="G89" t="s">
        <v>60</v>
      </c>
      <c r="H89" t="s">
        <v>45</v>
      </c>
      <c r="I89" t="s">
        <v>82</v>
      </c>
      <c r="J89">
        <v>3</v>
      </c>
      <c r="K89" t="s">
        <v>38</v>
      </c>
      <c r="L89" t="s">
        <v>39</v>
      </c>
      <c r="M89" t="s">
        <v>40</v>
      </c>
      <c r="N89" t="s">
        <v>57</v>
      </c>
      <c r="O89" t="s">
        <v>72</v>
      </c>
      <c r="P89">
        <f t="shared" ref="P89:P114" si="75">D89*12+E89</f>
        <v>72</v>
      </c>
      <c r="Q89">
        <f t="shared" ref="Q89:Q114" si="76">+F89/(P89^2)*703</f>
        <v>22.375578703703706</v>
      </c>
      <c r="R89" s="1">
        <f t="shared" si="43"/>
        <v>0.21920694444444447</v>
      </c>
      <c r="S89">
        <f t="shared" si="44"/>
        <v>36.169145833333339</v>
      </c>
      <c r="T89">
        <f t="shared" si="45"/>
        <v>128.83085416666665</v>
      </c>
      <c r="U89">
        <f t="shared" si="46"/>
        <v>1675.1499999999999</v>
      </c>
      <c r="V89">
        <v>2594.48</v>
      </c>
      <c r="W89">
        <v>2053.33</v>
      </c>
      <c r="X89">
        <v>128.83000000000001</v>
      </c>
      <c r="Y89">
        <v>45.09</v>
      </c>
      <c r="Z89">
        <f t="shared" si="68"/>
        <v>283.04999999999995</v>
      </c>
      <c r="AA89">
        <f t="shared" si="69"/>
        <v>456.96999999999997</v>
      </c>
      <c r="AB89">
        <f t="shared" si="70"/>
        <v>515.32000000000005</v>
      </c>
      <c r="AC89">
        <f t="shared" si="71"/>
        <v>405.81000000000006</v>
      </c>
      <c r="AD89">
        <f t="shared" si="72"/>
        <v>1132.1999999999998</v>
      </c>
      <c r="AE89">
        <f t="shared" si="73"/>
        <v>2053.33</v>
      </c>
      <c r="AF89">
        <f t="shared" si="61"/>
        <v>12.883000000000003</v>
      </c>
      <c r="AG89">
        <f t="shared" ref="AG89:AH93" si="77">Y89*0.1</f>
        <v>4.5090000000000003</v>
      </c>
      <c r="AH89">
        <f t="shared" si="77"/>
        <v>28.304999999999996</v>
      </c>
      <c r="AI89">
        <f t="shared" si="55"/>
        <v>45.697000000000003</v>
      </c>
      <c r="AJ89">
        <f t="shared" si="62"/>
        <v>0.25766000000000006</v>
      </c>
      <c r="AK89">
        <f t="shared" si="63"/>
        <v>6.936923076923078E-2</v>
      </c>
      <c r="AL89">
        <f t="shared" si="64"/>
        <v>9.4349999999999989E-2</v>
      </c>
      <c r="AM89">
        <f t="shared" si="56"/>
        <v>51.532000000000011</v>
      </c>
      <c r="AN89">
        <f t="shared" si="57"/>
        <v>40.581000000000003</v>
      </c>
      <c r="AO89">
        <f t="shared" si="65"/>
        <v>113.21999999999998</v>
      </c>
      <c r="AP89">
        <f t="shared" si="58"/>
        <v>205.333</v>
      </c>
      <c r="AQ89" t="str">
        <f t="shared" si="59"/>
        <v>whey</v>
      </c>
      <c r="AR89" t="str">
        <f t="shared" si="60"/>
        <v>chocolate</v>
      </c>
      <c r="AS89" t="s">
        <v>49</v>
      </c>
    </row>
    <row r="90" spans="1:45" x14ac:dyDescent="0.25">
      <c r="A90" t="s">
        <v>157</v>
      </c>
      <c r="B90" t="s">
        <v>87</v>
      </c>
      <c r="C90">
        <v>49</v>
      </c>
      <c r="D90">
        <v>5</v>
      </c>
      <c r="E90">
        <v>8</v>
      </c>
      <c r="F90">
        <v>180</v>
      </c>
      <c r="G90" t="s">
        <v>60</v>
      </c>
      <c r="H90" t="s">
        <v>52</v>
      </c>
      <c r="I90" t="s">
        <v>36</v>
      </c>
      <c r="J90">
        <v>3</v>
      </c>
      <c r="K90" t="s">
        <v>38</v>
      </c>
      <c r="L90" t="s">
        <v>39</v>
      </c>
      <c r="M90" t="s">
        <v>40</v>
      </c>
      <c r="N90" t="s">
        <v>89</v>
      </c>
      <c r="O90" t="s">
        <v>42</v>
      </c>
      <c r="P90">
        <f t="shared" si="75"/>
        <v>68</v>
      </c>
      <c r="Q90">
        <f t="shared" si="76"/>
        <v>27.365916955017301</v>
      </c>
      <c r="R90" s="1">
        <f t="shared" si="43"/>
        <v>0.2790910034602076</v>
      </c>
      <c r="S90">
        <f t="shared" si="44"/>
        <v>50.236380622837366</v>
      </c>
      <c r="T90">
        <f t="shared" si="45"/>
        <v>129.76361937716263</v>
      </c>
      <c r="U90">
        <f t="shared" si="46"/>
        <v>1717.8</v>
      </c>
      <c r="V90">
        <v>2361.98</v>
      </c>
      <c r="W90">
        <v>2111.98</v>
      </c>
      <c r="X90">
        <v>129.76</v>
      </c>
      <c r="Y90">
        <v>45.43</v>
      </c>
      <c r="Z90">
        <f t="shared" si="68"/>
        <v>296.01750000000004</v>
      </c>
      <c r="AA90">
        <f t="shared" si="69"/>
        <v>471.20750000000004</v>
      </c>
      <c r="AB90">
        <f t="shared" si="70"/>
        <v>519.04</v>
      </c>
      <c r="AC90">
        <f t="shared" si="71"/>
        <v>408.87</v>
      </c>
      <c r="AD90">
        <f t="shared" si="72"/>
        <v>1184.0700000000002</v>
      </c>
      <c r="AE90">
        <f t="shared" si="73"/>
        <v>2111.98</v>
      </c>
      <c r="AF90">
        <f t="shared" si="61"/>
        <v>12.975999999999999</v>
      </c>
      <c r="AG90">
        <f t="shared" si="77"/>
        <v>4.5430000000000001</v>
      </c>
      <c r="AH90">
        <f t="shared" si="77"/>
        <v>29.601750000000006</v>
      </c>
      <c r="AI90">
        <f t="shared" si="55"/>
        <v>47.120750000000001</v>
      </c>
      <c r="AJ90">
        <f t="shared" si="62"/>
        <v>0.25951999999999997</v>
      </c>
      <c r="AK90">
        <f t="shared" si="63"/>
        <v>6.9892307692307698E-2</v>
      </c>
      <c r="AL90">
        <f t="shared" si="64"/>
        <v>9.8672500000000024E-2</v>
      </c>
      <c r="AM90">
        <f t="shared" si="56"/>
        <v>51.903999999999996</v>
      </c>
      <c r="AN90">
        <f t="shared" si="57"/>
        <v>40.887</v>
      </c>
      <c r="AO90">
        <f t="shared" si="65"/>
        <v>118.40700000000002</v>
      </c>
      <c r="AP90">
        <f t="shared" si="58"/>
        <v>211.19800000000004</v>
      </c>
      <c r="AQ90" t="str">
        <f t="shared" si="59"/>
        <v>whey</v>
      </c>
      <c r="AR90" t="str">
        <f t="shared" si="60"/>
        <v>matcha</v>
      </c>
      <c r="AS90" t="s">
        <v>92</v>
      </c>
    </row>
    <row r="91" spans="1:45" x14ac:dyDescent="0.25">
      <c r="A91" t="s">
        <v>158</v>
      </c>
      <c r="B91" t="s">
        <v>87</v>
      </c>
      <c r="C91">
        <v>52</v>
      </c>
      <c r="D91">
        <v>5</v>
      </c>
      <c r="E91">
        <v>6</v>
      </c>
      <c r="F91">
        <v>155</v>
      </c>
      <c r="G91" t="s">
        <v>34</v>
      </c>
      <c r="H91" t="s">
        <v>52</v>
      </c>
      <c r="I91" t="s">
        <v>36</v>
      </c>
      <c r="J91">
        <v>3</v>
      </c>
      <c r="K91" t="s">
        <v>38</v>
      </c>
      <c r="L91" t="s">
        <v>39</v>
      </c>
      <c r="M91" t="s">
        <v>119</v>
      </c>
      <c r="N91" t="s">
        <v>47</v>
      </c>
      <c r="O91" t="s">
        <v>81</v>
      </c>
      <c r="P91">
        <f t="shared" si="75"/>
        <v>66</v>
      </c>
      <c r="Q91">
        <f t="shared" si="76"/>
        <v>25.014921946740131</v>
      </c>
      <c r="R91" s="1">
        <f t="shared" si="43"/>
        <v>0.25777906336088152</v>
      </c>
      <c r="S91">
        <f t="shared" si="44"/>
        <v>39.955754820936633</v>
      </c>
      <c r="T91">
        <f t="shared" si="45"/>
        <v>115.04424517906337</v>
      </c>
      <c r="U91">
        <f t="shared" si="46"/>
        <v>1516.25</v>
      </c>
      <c r="V91">
        <v>2084.84</v>
      </c>
      <c r="W91">
        <v>2084.84</v>
      </c>
      <c r="X91">
        <v>115.04</v>
      </c>
      <c r="Y91">
        <v>40.270000000000003</v>
      </c>
      <c r="Z91">
        <f t="shared" si="68"/>
        <v>315.5625</v>
      </c>
      <c r="AA91">
        <f t="shared" si="69"/>
        <v>470.8725</v>
      </c>
      <c r="AB91">
        <f t="shared" si="70"/>
        <v>460.16</v>
      </c>
      <c r="AC91">
        <f t="shared" si="71"/>
        <v>362.43</v>
      </c>
      <c r="AD91">
        <f t="shared" si="72"/>
        <v>1262.25</v>
      </c>
      <c r="AE91">
        <f t="shared" si="73"/>
        <v>2084.84</v>
      </c>
      <c r="AF91">
        <f t="shared" si="61"/>
        <v>11.504000000000001</v>
      </c>
      <c r="AG91">
        <f t="shared" si="77"/>
        <v>4.0270000000000001</v>
      </c>
      <c r="AH91">
        <f t="shared" si="77"/>
        <v>31.556250000000002</v>
      </c>
      <c r="AI91">
        <f t="shared" si="55"/>
        <v>47.087250000000004</v>
      </c>
      <c r="AJ91">
        <f t="shared" si="62"/>
        <v>0.23008000000000003</v>
      </c>
      <c r="AK91">
        <f t="shared" si="63"/>
        <v>6.1953846153846158E-2</v>
      </c>
      <c r="AL91">
        <f t="shared" si="64"/>
        <v>0.1051875</v>
      </c>
      <c r="AM91">
        <f t="shared" si="56"/>
        <v>46.016000000000005</v>
      </c>
      <c r="AN91">
        <f t="shared" si="57"/>
        <v>36.243000000000002</v>
      </c>
      <c r="AO91">
        <f t="shared" si="65"/>
        <v>126.22500000000001</v>
      </c>
      <c r="AP91">
        <f t="shared" si="58"/>
        <v>208.48400000000004</v>
      </c>
      <c r="AQ91" t="str">
        <f t="shared" si="59"/>
        <v>whey</v>
      </c>
      <c r="AR91" t="str">
        <f t="shared" si="60"/>
        <v>chai</v>
      </c>
      <c r="AS91" t="s">
        <v>90</v>
      </c>
    </row>
    <row r="92" spans="1:45" x14ac:dyDescent="0.25">
      <c r="A92" t="s">
        <v>150</v>
      </c>
      <c r="B92" t="s">
        <v>87</v>
      </c>
      <c r="C92">
        <v>28</v>
      </c>
      <c r="D92">
        <v>5</v>
      </c>
      <c r="E92">
        <v>10</v>
      </c>
      <c r="F92">
        <v>160</v>
      </c>
      <c r="G92" t="s">
        <v>60</v>
      </c>
      <c r="H92" t="s">
        <v>52</v>
      </c>
      <c r="I92" t="s">
        <v>36</v>
      </c>
      <c r="J92">
        <v>3</v>
      </c>
      <c r="K92" t="s">
        <v>38</v>
      </c>
      <c r="L92" t="s">
        <v>39</v>
      </c>
      <c r="M92" t="s">
        <v>40</v>
      </c>
      <c r="N92" t="s">
        <v>57</v>
      </c>
      <c r="O92" t="s">
        <v>58</v>
      </c>
      <c r="P92">
        <f t="shared" si="75"/>
        <v>70</v>
      </c>
      <c r="Q92">
        <f t="shared" si="76"/>
        <v>22.955102040816328</v>
      </c>
      <c r="R92" s="1">
        <f t="shared" si="43"/>
        <v>0.17786122448979594</v>
      </c>
      <c r="S92">
        <f t="shared" si="44"/>
        <v>28.457795918367349</v>
      </c>
      <c r="T92">
        <f t="shared" si="45"/>
        <v>131.54220408163266</v>
      </c>
      <c r="U92">
        <f t="shared" si="46"/>
        <v>1761.4</v>
      </c>
      <c r="V92">
        <v>2421.9299999999998</v>
      </c>
      <c r="W92">
        <v>2171.9299999999998</v>
      </c>
      <c r="X92">
        <v>131.54</v>
      </c>
      <c r="Y92">
        <v>46.04</v>
      </c>
      <c r="Z92">
        <f t="shared" si="68"/>
        <v>307.85249999999996</v>
      </c>
      <c r="AA92">
        <f t="shared" si="69"/>
        <v>485.43249999999995</v>
      </c>
      <c r="AB92">
        <f t="shared" si="70"/>
        <v>526.16</v>
      </c>
      <c r="AC92">
        <f t="shared" si="71"/>
        <v>414.36</v>
      </c>
      <c r="AD92">
        <f t="shared" si="72"/>
        <v>1231.4099999999999</v>
      </c>
      <c r="AE92">
        <f t="shared" si="73"/>
        <v>2171.9299999999998</v>
      </c>
      <c r="AF92">
        <f t="shared" si="61"/>
        <v>13.154</v>
      </c>
      <c r="AG92">
        <f t="shared" si="77"/>
        <v>4.6040000000000001</v>
      </c>
      <c r="AH92">
        <f t="shared" si="77"/>
        <v>30.785249999999998</v>
      </c>
      <c r="AI92">
        <f t="shared" si="55"/>
        <v>48.54325</v>
      </c>
      <c r="AJ92">
        <f t="shared" si="62"/>
        <v>0.26307999999999998</v>
      </c>
      <c r="AK92">
        <f t="shared" si="63"/>
        <v>7.0830769230769239E-2</v>
      </c>
      <c r="AL92">
        <f t="shared" si="64"/>
        <v>0.10261749999999999</v>
      </c>
      <c r="AM92">
        <f t="shared" si="56"/>
        <v>52.616</v>
      </c>
      <c r="AN92">
        <f t="shared" si="57"/>
        <v>41.436</v>
      </c>
      <c r="AO92">
        <f t="shared" si="65"/>
        <v>123.14099999999999</v>
      </c>
      <c r="AP92">
        <f t="shared" si="58"/>
        <v>217.19299999999998</v>
      </c>
      <c r="AQ92" t="str">
        <f t="shared" si="59"/>
        <v>whey</v>
      </c>
      <c r="AR92" t="str">
        <f t="shared" si="60"/>
        <v>tumeric</v>
      </c>
      <c r="AS92" t="s">
        <v>43</v>
      </c>
    </row>
    <row r="93" spans="1:45" x14ac:dyDescent="0.25">
      <c r="A93" t="s">
        <v>159</v>
      </c>
      <c r="B93" t="s">
        <v>87</v>
      </c>
      <c r="C93">
        <v>28</v>
      </c>
      <c r="D93">
        <v>5</v>
      </c>
      <c r="E93">
        <v>10</v>
      </c>
      <c r="F93">
        <v>180</v>
      </c>
      <c r="G93" t="s">
        <v>51</v>
      </c>
      <c r="H93" t="s">
        <v>35</v>
      </c>
      <c r="I93" t="s">
        <v>36</v>
      </c>
      <c r="J93">
        <v>3</v>
      </c>
      <c r="K93" t="s">
        <v>38</v>
      </c>
      <c r="L93" t="s">
        <v>39</v>
      </c>
      <c r="M93" t="s">
        <v>119</v>
      </c>
      <c r="N93" t="s">
        <v>67</v>
      </c>
      <c r="O93" t="s">
        <v>42</v>
      </c>
      <c r="P93">
        <f t="shared" si="75"/>
        <v>70</v>
      </c>
      <c r="Q93">
        <f t="shared" si="76"/>
        <v>25.824489795918371</v>
      </c>
      <c r="R93" s="1">
        <f t="shared" si="43"/>
        <v>0.21229387755102042</v>
      </c>
      <c r="S93">
        <f t="shared" si="44"/>
        <v>38.212897959183678</v>
      </c>
      <c r="T93">
        <f t="shared" si="45"/>
        <v>141.78710204081631</v>
      </c>
      <c r="U93">
        <f t="shared" si="46"/>
        <v>1886</v>
      </c>
      <c r="V93">
        <v>2263.1999999999998</v>
      </c>
      <c r="W93">
        <v>2093.25</v>
      </c>
      <c r="X93">
        <v>141.79</v>
      </c>
      <c r="Y93">
        <v>49.63</v>
      </c>
      <c r="Z93">
        <f t="shared" si="68"/>
        <v>269.85500000000002</v>
      </c>
      <c r="AA93">
        <f t="shared" si="69"/>
        <v>461.27499999999998</v>
      </c>
      <c r="AB93">
        <f t="shared" si="70"/>
        <v>567.16</v>
      </c>
      <c r="AC93">
        <f t="shared" si="71"/>
        <v>446.67</v>
      </c>
      <c r="AD93">
        <f t="shared" si="72"/>
        <v>1079.42</v>
      </c>
      <c r="AE93">
        <f t="shared" si="73"/>
        <v>2093.25</v>
      </c>
      <c r="AF93">
        <f t="shared" si="61"/>
        <v>14.179</v>
      </c>
      <c r="AG93">
        <f t="shared" si="77"/>
        <v>4.963000000000001</v>
      </c>
      <c r="AH93">
        <f t="shared" si="77"/>
        <v>26.985500000000002</v>
      </c>
      <c r="AI93">
        <f t="shared" si="55"/>
        <v>46.127500000000005</v>
      </c>
      <c r="AJ93">
        <f t="shared" si="62"/>
        <v>0.28358</v>
      </c>
      <c r="AK93">
        <f t="shared" si="63"/>
        <v>7.6353846153846175E-2</v>
      </c>
      <c r="AL93">
        <f t="shared" si="64"/>
        <v>8.9951666666666666E-2</v>
      </c>
      <c r="AM93">
        <f t="shared" si="56"/>
        <v>56.716000000000001</v>
      </c>
      <c r="AN93">
        <f t="shared" si="57"/>
        <v>44.667000000000009</v>
      </c>
      <c r="AO93">
        <f t="shared" si="65"/>
        <v>107.94200000000001</v>
      </c>
      <c r="AP93">
        <f t="shared" si="58"/>
        <v>209.32500000000002</v>
      </c>
      <c r="AQ93" t="str">
        <f t="shared" si="59"/>
        <v>whey</v>
      </c>
      <c r="AR93" t="str">
        <f t="shared" si="60"/>
        <v>matcha</v>
      </c>
      <c r="AS93" t="s">
        <v>73</v>
      </c>
    </row>
    <row r="94" spans="1:45" x14ac:dyDescent="0.25">
      <c r="A94" t="s">
        <v>160</v>
      </c>
      <c r="B94" t="s">
        <v>87</v>
      </c>
      <c r="C94">
        <v>34</v>
      </c>
      <c r="D94">
        <v>5</v>
      </c>
      <c r="E94">
        <v>7</v>
      </c>
      <c r="F94">
        <v>175</v>
      </c>
      <c r="G94" t="s">
        <v>51</v>
      </c>
      <c r="H94" t="s">
        <v>35</v>
      </c>
      <c r="I94" t="s">
        <v>36</v>
      </c>
      <c r="J94">
        <v>3</v>
      </c>
      <c r="K94" t="s">
        <v>54</v>
      </c>
      <c r="L94" t="s">
        <v>39</v>
      </c>
      <c r="M94" t="s">
        <v>56</v>
      </c>
      <c r="N94" t="s">
        <v>89</v>
      </c>
      <c r="O94" t="s">
        <v>72</v>
      </c>
      <c r="P94">
        <f t="shared" si="75"/>
        <v>67</v>
      </c>
      <c r="Q94">
        <f t="shared" si="76"/>
        <v>27.405881042548451</v>
      </c>
      <c r="R94" s="1">
        <f t="shared" si="43"/>
        <v>0.2450705725105814</v>
      </c>
      <c r="S94">
        <f t="shared" si="44"/>
        <v>42.887350189351743</v>
      </c>
      <c r="T94">
        <f t="shared" si="45"/>
        <v>132.11264981064826</v>
      </c>
      <c r="U94">
        <f t="shared" si="46"/>
        <v>1775.95</v>
      </c>
      <c r="V94">
        <v>2131.14</v>
      </c>
      <c r="W94">
        <v>1941.93</v>
      </c>
      <c r="X94">
        <v>132.11000000000001</v>
      </c>
      <c r="Y94">
        <v>46.24</v>
      </c>
      <c r="Z94">
        <f t="shared" si="68"/>
        <v>249.33249999999998</v>
      </c>
      <c r="AA94">
        <f t="shared" si="69"/>
        <v>427.6825</v>
      </c>
      <c r="AB94">
        <f t="shared" si="70"/>
        <v>528.44000000000005</v>
      </c>
      <c r="AC94">
        <f t="shared" si="71"/>
        <v>416.16</v>
      </c>
      <c r="AD94">
        <f t="shared" si="72"/>
        <v>997.32999999999993</v>
      </c>
      <c r="AE94">
        <f t="shared" si="73"/>
        <v>1941.93</v>
      </c>
      <c r="AF94">
        <f>X94/3</f>
        <v>44.036666666666669</v>
      </c>
      <c r="AG94">
        <f>Y94/3</f>
        <v>15.413333333333334</v>
      </c>
      <c r="AH94">
        <f>Z94/3</f>
        <v>83.110833333333332</v>
      </c>
      <c r="AI94">
        <f t="shared" si="55"/>
        <v>142.56083333333333</v>
      </c>
      <c r="AJ94">
        <f t="shared" si="62"/>
        <v>0.88073333333333337</v>
      </c>
      <c r="AK94">
        <f t="shared" si="63"/>
        <v>0.23712820512820515</v>
      </c>
      <c r="AL94">
        <f t="shared" si="64"/>
        <v>0.27703611111111109</v>
      </c>
      <c r="AM94">
        <f t="shared" si="56"/>
        <v>176.14666666666668</v>
      </c>
      <c r="AN94">
        <f t="shared" si="57"/>
        <v>138.72</v>
      </c>
      <c r="AO94">
        <f t="shared" si="65"/>
        <v>332.44333333333333</v>
      </c>
      <c r="AP94">
        <f t="shared" si="58"/>
        <v>647.30999999999995</v>
      </c>
      <c r="AQ94" t="str">
        <f t="shared" si="59"/>
        <v>whey</v>
      </c>
      <c r="AR94" t="str">
        <f t="shared" si="60"/>
        <v>chocolate</v>
      </c>
      <c r="AS94" t="s">
        <v>105</v>
      </c>
    </row>
    <row r="95" spans="1:45" x14ac:dyDescent="0.25">
      <c r="A95" t="s">
        <v>161</v>
      </c>
      <c r="B95" t="s">
        <v>87</v>
      </c>
      <c r="C95">
        <v>32</v>
      </c>
      <c r="D95">
        <v>5</v>
      </c>
      <c r="E95">
        <v>7</v>
      </c>
      <c r="F95">
        <v>155</v>
      </c>
      <c r="G95" t="s">
        <v>34</v>
      </c>
      <c r="H95" t="s">
        <v>52</v>
      </c>
      <c r="I95" t="s">
        <v>70</v>
      </c>
      <c r="J95">
        <v>3</v>
      </c>
      <c r="K95" t="s">
        <v>38</v>
      </c>
      <c r="L95" t="s">
        <v>39</v>
      </c>
      <c r="M95" t="s">
        <v>56</v>
      </c>
      <c r="N95" t="s">
        <v>57</v>
      </c>
      <c r="O95" t="s">
        <v>78</v>
      </c>
      <c r="P95">
        <f t="shared" si="75"/>
        <v>67</v>
      </c>
      <c r="Q95">
        <f t="shared" si="76"/>
        <v>24.273780351971485</v>
      </c>
      <c r="R95" s="1">
        <f t="shared" si="43"/>
        <v>0.20288536422365783</v>
      </c>
      <c r="S95">
        <f t="shared" si="44"/>
        <v>31.447231454666962</v>
      </c>
      <c r="T95">
        <f t="shared" si="45"/>
        <v>123.55276854533304</v>
      </c>
      <c r="U95">
        <f t="shared" si="46"/>
        <v>1664.9500000000003</v>
      </c>
      <c r="V95">
        <v>2289.31</v>
      </c>
      <c r="W95">
        <v>2289.31</v>
      </c>
      <c r="X95">
        <v>123.55</v>
      </c>
      <c r="Y95">
        <v>43.24</v>
      </c>
      <c r="Z95">
        <f t="shared" si="68"/>
        <v>351.48749999999995</v>
      </c>
      <c r="AA95">
        <f t="shared" si="69"/>
        <v>518.27749999999992</v>
      </c>
      <c r="AB95">
        <f t="shared" si="70"/>
        <v>494.2</v>
      </c>
      <c r="AC95">
        <f t="shared" si="71"/>
        <v>389.16</v>
      </c>
      <c r="AD95">
        <f t="shared" si="72"/>
        <v>1405.9499999999998</v>
      </c>
      <c r="AE95">
        <f t="shared" si="73"/>
        <v>2289.31</v>
      </c>
      <c r="AF95">
        <f t="shared" si="61"/>
        <v>12.355</v>
      </c>
      <c r="AG95">
        <f>Y95*0.1</f>
        <v>4.3240000000000007</v>
      </c>
      <c r="AH95">
        <f>Z95*0.1</f>
        <v>35.14875</v>
      </c>
      <c r="AI95">
        <f t="shared" si="55"/>
        <v>51.827750000000002</v>
      </c>
      <c r="AJ95">
        <f t="shared" si="62"/>
        <v>0.24710000000000001</v>
      </c>
      <c r="AK95">
        <f t="shared" si="63"/>
        <v>6.6523076923076935E-2</v>
      </c>
      <c r="AL95">
        <f t="shared" si="64"/>
        <v>0.1171625</v>
      </c>
      <c r="AM95">
        <f t="shared" si="56"/>
        <v>49.42</v>
      </c>
      <c r="AN95">
        <f t="shared" si="57"/>
        <v>38.916000000000004</v>
      </c>
      <c r="AO95">
        <f t="shared" si="65"/>
        <v>140.595</v>
      </c>
      <c r="AP95">
        <f t="shared" si="58"/>
        <v>228.93100000000001</v>
      </c>
      <c r="AQ95" t="str">
        <f t="shared" si="59"/>
        <v>whey</v>
      </c>
      <c r="AR95" t="str">
        <f t="shared" si="60"/>
        <v>coffee</v>
      </c>
      <c r="AS95" t="s">
        <v>49</v>
      </c>
    </row>
    <row r="96" spans="1:45" x14ac:dyDescent="0.25">
      <c r="A96" t="s">
        <v>166</v>
      </c>
      <c r="B96" t="s">
        <v>87</v>
      </c>
      <c r="C96">
        <v>38</v>
      </c>
      <c r="D96">
        <v>5</v>
      </c>
      <c r="E96">
        <v>5</v>
      </c>
      <c r="F96">
        <v>145</v>
      </c>
      <c r="G96" t="s">
        <v>34</v>
      </c>
      <c r="H96" t="s">
        <v>52</v>
      </c>
      <c r="I96" t="s">
        <v>36</v>
      </c>
      <c r="J96" t="s">
        <v>94</v>
      </c>
      <c r="K96" t="s">
        <v>38</v>
      </c>
      <c r="L96" t="s">
        <v>39</v>
      </c>
      <c r="M96" t="s">
        <v>119</v>
      </c>
      <c r="N96" t="s">
        <v>57</v>
      </c>
      <c r="O96" t="s">
        <v>48</v>
      </c>
      <c r="P96">
        <f t="shared" si="75"/>
        <v>65</v>
      </c>
      <c r="Q96">
        <f t="shared" si="76"/>
        <v>24.12662721893491</v>
      </c>
      <c r="R96" s="1">
        <f t="shared" si="43"/>
        <v>0.21491952662721889</v>
      </c>
      <c r="S96">
        <f t="shared" si="44"/>
        <v>31.163331360946739</v>
      </c>
      <c r="T96">
        <f t="shared" si="45"/>
        <v>113.83666863905326</v>
      </c>
      <c r="U96">
        <f t="shared" si="46"/>
        <v>1536.4499999999998</v>
      </c>
      <c r="V96">
        <v>2112.62</v>
      </c>
      <c r="W96">
        <v>2112.62</v>
      </c>
      <c r="X96">
        <v>113.84</v>
      </c>
      <c r="Y96">
        <v>39.840000000000003</v>
      </c>
      <c r="Z96">
        <f t="shared" si="68"/>
        <v>324.67499999999995</v>
      </c>
      <c r="AA96">
        <f t="shared" si="69"/>
        <v>478.35499999999996</v>
      </c>
      <c r="AB96">
        <f t="shared" si="70"/>
        <v>455.36</v>
      </c>
      <c r="AC96">
        <f t="shared" si="71"/>
        <v>358.56000000000006</v>
      </c>
      <c r="AD96">
        <f t="shared" si="72"/>
        <v>1298.6999999999998</v>
      </c>
      <c r="AE96">
        <f t="shared" si="73"/>
        <v>2112.62</v>
      </c>
      <c r="AF96">
        <f t="shared" si="61"/>
        <v>11.384</v>
      </c>
      <c r="AG96">
        <f>Y96*0.1</f>
        <v>3.9840000000000004</v>
      </c>
      <c r="AH96">
        <f>Z96*0.1</f>
        <v>32.467499999999994</v>
      </c>
      <c r="AI96">
        <f t="shared" si="55"/>
        <v>47.835499999999996</v>
      </c>
      <c r="AJ96">
        <f t="shared" si="62"/>
        <v>0.22767999999999999</v>
      </c>
      <c r="AK96">
        <f t="shared" si="63"/>
        <v>6.1292307692307701E-2</v>
      </c>
      <c r="AL96">
        <f t="shared" si="64"/>
        <v>0.10822499999999997</v>
      </c>
      <c r="AM96">
        <f t="shared" si="56"/>
        <v>45.536000000000001</v>
      </c>
      <c r="AN96">
        <f t="shared" si="57"/>
        <v>35.856000000000002</v>
      </c>
      <c r="AO96">
        <f t="shared" si="65"/>
        <v>129.86999999999998</v>
      </c>
      <c r="AP96">
        <f t="shared" si="58"/>
        <v>211.26199999999997</v>
      </c>
      <c r="AQ96" t="str">
        <f t="shared" si="59"/>
        <v>whey</v>
      </c>
      <c r="AR96" t="str">
        <f t="shared" si="60"/>
        <v>vanilla</v>
      </c>
      <c r="AS96" t="s">
        <v>120</v>
      </c>
    </row>
    <row r="97" spans="1:45" x14ac:dyDescent="0.25">
      <c r="A97" t="s">
        <v>175</v>
      </c>
      <c r="B97" t="s">
        <v>87</v>
      </c>
      <c r="C97">
        <v>32</v>
      </c>
      <c r="D97">
        <v>5</v>
      </c>
      <c r="E97">
        <v>8</v>
      </c>
      <c r="F97">
        <v>185</v>
      </c>
      <c r="G97" t="s">
        <v>60</v>
      </c>
      <c r="H97" t="s">
        <v>52</v>
      </c>
      <c r="I97" t="s">
        <v>36</v>
      </c>
      <c r="J97">
        <v>3</v>
      </c>
      <c r="K97" t="s">
        <v>54</v>
      </c>
      <c r="L97" t="s">
        <v>55</v>
      </c>
      <c r="M97" t="s">
        <v>56</v>
      </c>
      <c r="N97" t="s">
        <v>41</v>
      </c>
      <c r="O97" t="s">
        <v>42</v>
      </c>
      <c r="P97">
        <f t="shared" si="75"/>
        <v>68</v>
      </c>
      <c r="Q97">
        <f t="shared" si="76"/>
        <v>28.126081314878896</v>
      </c>
      <c r="R97" s="1">
        <f t="shared" si="43"/>
        <v>0.24911297577854671</v>
      </c>
      <c r="S97">
        <f t="shared" si="44"/>
        <v>46.085900519031142</v>
      </c>
      <c r="T97">
        <f t="shared" si="45"/>
        <v>138.91409948096884</v>
      </c>
      <c r="U97">
        <f t="shared" si="46"/>
        <v>1864.5500000000002</v>
      </c>
      <c r="V97">
        <v>2563.7600000000002</v>
      </c>
      <c r="W97">
        <v>2313.7600000000002</v>
      </c>
      <c r="X97">
        <v>138.91</v>
      </c>
      <c r="Y97">
        <v>48.62</v>
      </c>
      <c r="Z97">
        <f t="shared" si="68"/>
        <v>330.13500000000005</v>
      </c>
      <c r="AA97">
        <f t="shared" si="69"/>
        <v>517.66500000000008</v>
      </c>
      <c r="AB97">
        <f t="shared" si="70"/>
        <v>555.64</v>
      </c>
      <c r="AC97">
        <f t="shared" si="71"/>
        <v>437.58</v>
      </c>
      <c r="AD97">
        <f t="shared" si="72"/>
        <v>1320.5400000000002</v>
      </c>
      <c r="AE97">
        <f t="shared" si="73"/>
        <v>2313.7600000000002</v>
      </c>
      <c r="AF97">
        <f>X97/3</f>
        <v>46.303333333333335</v>
      </c>
      <c r="AG97">
        <f>Y97/3</f>
        <v>16.206666666666667</v>
      </c>
      <c r="AH97">
        <f>Z97/3</f>
        <v>110.04500000000002</v>
      </c>
      <c r="AI97">
        <f t="shared" si="55"/>
        <v>172.55500000000001</v>
      </c>
      <c r="AJ97">
        <f t="shared" si="62"/>
        <v>0.9260666666666667</v>
      </c>
      <c r="AK97">
        <f t="shared" si="63"/>
        <v>0.24933333333333335</v>
      </c>
      <c r="AL97">
        <f t="shared" si="64"/>
        <v>0.36681666666666674</v>
      </c>
      <c r="AM97">
        <f t="shared" si="56"/>
        <v>185.21333333333334</v>
      </c>
      <c r="AN97">
        <f t="shared" si="57"/>
        <v>145.86000000000001</v>
      </c>
      <c r="AO97">
        <f t="shared" si="65"/>
        <v>440.18000000000006</v>
      </c>
      <c r="AP97">
        <f t="shared" si="58"/>
        <v>771.25333333333344</v>
      </c>
      <c r="AQ97" t="str">
        <f t="shared" si="59"/>
        <v>vegan</v>
      </c>
      <c r="AR97" t="str">
        <f t="shared" si="60"/>
        <v>matcha</v>
      </c>
      <c r="AS97" t="s">
        <v>128</v>
      </c>
    </row>
    <row r="98" spans="1:45" x14ac:dyDescent="0.25">
      <c r="A98" t="s">
        <v>177</v>
      </c>
      <c r="B98" t="s">
        <v>87</v>
      </c>
      <c r="C98">
        <v>26</v>
      </c>
      <c r="D98">
        <v>5</v>
      </c>
      <c r="E98">
        <v>10</v>
      </c>
      <c r="F98">
        <v>190</v>
      </c>
      <c r="G98" t="s">
        <v>60</v>
      </c>
      <c r="H98" t="s">
        <v>45</v>
      </c>
      <c r="I98" t="s">
        <v>82</v>
      </c>
      <c r="J98" t="s">
        <v>94</v>
      </c>
      <c r="K98" t="s">
        <v>38</v>
      </c>
      <c r="L98" t="s">
        <v>39</v>
      </c>
      <c r="M98" t="s">
        <v>119</v>
      </c>
      <c r="N98" t="s">
        <v>89</v>
      </c>
      <c r="O98" t="s">
        <v>72</v>
      </c>
      <c r="P98">
        <f t="shared" si="75"/>
        <v>70</v>
      </c>
      <c r="Q98">
        <f t="shared" si="76"/>
        <v>27.259183673469387</v>
      </c>
      <c r="R98" s="1">
        <f t="shared" si="43"/>
        <v>0.2249102040816327</v>
      </c>
      <c r="S98">
        <f t="shared" si="44"/>
        <v>42.732938775510213</v>
      </c>
      <c r="T98">
        <f t="shared" si="45"/>
        <v>147.26706122448979</v>
      </c>
      <c r="U98">
        <f t="shared" si="46"/>
        <v>1961.8999999999999</v>
      </c>
      <c r="V98">
        <v>3040.95</v>
      </c>
      <c r="W98">
        <v>2447.61</v>
      </c>
      <c r="X98">
        <v>147.27000000000001</v>
      </c>
      <c r="Y98">
        <v>51.54</v>
      </c>
      <c r="Z98">
        <f t="shared" si="68"/>
        <v>348.66750000000002</v>
      </c>
      <c r="AA98">
        <f t="shared" si="69"/>
        <v>547.47749999999996</v>
      </c>
      <c r="AB98">
        <f t="shared" si="70"/>
        <v>589.08000000000004</v>
      </c>
      <c r="AC98">
        <f t="shared" si="71"/>
        <v>463.86</v>
      </c>
      <c r="AD98">
        <f t="shared" si="72"/>
        <v>1394.67</v>
      </c>
      <c r="AE98">
        <f t="shared" si="73"/>
        <v>2447.61</v>
      </c>
      <c r="AF98">
        <f t="shared" si="61"/>
        <v>14.727000000000002</v>
      </c>
      <c r="AG98">
        <f t="shared" ref="AG98:AH100" si="78">Y98*0.1</f>
        <v>5.1539999999999999</v>
      </c>
      <c r="AH98">
        <f t="shared" si="78"/>
        <v>34.866750000000003</v>
      </c>
      <c r="AI98">
        <f t="shared" ref="AI98:AI129" si="79">SUM(AF98:AH98)</f>
        <v>54.747750000000003</v>
      </c>
      <c r="AJ98">
        <f t="shared" si="62"/>
        <v>0.29454000000000002</v>
      </c>
      <c r="AK98">
        <f t="shared" si="63"/>
        <v>7.929230769230769E-2</v>
      </c>
      <c r="AL98">
        <f t="shared" si="64"/>
        <v>0.11622250000000001</v>
      </c>
      <c r="AM98">
        <f t="shared" ref="AM98:AM114" si="80">AF98*4</f>
        <v>58.908000000000008</v>
      </c>
      <c r="AN98">
        <f t="shared" ref="AN98:AN114" si="81">AG98*9</f>
        <v>46.385999999999996</v>
      </c>
      <c r="AO98">
        <f t="shared" si="65"/>
        <v>139.46700000000001</v>
      </c>
      <c r="AP98">
        <f t="shared" ref="AP98:AP129" si="82">SUM(AM98:AO98)</f>
        <v>244.76100000000002</v>
      </c>
      <c r="AQ98" t="str">
        <f t="shared" ref="AQ98:AQ114" si="83">L98</f>
        <v>whey</v>
      </c>
      <c r="AR98" t="str">
        <f t="shared" ref="AR98:AR114" si="84">O98</f>
        <v>chocolate</v>
      </c>
      <c r="AS98" t="s">
        <v>96</v>
      </c>
    </row>
    <row r="99" spans="1:45" x14ac:dyDescent="0.25">
      <c r="A99" t="s">
        <v>178</v>
      </c>
      <c r="B99" t="s">
        <v>87</v>
      </c>
      <c r="C99">
        <v>24</v>
      </c>
      <c r="D99">
        <v>5</v>
      </c>
      <c r="E99">
        <v>7</v>
      </c>
      <c r="F99">
        <v>145</v>
      </c>
      <c r="G99" t="s">
        <v>34</v>
      </c>
      <c r="H99" t="s">
        <v>35</v>
      </c>
      <c r="I99" t="s">
        <v>36</v>
      </c>
      <c r="J99" t="s">
        <v>94</v>
      </c>
      <c r="K99" t="s">
        <v>38</v>
      </c>
      <c r="L99" t="s">
        <v>39</v>
      </c>
      <c r="M99" t="s">
        <v>119</v>
      </c>
      <c r="N99" t="s">
        <v>36</v>
      </c>
      <c r="O99" t="s">
        <v>42</v>
      </c>
      <c r="P99">
        <f t="shared" si="75"/>
        <v>67</v>
      </c>
      <c r="Q99">
        <f t="shared" si="76"/>
        <v>22.707730006683004</v>
      </c>
      <c r="R99" s="1">
        <f t="shared" si="43"/>
        <v>0.16569276008019604</v>
      </c>
      <c r="S99">
        <f t="shared" si="44"/>
        <v>24.025450211628424</v>
      </c>
      <c r="T99">
        <f t="shared" si="45"/>
        <v>120.97454978837158</v>
      </c>
      <c r="U99">
        <f t="shared" si="46"/>
        <v>1657.05</v>
      </c>
      <c r="V99">
        <v>1988.46</v>
      </c>
      <c r="W99">
        <v>2278.44</v>
      </c>
      <c r="X99">
        <v>120.97</v>
      </c>
      <c r="Y99">
        <v>42.34</v>
      </c>
      <c r="Z99">
        <f t="shared" si="68"/>
        <v>353.375</v>
      </c>
      <c r="AA99">
        <f t="shared" si="69"/>
        <v>516.68499999999995</v>
      </c>
      <c r="AB99">
        <f t="shared" si="70"/>
        <v>483.88</v>
      </c>
      <c r="AC99">
        <f t="shared" si="71"/>
        <v>381.06000000000006</v>
      </c>
      <c r="AD99">
        <f t="shared" si="72"/>
        <v>1413.5</v>
      </c>
      <c r="AE99">
        <f t="shared" si="73"/>
        <v>2278.44</v>
      </c>
      <c r="AF99">
        <f t="shared" si="61"/>
        <v>12.097000000000001</v>
      </c>
      <c r="AG99">
        <f t="shared" si="78"/>
        <v>4.2340000000000009</v>
      </c>
      <c r="AH99">
        <f t="shared" si="78"/>
        <v>35.337499999999999</v>
      </c>
      <c r="AI99">
        <f t="shared" si="79"/>
        <v>51.668500000000002</v>
      </c>
      <c r="AJ99">
        <f t="shared" si="62"/>
        <v>0.24194000000000002</v>
      </c>
      <c r="AK99">
        <f t="shared" si="63"/>
        <v>6.5138461538461548E-2</v>
      </c>
      <c r="AL99">
        <f t="shared" si="64"/>
        <v>0.11779166666666666</v>
      </c>
      <c r="AM99">
        <f t="shared" si="80"/>
        <v>48.388000000000005</v>
      </c>
      <c r="AN99">
        <f t="shared" si="81"/>
        <v>38.106000000000009</v>
      </c>
      <c r="AO99">
        <f t="shared" si="65"/>
        <v>141.35</v>
      </c>
      <c r="AP99">
        <f t="shared" si="82"/>
        <v>227.84399999999999</v>
      </c>
      <c r="AQ99" t="str">
        <f t="shared" si="83"/>
        <v>whey</v>
      </c>
      <c r="AR99" t="str">
        <f t="shared" si="84"/>
        <v>matcha</v>
      </c>
      <c r="AS99" t="s">
        <v>64</v>
      </c>
    </row>
    <row r="100" spans="1:45" x14ac:dyDescent="0.25">
      <c r="A100" t="s">
        <v>179</v>
      </c>
      <c r="B100" t="s">
        <v>87</v>
      </c>
      <c r="C100">
        <v>26</v>
      </c>
      <c r="D100">
        <v>5</v>
      </c>
      <c r="E100">
        <v>10</v>
      </c>
      <c r="F100">
        <v>155</v>
      </c>
      <c r="G100" t="s">
        <v>88</v>
      </c>
      <c r="H100" t="s">
        <v>35</v>
      </c>
      <c r="I100" t="s">
        <v>36</v>
      </c>
      <c r="J100" t="s">
        <v>94</v>
      </c>
      <c r="K100" t="s">
        <v>38</v>
      </c>
      <c r="L100" t="s">
        <v>39</v>
      </c>
      <c r="M100" t="s">
        <v>119</v>
      </c>
      <c r="N100" t="s">
        <v>63</v>
      </c>
      <c r="O100" t="s">
        <v>48</v>
      </c>
      <c r="P100">
        <f t="shared" si="75"/>
        <v>70</v>
      </c>
      <c r="Q100">
        <f t="shared" si="76"/>
        <v>22.237755102040815</v>
      </c>
      <c r="R100" s="1">
        <f t="shared" si="43"/>
        <v>0.16465306122448983</v>
      </c>
      <c r="S100">
        <f t="shared" si="44"/>
        <v>25.521224489795923</v>
      </c>
      <c r="T100">
        <f t="shared" si="45"/>
        <v>129.47877551020409</v>
      </c>
      <c r="U100">
        <f t="shared" si="46"/>
        <v>1743.8500000000001</v>
      </c>
      <c r="V100">
        <v>2092.62</v>
      </c>
      <c r="W100">
        <v>2647.79</v>
      </c>
      <c r="X100">
        <v>194.22</v>
      </c>
      <c r="Y100">
        <v>64.739999999999995</v>
      </c>
      <c r="Z100">
        <f t="shared" si="68"/>
        <v>322.0625</v>
      </c>
      <c r="AA100">
        <f t="shared" si="69"/>
        <v>581.02250000000004</v>
      </c>
      <c r="AB100">
        <f t="shared" si="70"/>
        <v>776.88</v>
      </c>
      <c r="AC100">
        <f t="shared" si="71"/>
        <v>582.66</v>
      </c>
      <c r="AD100">
        <f t="shared" si="72"/>
        <v>1288.25</v>
      </c>
      <c r="AE100">
        <f t="shared" si="73"/>
        <v>2647.79</v>
      </c>
      <c r="AF100">
        <f t="shared" si="61"/>
        <v>19.422000000000001</v>
      </c>
      <c r="AG100">
        <f t="shared" si="78"/>
        <v>6.4740000000000002</v>
      </c>
      <c r="AH100">
        <f t="shared" si="78"/>
        <v>32.206250000000004</v>
      </c>
      <c r="AI100">
        <f t="shared" si="79"/>
        <v>58.102250000000005</v>
      </c>
      <c r="AJ100">
        <f t="shared" si="62"/>
        <v>0.38844000000000001</v>
      </c>
      <c r="AK100">
        <f t="shared" si="63"/>
        <v>9.9600000000000008E-2</v>
      </c>
      <c r="AL100">
        <f t="shared" si="64"/>
        <v>0.10735416666666668</v>
      </c>
      <c r="AM100">
        <f t="shared" si="80"/>
        <v>77.688000000000002</v>
      </c>
      <c r="AN100">
        <f t="shared" si="81"/>
        <v>58.266000000000005</v>
      </c>
      <c r="AO100">
        <f t="shared" si="65"/>
        <v>128.82500000000002</v>
      </c>
      <c r="AP100">
        <f t="shared" si="82"/>
        <v>264.779</v>
      </c>
      <c r="AQ100" t="str">
        <f t="shared" si="83"/>
        <v>whey</v>
      </c>
      <c r="AR100" t="str">
        <f t="shared" si="84"/>
        <v>vanilla</v>
      </c>
      <c r="AS100" t="s">
        <v>128</v>
      </c>
    </row>
    <row r="101" spans="1:45" x14ac:dyDescent="0.25">
      <c r="A101" t="s">
        <v>188</v>
      </c>
      <c r="B101" t="s">
        <v>87</v>
      </c>
      <c r="C101">
        <v>30</v>
      </c>
      <c r="D101">
        <v>5</v>
      </c>
      <c r="E101">
        <v>7</v>
      </c>
      <c r="F101">
        <v>175</v>
      </c>
      <c r="G101" t="s">
        <v>34</v>
      </c>
      <c r="H101" t="s">
        <v>35</v>
      </c>
      <c r="I101" t="s">
        <v>36</v>
      </c>
      <c r="J101" t="s">
        <v>94</v>
      </c>
      <c r="K101" t="s">
        <v>54</v>
      </c>
      <c r="L101" t="s">
        <v>55</v>
      </c>
      <c r="M101" t="s">
        <v>101</v>
      </c>
      <c r="N101" t="s">
        <v>41</v>
      </c>
      <c r="O101" t="s">
        <v>58</v>
      </c>
      <c r="P101">
        <f t="shared" si="75"/>
        <v>67</v>
      </c>
      <c r="Q101">
        <f t="shared" si="76"/>
        <v>27.405881042548451</v>
      </c>
      <c r="R101" s="1">
        <f t="shared" si="43"/>
        <v>0.23587057251058138</v>
      </c>
      <c r="S101">
        <f t="shared" si="44"/>
        <v>41.277350189351743</v>
      </c>
      <c r="T101">
        <f t="shared" si="45"/>
        <v>133.72264981064825</v>
      </c>
      <c r="U101">
        <f t="shared" si="46"/>
        <v>1803.15</v>
      </c>
      <c r="V101">
        <v>2163.7800000000002</v>
      </c>
      <c r="W101">
        <v>2479.33</v>
      </c>
      <c r="X101">
        <v>133.72</v>
      </c>
      <c r="Y101">
        <v>46.8</v>
      </c>
      <c r="Z101">
        <f t="shared" si="68"/>
        <v>380.8125</v>
      </c>
      <c r="AA101">
        <f t="shared" si="69"/>
        <v>561.33249999999998</v>
      </c>
      <c r="AB101">
        <f t="shared" si="70"/>
        <v>534.88</v>
      </c>
      <c r="AC101">
        <f t="shared" si="71"/>
        <v>421.2</v>
      </c>
      <c r="AD101">
        <f t="shared" si="72"/>
        <v>1523.25</v>
      </c>
      <c r="AE101">
        <f t="shared" si="73"/>
        <v>2479.33</v>
      </c>
      <c r="AF101">
        <f>X101/4</f>
        <v>33.43</v>
      </c>
      <c r="AG101">
        <f>Y101/4</f>
        <v>11.7</v>
      </c>
      <c r="AH101">
        <f>Z101/4</f>
        <v>95.203125</v>
      </c>
      <c r="AI101">
        <f t="shared" si="79"/>
        <v>140.333125</v>
      </c>
      <c r="AJ101">
        <f t="shared" si="62"/>
        <v>0.66859999999999997</v>
      </c>
      <c r="AK101">
        <f t="shared" si="63"/>
        <v>0.18</v>
      </c>
      <c r="AL101">
        <f t="shared" si="64"/>
        <v>0.31734374999999998</v>
      </c>
      <c r="AM101">
        <f t="shared" si="80"/>
        <v>133.72</v>
      </c>
      <c r="AN101">
        <f t="shared" si="81"/>
        <v>105.3</v>
      </c>
      <c r="AO101">
        <f t="shared" si="65"/>
        <v>380.8125</v>
      </c>
      <c r="AP101">
        <f t="shared" si="82"/>
        <v>619.83249999999998</v>
      </c>
      <c r="AQ101" t="str">
        <f t="shared" si="83"/>
        <v>vegan</v>
      </c>
      <c r="AR101" t="str">
        <f t="shared" si="84"/>
        <v>tumeric</v>
      </c>
      <c r="AS101" t="s">
        <v>144</v>
      </c>
    </row>
    <row r="102" spans="1:45" x14ac:dyDescent="0.25">
      <c r="A102" t="s">
        <v>189</v>
      </c>
      <c r="B102" t="s">
        <v>87</v>
      </c>
      <c r="C102">
        <v>27</v>
      </c>
      <c r="D102">
        <v>6</v>
      </c>
      <c r="E102">
        <v>0</v>
      </c>
      <c r="F102">
        <v>185</v>
      </c>
      <c r="G102" t="s">
        <v>34</v>
      </c>
      <c r="H102" t="s">
        <v>35</v>
      </c>
      <c r="I102" t="s">
        <v>36</v>
      </c>
      <c r="J102">
        <v>3</v>
      </c>
      <c r="K102" t="s">
        <v>54</v>
      </c>
      <c r="L102" t="s">
        <v>39</v>
      </c>
      <c r="M102" t="s">
        <v>56</v>
      </c>
      <c r="N102" t="s">
        <v>89</v>
      </c>
      <c r="O102" t="s">
        <v>72</v>
      </c>
      <c r="P102">
        <f t="shared" si="75"/>
        <v>72</v>
      </c>
      <c r="Q102">
        <f t="shared" si="76"/>
        <v>25.087770061728396</v>
      </c>
      <c r="R102" s="1">
        <f t="shared" si="43"/>
        <v>0.2011532407407407</v>
      </c>
      <c r="S102">
        <f t="shared" si="44"/>
        <v>37.213349537037033</v>
      </c>
      <c r="T102">
        <f t="shared" si="45"/>
        <v>147.78665046296297</v>
      </c>
      <c r="U102">
        <f t="shared" si="46"/>
        <v>1949.3500000000004</v>
      </c>
      <c r="V102">
        <v>2339.2199999999998</v>
      </c>
      <c r="W102">
        <v>2680.36</v>
      </c>
      <c r="X102">
        <v>147.79</v>
      </c>
      <c r="Y102">
        <v>51.73</v>
      </c>
      <c r="Z102">
        <f t="shared" si="68"/>
        <v>405.90750000000003</v>
      </c>
      <c r="AA102">
        <f t="shared" si="69"/>
        <v>605.42750000000001</v>
      </c>
      <c r="AB102">
        <f t="shared" si="70"/>
        <v>591.16</v>
      </c>
      <c r="AC102">
        <f t="shared" si="71"/>
        <v>465.57</v>
      </c>
      <c r="AD102">
        <f t="shared" si="72"/>
        <v>1623.63</v>
      </c>
      <c r="AE102">
        <f t="shared" si="73"/>
        <v>2680.36</v>
      </c>
      <c r="AF102">
        <f t="shared" si="61"/>
        <v>14.779</v>
      </c>
      <c r="AG102">
        <f t="shared" ref="AG102:AH105" si="85">Y102*0.1</f>
        <v>5.173</v>
      </c>
      <c r="AH102">
        <f t="shared" si="85"/>
        <v>40.590750000000007</v>
      </c>
      <c r="AI102">
        <f t="shared" si="79"/>
        <v>60.542750000000005</v>
      </c>
      <c r="AJ102">
        <f t="shared" si="62"/>
        <v>0.29558000000000001</v>
      </c>
      <c r="AK102">
        <f t="shared" si="63"/>
        <v>7.9584615384615379E-2</v>
      </c>
      <c r="AL102">
        <f t="shared" si="64"/>
        <v>0.13530250000000002</v>
      </c>
      <c r="AM102">
        <f t="shared" si="80"/>
        <v>59.116</v>
      </c>
      <c r="AN102">
        <f t="shared" si="81"/>
        <v>46.557000000000002</v>
      </c>
      <c r="AO102">
        <f t="shared" si="65"/>
        <v>162.36300000000003</v>
      </c>
      <c r="AP102">
        <f t="shared" si="82"/>
        <v>268.03600000000006</v>
      </c>
      <c r="AQ102" t="str">
        <f t="shared" si="83"/>
        <v>whey</v>
      </c>
      <c r="AR102" t="str">
        <f t="shared" si="84"/>
        <v>chocolate</v>
      </c>
      <c r="AS102" t="s">
        <v>112</v>
      </c>
    </row>
    <row r="103" spans="1:45" x14ac:dyDescent="0.25">
      <c r="A103" t="s">
        <v>190</v>
      </c>
      <c r="B103" t="s">
        <v>87</v>
      </c>
      <c r="C103">
        <v>65</v>
      </c>
      <c r="D103">
        <v>5</v>
      </c>
      <c r="E103">
        <v>9</v>
      </c>
      <c r="F103">
        <v>210</v>
      </c>
      <c r="G103" t="s">
        <v>60</v>
      </c>
      <c r="H103" t="s">
        <v>52</v>
      </c>
      <c r="I103" t="s">
        <v>85</v>
      </c>
      <c r="J103" t="s">
        <v>94</v>
      </c>
      <c r="K103" t="s">
        <v>38</v>
      </c>
      <c r="L103" t="s">
        <v>39</v>
      </c>
      <c r="M103" t="s">
        <v>76</v>
      </c>
      <c r="N103" t="s">
        <v>41</v>
      </c>
      <c r="O103" t="s">
        <v>58</v>
      </c>
      <c r="P103">
        <f t="shared" si="75"/>
        <v>69</v>
      </c>
      <c r="Q103">
        <f t="shared" si="76"/>
        <v>31.008191556395715</v>
      </c>
      <c r="R103" s="1">
        <f t="shared" si="43"/>
        <v>0.35959829867674853</v>
      </c>
      <c r="S103">
        <f t="shared" si="44"/>
        <v>75.515642722117192</v>
      </c>
      <c r="T103">
        <f t="shared" si="45"/>
        <v>134.48435727788279</v>
      </c>
      <c r="U103">
        <f t="shared" si="46"/>
        <v>1808.6000000000004</v>
      </c>
      <c r="V103">
        <v>2486.83</v>
      </c>
      <c r="W103">
        <v>2236.83</v>
      </c>
      <c r="X103">
        <v>134.47999999999999</v>
      </c>
      <c r="Y103">
        <v>47.07</v>
      </c>
      <c r="Z103">
        <f t="shared" si="68"/>
        <v>318.82</v>
      </c>
      <c r="AA103">
        <f t="shared" si="69"/>
        <v>500.37</v>
      </c>
      <c r="AB103">
        <f t="shared" si="70"/>
        <v>537.91999999999996</v>
      </c>
      <c r="AC103">
        <f t="shared" si="71"/>
        <v>423.63</v>
      </c>
      <c r="AD103">
        <f t="shared" si="72"/>
        <v>1275.28</v>
      </c>
      <c r="AE103">
        <f t="shared" si="73"/>
        <v>2236.83</v>
      </c>
      <c r="AF103">
        <f t="shared" si="61"/>
        <v>13.448</v>
      </c>
      <c r="AG103">
        <f t="shared" si="85"/>
        <v>4.7069999999999999</v>
      </c>
      <c r="AH103">
        <f t="shared" si="85"/>
        <v>31.882000000000001</v>
      </c>
      <c r="AI103">
        <f t="shared" si="79"/>
        <v>50.037000000000006</v>
      </c>
      <c r="AJ103">
        <f t="shared" si="62"/>
        <v>0.26896000000000003</v>
      </c>
      <c r="AK103">
        <f t="shared" si="63"/>
        <v>7.2415384615384618E-2</v>
      </c>
      <c r="AL103">
        <f t="shared" si="64"/>
        <v>0.10627333333333334</v>
      </c>
      <c r="AM103">
        <f t="shared" si="80"/>
        <v>53.792000000000002</v>
      </c>
      <c r="AN103">
        <f t="shared" si="81"/>
        <v>42.363</v>
      </c>
      <c r="AO103">
        <f t="shared" si="65"/>
        <v>127.52800000000001</v>
      </c>
      <c r="AP103">
        <f t="shared" si="82"/>
        <v>223.68299999999999</v>
      </c>
      <c r="AQ103" t="str">
        <f t="shared" si="83"/>
        <v>whey</v>
      </c>
      <c r="AR103" t="str">
        <f t="shared" si="84"/>
        <v>tumeric</v>
      </c>
      <c r="AS103" t="s">
        <v>43</v>
      </c>
    </row>
    <row r="104" spans="1:45" x14ac:dyDescent="0.25">
      <c r="A104" t="s">
        <v>191</v>
      </c>
      <c r="B104" t="s">
        <v>87</v>
      </c>
      <c r="C104">
        <v>24</v>
      </c>
      <c r="D104">
        <v>5</v>
      </c>
      <c r="E104">
        <v>8</v>
      </c>
      <c r="F104">
        <v>170</v>
      </c>
      <c r="G104" t="s">
        <v>34</v>
      </c>
      <c r="H104" t="s">
        <v>52</v>
      </c>
      <c r="I104" t="s">
        <v>77</v>
      </c>
      <c r="J104">
        <v>3</v>
      </c>
      <c r="K104" t="s">
        <v>38</v>
      </c>
      <c r="L104" t="s">
        <v>55</v>
      </c>
      <c r="M104" t="s">
        <v>40</v>
      </c>
      <c r="N104" t="s">
        <v>67</v>
      </c>
      <c r="O104" t="s">
        <v>48</v>
      </c>
      <c r="P104">
        <f t="shared" si="75"/>
        <v>68</v>
      </c>
      <c r="Q104">
        <f t="shared" si="76"/>
        <v>25.84558823529412</v>
      </c>
      <c r="R104" s="1">
        <f t="shared" si="43"/>
        <v>0.20334705882352946</v>
      </c>
      <c r="S104">
        <f t="shared" si="44"/>
        <v>34.56900000000001</v>
      </c>
      <c r="T104">
        <f t="shared" si="45"/>
        <v>135.43099999999998</v>
      </c>
      <c r="U104">
        <f t="shared" si="46"/>
        <v>1825.5</v>
      </c>
      <c r="V104">
        <v>2510.06</v>
      </c>
      <c r="W104">
        <v>2510.06</v>
      </c>
      <c r="X104">
        <v>135.43</v>
      </c>
      <c r="Y104">
        <v>47.4</v>
      </c>
      <c r="Z104">
        <f t="shared" si="68"/>
        <v>385.435</v>
      </c>
      <c r="AA104">
        <f t="shared" si="69"/>
        <v>568.26499999999999</v>
      </c>
      <c r="AB104">
        <f t="shared" si="70"/>
        <v>541.72</v>
      </c>
      <c r="AC104">
        <f t="shared" si="71"/>
        <v>426.59999999999997</v>
      </c>
      <c r="AD104">
        <f t="shared" si="72"/>
        <v>1541.74</v>
      </c>
      <c r="AE104">
        <f t="shared" si="73"/>
        <v>2510.06</v>
      </c>
      <c r="AF104">
        <f t="shared" si="61"/>
        <v>13.543000000000001</v>
      </c>
      <c r="AG104">
        <f t="shared" si="85"/>
        <v>4.74</v>
      </c>
      <c r="AH104">
        <f t="shared" si="85"/>
        <v>38.543500000000002</v>
      </c>
      <c r="AI104">
        <f t="shared" si="79"/>
        <v>56.826500000000003</v>
      </c>
      <c r="AJ104">
        <f t="shared" si="62"/>
        <v>0.27086000000000005</v>
      </c>
      <c r="AK104">
        <f t="shared" si="63"/>
        <v>7.2923076923076924E-2</v>
      </c>
      <c r="AL104">
        <f t="shared" si="64"/>
        <v>0.12847833333333333</v>
      </c>
      <c r="AM104">
        <f t="shared" si="80"/>
        <v>54.172000000000004</v>
      </c>
      <c r="AN104">
        <f t="shared" si="81"/>
        <v>42.660000000000004</v>
      </c>
      <c r="AO104">
        <f t="shared" si="65"/>
        <v>154.17400000000001</v>
      </c>
      <c r="AP104">
        <f t="shared" si="82"/>
        <v>251.00600000000003</v>
      </c>
      <c r="AQ104" t="str">
        <f t="shared" si="83"/>
        <v>vegan</v>
      </c>
      <c r="AR104" t="str">
        <f t="shared" si="84"/>
        <v>vanilla</v>
      </c>
      <c r="AS104" t="s">
        <v>139</v>
      </c>
    </row>
    <row r="105" spans="1:45" x14ac:dyDescent="0.25">
      <c r="A105" t="s">
        <v>192</v>
      </c>
      <c r="B105" t="s">
        <v>87</v>
      </c>
      <c r="C105">
        <v>45</v>
      </c>
      <c r="D105">
        <v>5</v>
      </c>
      <c r="E105">
        <v>5</v>
      </c>
      <c r="F105">
        <v>150</v>
      </c>
      <c r="G105" t="s">
        <v>60</v>
      </c>
      <c r="H105" t="s">
        <v>52</v>
      </c>
      <c r="I105" t="s">
        <v>80</v>
      </c>
      <c r="J105">
        <v>3</v>
      </c>
      <c r="K105" t="s">
        <v>38</v>
      </c>
      <c r="L105" t="s">
        <v>39</v>
      </c>
      <c r="M105" t="s">
        <v>119</v>
      </c>
      <c r="N105" t="s">
        <v>63</v>
      </c>
      <c r="O105" t="s">
        <v>72</v>
      </c>
      <c r="P105">
        <f t="shared" si="75"/>
        <v>65</v>
      </c>
      <c r="Q105">
        <f t="shared" si="76"/>
        <v>24.958579881656807</v>
      </c>
      <c r="R105" s="1">
        <f t="shared" si="43"/>
        <v>0.24100295857988169</v>
      </c>
      <c r="S105">
        <f t="shared" si="44"/>
        <v>36.150443786982251</v>
      </c>
      <c r="T105">
        <f t="shared" si="45"/>
        <v>113.84955621301775</v>
      </c>
      <c r="U105">
        <f t="shared" si="46"/>
        <v>1520</v>
      </c>
      <c r="V105">
        <v>2090</v>
      </c>
      <c r="W105">
        <v>1840</v>
      </c>
      <c r="X105">
        <v>113.85</v>
      </c>
      <c r="Y105">
        <v>39.85</v>
      </c>
      <c r="Z105">
        <f t="shared" si="68"/>
        <v>256.48750000000001</v>
      </c>
      <c r="AA105">
        <f t="shared" si="69"/>
        <v>410.1875</v>
      </c>
      <c r="AB105">
        <f t="shared" si="70"/>
        <v>455.4</v>
      </c>
      <c r="AC105">
        <f t="shared" si="71"/>
        <v>358.65000000000003</v>
      </c>
      <c r="AD105">
        <f t="shared" si="72"/>
        <v>1025.95</v>
      </c>
      <c r="AE105">
        <f t="shared" si="73"/>
        <v>1840</v>
      </c>
      <c r="AF105">
        <f t="shared" si="61"/>
        <v>11.385</v>
      </c>
      <c r="AG105">
        <f t="shared" si="85"/>
        <v>3.9850000000000003</v>
      </c>
      <c r="AH105">
        <f t="shared" si="85"/>
        <v>25.648750000000003</v>
      </c>
      <c r="AI105">
        <f t="shared" si="79"/>
        <v>41.018750000000004</v>
      </c>
      <c r="AJ105">
        <f t="shared" si="62"/>
        <v>0.22769999999999999</v>
      </c>
      <c r="AK105">
        <f t="shared" si="63"/>
        <v>6.1307692307692313E-2</v>
      </c>
      <c r="AL105">
        <f t="shared" si="64"/>
        <v>8.549583333333334E-2</v>
      </c>
      <c r="AM105">
        <f t="shared" si="80"/>
        <v>45.54</v>
      </c>
      <c r="AN105">
        <f t="shared" si="81"/>
        <v>35.865000000000002</v>
      </c>
      <c r="AO105">
        <f t="shared" si="65"/>
        <v>102.59500000000001</v>
      </c>
      <c r="AP105">
        <f t="shared" si="82"/>
        <v>184</v>
      </c>
      <c r="AQ105" t="str">
        <f t="shared" si="83"/>
        <v>whey</v>
      </c>
      <c r="AR105" t="str">
        <f t="shared" si="84"/>
        <v>chocolate</v>
      </c>
      <c r="AS105" t="s">
        <v>92</v>
      </c>
    </row>
    <row r="106" spans="1:45" x14ac:dyDescent="0.25">
      <c r="A106" t="s">
        <v>193</v>
      </c>
      <c r="B106" t="s">
        <v>87</v>
      </c>
      <c r="C106">
        <v>32</v>
      </c>
      <c r="D106">
        <v>5</v>
      </c>
      <c r="E106">
        <v>7</v>
      </c>
      <c r="F106">
        <v>165</v>
      </c>
      <c r="G106" t="s">
        <v>60</v>
      </c>
      <c r="H106" t="s">
        <v>35</v>
      </c>
      <c r="I106" t="s">
        <v>36</v>
      </c>
      <c r="J106" t="s">
        <v>94</v>
      </c>
      <c r="K106" t="s">
        <v>54</v>
      </c>
      <c r="L106" t="s">
        <v>39</v>
      </c>
      <c r="M106" t="s">
        <v>56</v>
      </c>
      <c r="N106" t="s">
        <v>89</v>
      </c>
      <c r="O106" t="s">
        <v>48</v>
      </c>
      <c r="P106">
        <f t="shared" si="75"/>
        <v>67</v>
      </c>
      <c r="Q106">
        <f t="shared" si="76"/>
        <v>25.83983069725997</v>
      </c>
      <c r="R106" s="1">
        <f t="shared" si="43"/>
        <v>0.22167796836711962</v>
      </c>
      <c r="S106">
        <f t="shared" si="44"/>
        <v>36.576864780574738</v>
      </c>
      <c r="T106">
        <f t="shared" si="45"/>
        <v>128.42313521942526</v>
      </c>
      <c r="U106">
        <f t="shared" si="46"/>
        <v>1727.25</v>
      </c>
      <c r="V106">
        <v>2072.6999999999998</v>
      </c>
      <c r="W106">
        <v>2124.9699999999998</v>
      </c>
      <c r="X106">
        <v>128.41999999999999</v>
      </c>
      <c r="Y106">
        <v>44.95</v>
      </c>
      <c r="Z106">
        <f t="shared" si="68"/>
        <v>301.68499999999995</v>
      </c>
      <c r="AA106">
        <f t="shared" si="69"/>
        <v>475.05499999999995</v>
      </c>
      <c r="AB106">
        <f t="shared" si="70"/>
        <v>513.67999999999995</v>
      </c>
      <c r="AC106">
        <f t="shared" si="71"/>
        <v>404.55</v>
      </c>
      <c r="AD106">
        <f t="shared" si="72"/>
        <v>1206.7399999999998</v>
      </c>
      <c r="AE106">
        <f t="shared" si="73"/>
        <v>2124.9699999999998</v>
      </c>
      <c r="AF106">
        <f>X106/4</f>
        <v>32.104999999999997</v>
      </c>
      <c r="AG106">
        <f>Y106/4</f>
        <v>11.237500000000001</v>
      </c>
      <c r="AH106">
        <f>Z106/4</f>
        <v>75.421249999999986</v>
      </c>
      <c r="AI106">
        <f t="shared" si="79"/>
        <v>118.76374999999999</v>
      </c>
      <c r="AJ106">
        <f t="shared" si="62"/>
        <v>0.64209999999999989</v>
      </c>
      <c r="AK106">
        <f t="shared" si="63"/>
        <v>0.17288461538461539</v>
      </c>
      <c r="AL106">
        <f t="shared" si="64"/>
        <v>0.2514041666666666</v>
      </c>
      <c r="AM106">
        <f t="shared" si="80"/>
        <v>128.41999999999999</v>
      </c>
      <c r="AN106">
        <f t="shared" si="81"/>
        <v>101.1375</v>
      </c>
      <c r="AO106">
        <f t="shared" si="65"/>
        <v>301.68499999999995</v>
      </c>
      <c r="AP106">
        <f t="shared" si="82"/>
        <v>531.24249999999995</v>
      </c>
      <c r="AQ106" t="str">
        <f t="shared" si="83"/>
        <v>whey</v>
      </c>
      <c r="AR106" t="str">
        <f t="shared" si="84"/>
        <v>vanilla</v>
      </c>
      <c r="AS106" t="s">
        <v>114</v>
      </c>
    </row>
    <row r="107" spans="1:45" x14ac:dyDescent="0.25">
      <c r="A107" t="s">
        <v>194</v>
      </c>
      <c r="B107" t="s">
        <v>87</v>
      </c>
      <c r="C107">
        <v>33</v>
      </c>
      <c r="D107">
        <v>5</v>
      </c>
      <c r="E107">
        <v>6</v>
      </c>
      <c r="F107">
        <v>160</v>
      </c>
      <c r="G107" t="s">
        <v>88</v>
      </c>
      <c r="H107" t="s">
        <v>61</v>
      </c>
      <c r="I107" t="s">
        <v>80</v>
      </c>
      <c r="J107" t="s">
        <v>94</v>
      </c>
      <c r="K107" t="s">
        <v>38</v>
      </c>
      <c r="L107" t="s">
        <v>39</v>
      </c>
      <c r="M107" t="s">
        <v>119</v>
      </c>
      <c r="N107" t="s">
        <v>95</v>
      </c>
      <c r="O107" t="s">
        <v>72</v>
      </c>
      <c r="P107">
        <f t="shared" si="75"/>
        <v>66</v>
      </c>
      <c r="Q107">
        <f t="shared" si="76"/>
        <v>25.821854912764003</v>
      </c>
      <c r="R107" s="1">
        <f t="shared" si="43"/>
        <v>0.22376225895316804</v>
      </c>
      <c r="S107">
        <f t="shared" si="44"/>
        <v>35.801961432506886</v>
      </c>
      <c r="T107">
        <f t="shared" si="45"/>
        <v>124.19803856749311</v>
      </c>
      <c r="U107">
        <f t="shared" si="46"/>
        <v>1676.6</v>
      </c>
      <c r="V107">
        <v>2892.14</v>
      </c>
      <c r="W107">
        <v>2555.33</v>
      </c>
      <c r="X107">
        <v>186.3</v>
      </c>
      <c r="Y107">
        <v>62.1</v>
      </c>
      <c r="Z107">
        <f t="shared" si="68"/>
        <v>312.8075</v>
      </c>
      <c r="AA107">
        <f t="shared" si="69"/>
        <v>561.20749999999998</v>
      </c>
      <c r="AB107">
        <f t="shared" si="70"/>
        <v>745.2</v>
      </c>
      <c r="AC107">
        <f t="shared" si="71"/>
        <v>558.9</v>
      </c>
      <c r="AD107">
        <f t="shared" si="72"/>
        <v>1251.23</v>
      </c>
      <c r="AE107">
        <f t="shared" si="73"/>
        <v>2555.33</v>
      </c>
      <c r="AF107">
        <f t="shared" si="61"/>
        <v>18.630000000000003</v>
      </c>
      <c r="AG107">
        <f>Y107*0.1</f>
        <v>6.2100000000000009</v>
      </c>
      <c r="AH107">
        <f>Z107*0.1</f>
        <v>31.280750000000001</v>
      </c>
      <c r="AI107">
        <f t="shared" si="79"/>
        <v>56.120750000000001</v>
      </c>
      <c r="AJ107">
        <f t="shared" si="62"/>
        <v>0.37260000000000004</v>
      </c>
      <c r="AK107">
        <f t="shared" si="63"/>
        <v>9.5538461538461558E-2</v>
      </c>
      <c r="AL107">
        <f t="shared" si="64"/>
        <v>0.10426916666666668</v>
      </c>
      <c r="AM107">
        <f t="shared" si="80"/>
        <v>74.52000000000001</v>
      </c>
      <c r="AN107">
        <f t="shared" si="81"/>
        <v>55.890000000000008</v>
      </c>
      <c r="AO107">
        <f t="shared" si="65"/>
        <v>125.123</v>
      </c>
      <c r="AP107">
        <f t="shared" si="82"/>
        <v>255.53300000000002</v>
      </c>
      <c r="AQ107" t="str">
        <f t="shared" si="83"/>
        <v>whey</v>
      </c>
      <c r="AR107" t="str">
        <f t="shared" si="84"/>
        <v>chocolate</v>
      </c>
      <c r="AS107" t="s">
        <v>96</v>
      </c>
    </row>
    <row r="108" spans="1:45" x14ac:dyDescent="0.25">
      <c r="A108" t="s">
        <v>195</v>
      </c>
      <c r="B108" t="s">
        <v>87</v>
      </c>
      <c r="C108">
        <v>36</v>
      </c>
      <c r="D108">
        <v>5</v>
      </c>
      <c r="E108">
        <v>7</v>
      </c>
      <c r="F108">
        <v>190</v>
      </c>
      <c r="G108" t="s">
        <v>60</v>
      </c>
      <c r="H108" t="s">
        <v>61</v>
      </c>
      <c r="I108" t="s">
        <v>75</v>
      </c>
      <c r="J108" t="s">
        <v>94</v>
      </c>
      <c r="K108" t="s">
        <v>38</v>
      </c>
      <c r="L108" t="s">
        <v>39</v>
      </c>
      <c r="M108" t="s">
        <v>40</v>
      </c>
      <c r="N108" t="s">
        <v>63</v>
      </c>
      <c r="O108" t="s">
        <v>48</v>
      </c>
      <c r="P108">
        <f t="shared" si="75"/>
        <v>67</v>
      </c>
      <c r="Q108">
        <f t="shared" si="76"/>
        <v>29.754956560481176</v>
      </c>
      <c r="R108" s="1">
        <f t="shared" si="43"/>
        <v>0.27785947872577416</v>
      </c>
      <c r="S108">
        <f t="shared" si="44"/>
        <v>52.793300957897088</v>
      </c>
      <c r="T108">
        <f t="shared" si="45"/>
        <v>137.20669904210291</v>
      </c>
      <c r="U108">
        <f t="shared" si="46"/>
        <v>1855.8</v>
      </c>
      <c r="V108">
        <v>3201.26</v>
      </c>
      <c r="W108">
        <v>2301.73</v>
      </c>
      <c r="X108">
        <v>137.21</v>
      </c>
      <c r="Y108">
        <v>48.02</v>
      </c>
      <c r="Z108">
        <f t="shared" si="68"/>
        <v>330.17750000000001</v>
      </c>
      <c r="AA108">
        <f t="shared" si="69"/>
        <v>515.40750000000003</v>
      </c>
      <c r="AB108">
        <f t="shared" si="70"/>
        <v>548.84</v>
      </c>
      <c r="AC108">
        <f t="shared" si="71"/>
        <v>432.18</v>
      </c>
      <c r="AD108">
        <f t="shared" si="72"/>
        <v>1320.71</v>
      </c>
      <c r="AE108">
        <f t="shared" si="73"/>
        <v>2301.73</v>
      </c>
      <c r="AF108">
        <f t="shared" si="61"/>
        <v>13.721000000000002</v>
      </c>
      <c r="AG108">
        <f>Y108*0.1</f>
        <v>4.8020000000000005</v>
      </c>
      <c r="AH108">
        <f>Z108*0.1</f>
        <v>33.017749999999999</v>
      </c>
      <c r="AI108">
        <f t="shared" si="79"/>
        <v>51.540750000000003</v>
      </c>
      <c r="AJ108">
        <f t="shared" si="62"/>
        <v>0.27442000000000005</v>
      </c>
      <c r="AK108">
        <f t="shared" si="63"/>
        <v>7.387692307692309E-2</v>
      </c>
      <c r="AL108">
        <f t="shared" si="64"/>
        <v>0.11005916666666667</v>
      </c>
      <c r="AM108">
        <f t="shared" si="80"/>
        <v>54.884000000000007</v>
      </c>
      <c r="AN108">
        <f t="shared" si="81"/>
        <v>43.218000000000004</v>
      </c>
      <c r="AO108">
        <f t="shared" si="65"/>
        <v>132.071</v>
      </c>
      <c r="AP108">
        <f t="shared" si="82"/>
        <v>230.173</v>
      </c>
      <c r="AQ108" t="str">
        <f t="shared" si="83"/>
        <v>whey</v>
      </c>
      <c r="AR108" t="str">
        <f t="shared" si="84"/>
        <v>vanilla</v>
      </c>
      <c r="AS108" t="s">
        <v>117</v>
      </c>
    </row>
    <row r="109" spans="1:45" x14ac:dyDescent="0.25">
      <c r="A109" t="s">
        <v>196</v>
      </c>
      <c r="B109" t="s">
        <v>87</v>
      </c>
      <c r="C109">
        <v>23</v>
      </c>
      <c r="D109">
        <v>5</v>
      </c>
      <c r="E109">
        <v>8</v>
      </c>
      <c r="F109">
        <v>155</v>
      </c>
      <c r="G109" t="s">
        <v>88</v>
      </c>
      <c r="H109" t="s">
        <v>61</v>
      </c>
      <c r="I109" t="s">
        <v>75</v>
      </c>
      <c r="J109" t="s">
        <v>94</v>
      </c>
      <c r="K109" t="s">
        <v>54</v>
      </c>
      <c r="L109" t="s">
        <v>39</v>
      </c>
      <c r="M109" t="s">
        <v>56</v>
      </c>
      <c r="N109" t="s">
        <v>41</v>
      </c>
      <c r="O109" t="s">
        <v>72</v>
      </c>
      <c r="P109">
        <f t="shared" si="75"/>
        <v>68</v>
      </c>
      <c r="Q109">
        <f t="shared" si="76"/>
        <v>23.565095155709344</v>
      </c>
      <c r="R109" s="1">
        <f t="shared" si="43"/>
        <v>0.17368114186851213</v>
      </c>
      <c r="S109">
        <f t="shared" si="44"/>
        <v>26.920576989619381</v>
      </c>
      <c r="T109">
        <f t="shared" si="45"/>
        <v>128.07942301038062</v>
      </c>
      <c r="U109">
        <f t="shared" si="46"/>
        <v>1738.85</v>
      </c>
      <c r="V109">
        <v>2999.52</v>
      </c>
      <c r="W109">
        <v>2640.92</v>
      </c>
      <c r="X109">
        <v>192.12</v>
      </c>
      <c r="Y109">
        <v>64.040000000000006</v>
      </c>
      <c r="Z109">
        <f t="shared" si="68"/>
        <v>324.02</v>
      </c>
      <c r="AA109">
        <f t="shared" si="69"/>
        <v>580.18000000000006</v>
      </c>
      <c r="AB109">
        <f t="shared" si="70"/>
        <v>768.48</v>
      </c>
      <c r="AC109">
        <f t="shared" si="71"/>
        <v>576.36</v>
      </c>
      <c r="AD109">
        <f t="shared" si="72"/>
        <v>1296.08</v>
      </c>
      <c r="AE109">
        <f t="shared" si="73"/>
        <v>2640.92</v>
      </c>
      <c r="AF109">
        <f>X109/4</f>
        <v>48.03</v>
      </c>
      <c r="AG109">
        <f>Y109/4</f>
        <v>16.010000000000002</v>
      </c>
      <c r="AH109">
        <f>Z109/4</f>
        <v>81.004999999999995</v>
      </c>
      <c r="AI109">
        <f t="shared" si="79"/>
        <v>145.04500000000002</v>
      </c>
      <c r="AJ109">
        <f t="shared" si="62"/>
        <v>0.96060000000000001</v>
      </c>
      <c r="AK109">
        <f t="shared" si="63"/>
        <v>0.24630769230769234</v>
      </c>
      <c r="AL109">
        <f t="shared" si="64"/>
        <v>0.27001666666666663</v>
      </c>
      <c r="AM109">
        <f t="shared" si="80"/>
        <v>192.12</v>
      </c>
      <c r="AN109">
        <f t="shared" si="81"/>
        <v>144.09</v>
      </c>
      <c r="AO109">
        <f t="shared" si="65"/>
        <v>324.02</v>
      </c>
      <c r="AP109">
        <f t="shared" si="82"/>
        <v>660.23</v>
      </c>
      <c r="AQ109" t="str">
        <f t="shared" si="83"/>
        <v>whey</v>
      </c>
      <c r="AR109" t="str">
        <f t="shared" si="84"/>
        <v>chocolate</v>
      </c>
      <c r="AS109" t="s">
        <v>90</v>
      </c>
    </row>
    <row r="110" spans="1:45" x14ac:dyDescent="0.25">
      <c r="A110" t="s">
        <v>197</v>
      </c>
      <c r="B110" t="s">
        <v>87</v>
      </c>
      <c r="C110">
        <v>34</v>
      </c>
      <c r="D110">
        <v>5</v>
      </c>
      <c r="E110">
        <v>6</v>
      </c>
      <c r="F110">
        <v>165</v>
      </c>
      <c r="G110" t="s">
        <v>34</v>
      </c>
      <c r="H110" t="s">
        <v>35</v>
      </c>
      <c r="I110" t="s">
        <v>36</v>
      </c>
      <c r="J110">
        <v>3</v>
      </c>
      <c r="K110" t="s">
        <v>38</v>
      </c>
      <c r="L110" t="s">
        <v>39</v>
      </c>
      <c r="M110" t="s">
        <v>119</v>
      </c>
      <c r="N110" t="s">
        <v>89</v>
      </c>
      <c r="O110" t="s">
        <v>48</v>
      </c>
      <c r="P110">
        <f t="shared" si="75"/>
        <v>66</v>
      </c>
      <c r="Q110">
        <f t="shared" si="76"/>
        <v>26.628787878787879</v>
      </c>
      <c r="R110" s="1">
        <f t="shared" si="43"/>
        <v>0.23574545454545454</v>
      </c>
      <c r="S110">
        <f t="shared" si="44"/>
        <v>38.897999999999996</v>
      </c>
      <c r="T110">
        <f t="shared" si="45"/>
        <v>126.102</v>
      </c>
      <c r="U110">
        <f t="shared" si="46"/>
        <v>1700.95</v>
      </c>
      <c r="V110">
        <v>2041.14</v>
      </c>
      <c r="W110">
        <v>2338.81</v>
      </c>
      <c r="X110">
        <v>126.1</v>
      </c>
      <c r="Y110">
        <v>44.14</v>
      </c>
      <c r="Z110">
        <f t="shared" si="68"/>
        <v>359.28750000000002</v>
      </c>
      <c r="AA110">
        <f t="shared" si="69"/>
        <v>529.52750000000003</v>
      </c>
      <c r="AB110">
        <f t="shared" si="70"/>
        <v>504.4</v>
      </c>
      <c r="AC110">
        <f t="shared" si="71"/>
        <v>397.26</v>
      </c>
      <c r="AD110">
        <f t="shared" si="72"/>
        <v>1437.15</v>
      </c>
      <c r="AE110">
        <f t="shared" si="73"/>
        <v>2338.81</v>
      </c>
      <c r="AF110">
        <f t="shared" si="61"/>
        <v>12.61</v>
      </c>
      <c r="AG110">
        <f>Y110*0.1</f>
        <v>4.4140000000000006</v>
      </c>
      <c r="AH110">
        <f>Z110*0.1</f>
        <v>35.928750000000001</v>
      </c>
      <c r="AI110">
        <f t="shared" si="79"/>
        <v>52.952750000000002</v>
      </c>
      <c r="AJ110">
        <f t="shared" si="62"/>
        <v>0.25219999999999998</v>
      </c>
      <c r="AK110">
        <f t="shared" si="63"/>
        <v>6.7907692307692322E-2</v>
      </c>
      <c r="AL110">
        <f t="shared" si="64"/>
        <v>0.11976250000000001</v>
      </c>
      <c r="AM110">
        <f t="shared" si="80"/>
        <v>50.44</v>
      </c>
      <c r="AN110">
        <f t="shared" si="81"/>
        <v>39.726000000000006</v>
      </c>
      <c r="AO110">
        <f t="shared" si="65"/>
        <v>143.715</v>
      </c>
      <c r="AP110">
        <f t="shared" si="82"/>
        <v>233.881</v>
      </c>
      <c r="AQ110" t="str">
        <f t="shared" si="83"/>
        <v>whey</v>
      </c>
      <c r="AR110" t="str">
        <f t="shared" si="84"/>
        <v>vanilla</v>
      </c>
      <c r="AS110" t="s">
        <v>123</v>
      </c>
    </row>
    <row r="111" spans="1:45" x14ac:dyDescent="0.25">
      <c r="A111" t="s">
        <v>198</v>
      </c>
      <c r="B111" t="s">
        <v>87</v>
      </c>
      <c r="C111">
        <v>41</v>
      </c>
      <c r="D111">
        <v>5</v>
      </c>
      <c r="E111">
        <v>6</v>
      </c>
      <c r="F111">
        <v>170</v>
      </c>
      <c r="G111" t="s">
        <v>34</v>
      </c>
      <c r="H111" t="s">
        <v>35</v>
      </c>
      <c r="I111" t="s">
        <v>36</v>
      </c>
      <c r="J111">
        <v>3</v>
      </c>
      <c r="K111" t="s">
        <v>54</v>
      </c>
      <c r="L111" t="s">
        <v>55</v>
      </c>
      <c r="M111" t="s">
        <v>56</v>
      </c>
      <c r="N111" t="s">
        <v>67</v>
      </c>
      <c r="O111" t="s">
        <v>48</v>
      </c>
      <c r="P111">
        <f t="shared" si="75"/>
        <v>66</v>
      </c>
      <c r="Q111">
        <f t="shared" si="76"/>
        <v>27.435720844811755</v>
      </c>
      <c r="R111" s="1">
        <f t="shared" si="43"/>
        <v>0.26152865013774107</v>
      </c>
      <c r="S111">
        <f t="shared" si="44"/>
        <v>44.459870523415979</v>
      </c>
      <c r="T111">
        <f t="shared" si="45"/>
        <v>125.54012947658401</v>
      </c>
      <c r="U111">
        <f t="shared" si="46"/>
        <v>1684.5000000000002</v>
      </c>
      <c r="V111">
        <v>2021.4</v>
      </c>
      <c r="W111">
        <v>2316.19</v>
      </c>
      <c r="X111">
        <v>125.54</v>
      </c>
      <c r="Y111">
        <v>43.94</v>
      </c>
      <c r="Z111">
        <f t="shared" si="68"/>
        <v>354.64250000000004</v>
      </c>
      <c r="AA111">
        <f t="shared" si="69"/>
        <v>524.12250000000006</v>
      </c>
      <c r="AB111">
        <f t="shared" si="70"/>
        <v>502.16</v>
      </c>
      <c r="AC111">
        <f t="shared" si="71"/>
        <v>395.46</v>
      </c>
      <c r="AD111">
        <f t="shared" si="72"/>
        <v>1418.5700000000002</v>
      </c>
      <c r="AE111">
        <f t="shared" si="73"/>
        <v>2316.19</v>
      </c>
      <c r="AF111">
        <f>X111/3</f>
        <v>41.846666666666671</v>
      </c>
      <c r="AG111">
        <f>Y111/3</f>
        <v>14.646666666666667</v>
      </c>
      <c r="AH111">
        <f>Z111/3</f>
        <v>118.21416666666669</v>
      </c>
      <c r="AI111">
        <f t="shared" si="79"/>
        <v>174.70750000000004</v>
      </c>
      <c r="AJ111">
        <f t="shared" si="62"/>
        <v>0.83693333333333342</v>
      </c>
      <c r="AK111">
        <f t="shared" si="63"/>
        <v>0.22533333333333333</v>
      </c>
      <c r="AL111">
        <f t="shared" si="64"/>
        <v>0.39404722222222227</v>
      </c>
      <c r="AM111">
        <f t="shared" si="80"/>
        <v>167.38666666666668</v>
      </c>
      <c r="AN111">
        <f t="shared" si="81"/>
        <v>131.82</v>
      </c>
      <c r="AO111">
        <f t="shared" si="65"/>
        <v>472.85666666666674</v>
      </c>
      <c r="AP111">
        <f t="shared" si="82"/>
        <v>772.0633333333335</v>
      </c>
      <c r="AQ111" t="str">
        <f t="shared" si="83"/>
        <v>vegan</v>
      </c>
      <c r="AR111" t="str">
        <f t="shared" si="84"/>
        <v>vanilla</v>
      </c>
      <c r="AS111" t="s">
        <v>128</v>
      </c>
    </row>
    <row r="112" spans="1:45" x14ac:dyDescent="0.25">
      <c r="A112" t="s">
        <v>199</v>
      </c>
      <c r="B112" t="s">
        <v>87</v>
      </c>
      <c r="C112">
        <v>31</v>
      </c>
      <c r="D112">
        <v>5</v>
      </c>
      <c r="E112">
        <v>9</v>
      </c>
      <c r="F112">
        <v>210</v>
      </c>
      <c r="G112" t="s">
        <v>60</v>
      </c>
      <c r="H112" t="s">
        <v>35</v>
      </c>
      <c r="I112" t="s">
        <v>36</v>
      </c>
      <c r="J112" t="s">
        <v>94</v>
      </c>
      <c r="K112" t="s">
        <v>54</v>
      </c>
      <c r="L112" t="s">
        <v>39</v>
      </c>
      <c r="M112" t="s">
        <v>56</v>
      </c>
      <c r="N112" t="s">
        <v>63</v>
      </c>
      <c r="O112" t="s">
        <v>72</v>
      </c>
      <c r="P112">
        <f t="shared" si="75"/>
        <v>69</v>
      </c>
      <c r="Q112">
        <f t="shared" si="76"/>
        <v>31.008191556395715</v>
      </c>
      <c r="R112" s="1">
        <f t="shared" si="43"/>
        <v>0.28139829867674859</v>
      </c>
      <c r="S112">
        <f t="shared" si="44"/>
        <v>59.093642722117202</v>
      </c>
      <c r="T112">
        <f t="shared" si="45"/>
        <v>150.90635727788279</v>
      </c>
      <c r="U112">
        <f t="shared" si="46"/>
        <v>2039.8000000000004</v>
      </c>
      <c r="V112">
        <v>2447.7600000000002</v>
      </c>
      <c r="W112">
        <v>2554.73</v>
      </c>
      <c r="X112">
        <v>150.91</v>
      </c>
      <c r="Y112">
        <v>52.82</v>
      </c>
      <c r="Z112">
        <f t="shared" si="68"/>
        <v>368.92750000000001</v>
      </c>
      <c r="AA112">
        <f t="shared" si="69"/>
        <v>572.65750000000003</v>
      </c>
      <c r="AB112">
        <f t="shared" si="70"/>
        <v>603.64</v>
      </c>
      <c r="AC112">
        <f t="shared" si="71"/>
        <v>475.38</v>
      </c>
      <c r="AD112">
        <f t="shared" si="72"/>
        <v>1475.71</v>
      </c>
      <c r="AE112">
        <f t="shared" si="73"/>
        <v>2554.73</v>
      </c>
      <c r="AF112">
        <f>X112/4</f>
        <v>37.727499999999999</v>
      </c>
      <c r="AG112">
        <f>Y112/4</f>
        <v>13.205</v>
      </c>
      <c r="AH112">
        <f>Z112/4</f>
        <v>92.231875000000002</v>
      </c>
      <c r="AI112">
        <f t="shared" si="79"/>
        <v>143.16437500000001</v>
      </c>
      <c r="AJ112">
        <f t="shared" si="62"/>
        <v>0.75454999999999994</v>
      </c>
      <c r="AK112">
        <f t="shared" si="63"/>
        <v>0.20315384615384616</v>
      </c>
      <c r="AL112">
        <f t="shared" si="64"/>
        <v>0.30743958333333332</v>
      </c>
      <c r="AM112">
        <f t="shared" si="80"/>
        <v>150.91</v>
      </c>
      <c r="AN112">
        <f t="shared" si="81"/>
        <v>118.845</v>
      </c>
      <c r="AO112">
        <f t="shared" si="65"/>
        <v>368.92750000000001</v>
      </c>
      <c r="AP112">
        <f t="shared" si="82"/>
        <v>638.6825</v>
      </c>
      <c r="AQ112" t="str">
        <f t="shared" si="83"/>
        <v>whey</v>
      </c>
      <c r="AR112" t="str">
        <f t="shared" si="84"/>
        <v>chocolate</v>
      </c>
      <c r="AS112" t="s">
        <v>105</v>
      </c>
    </row>
    <row r="113" spans="1:45" x14ac:dyDescent="0.25">
      <c r="A113" t="s">
        <v>200</v>
      </c>
      <c r="B113" t="s">
        <v>87</v>
      </c>
      <c r="C113">
        <v>34</v>
      </c>
      <c r="D113">
        <v>5</v>
      </c>
      <c r="E113">
        <v>7</v>
      </c>
      <c r="F113">
        <v>160</v>
      </c>
      <c r="G113" t="s">
        <v>88</v>
      </c>
      <c r="H113" t="s">
        <v>61</v>
      </c>
      <c r="I113" t="s">
        <v>85</v>
      </c>
      <c r="J113" t="s">
        <v>94</v>
      </c>
      <c r="K113" t="s">
        <v>38</v>
      </c>
      <c r="L113" t="s">
        <v>39</v>
      </c>
      <c r="M113" t="s">
        <v>76</v>
      </c>
      <c r="N113" t="s">
        <v>57</v>
      </c>
      <c r="O113" t="s">
        <v>48</v>
      </c>
      <c r="P113">
        <f t="shared" si="75"/>
        <v>67</v>
      </c>
      <c r="Q113">
        <f t="shared" si="76"/>
        <v>25.056805524615729</v>
      </c>
      <c r="R113" s="1">
        <f t="shared" si="43"/>
        <v>0.21688166629538874</v>
      </c>
      <c r="S113">
        <f t="shared" si="44"/>
        <v>34.701066607262199</v>
      </c>
      <c r="T113">
        <f t="shared" si="45"/>
        <v>125.29893339273781</v>
      </c>
      <c r="U113">
        <f t="shared" si="46"/>
        <v>1682.5000000000002</v>
      </c>
      <c r="V113">
        <v>2902.31</v>
      </c>
      <c r="W113">
        <v>2563.44</v>
      </c>
      <c r="X113">
        <v>187.95</v>
      </c>
      <c r="Y113">
        <v>62.65</v>
      </c>
      <c r="Z113">
        <f t="shared" si="68"/>
        <v>311.94749999999999</v>
      </c>
      <c r="AA113">
        <f t="shared" si="69"/>
        <v>562.54750000000001</v>
      </c>
      <c r="AB113">
        <f t="shared" si="70"/>
        <v>751.8</v>
      </c>
      <c r="AC113">
        <f t="shared" si="71"/>
        <v>563.85</v>
      </c>
      <c r="AD113">
        <f t="shared" si="72"/>
        <v>1247.79</v>
      </c>
      <c r="AE113">
        <f t="shared" si="73"/>
        <v>2563.44</v>
      </c>
      <c r="AF113">
        <f t="shared" si="61"/>
        <v>18.794999999999998</v>
      </c>
      <c r="AG113">
        <f>Y113*0.1</f>
        <v>6.2650000000000006</v>
      </c>
      <c r="AH113">
        <f>Z113*0.1</f>
        <v>31.194749999999999</v>
      </c>
      <c r="AI113">
        <f t="shared" si="79"/>
        <v>56.254750000000001</v>
      </c>
      <c r="AJ113">
        <f t="shared" si="62"/>
        <v>0.37589999999999996</v>
      </c>
      <c r="AK113">
        <f t="shared" si="63"/>
        <v>9.6384615384615388E-2</v>
      </c>
      <c r="AL113">
        <f t="shared" si="64"/>
        <v>0.10398249999999999</v>
      </c>
      <c r="AM113">
        <f t="shared" si="80"/>
        <v>75.179999999999993</v>
      </c>
      <c r="AN113">
        <f t="shared" si="81"/>
        <v>56.385000000000005</v>
      </c>
      <c r="AO113">
        <f t="shared" si="65"/>
        <v>124.779</v>
      </c>
      <c r="AP113">
        <f t="shared" si="82"/>
        <v>256.34399999999999</v>
      </c>
      <c r="AQ113" t="str">
        <f t="shared" si="83"/>
        <v>whey</v>
      </c>
      <c r="AR113" t="str">
        <f t="shared" si="84"/>
        <v>vanilla</v>
      </c>
      <c r="AS113" t="s">
        <v>92</v>
      </c>
    </row>
    <row r="114" spans="1:45" x14ac:dyDescent="0.25">
      <c r="A114" t="s">
        <v>201</v>
      </c>
      <c r="B114" t="s">
        <v>87</v>
      </c>
      <c r="C114">
        <v>31</v>
      </c>
      <c r="D114">
        <v>5</v>
      </c>
      <c r="E114">
        <v>6</v>
      </c>
      <c r="F114">
        <v>180</v>
      </c>
      <c r="G114" t="s">
        <v>60</v>
      </c>
      <c r="H114" t="s">
        <v>52</v>
      </c>
      <c r="I114" t="s">
        <v>75</v>
      </c>
      <c r="J114" t="s">
        <v>94</v>
      </c>
      <c r="K114" t="s">
        <v>54</v>
      </c>
      <c r="L114" t="s">
        <v>39</v>
      </c>
      <c r="M114" t="s">
        <v>101</v>
      </c>
      <c r="N114" t="s">
        <v>47</v>
      </c>
      <c r="O114" t="s">
        <v>72</v>
      </c>
      <c r="P114">
        <f t="shared" si="75"/>
        <v>66</v>
      </c>
      <c r="Q114">
        <f t="shared" si="76"/>
        <v>29.049586776859506</v>
      </c>
      <c r="R114" s="1">
        <f t="shared" si="43"/>
        <v>0.25789504132231411</v>
      </c>
      <c r="S114">
        <f t="shared" si="44"/>
        <v>46.421107438016541</v>
      </c>
      <c r="T114">
        <f t="shared" si="45"/>
        <v>133.57889256198345</v>
      </c>
      <c r="U114">
        <f t="shared" si="46"/>
        <v>1814.8</v>
      </c>
      <c r="V114">
        <v>2495.35</v>
      </c>
      <c r="W114">
        <v>2245.35</v>
      </c>
      <c r="X114">
        <v>135.58000000000001</v>
      </c>
      <c r="Y114">
        <v>46.75</v>
      </c>
      <c r="Z114">
        <f t="shared" si="68"/>
        <v>320.56999999999994</v>
      </c>
      <c r="AA114">
        <f t="shared" si="69"/>
        <v>502.9</v>
      </c>
      <c r="AB114">
        <f t="shared" si="70"/>
        <v>542.32000000000005</v>
      </c>
      <c r="AC114">
        <f t="shared" si="71"/>
        <v>420.75</v>
      </c>
      <c r="AD114">
        <f t="shared" si="72"/>
        <v>1282.2799999999997</v>
      </c>
      <c r="AE114">
        <f t="shared" si="73"/>
        <v>2245.35</v>
      </c>
      <c r="AF114">
        <f>X114/4</f>
        <v>33.895000000000003</v>
      </c>
      <c r="AG114">
        <f>Y114/4</f>
        <v>11.6875</v>
      </c>
      <c r="AH114">
        <f>Z114/4</f>
        <v>80.142499999999984</v>
      </c>
      <c r="AI114">
        <f t="shared" si="79"/>
        <v>125.72499999999999</v>
      </c>
      <c r="AJ114">
        <f t="shared" si="62"/>
        <v>0.67790000000000006</v>
      </c>
      <c r="AK114">
        <f t="shared" si="63"/>
        <v>0.17980769230769231</v>
      </c>
      <c r="AL114">
        <f>AH114/300</f>
        <v>0.26714166666666661</v>
      </c>
      <c r="AM114">
        <f t="shared" si="80"/>
        <v>135.58000000000001</v>
      </c>
      <c r="AN114">
        <f t="shared" si="81"/>
        <v>105.1875</v>
      </c>
      <c r="AO114">
        <f t="shared" si="65"/>
        <v>320.56999999999994</v>
      </c>
      <c r="AP114">
        <f t="shared" si="82"/>
        <v>561.33749999999998</v>
      </c>
      <c r="AQ114" t="str">
        <f t="shared" si="83"/>
        <v>whey</v>
      </c>
      <c r="AR114" t="str">
        <f t="shared" si="84"/>
        <v>chocolate</v>
      </c>
      <c r="AS114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xiaoxiao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jnzen</dc:creator>
  <cp:lastModifiedBy>jnzen</cp:lastModifiedBy>
  <dcterms:created xsi:type="dcterms:W3CDTF">2018-04-30T23:21:47Z</dcterms:created>
  <dcterms:modified xsi:type="dcterms:W3CDTF">2018-05-07T07:10:30Z</dcterms:modified>
</cp:coreProperties>
</file>