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347-docker-swarm-wordpress\documentation\"/>
    </mc:Choice>
  </mc:AlternateContent>
  <xr:revisionPtr revIDLastSave="0" documentId="13_ncr:1_{67BDAE27-5F72-44F3-A2C6-728924CEFF0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<sst xmlns="http://schemas.openxmlformats.org/spreadsheetml/2006/main" count="71" uniqueCount="50">
  <si>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</si>
  <si>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</si>
  <si>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</si>
  <si>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</si>
  <si>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</si>
  <si>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</si>
  <si>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</si>
  <si>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</si>
  <si>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</si>
  <si>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</si>
  <si>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</si>
  <si>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</si>
  <si>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</si>
  <si>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</si>
  <si>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</si>
  <si>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</si>
  <si>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</si>
  <si>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</si>
  <si>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</si>
  <si>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</si>
  <si>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</si>
  <si>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</si>
  <si>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</si>
  <si>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</si>
  <si>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</si>
  <si>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</si>
  <si>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</si>
  <si>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</si>
  <si>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Écouter les instructions</t>
  </si>
  <si>
    <t>Berchel Joachim</t>
  </si>
  <si>
    <t>11.09.2024  à 13h10 au 09.10.2024 à 13h50</t>
  </si>
  <si>
    <t>Préparer les ressources du projet (GitHub, journal de travail, kanban, etc)</t>
  </si>
  <si>
    <t>Lecture et analyse du cahier des charges</t>
  </si>
  <si>
    <t>Configurer le FortiClient sur 2 machines</t>
  </si>
  <si>
    <t>Docker Swarm Wordpress - 347</t>
  </si>
  <si>
    <t>Repréparer le travail à effectuer et informer mon camarade de ce qu'il faut faire</t>
  </si>
  <si>
    <t>Se connecter par SSH</t>
  </si>
  <si>
    <t>Créer les VM</t>
  </si>
  <si>
    <t>Connexion par SSH pour le NFS, au final je n'ai rien fais d'autre</t>
  </si>
  <si>
    <t>J'essaie de me connecter à une des machines distantes. Sans réussite. Permission denied (publickey).</t>
  </si>
  <si>
    <t>J'essaie de connecter nginx à worpress en local. Sans succès</t>
  </si>
  <si>
    <t>J'arrive à me connecter au machine distante grâce à multipass</t>
  </si>
  <si>
    <t>J'essaie de lancer mon application en local sans succès, le nginx a cette erreur : "/etc/nginx/conf.d/default.conf differs from the packaged version" et le wordpress celle-ci : "No 'wp-config.php' found in /var/www/html, but 'WORDPRESS_...' variables supplied; copying 'wp-config-docker.php' (WORDPRESS_DB_HOST WORDPRESS_DB_NAME WORDPRESS_DB_PASSWORD WORDPRESS_DB_USER)"</t>
  </si>
  <si>
    <t>Mise en place du docker swarm</t>
  </si>
  <si>
    <t>J'ai essayé d'utiliser ChatGPT pour identifier mon erreur, sans solution</t>
  </si>
  <si>
    <t>Création du docker compose pour docker swarm</t>
  </si>
  <si>
    <t>IMPRÉVU : déconnexion du forticlient et impossibilité de s'y reconnecter</t>
  </si>
  <si>
    <t>J'essaie de lancer le docker stack deploy, nginx a un problème</t>
  </si>
  <si>
    <t>J'essaie de résoudre l'erreur, Thomas vient m'aider, mon volume ne menait pas à l'emplacement spécifique dans lequel mon container souhaitait trouver le fichier, j'ai maintenant une erreur 403</t>
  </si>
  <si>
    <t>J'essaie de régler l'erreur 403, Thomas m'aide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</si>
</sst>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75</c:v>
                </c:pt>
                <c:pt idx="1">
                  <c:v>555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0.11904761904761904</c:v>
                </c:pt>
                <c:pt idx="1">
                  <c:v>0.88095238095238093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5" activePane="bottomLeft" state="frozen"/>
      <selection pane="bottomLeft" activeCell="F24" sqref="F2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34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10 heures 50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470</v>
      </c>
      <c r="E4" s="29">
        <f>SUM(C4:D4)</f>
        <v>650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/>
      <c r="D7" s="34">
        <v>30</v>
      </c>
      <c r="E7" s="35" t="s">
        <v>2</v>
      </c>
      <c r="F7" s="28" t="s">
        <v>28</v>
      </c>
      <c r="G7" s="44"/>
    </row>
    <row r="8" spans="1:15" x14ac:dyDescent="0.25">
      <c r="A8" s="73">
        <f>IF(ISBLANK(B8),"",_xlfn.ISOWEEKNUM('Journal de travail'!$B8))</f>
        <v>37</v>
      </c>
      <c r="B8" s="36">
        <v>45546</v>
      </c>
      <c r="C8" s="37"/>
      <c r="D8" s="38">
        <v>10</v>
      </c>
      <c r="E8" s="39" t="s">
        <v>2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45546</v>
      </c>
      <c r="C9" s="41"/>
      <c r="D9" s="42">
        <v>20</v>
      </c>
      <c r="E9" s="43" t="s">
        <v>2</v>
      </c>
      <c r="F9" s="28" t="s">
        <v>32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45546</v>
      </c>
      <c r="C10" s="37"/>
      <c r="D10" s="38">
        <v>30</v>
      </c>
      <c r="E10" s="39" t="s">
        <v>19</v>
      </c>
      <c r="F10" s="28" t="s">
        <v>33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38</v>
      </c>
      <c r="B11" s="40">
        <v>45553</v>
      </c>
      <c r="C11" s="41"/>
      <c r="D11" s="42">
        <v>15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38</v>
      </c>
      <c r="B12" s="36">
        <v>45553</v>
      </c>
      <c r="C12" s="37"/>
      <c r="D12" s="38">
        <v>40</v>
      </c>
      <c r="E12" s="39" t="s">
        <v>19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38</v>
      </c>
      <c r="B13" s="40">
        <v>45553</v>
      </c>
      <c r="C13" s="41"/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38</v>
      </c>
      <c r="B14" s="36">
        <v>45553</v>
      </c>
      <c r="C14" s="37"/>
      <c r="D14" s="38">
        <v>30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38</v>
      </c>
      <c r="B15" s="40">
        <v>45553</v>
      </c>
      <c r="C15" s="41"/>
      <c r="D15" s="42">
        <v>15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38</v>
      </c>
      <c r="B16" s="36">
        <v>45553</v>
      </c>
      <c r="C16" s="37"/>
      <c r="D16" s="38">
        <v>45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39</v>
      </c>
      <c r="B17" s="40">
        <v>45558</v>
      </c>
      <c r="C17" s="41"/>
      <c r="D17" s="42">
        <v>30</v>
      </c>
      <c r="E17" s="43" t="s">
        <v>19</v>
      </c>
      <c r="F17" s="28" t="s">
        <v>41</v>
      </c>
      <c r="G17" s="46"/>
      <c r="O17">
        <v>45</v>
      </c>
    </row>
    <row r="18" spans="1:15" ht="78.75" x14ac:dyDescent="0.25">
      <c r="A18" s="73">
        <f>IF(ISBLANK(B18),"",_xlfn.ISOWEEKNUM('Journal de travail'!$B18))</f>
        <v>39</v>
      </c>
      <c r="B18" s="36">
        <v>45558</v>
      </c>
      <c r="C18" s="37">
        <v>1</v>
      </c>
      <c r="D18" s="38">
        <v>45</v>
      </c>
      <c r="E18" s="39" t="s">
        <v>19</v>
      </c>
      <c r="F18" s="28" t="s">
        <v>42</v>
      </c>
      <c r="G18" s="45" t="s">
        <v>44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30</v>
      </c>
      <c r="E19" s="43" t="s">
        <v>19</v>
      </c>
      <c r="F19" s="28" t="s">
        <v>43</v>
      </c>
      <c r="G19" s="46"/>
      <c r="O19">
        <v>55</v>
      </c>
    </row>
    <row r="20" spans="1:15" x14ac:dyDescent="0.25">
      <c r="A20" s="73">
        <f>IF(ISBLANK(B20),"",_xlfn.ISOWEEKNUM('Journal de travail'!$B20))</f>
        <v>39</v>
      </c>
      <c r="B20" s="36">
        <v>45558</v>
      </c>
      <c r="C20" s="37"/>
      <c r="D20" s="38">
        <v>45</v>
      </c>
      <c r="E20" s="39" t="s">
        <v>19</v>
      </c>
      <c r="F20" s="28" t="s">
        <v>45</v>
      </c>
      <c r="G20" s="45"/>
    </row>
    <row r="21" spans="1:15" x14ac:dyDescent="0.25">
      <c r="A21" s="74">
        <f>IF(ISBLANK(B21),"",_xlfn.ISOWEEKNUM('Journal de travail'!$B21))</f>
        <v>40</v>
      </c>
      <c r="B21" s="40">
        <v>45565</v>
      </c>
      <c r="C21" s="41"/>
      <c r="D21" s="42">
        <v>20</v>
      </c>
      <c r="E21" s="43"/>
      <c r="F21" s="28" t="s">
        <v>46</v>
      </c>
      <c r="G21" s="46"/>
    </row>
    <row r="22" spans="1:15" x14ac:dyDescent="0.25">
      <c r="A22" s="73">
        <f>IF(ISBLANK(B22),"",_xlfn.ISOWEEKNUM('Journal de travail'!$B22))</f>
        <v>40</v>
      </c>
      <c r="B22" s="36">
        <v>45565</v>
      </c>
      <c r="C22" s="37">
        <v>1</v>
      </c>
      <c r="D22" s="38">
        <v>30</v>
      </c>
      <c r="E22" s="39" t="s">
        <v>19</v>
      </c>
      <c r="F22" s="28" t="s">
        <v>47</v>
      </c>
      <c r="G22" s="45"/>
    </row>
    <row r="23" spans="1:15" ht="31.5" x14ac:dyDescent="0.25">
      <c r="A23" s="74">
        <f>IF(ISBLANK(B23),"",_xlfn.ISOWEEKNUM('Journal de travail'!$B23))</f>
        <v>40</v>
      </c>
      <c r="B23" s="40">
        <v>45565</v>
      </c>
      <c r="C23" s="41"/>
      <c r="D23" s="42">
        <v>25</v>
      </c>
      <c r="E23" s="43" t="s">
        <v>19</v>
      </c>
      <c r="F23" s="28" t="s">
        <v>48</v>
      </c>
      <c r="G23" s="46"/>
    </row>
    <row r="24" spans="1:15" x14ac:dyDescent="0.25">
      <c r="A24" s="73">
        <f>IF(ISBLANK(B24),"",_xlfn.ISOWEEKNUM('Journal de travail'!$B24))</f>
        <v>40</v>
      </c>
      <c r="B24" s="36">
        <v>45565</v>
      </c>
      <c r="C24" s="37">
        <v>1</v>
      </c>
      <c r="D24" s="38"/>
      <c r="E24" s="39" t="s">
        <v>19</v>
      </c>
      <c r="F24" s="28" t="s">
        <v>49</v>
      </c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M7" sqref="M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75</v>
      </c>
      <c r="C6">
        <f t="shared" ref="C6:C9" si="0">SUM(A6:B6)</f>
        <v>75</v>
      </c>
      <c r="E6" s="21" t="str">
        <f>'Journal de travail'!M8</f>
        <v>Analyse</v>
      </c>
      <c r="F6" s="50" t="str">
        <f>QUOTIENT(SUM(A6:B6),60)&amp;" h "&amp;TEXT(MOD(SUM(A6:B6),60), "00")&amp;" min"</f>
        <v>1 h 15 min</v>
      </c>
      <c r="G6" s="47">
        <f>SUM(A6:B6)/$C$10</f>
        <v>0.11904761904761904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180</v>
      </c>
      <c r="B7">
        <f>SUMIF('Journal de travail'!$E$7:$E$532,Plannification!E7,'Journal de travail'!$D$7:$D$532)</f>
        <v>375</v>
      </c>
      <c r="C7">
        <f t="shared" si="0"/>
        <v>555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9 h 15 min</v>
      </c>
      <c r="G7" s="56">
        <f t="shared" ref="G7:G9" si="2">SUM(A7:B7)/$C$10</f>
        <v>0.88095238095238093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450</v>
      </c>
      <c r="C10">
        <f>SUM(A10:B10)</f>
        <v>630</v>
      </c>
      <c r="E10" s="20" t="s">
        <v>18</v>
      </c>
      <c r="F10" s="50" t="str">
        <f t="shared" si="1"/>
        <v>10 h 30 min</v>
      </c>
      <c r="G10" s="57">
        <f>C10/C11</f>
        <v>0.11931818181818182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2024-09-30T09:25:07Z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