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57mgs\Documents\GitHub\347-docker-swarm-wordpress\documentation\"/>
    </mc:Choice>
  </mc:AlternateContent>
  <xr:revisionPtr revIDLastSave="0" documentId="13_ncr:1_{F11AA7EA-2CC1-4642-9439-654BC7CDA484}" xr6:coauthVersionLast="47" xr6:coauthVersionMax="47" xr10:uidLastSave="{00000000-0000-0000-0000-000000000000}"/>
  <bookViews>
    <workbookView xWindow="2685" yWindow="2685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<sst xmlns="http://schemas.openxmlformats.org/spreadsheetml/2006/main" count="85" uniqueCount="60">
  <si>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</si>
  <si>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</si>
  <si>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</si>
  <si>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</si>
  <si>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</si>
  <si>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</si>
  <si>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</si>
  <si>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</si>
  <si>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</si>
  <si>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</si>
  <si>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</si>
  <si>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</si>
  <si>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</si>
  <si>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</si>
  <si>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</si>
  <si>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</si>
  <si>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</si>
  <si>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</si>
  <si>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</si>
  <si>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</si>
  <si>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</si>
  <si>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</si>
  <si>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</si>
  <si>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</si>
  <si>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</si>
  <si>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</si>
  <si>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</si>
  <si>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</si>
  <si>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11.09.2024  à 13h10 au 09.10.2024 à 13h50</t>
  </si>
  <si>
    <t>Docker Swarm Wordpress - 347</t>
  </si>
  <si>
    <t>Imprévu absent</t>
  </si>
  <si>
    <t>lire la documentation et comprendre le projet</t>
  </si>
  <si>
    <t>Lancer wordpress en local</t>
  </si>
  <si>
    <t>J'ai eu des problèmes de versionning et des problèmes de communication entre nginx et wordpress</t>
  </si>
  <si>
    <t>Simões Pólvora Lucas</t>
  </si>
  <si>
    <t>Connexion à une machine distante avec multipass</t>
  </si>
  <si>
    <t>Lancer wordpress en local mais erreur car il ne trouve pas fichier .conf</t>
  </si>
  <si>
    <t>Mise en place du docker swarm</t>
  </si>
  <si>
    <t>Modification du docker compose pour l'adapter à swarm</t>
  </si>
  <si>
    <t>Mauvaise connexion, changement en données mobiles</t>
  </si>
  <si>
    <t>Nginx a une erreur lorsque je lance le docker stack deploy</t>
  </si>
  <si>
    <t>Quelques replicas ne fonctionnent pas</t>
  </si>
  <si>
    <t>Thomas vient à la rescousse, il change le volume pour qu'il trouve le fichier et désormais erreur 403</t>
  </si>
  <si>
    <t>Essai de régler erreur 403 avec Thomas</t>
  </si>
  <si>
    <t>Mise en place de forticlient dans un nouveau poste</t>
  </si>
  <si>
    <t>Erreur file not found, lors du lancement de la stack</t>
  </si>
  <si>
    <t>Faire le readme sur la suppression des stacks</t>
  </si>
  <si>
    <t>Pour une fois aucun problème</t>
  </si>
  <si>
    <t>Lier le volume NFS</t>
  </si>
  <si>
    <t>Beaucoup de problèmes je ne sais point pourquoi</t>
  </si>
  <si>
    <t>Résolution du problème file not found</t>
  </si>
  <si>
    <t>Erreur de connexion à la db</t>
  </si>
  <si>
    <t xml:space="preserve">C'était un problème du volume NFS </t>
  </si>
  <si>
    <t>Installer swarmpit</t>
  </si>
  <si>
    <t>Faire le readme pour la création des stacks</t>
  </si>
  <si>
    <t>Il fallait recharger les volumes</t>
  </si>
  <si>
    <t>L'erreur est revenue, et on l'a réglé</t>
  </si>
  <si>
    <t>Régler un problème qui a surgit sur la création des services, elles ne se déployaient pas</t>
  </si>
  <si>
    <t>Probablement on a modifié qqch sur le script sans faire exprès</t>
  </si>
  <si>
    <t>Compléter le readme avec le défi et les différents éléments manquant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</si>
</sst>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180</c:v>
                </c:pt>
                <c:pt idx="1">
                  <c:v>710</c:v>
                </c:pt>
                <c:pt idx="2">
                  <c:v>0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0.17560975609756097</c:v>
                </c:pt>
                <c:pt idx="1">
                  <c:v>0.69268292682926824</c:v>
                </c:pt>
                <c:pt idx="2">
                  <c:v>0</c:v>
                </c:pt>
                <c:pt idx="3">
                  <c:v>0.13170731707317074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23" activePane="bottomLeft" state="frozen"/>
      <selection pane="bottomLeft" activeCell="F29" sqref="F2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34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18 heures 5 minutes</v>
      </c>
      <c r="D3" s="19"/>
      <c r="E3" s="3"/>
      <c r="F3" s="4" t="s">
        <v>6</v>
      </c>
      <c r="G3" s="76" t="s">
        <v>28</v>
      </c>
    </row>
    <row r="4" spans="1:15" ht="23.25" hidden="1" x14ac:dyDescent="0.35">
      <c r="B4" s="5"/>
      <c r="C4" s="19">
        <f>SUBTOTAL(9,$C$7:$C$531)*60</f>
        <v>600</v>
      </c>
      <c r="D4" s="19">
        <f>SUBTOTAL(9,$D$7:$D$531)</f>
        <v>485</v>
      </c>
      <c r="E4" s="29">
        <f>SUM(C4:D4)</f>
        <v>1085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>
        <v>3</v>
      </c>
      <c r="D7" s="34"/>
      <c r="E7" s="35" t="s">
        <v>2</v>
      </c>
      <c r="F7" s="28"/>
      <c r="G7" s="44" t="s">
        <v>30</v>
      </c>
    </row>
    <row r="8" spans="1:15" x14ac:dyDescent="0.25">
      <c r="A8" s="73">
        <f>IF(ISBLANK(B8),"",_xlfn.ISOWEEKNUM('Journal de travail'!$B8))</f>
        <v>38</v>
      </c>
      <c r="B8" s="36">
        <v>45553</v>
      </c>
      <c r="C8" s="37"/>
      <c r="D8" s="38">
        <v>40</v>
      </c>
      <c r="E8" s="39" t="s">
        <v>4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ht="31.5" x14ac:dyDescent="0.25">
      <c r="A9" s="74">
        <f>IF(ISBLANK(B9),"",_xlfn.ISOWEEKNUM('Journal de travail'!$B9))</f>
        <v>38</v>
      </c>
      <c r="B9" s="40">
        <v>45553</v>
      </c>
      <c r="C9" s="41"/>
      <c r="D9" s="42">
        <v>50</v>
      </c>
      <c r="E9" s="43" t="s">
        <v>19</v>
      </c>
      <c r="F9" s="28" t="s">
        <v>32</v>
      </c>
      <c r="G9" s="46" t="s">
        <v>33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39</v>
      </c>
      <c r="B10" s="36">
        <v>45558</v>
      </c>
      <c r="C10" s="37"/>
      <c r="D10" s="38">
        <v>20</v>
      </c>
      <c r="E10" s="39" t="s">
        <v>19</v>
      </c>
      <c r="F10" s="28" t="s">
        <v>35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39</v>
      </c>
      <c r="B11" s="40">
        <v>45558</v>
      </c>
      <c r="C11" s="41">
        <v>1</v>
      </c>
      <c r="D11" s="42">
        <v>45</v>
      </c>
      <c r="E11" s="43" t="s">
        <v>19</v>
      </c>
      <c r="F11" s="28" t="s">
        <v>36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39</v>
      </c>
      <c r="B12" s="36">
        <v>45558</v>
      </c>
      <c r="C12" s="37"/>
      <c r="D12" s="38">
        <v>30</v>
      </c>
      <c r="E12" s="39" t="s">
        <v>19</v>
      </c>
      <c r="F12" s="28" t="s">
        <v>37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39</v>
      </c>
      <c r="B13" s="40">
        <v>45558</v>
      </c>
      <c r="C13" s="41"/>
      <c r="D13" s="42">
        <v>45</v>
      </c>
      <c r="E13" s="43" t="s">
        <v>19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40</v>
      </c>
      <c r="B14" s="36">
        <v>45565</v>
      </c>
      <c r="C14" s="37"/>
      <c r="D14" s="38">
        <v>10</v>
      </c>
      <c r="E14" s="39" t="s">
        <v>19</v>
      </c>
      <c r="F14" s="28" t="s">
        <v>39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40</v>
      </c>
      <c r="B15" s="40">
        <v>45565</v>
      </c>
      <c r="C15" s="41">
        <v>1</v>
      </c>
      <c r="D15" s="42">
        <v>30</v>
      </c>
      <c r="E15" s="43" t="s">
        <v>19</v>
      </c>
      <c r="F15" s="28" t="s">
        <v>40</v>
      </c>
      <c r="G15" s="46" t="s">
        <v>41</v>
      </c>
      <c r="N15">
        <v>8</v>
      </c>
      <c r="O15">
        <v>35</v>
      </c>
    </row>
    <row r="16" spans="1:15" ht="31.5" x14ac:dyDescent="0.25">
      <c r="A16" s="73">
        <f>IF(ISBLANK(B16),"",_xlfn.ISOWEEKNUM('Journal de travail'!$B16))</f>
        <v>40</v>
      </c>
      <c r="B16" s="36">
        <v>45565</v>
      </c>
      <c r="C16" s="37"/>
      <c r="D16" s="38">
        <v>25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40</v>
      </c>
      <c r="B17" s="40">
        <v>45565</v>
      </c>
      <c r="C17" s="41">
        <v>1</v>
      </c>
      <c r="D17" s="42"/>
      <c r="E17" s="43"/>
      <c r="F17" s="28" t="s">
        <v>43</v>
      </c>
      <c r="G17" s="46"/>
      <c r="O17">
        <v>45</v>
      </c>
    </row>
    <row r="18" spans="1:15" x14ac:dyDescent="0.25">
      <c r="A18" s="73">
        <f>IF(ISBLANK(B18),"",_xlfn.ISOWEEKNUM('Journal de travail'!$B18))</f>
        <v>40</v>
      </c>
      <c r="B18" s="36">
        <v>45570</v>
      </c>
      <c r="C18" s="37"/>
      <c r="D18" s="38">
        <v>20</v>
      </c>
      <c r="E18" s="39" t="s">
        <v>19</v>
      </c>
      <c r="F18" s="28" t="s">
        <v>44</v>
      </c>
      <c r="G18" s="45"/>
      <c r="O18">
        <v>50</v>
      </c>
    </row>
    <row r="19" spans="1:15" x14ac:dyDescent="0.25">
      <c r="A19" s="74">
        <f>IF(ISBLANK(B19),"",_xlfn.ISOWEEKNUM('Journal de travail'!$B19))</f>
        <v>40</v>
      </c>
      <c r="B19" s="40">
        <v>45570</v>
      </c>
      <c r="C19" s="41">
        <v>1</v>
      </c>
      <c r="D19" s="42"/>
      <c r="E19" s="43" t="s">
        <v>19</v>
      </c>
      <c r="F19" s="28" t="s">
        <v>45</v>
      </c>
      <c r="G19" s="46"/>
      <c r="O19">
        <v>55</v>
      </c>
    </row>
    <row r="20" spans="1:15" x14ac:dyDescent="0.25">
      <c r="A20" s="73">
        <f>IF(ISBLANK(B20),"",_xlfn.ISOWEEKNUM('Journal de travail'!$B20))</f>
        <v>41</v>
      </c>
      <c r="B20" s="36">
        <v>45572</v>
      </c>
      <c r="C20" s="37"/>
      <c r="D20" s="38">
        <v>15</v>
      </c>
      <c r="E20" s="39" t="s">
        <v>4</v>
      </c>
      <c r="F20" s="28" t="s">
        <v>46</v>
      </c>
      <c r="G20" s="45" t="s">
        <v>47</v>
      </c>
    </row>
    <row r="21" spans="1:15" x14ac:dyDescent="0.25">
      <c r="A21" s="74">
        <f>IF(ISBLANK(B21),"",_xlfn.ISOWEEKNUM('Journal de travail'!$B21))</f>
        <v>41</v>
      </c>
      <c r="B21" s="40">
        <v>45572</v>
      </c>
      <c r="C21" s="41">
        <v>1</v>
      </c>
      <c r="D21" s="42"/>
      <c r="E21" s="43" t="s">
        <v>19</v>
      </c>
      <c r="F21" s="28" t="s">
        <v>48</v>
      </c>
      <c r="G21" s="46" t="s">
        <v>49</v>
      </c>
    </row>
    <row r="22" spans="1:15" x14ac:dyDescent="0.25">
      <c r="A22" s="73">
        <f>IF(ISBLANK(B22),"",_xlfn.ISOWEEKNUM('Journal de travail'!$B22))</f>
        <v>41</v>
      </c>
      <c r="B22" s="36">
        <v>45572</v>
      </c>
      <c r="C22" s="37">
        <v>1</v>
      </c>
      <c r="D22" s="38">
        <v>30</v>
      </c>
      <c r="E22" s="39" t="s">
        <v>19</v>
      </c>
      <c r="F22" s="28" t="s">
        <v>50</v>
      </c>
      <c r="G22" s="45" t="s">
        <v>52</v>
      </c>
    </row>
    <row r="23" spans="1:15" x14ac:dyDescent="0.25">
      <c r="A23" s="74">
        <f>IF(ISBLANK(B23),"",_xlfn.ISOWEEKNUM('Journal de travail'!$B23))</f>
        <v>41</v>
      </c>
      <c r="B23" s="40">
        <v>45572</v>
      </c>
      <c r="C23" s="41"/>
      <c r="D23" s="42">
        <v>30</v>
      </c>
      <c r="E23" s="43" t="s">
        <v>19</v>
      </c>
      <c r="F23" s="28" t="s">
        <v>51</v>
      </c>
      <c r="G23" s="46" t="s">
        <v>55</v>
      </c>
    </row>
    <row r="24" spans="1:15" x14ac:dyDescent="0.25">
      <c r="A24" s="73">
        <f>IF(ISBLANK(B24),"",_xlfn.ISOWEEKNUM('Journal de travail'!$B24))</f>
        <v>41</v>
      </c>
      <c r="B24" s="36">
        <v>45574</v>
      </c>
      <c r="C24" s="37"/>
      <c r="D24" s="38">
        <v>15</v>
      </c>
      <c r="E24" s="39" t="s">
        <v>19</v>
      </c>
      <c r="F24" s="28" t="s">
        <v>53</v>
      </c>
      <c r="G24" s="45"/>
    </row>
    <row r="25" spans="1:15" x14ac:dyDescent="0.25">
      <c r="A25" s="74">
        <f>IF(ISBLANK(B25),"",_xlfn.ISOWEEKNUM('Journal de travail'!$B25))</f>
        <v>41</v>
      </c>
      <c r="B25" s="40">
        <v>45574</v>
      </c>
      <c r="C25" s="41"/>
      <c r="D25" s="42">
        <v>20</v>
      </c>
      <c r="E25" s="43" t="s">
        <v>4</v>
      </c>
      <c r="F25" s="28" t="s">
        <v>54</v>
      </c>
      <c r="G25" s="46"/>
    </row>
    <row r="26" spans="1:15" x14ac:dyDescent="0.25">
      <c r="A26" s="73">
        <f>IF(ISBLANK(B26),"",_xlfn.ISOWEEKNUM('Journal de travail'!$B26))</f>
        <v>41</v>
      </c>
      <c r="B26" s="36">
        <v>45574</v>
      </c>
      <c r="C26" s="37"/>
      <c r="D26" s="38">
        <v>40</v>
      </c>
      <c r="E26" s="39" t="s">
        <v>19</v>
      </c>
      <c r="F26" s="28" t="s">
        <v>56</v>
      </c>
      <c r="G26" s="45"/>
    </row>
    <row r="27" spans="1:15" x14ac:dyDescent="0.25">
      <c r="A27" s="74">
        <f>IF(ISBLANK(B27),"",_xlfn.ISOWEEKNUM('Journal de travail'!$B27))</f>
        <v>41</v>
      </c>
      <c r="B27" s="40">
        <v>45574</v>
      </c>
      <c r="C27" s="41"/>
      <c r="D27" s="42">
        <v>20</v>
      </c>
      <c r="E27" s="43" t="s">
        <v>19</v>
      </c>
      <c r="F27" s="28" t="s">
        <v>57</v>
      </c>
      <c r="G27" s="46" t="s">
        <v>58</v>
      </c>
    </row>
    <row r="28" spans="1:15" x14ac:dyDescent="0.25">
      <c r="A28" s="73">
        <f>IF(ISBLANK(B28),"",_xlfn.ISOWEEKNUM('Journal de travail'!$B28))</f>
        <v>44</v>
      </c>
      <c r="B28" s="36">
        <v>45595</v>
      </c>
      <c r="C28" s="37">
        <v>1</v>
      </c>
      <c r="D28" s="38"/>
      <c r="E28" s="39" t="s">
        <v>4</v>
      </c>
      <c r="F28" s="27" t="s">
        <v>59</v>
      </c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180</v>
      </c>
      <c r="B6">
        <f>SUMIF('Journal de travail'!$E$7:$E$532,Plannification!E6,'Journal de travail'!$D$7:$D$532)</f>
        <v>0</v>
      </c>
      <c r="C6">
        <f t="shared" ref="C6:C9" si="0">SUM(A6:B6)</f>
        <v>180</v>
      </c>
      <c r="E6" s="21" t="str">
        <f>'Journal de travail'!M8</f>
        <v>Analyse</v>
      </c>
      <c r="F6" s="50" t="str">
        <f>QUOTIENT(SUM(A6:B6),60)&amp;" h "&amp;TEXT(MOD(SUM(A6:B6),60), "00")&amp;" min"</f>
        <v>3 h 00 min</v>
      </c>
      <c r="G6" s="47">
        <f>SUM(A6:B6)/$C$10</f>
        <v>0.17560975609756097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410</v>
      </c>
      <c r="C7">
        <f t="shared" si="0"/>
        <v>710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11 h 50 min</v>
      </c>
      <c r="G7" s="56">
        <f t="shared" ref="G7:G9" si="2">SUM(A7:B7)/$C$10</f>
        <v>0.69268292682926824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75</v>
      </c>
      <c r="C9">
        <f t="shared" si="0"/>
        <v>135</v>
      </c>
      <c r="E9" s="23" t="str">
        <f>'Journal de travail'!M11</f>
        <v>Documentation</v>
      </c>
      <c r="F9" s="55" t="str">
        <f t="shared" si="1"/>
        <v>2 h 15 min</v>
      </c>
      <c r="G9" s="56">
        <f t="shared" si="2"/>
        <v>0.13170731707317074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540</v>
      </c>
      <c r="B10">
        <f>SUM(B6:B9)</f>
        <v>485</v>
      </c>
      <c r="C10">
        <f>SUM(A10:B10)</f>
        <v>1025</v>
      </c>
      <c r="E10" s="20" t="s">
        <v>18</v>
      </c>
      <c r="F10" s="50" t="str">
        <f t="shared" si="1"/>
        <v>17 h 05 min</v>
      </c>
      <c r="G10" s="57">
        <f>C10/C11</f>
        <v>0.19412878787878787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Lucas Simões Pólvora</cp:lastModifiedBy>
  <cp:revision/>
  <dcterms:created xsi:type="dcterms:W3CDTF">2023-11-21T20:00:34Z</dcterms:created>
  <dcterms:modified xsi:type="dcterms:W3CDTF">2024-10-30T14:04:33Z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