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347-docker-swarm-wordpress\documentation\"/>
    </mc:Choice>
  </mc:AlternateContent>
  <xr:revisionPtr revIDLastSave="0" documentId="13_ncr:1_{7EE41B63-DD2A-46A2-BD60-0BA27218B967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<sst xmlns="http://schemas.openxmlformats.org/spreadsheetml/2006/main" count="84" uniqueCount="57">
  <si>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</si>
  <si>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</si>
  <si>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</si>
  <si>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</si>
  <si>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</si>
  <si>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</si>
  <si>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</si>
  <si>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</si>
  <si>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</si>
  <si>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</si>
  <si>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</si>
  <si>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</si>
  <si>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</si>
  <si>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</si>
  <si>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</si>
  <si>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</si>
  <si>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</si>
  <si>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</si>
  <si>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</si>
  <si>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</si>
  <si>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</si>
  <si>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</si>
  <si>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</si>
  <si>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</si>
  <si>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</si>
  <si>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</si>
  <si>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</si>
  <si>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</si>
  <si>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Écouter les instructions</t>
  </si>
  <si>
    <t>Berchel Joachim</t>
  </si>
  <si>
    <t>11.09.2024  à 13h10 au 09.10.2024 à 13h50</t>
  </si>
  <si>
    <t>Préparer les ressources du projet (GitHub, journal de travail, kanban, etc)</t>
  </si>
  <si>
    <t>Lecture et analyse du cahier des charges</t>
  </si>
  <si>
    <t>Configurer le FortiClient sur 2 machines</t>
  </si>
  <si>
    <t>Docker Swarm Wordpress - 347</t>
  </si>
  <si>
    <t>Repréparer le travail à effectuer et informer mon camarade de ce qu'il faut faire</t>
  </si>
  <si>
    <t>Se connecter par SSH</t>
  </si>
  <si>
    <t>Créer les VM</t>
  </si>
  <si>
    <t>Connexion par SSH pour le NFS, au final je n'ai rien fais d'autre</t>
  </si>
  <si>
    <t>J'essaie de me connecter à une des machines distantes. Sans réussite. Permission denied (publickey).</t>
  </si>
  <si>
    <t>J'essaie de connecter nginx à worpress en local. Sans succès</t>
  </si>
  <si>
    <t>J'arrive à me connecter au machine distante grâce à multipass</t>
  </si>
  <si>
    <t>J'essaie de lancer mon application en local sans succès, le nginx a cette erreur : "/etc/nginx/conf.d/default.conf differs from the packaged version" et le wordpress celle-ci : "No 'wp-config.php' found in /var/www/html, but 'WORDPRESS_...' variables supplied; copying 'wp-config-docker.php' (WORDPRESS_DB_HOST WORDPRESS_DB_NAME WORDPRESS_DB_PASSWORD WORDPRESS_DB_USER)"</t>
  </si>
  <si>
    <t>Mise en place du docker swarm</t>
  </si>
  <si>
    <t>J'ai essayé d'utiliser ChatGPT pour identifier mon erreur, sans solution</t>
  </si>
  <si>
    <t>Création du docker compose pour docker swarm</t>
  </si>
  <si>
    <t>IMPRÉVU : déconnexion du forticlient et impossibilité de s'y reconnecter</t>
  </si>
  <si>
    <t>J'essaie de lancer le docker stack deploy, nginx a un problème</t>
  </si>
  <si>
    <t>J'essaie de résoudre l'erreur, Thomas vient m'aider, mon volume ne menait pas à l'emplacement spécifique dans lequel mon container souhaitait trouver le fichier, j'ai maintenant une erreur 403</t>
  </si>
  <si>
    <t>J'essaie de régler l'erreur 403, Thomas m'aide</t>
  </si>
  <si>
    <t>Je mets en place mon environnement de travail. Forticlient ne fonctionne pas</t>
  </si>
  <si>
    <t>Fais lors d'une convocation un Samedi</t>
  </si>
  <si>
    <t>J'essaie de lancer ma stack, erreur "File not found"</t>
  </si>
  <si>
    <t>On a réussi à se connecter à nginx</t>
  </si>
  <si>
    <t>Erreur database</t>
  </si>
  <si>
    <t>Je commente le code, en essayant quelque chose avec wordpress j'ai cassé les services, wordpress ne fonctionne plus et swarmpit non plus. Lucas a réglé le problème</t>
  </si>
  <si>
    <t>Je vérifie que le code sur les machines distantes soit les mêmes que le code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</si>
</sst>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75</c:v>
                </c:pt>
                <c:pt idx="1">
                  <c:v>925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7.4999999999999997E-2</c:v>
                </c:pt>
                <c:pt idx="1">
                  <c:v>0.92500000000000004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22" activePane="bottomLeft" state="frozen"/>
      <selection pane="bottomLeft" activeCell="F31" sqref="F31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29</v>
      </c>
      <c r="D2" s="80"/>
      <c r="E2" s="80"/>
      <c r="F2" s="5" t="s">
        <v>1</v>
      </c>
      <c r="G2" s="75" t="s">
        <v>34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17 heures 0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420</v>
      </c>
      <c r="D4" s="19">
        <f>SUBTOTAL(9,$D$7:$D$531)</f>
        <v>600</v>
      </c>
      <c r="E4" s="29">
        <f>SUM(C4:D4)</f>
        <v>1020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37</v>
      </c>
      <c r="B7" s="32">
        <v>45546</v>
      </c>
      <c r="C7" s="33"/>
      <c r="D7" s="34">
        <v>30</v>
      </c>
      <c r="E7" s="35" t="s">
        <v>2</v>
      </c>
      <c r="F7" s="28" t="s">
        <v>28</v>
      </c>
      <c r="G7" s="44"/>
    </row>
    <row r="8" spans="1:15" x14ac:dyDescent="0.25">
      <c r="A8" s="73">
        <f>IF(ISBLANK(B8),"",_xlfn.ISOWEEKNUM('Journal de travail'!$B8))</f>
        <v>37</v>
      </c>
      <c r="B8" s="36">
        <v>45546</v>
      </c>
      <c r="C8" s="37"/>
      <c r="D8" s="38">
        <v>10</v>
      </c>
      <c r="E8" s="39" t="s">
        <v>2</v>
      </c>
      <c r="F8" s="28" t="s">
        <v>31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37</v>
      </c>
      <c r="B9" s="40">
        <v>45546</v>
      </c>
      <c r="C9" s="41"/>
      <c r="D9" s="42">
        <v>20</v>
      </c>
      <c r="E9" s="43" t="s">
        <v>2</v>
      </c>
      <c r="F9" s="28" t="s">
        <v>32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37</v>
      </c>
      <c r="B10" s="36">
        <v>45546</v>
      </c>
      <c r="C10" s="37"/>
      <c r="D10" s="38">
        <v>30</v>
      </c>
      <c r="E10" s="39" t="s">
        <v>19</v>
      </c>
      <c r="F10" s="28" t="s">
        <v>33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38</v>
      </c>
      <c r="B11" s="40">
        <v>45553</v>
      </c>
      <c r="C11" s="41"/>
      <c r="D11" s="42">
        <v>15</v>
      </c>
      <c r="E11" s="43" t="s">
        <v>2</v>
      </c>
      <c r="F11" s="28" t="s">
        <v>35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38</v>
      </c>
      <c r="B12" s="36">
        <v>45553</v>
      </c>
      <c r="C12" s="37"/>
      <c r="D12" s="38">
        <v>40</v>
      </c>
      <c r="E12" s="39" t="s">
        <v>19</v>
      </c>
      <c r="F12" s="28" t="s">
        <v>36</v>
      </c>
      <c r="G12" s="45"/>
      <c r="N12">
        <v>5</v>
      </c>
      <c r="O12">
        <v>20</v>
      </c>
    </row>
    <row r="13" spans="1:15" x14ac:dyDescent="0.25">
      <c r="A13" s="74">
        <f>IF(ISBLANK(B13),"",_xlfn.ISOWEEKNUM('Journal de travail'!$B13))</f>
        <v>38</v>
      </c>
      <c r="B13" s="40">
        <v>45553</v>
      </c>
      <c r="C13" s="41"/>
      <c r="D13" s="42">
        <v>10</v>
      </c>
      <c r="E13" s="43" t="s">
        <v>19</v>
      </c>
      <c r="F13" s="28" t="s">
        <v>37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38</v>
      </c>
      <c r="B14" s="36">
        <v>45553</v>
      </c>
      <c r="C14" s="37"/>
      <c r="D14" s="38">
        <v>30</v>
      </c>
      <c r="E14" s="39" t="s">
        <v>19</v>
      </c>
      <c r="F14" s="28" t="s">
        <v>38</v>
      </c>
      <c r="G14" s="45"/>
      <c r="N14">
        <v>7</v>
      </c>
      <c r="O14">
        <v>30</v>
      </c>
    </row>
    <row r="15" spans="1:15" ht="31.5" x14ac:dyDescent="0.25">
      <c r="A15" s="74">
        <f>IF(ISBLANK(B15),"",_xlfn.ISOWEEKNUM('Journal de travail'!$B15))</f>
        <v>38</v>
      </c>
      <c r="B15" s="40">
        <v>45553</v>
      </c>
      <c r="C15" s="41"/>
      <c r="D15" s="42">
        <v>15</v>
      </c>
      <c r="E15" s="43" t="s">
        <v>19</v>
      </c>
      <c r="F15" s="28" t="s">
        <v>39</v>
      </c>
      <c r="G15" s="46"/>
      <c r="N15">
        <v>8</v>
      </c>
      <c r="O15">
        <v>35</v>
      </c>
    </row>
    <row r="16" spans="1:15" x14ac:dyDescent="0.25">
      <c r="A16" s="73">
        <f>IF(ISBLANK(B16),"",_xlfn.ISOWEEKNUM('Journal de travail'!$B16))</f>
        <v>38</v>
      </c>
      <c r="B16" s="36">
        <v>45553</v>
      </c>
      <c r="C16" s="37"/>
      <c r="D16" s="38">
        <v>45</v>
      </c>
      <c r="E16" s="39" t="s">
        <v>19</v>
      </c>
      <c r="F16" s="28" t="s">
        <v>40</v>
      </c>
      <c r="G16" s="45"/>
      <c r="O16">
        <v>40</v>
      </c>
    </row>
    <row r="17" spans="1:15" x14ac:dyDescent="0.25">
      <c r="A17" s="74">
        <f>IF(ISBLANK(B17),"",_xlfn.ISOWEEKNUM('Journal de travail'!$B17))</f>
        <v>39</v>
      </c>
      <c r="B17" s="40">
        <v>45558</v>
      </c>
      <c r="C17" s="41"/>
      <c r="D17" s="42">
        <v>30</v>
      </c>
      <c r="E17" s="43" t="s">
        <v>19</v>
      </c>
      <c r="F17" s="28" t="s">
        <v>41</v>
      </c>
      <c r="G17" s="46"/>
      <c r="O17">
        <v>45</v>
      </c>
    </row>
    <row r="18" spans="1:15" ht="78.75" x14ac:dyDescent="0.25">
      <c r="A18" s="73">
        <f>IF(ISBLANK(B18),"",_xlfn.ISOWEEKNUM('Journal de travail'!$B18))</f>
        <v>39</v>
      </c>
      <c r="B18" s="36">
        <v>45558</v>
      </c>
      <c r="C18" s="37">
        <v>1</v>
      </c>
      <c r="D18" s="38">
        <v>45</v>
      </c>
      <c r="E18" s="39" t="s">
        <v>19</v>
      </c>
      <c r="F18" s="28" t="s">
        <v>42</v>
      </c>
      <c r="G18" s="45" t="s">
        <v>44</v>
      </c>
      <c r="O18">
        <v>50</v>
      </c>
    </row>
    <row r="19" spans="1:15" x14ac:dyDescent="0.25">
      <c r="A19" s="74">
        <f>IF(ISBLANK(B19),"",_xlfn.ISOWEEKNUM('Journal de travail'!$B19))</f>
        <v>39</v>
      </c>
      <c r="B19" s="40">
        <v>45558</v>
      </c>
      <c r="C19" s="41"/>
      <c r="D19" s="42">
        <v>30</v>
      </c>
      <c r="E19" s="43" t="s">
        <v>19</v>
      </c>
      <c r="F19" s="28" t="s">
        <v>43</v>
      </c>
      <c r="G19" s="46"/>
      <c r="O19">
        <v>55</v>
      </c>
    </row>
    <row r="20" spans="1:15" x14ac:dyDescent="0.25">
      <c r="A20" s="73">
        <f>IF(ISBLANK(B20),"",_xlfn.ISOWEEKNUM('Journal de travail'!$B20))</f>
        <v>39</v>
      </c>
      <c r="B20" s="36">
        <v>45558</v>
      </c>
      <c r="C20" s="37"/>
      <c r="D20" s="38">
        <v>45</v>
      </c>
      <c r="E20" s="39" t="s">
        <v>19</v>
      </c>
      <c r="F20" s="28" t="s">
        <v>45</v>
      </c>
      <c r="G20" s="45"/>
    </row>
    <row r="21" spans="1:15" x14ac:dyDescent="0.25">
      <c r="A21" s="74">
        <f>IF(ISBLANK(B21),"",_xlfn.ISOWEEKNUM('Journal de travail'!$B21))</f>
        <v>40</v>
      </c>
      <c r="B21" s="40">
        <v>45565</v>
      </c>
      <c r="C21" s="41"/>
      <c r="D21" s="42">
        <v>20</v>
      </c>
      <c r="E21" s="43"/>
      <c r="F21" s="28" t="s">
        <v>46</v>
      </c>
      <c r="G21" s="46"/>
    </row>
    <row r="22" spans="1:15" x14ac:dyDescent="0.25">
      <c r="A22" s="73">
        <f>IF(ISBLANK(B22),"",_xlfn.ISOWEEKNUM('Journal de travail'!$B22))</f>
        <v>40</v>
      </c>
      <c r="B22" s="36">
        <v>45565</v>
      </c>
      <c r="C22" s="37">
        <v>1</v>
      </c>
      <c r="D22" s="38">
        <v>30</v>
      </c>
      <c r="E22" s="39" t="s">
        <v>19</v>
      </c>
      <c r="F22" s="28" t="s">
        <v>47</v>
      </c>
      <c r="G22" s="45"/>
    </row>
    <row r="23" spans="1:15" ht="31.5" x14ac:dyDescent="0.25">
      <c r="A23" s="74">
        <f>IF(ISBLANK(B23),"",_xlfn.ISOWEEKNUM('Journal de travail'!$B23))</f>
        <v>40</v>
      </c>
      <c r="B23" s="40">
        <v>45565</v>
      </c>
      <c r="C23" s="41"/>
      <c r="D23" s="42">
        <v>25</v>
      </c>
      <c r="E23" s="43" t="s">
        <v>19</v>
      </c>
      <c r="F23" s="28" t="s">
        <v>48</v>
      </c>
      <c r="G23" s="46"/>
    </row>
    <row r="24" spans="1:15" x14ac:dyDescent="0.25">
      <c r="A24" s="73">
        <f>IF(ISBLANK(B24),"",_xlfn.ISOWEEKNUM('Journal de travail'!$B24))</f>
        <v>40</v>
      </c>
      <c r="B24" s="36">
        <v>45565</v>
      </c>
      <c r="C24" s="37">
        <v>1</v>
      </c>
      <c r="D24" s="38"/>
      <c r="E24" s="39" t="s">
        <v>19</v>
      </c>
      <c r="F24" s="28" t="s">
        <v>49</v>
      </c>
      <c r="G24" s="45"/>
    </row>
    <row r="25" spans="1:15" x14ac:dyDescent="0.25">
      <c r="A25" s="74">
        <f>IF(ISBLANK(B25),"",_xlfn.ISOWEEKNUM('Journal de travail'!$B25))</f>
        <v>40</v>
      </c>
      <c r="B25" s="40">
        <v>45570</v>
      </c>
      <c r="C25" s="41"/>
      <c r="D25" s="42">
        <v>30</v>
      </c>
      <c r="E25" s="43" t="s">
        <v>19</v>
      </c>
      <c r="F25" s="28" t="s">
        <v>50</v>
      </c>
      <c r="G25" s="46" t="s">
        <v>51</v>
      </c>
    </row>
    <row r="26" spans="1:15" x14ac:dyDescent="0.25">
      <c r="A26" s="73">
        <f>IF(ISBLANK(B26),"",_xlfn.ISOWEEKNUM('Journal de travail'!$B26))</f>
        <v>40</v>
      </c>
      <c r="B26" s="36">
        <v>45570</v>
      </c>
      <c r="C26" s="37">
        <v>1</v>
      </c>
      <c r="D26" s="38"/>
      <c r="E26" s="39" t="s">
        <v>19</v>
      </c>
      <c r="F26" s="28" t="s">
        <v>52</v>
      </c>
      <c r="G26" s="45"/>
    </row>
    <row r="27" spans="1:15" x14ac:dyDescent="0.25">
      <c r="A27" s="74">
        <f>IF(ISBLANK(B27),"",_xlfn.ISOWEEKNUM('Journal de travail'!$B27))</f>
        <v>41</v>
      </c>
      <c r="B27" s="40">
        <v>45572</v>
      </c>
      <c r="C27" s="41">
        <v>2</v>
      </c>
      <c r="D27" s="42">
        <v>30</v>
      </c>
      <c r="E27" s="43" t="s">
        <v>19</v>
      </c>
      <c r="F27" s="28" t="s">
        <v>53</v>
      </c>
      <c r="G27" s="46"/>
    </row>
    <row r="28" spans="1:15" x14ac:dyDescent="0.25">
      <c r="A28" s="73">
        <f>IF(ISBLANK(B28),"",_xlfn.ISOWEEKNUM('Journal de travail'!$B28))</f>
        <v>41</v>
      </c>
      <c r="B28" s="36">
        <v>45572</v>
      </c>
      <c r="C28" s="37"/>
      <c r="D28" s="38">
        <v>20</v>
      </c>
      <c r="E28" s="39" t="s">
        <v>19</v>
      </c>
      <c r="F28" s="27" t="s">
        <v>54</v>
      </c>
      <c r="G28" s="45"/>
    </row>
    <row r="29" spans="1:15" x14ac:dyDescent="0.25">
      <c r="A29" s="74">
        <f>IF(ISBLANK(B29),"",_xlfn.ISOWEEKNUM('Journal de travail'!$B29))</f>
        <v>41</v>
      </c>
      <c r="B29" s="40">
        <v>45574</v>
      </c>
      <c r="C29" s="41">
        <v>1</v>
      </c>
      <c r="D29" s="42">
        <v>20</v>
      </c>
      <c r="E29" s="43" t="s">
        <v>19</v>
      </c>
      <c r="F29" s="27" t="s">
        <v>55</v>
      </c>
      <c r="G29" s="46"/>
    </row>
    <row r="30" spans="1:15" x14ac:dyDescent="0.25">
      <c r="A30" s="73">
        <f>IF(ISBLANK(B30),"",_xlfn.ISOWEEKNUM('Journal de travail'!$B30))</f>
        <v>41</v>
      </c>
      <c r="B30" s="36">
        <v>45574</v>
      </c>
      <c r="C30" s="37"/>
      <c r="D30" s="38">
        <v>30</v>
      </c>
      <c r="E30" s="39" t="s">
        <v>19</v>
      </c>
      <c r="F30" s="28" t="s">
        <v>56</v>
      </c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M7" sqref="M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75</v>
      </c>
      <c r="C6">
        <f t="shared" ref="C6:C9" si="0">SUM(A6:B6)</f>
        <v>75</v>
      </c>
      <c r="E6" s="21" t="str">
        <f>'Journal de travail'!M8</f>
        <v>Analyse</v>
      </c>
      <c r="F6" s="50" t="str">
        <f>QUOTIENT(SUM(A6:B6),60)&amp;" h "&amp;TEXT(MOD(SUM(A6:B6),60), "00")&amp;" min"</f>
        <v>1 h 15 min</v>
      </c>
      <c r="G6" s="47">
        <f>SUM(A6:B6)/$C$10</f>
        <v>7.4999999999999997E-2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420</v>
      </c>
      <c r="B7">
        <f>SUMIF('Journal de travail'!$E$7:$E$532,Plannification!E7,'Journal de travail'!$D$7:$D$532)</f>
        <v>505</v>
      </c>
      <c r="C7">
        <f t="shared" si="0"/>
        <v>925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15 h 25 min</v>
      </c>
      <c r="G7" s="56">
        <f t="shared" ref="G7:G9" si="2">SUM(A7:B7)/$C$10</f>
        <v>0.92500000000000004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0</v>
      </c>
      <c r="C9">
        <f t="shared" si="0"/>
        <v>0</v>
      </c>
      <c r="E9" s="23" t="str">
        <f>'Journal de travail'!M11</f>
        <v>Documentation</v>
      </c>
      <c r="F9" s="55" t="str">
        <f t="shared" si="1"/>
        <v>0 h 00 min</v>
      </c>
      <c r="G9" s="56">
        <f t="shared" si="2"/>
        <v>0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420</v>
      </c>
      <c r="B10">
        <f>SUM(B6:B9)</f>
        <v>580</v>
      </c>
      <c r="C10">
        <f>SUM(A10:B10)</f>
        <v>1000</v>
      </c>
      <c r="E10" s="20" t="s">
        <v>18</v>
      </c>
      <c r="F10" s="50" t="str">
        <f t="shared" si="1"/>
        <v>16 h 40 min</v>
      </c>
      <c r="G10" s="57">
        <f>C10/C11</f>
        <v>0.18939393939393939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topLeftCell="A4"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Joachim Siméon Gabriel Berchel</cp:lastModifiedBy>
  <cp:revision/>
  <dcterms:created xsi:type="dcterms:W3CDTF">2023-11-21T20:00:34Z</dcterms:created>
  <dcterms:modified xsi:type="dcterms:W3CDTF">2024-10-09T12:47:03Z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