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readingPassion\doc\"/>
    </mc:Choice>
  </mc:AlternateContent>
  <xr:revisionPtr revIDLastSave="0" documentId="13_ncr:1_{D21D9288-54B2-4388-AC40-142AB875945A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<sst xmlns="http://schemas.openxmlformats.org/spreadsheetml/2006/main" count="44" uniqueCount="37">
  <si>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</si>
  <si>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</si>
  <si>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</si>
  <si>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</si>
  <si>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</si>
  <si>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</si>
  <si>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</si>
  <si>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</si>
  <si>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</si>
  <si>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</si>
  <si>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</si>
  <si>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</si>
  <si>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</si>
  <si>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</si>
  <si>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</si>
  <si>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</si>
  <si>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</si>
  <si>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</si>
  <si>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</si>
  <si>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</si>
  <si>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</si>
  <si>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</si>
  <si>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</si>
  <si>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</si>
  <si>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</si>
  <si>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</si>
  <si>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</si>
  <si>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</si>
  <si>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Berchel Joachim</t>
  </si>
  <si>
    <t>Mise en place du repo Git et de la structure du projet</t>
  </si>
  <si>
    <t>Création des maquettes (reste de la journée)</t>
  </si>
  <si>
    <t>https://www.figma.com/file/bxToUy6ylJsOtMk0nXZpcq/Untitled?type=design&amp;node-id=0%3A1&amp;mode=design&amp;t=KhVnzu9r1VwbKPjd-1</t>
  </si>
  <si>
    <t>POC : je lis un epub, ok | Je me déplace d'une page à l'autre et j'apprends à faire du MAUI</t>
  </si>
  <si>
    <t>Créer un fond d'écran d'une certaine couleur</t>
  </si>
  <si>
    <t>Créer la page de connexion et d'accueil</t>
  </si>
  <si>
    <t>J'essaie d'afficher le Epub dans MAUI je n'y arrive pas</t>
  </si>
  <si>
    <t>Je règle un problème avec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</si>
</sst>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0" fontId="11" fillId="0" borderId="0" xfId="1" applyAlignment="1">
      <alignment wrapText="1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6.9444444444444441E-3</c:v>
                </c:pt>
                <c:pt idx="1">
                  <c:v>0.22569444444444445</c:v>
                </c:pt>
                <c:pt idx="2">
                  <c:v>0.14583333333333334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gma.com/file/bxToUy6ylJsOtMk0nXZpcq/Untitled?type=design&amp;node-id=0%3A1&amp;mode=design&amp;t=KhVnzu9r1VwbKPjd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3" sqref="G3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28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9 heurs 35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360</v>
      </c>
      <c r="D4" s="25">
        <f>SUBTOTAL(9,$D$7:$D$531)</f>
        <v>215</v>
      </c>
      <c r="E4" s="52">
        <f>SUM(C4:D4)</f>
        <v>575</v>
      </c>
      <c r="F4" s="4"/>
      <c r="G4" s="7"/>
    </row>
    <row r="5" spans="1:15" x14ac:dyDescent="0.25">
      <c r="C5" s="56" t="s">
        <v>18</v>
      </c>
      <c r="D5" s="56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29</v>
      </c>
      <c r="G7" s="16"/>
    </row>
    <row r="8" spans="1:15" ht="31.5" x14ac:dyDescent="0.25">
      <c r="A8" s="14">
        <f>IF(ISBLANK(B8),"",_xlfn.ISOWEEKNUM('Journal de travail'!$B8))</f>
        <v>12</v>
      </c>
      <c r="B8" s="39">
        <v>45369</v>
      </c>
      <c r="C8" s="35">
        <v>3</v>
      </c>
      <c r="D8" s="43">
        <v>0</v>
      </c>
      <c r="E8" t="s">
        <v>4</v>
      </c>
      <c r="F8" s="48" t="s">
        <v>30</v>
      </c>
      <c r="G8" s="54" t="s">
        <v>31</v>
      </c>
      <c r="M8" t="s">
        <v>3</v>
      </c>
      <c r="N8">
        <v>1</v>
      </c>
      <c r="O8">
        <v>0</v>
      </c>
    </row>
    <row r="9" spans="1:15" x14ac:dyDescent="0.25">
      <c r="A9" s="14">
        <f>IF(ISBLANK(B9),"",_xlfn.ISOWEEKNUM('Journal de travail'!$B9))</f>
        <v>13</v>
      </c>
      <c r="B9" s="40">
        <v>45376</v>
      </c>
      <c r="C9" s="36">
        <v>3</v>
      </c>
      <c r="D9" s="44">
        <v>30</v>
      </c>
      <c r="E9" s="19" t="s">
        <v>5</v>
      </c>
      <c r="F9" s="48" t="s">
        <v>32</v>
      </c>
      <c r="G9" s="20"/>
      <c r="M9" t="s">
        <v>4</v>
      </c>
      <c r="N9">
        <v>2</v>
      </c>
      <c r="O9">
        <v>5</v>
      </c>
    </row>
    <row r="10" spans="1:15" x14ac:dyDescent="0.25">
      <c r="A10" s="14">
        <f>IF(ISBLANK(B10),"",_xlfn.ISOWEEKNUM('Journal de travail'!$B10))</f>
        <v>16</v>
      </c>
      <c r="B10" s="39">
        <v>45397</v>
      </c>
      <c r="C10" s="35"/>
      <c r="D10" s="43">
        <v>35</v>
      </c>
      <c r="E10" t="s">
        <v>4</v>
      </c>
      <c r="F10" s="48" t="s">
        <v>33</v>
      </c>
      <c r="G10" s="17"/>
      <c r="M10" t="s">
        <v>5</v>
      </c>
      <c r="N10">
        <v>3</v>
      </c>
      <c r="O10">
        <v>10</v>
      </c>
    </row>
    <row r="11" spans="1:15" x14ac:dyDescent="0.25">
      <c r="A11" s="14">
        <f>IF(ISBLANK(B11),"",_xlfn.ISOWEEKNUM('Journal de travail'!$B11))</f>
        <v>16</v>
      </c>
      <c r="B11" s="39">
        <v>45397</v>
      </c>
      <c r="C11" s="36"/>
      <c r="D11" s="44">
        <v>55</v>
      </c>
      <c r="E11" s="19" t="s">
        <v>4</v>
      </c>
      <c r="F11" s="48" t="s">
        <v>34</v>
      </c>
      <c r="G11" s="20"/>
      <c r="M11" t="s">
        <v>6</v>
      </c>
      <c r="N11">
        <v>4</v>
      </c>
      <c r="O11">
        <v>15</v>
      </c>
    </row>
    <row r="12" spans="1:15" x14ac:dyDescent="0.25">
      <c r="A12" s="14">
        <f>IF(ISBLANK(B12),"",_xlfn.ISOWEEKNUM('Journal de travail'!$B12))</f>
        <v>16</v>
      </c>
      <c r="B12" s="39">
        <v>45397</v>
      </c>
      <c r="C12" s="35"/>
      <c r="D12" s="43">
        <v>55</v>
      </c>
      <c r="E12" t="s">
        <v>4</v>
      </c>
      <c r="F12" s="48" t="s">
        <v>35</v>
      </c>
      <c r="G12" s="17"/>
      <c r="M12" t="s">
        <v>7</v>
      </c>
      <c r="N12">
        <v>5</v>
      </c>
      <c r="O12">
        <v>20</v>
      </c>
    </row>
    <row r="13" spans="1:15" x14ac:dyDescent="0.25">
      <c r="A13" s="14">
        <f>IF(ISBLANK(B13),"",_xlfn.ISOWEEKNUM('Journal de travail'!$B13))</f>
        <v>17</v>
      </c>
      <c r="B13" s="40">
        <v>45404</v>
      </c>
      <c r="C13" s="36"/>
      <c r="D13" s="44">
        <v>10</v>
      </c>
      <c r="E13" s="19" t="s">
        <v>3</v>
      </c>
      <c r="F13" s="48" t="s">
        <v>36</v>
      </c>
      <c r="G13" s="20"/>
      <c r="M13" t="s">
        <v>8</v>
      </c>
      <c r="N13">
        <v>6</v>
      </c>
      <c r="O13">
        <v>25</v>
      </c>
    </row>
    <row r="14" spans="1:15" x14ac:dyDescent="0.25">
      <c r="A14" s="14" t="str">
        <f>IF(ISBLANK(B14),"",_xlfn.ISOWEEKNUM('Journal de travail'!$B14))</f>
        <v/>
      </c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4" t="str">
        <f>IF(ISBLANK(B15),"",_xlfn.ISOWEEKNUM('Journal de travail'!$B15))</f>
        <v/>
      </c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A16" s="14" t="str">
        <f>IF(ISBLANK(B16),"",_xlfn.ISOWEEKNUM('Journal de travail'!$B16))</f>
        <v/>
      </c>
      <c r="B16" s="39"/>
      <c r="C16" s="35"/>
      <c r="D16" s="43"/>
      <c r="F16" s="48"/>
      <c r="G16" s="17"/>
      <c r="O16">
        <v>40</v>
      </c>
    </row>
    <row r="17" spans="1:15" x14ac:dyDescent="0.25">
      <c r="A17" s="14" t="str">
        <f>IF(ISBLANK(B17),"",_xlfn.ISOWEEKNUM('Journal de travail'!$B17))</f>
        <v/>
      </c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A18" s="14" t="str">
        <f>IF(ISBLANK(B18),"",_xlfn.ISOWEEKNUM('Journal de travail'!$B18))</f>
        <v/>
      </c>
      <c r="B18" s="39"/>
      <c r="C18" s="35"/>
      <c r="D18" s="43"/>
      <c r="F18" s="48"/>
      <c r="G18" s="17"/>
      <c r="O18">
        <v>50</v>
      </c>
    </row>
    <row r="19" spans="1:15" x14ac:dyDescent="0.25">
      <c r="A19" s="14" t="str">
        <f>IF(ISBLANK(B19),"",_xlfn.ISOWEEKNUM('Journal de travail'!$B19))</f>
        <v/>
      </c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A20" s="14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4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14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4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14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4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14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4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14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4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14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4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14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4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14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8" r:id="rId1" xr:uid="{866D5062-B6C8-4DB0-A2F9-A21D4972E466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10</v>
      </c>
      <c r="C4" s="28" t="str">
        <f>'Journal de travail'!M8</f>
        <v>Analyse</v>
      </c>
      <c r="D4" s="45">
        <f>(A4+B4)/1440</f>
        <v>6.9444444444444441E-3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145</v>
      </c>
      <c r="C5" s="53" t="str">
        <f>'Journal de travail'!M9</f>
        <v>Développement</v>
      </c>
      <c r="D5" s="45">
        <f t="shared" ref="D5:D11" si="0">(A5+B5)/1440</f>
        <v>0.22569444444444445</v>
      </c>
    </row>
    <row r="6" spans="1:4" x14ac:dyDescent="0.3">
      <c r="A6">
        <f>SUMIF('Journal de travail'!$E$7:$E$532,Analyse!C6,'Journal de travail'!$C$7:$C$532)*60</f>
        <v>180</v>
      </c>
      <c r="B6">
        <f>SUMIF('Journal de travail'!$E$7:$E$532,Analyse!C6,'Journal de travail'!$D$7:$D$532)</f>
        <v>30</v>
      </c>
      <c r="C6" s="29" t="str">
        <f>'Journal de travail'!M10</f>
        <v>Test</v>
      </c>
      <c r="D6" s="45">
        <f t="shared" si="0"/>
        <v>0.14583333333333334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0.39930555555555552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Joachim Siméon Gabriel Berchel</cp:lastModifiedBy>
  <cp:revision/>
  <dcterms:created xsi:type="dcterms:W3CDTF">2023-11-21T20:00:34Z</dcterms:created>
  <dcterms:modified xsi:type="dcterms:W3CDTF">2024-04-22T10:30:53Z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