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readingPassion\doc\"/>
    </mc:Choice>
  </mc:AlternateContent>
  <xr:revisionPtr revIDLastSave="0" documentId="13_ncr:1_{818C6E41-C952-4884-BFC5-DB33273A18BE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<sst xmlns="http://schemas.openxmlformats.org/spreadsheetml/2006/main" count="42" uniqueCount="36">
  <si>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</si>
  <si>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</si>
  <si>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</si>
  <si>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</si>
  <si>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</si>
  <si>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</si>
  <si>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</si>
  <si>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</si>
  <si>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</si>
  <si>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</si>
  <si>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</si>
  <si>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</si>
  <si>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</si>
  <si>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</si>
  <si>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</si>
  <si>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</si>
  <si>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</si>
  <si>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</si>
  <si>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</si>
  <si>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</si>
  <si>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</si>
  <si>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</si>
  <si>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</si>
  <si>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</si>
  <si>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</si>
  <si>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</si>
  <si>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</si>
  <si>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</si>
  <si>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Berchel Joachim</t>
  </si>
  <si>
    <t>Mise en place du repo Git et de la structure du projet</t>
  </si>
  <si>
    <t>Création des maquettes (reste de la journée)</t>
  </si>
  <si>
    <t>https://www.figma.com/file/bxToUy6ylJsOtMk0nXZpcq/Untitled?type=design&amp;node-id=0%3A1&amp;mode=design&amp;t=KhVnzu9r1VwbKPjd-1</t>
  </si>
  <si>
    <t>POC : je lis un epub, ok | Je me déplace d'une page à l'autre et j'apprends à faire du MAUI</t>
  </si>
  <si>
    <t>Créer un fond d'écran d'une certaine couleur</t>
  </si>
  <si>
    <t>Créer la page de connexion et d'accueil</t>
  </si>
  <si>
    <t>J'essaie d'afficher le Epub dans MAUI je n'y arrive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</si>
</sst>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0" fontId="11" fillId="0" borderId="0" xfId="1" applyAlignment="1">
      <alignment wrapText="1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0.22569444444444445</c:v>
                </c:pt>
                <c:pt idx="2">
                  <c:v>0.14583333333333334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file/bxToUy6ylJsOtMk0nXZpcq/Untitled?type=design&amp;node-id=0%3A1&amp;mode=design&amp;t=KhVnzu9r1VwbKPjd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2" sqref="F12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28</v>
      </c>
      <c r="D2" s="55"/>
      <c r="E2" s="55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9 heurs 25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360</v>
      </c>
      <c r="D4" s="25">
        <f>SUBTOTAL(9,$D$7:$D$531)</f>
        <v>205</v>
      </c>
      <c r="E4" s="52">
        <f>SUM(C4:D4)</f>
        <v>565</v>
      </c>
      <c r="F4" s="4"/>
      <c r="G4" s="7"/>
    </row>
    <row r="5" spans="1:15" x14ac:dyDescent="0.25">
      <c r="C5" s="56" t="s">
        <v>18</v>
      </c>
      <c r="D5" s="56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29</v>
      </c>
      <c r="G7" s="16"/>
    </row>
    <row r="8" spans="1:15" ht="31.5" x14ac:dyDescent="0.25">
      <c r="A8" s="14">
        <f>IF(ISBLANK(B8),"",_xlfn.ISOWEEKNUM('Journal de travail'!$B8))</f>
        <v>12</v>
      </c>
      <c r="B8" s="39">
        <v>45369</v>
      </c>
      <c r="C8" s="35">
        <v>3</v>
      </c>
      <c r="D8" s="43">
        <v>0</v>
      </c>
      <c r="E8" t="s">
        <v>4</v>
      </c>
      <c r="F8" s="48" t="s">
        <v>30</v>
      </c>
      <c r="G8" s="54" t="s">
        <v>31</v>
      </c>
      <c r="M8" t="s">
        <v>3</v>
      </c>
      <c r="N8">
        <v>1</v>
      </c>
      <c r="O8">
        <v>0</v>
      </c>
    </row>
    <row r="9" spans="1:15" x14ac:dyDescent="0.25">
      <c r="A9" s="14">
        <f>IF(ISBLANK(B9),"",_xlfn.ISOWEEKNUM('Journal de travail'!$B9))</f>
        <v>13</v>
      </c>
      <c r="B9" s="40">
        <v>45376</v>
      </c>
      <c r="C9" s="36">
        <v>3</v>
      </c>
      <c r="D9" s="44">
        <v>30</v>
      </c>
      <c r="E9" s="19" t="s">
        <v>5</v>
      </c>
      <c r="F9" s="48" t="s">
        <v>32</v>
      </c>
      <c r="G9" s="20"/>
      <c r="M9" t="s">
        <v>4</v>
      </c>
      <c r="N9">
        <v>2</v>
      </c>
      <c r="O9">
        <v>5</v>
      </c>
    </row>
    <row r="10" spans="1:15" x14ac:dyDescent="0.25">
      <c r="A10" s="14">
        <f>IF(ISBLANK(B10),"",_xlfn.ISOWEEKNUM('Journal de travail'!$B10))</f>
        <v>16</v>
      </c>
      <c r="B10" s="39">
        <v>45397</v>
      </c>
      <c r="C10" s="35"/>
      <c r="D10" s="43">
        <v>35</v>
      </c>
      <c r="E10" t="s">
        <v>4</v>
      </c>
      <c r="F10" s="48" t="s">
        <v>33</v>
      </c>
      <c r="G10" s="17"/>
      <c r="M10" t="s">
        <v>5</v>
      </c>
      <c r="N10">
        <v>3</v>
      </c>
      <c r="O10">
        <v>10</v>
      </c>
    </row>
    <row r="11" spans="1:15" x14ac:dyDescent="0.25">
      <c r="A11" s="14">
        <f>IF(ISBLANK(B11),"",_xlfn.ISOWEEKNUM('Journal de travail'!$B11))</f>
        <v>16</v>
      </c>
      <c r="B11" s="39">
        <v>45397</v>
      </c>
      <c r="C11" s="36"/>
      <c r="D11" s="44">
        <v>55</v>
      </c>
      <c r="E11" s="19" t="s">
        <v>4</v>
      </c>
      <c r="F11" s="48" t="s">
        <v>34</v>
      </c>
      <c r="G11" s="20"/>
      <c r="M11" t="s">
        <v>6</v>
      </c>
      <c r="N11">
        <v>4</v>
      </c>
      <c r="O11">
        <v>15</v>
      </c>
    </row>
    <row r="12" spans="1:15" x14ac:dyDescent="0.25">
      <c r="A12" s="14">
        <f>IF(ISBLANK(B12),"",_xlfn.ISOWEEKNUM('Journal de travail'!$B12))</f>
        <v>16</v>
      </c>
      <c r="B12" s="39">
        <v>45397</v>
      </c>
      <c r="C12" s="35"/>
      <c r="D12" s="43">
        <v>55</v>
      </c>
      <c r="E12" t="s">
        <v>4</v>
      </c>
      <c r="F12" s="48" t="s">
        <v>35</v>
      </c>
      <c r="G12" s="17"/>
      <c r="M12" t="s">
        <v>7</v>
      </c>
      <c r="N12">
        <v>5</v>
      </c>
      <c r="O12">
        <v>20</v>
      </c>
    </row>
    <row r="13" spans="1:15" x14ac:dyDescent="0.25">
      <c r="A13" s="14" t="str">
        <f>IF(ISBLANK(B13),"",_xlfn.ISOWEEKNUM('Journal de travail'!$B13))</f>
        <v/>
      </c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A14" s="14" t="str">
        <f>IF(ISBLANK(B14),"",_xlfn.ISOWEEKNUM('Journal de travail'!$B14))</f>
        <v/>
      </c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4" t="str">
        <f>IF(ISBLANK(B15),"",_xlfn.ISOWEEKNUM('Journal de travail'!$B15))</f>
        <v/>
      </c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A16" s="14" t="str">
        <f>IF(ISBLANK(B16),"",_xlfn.ISOWEEKNUM('Journal de travail'!$B16))</f>
        <v/>
      </c>
      <c r="B16" s="39"/>
      <c r="C16" s="35"/>
      <c r="D16" s="43"/>
      <c r="F16" s="48"/>
      <c r="G16" s="17"/>
      <c r="O16">
        <v>40</v>
      </c>
    </row>
    <row r="17" spans="1:15" x14ac:dyDescent="0.25">
      <c r="A17" s="14" t="str">
        <f>IF(ISBLANK(B17),"",_xlfn.ISOWEEKNUM('Journal de travail'!$B17))</f>
        <v/>
      </c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A18" s="14" t="str">
        <f>IF(ISBLANK(B18),"",_xlfn.ISOWEEKNUM('Journal de travail'!$B18))</f>
        <v/>
      </c>
      <c r="B18" s="39"/>
      <c r="C18" s="35"/>
      <c r="D18" s="43"/>
      <c r="F18" s="48"/>
      <c r="G18" s="17"/>
      <c r="O18">
        <v>50</v>
      </c>
    </row>
    <row r="19" spans="1:15" x14ac:dyDescent="0.25">
      <c r="A19" s="14" t="str">
        <f>IF(ISBLANK(B19),"",_xlfn.ISOWEEKNUM('Journal de travail'!$B19))</f>
        <v/>
      </c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A20" s="14" t="str">
        <f>IF(ISBLANK(B20),"",_xlfn.ISOWEEKNUM('Journal de travail'!$B20))</f>
        <v/>
      </c>
      <c r="B20" s="39"/>
      <c r="C20" s="35"/>
      <c r="D20" s="43"/>
      <c r="F20" s="48"/>
      <c r="G20" s="17"/>
    </row>
    <row r="21" spans="1:15" x14ac:dyDescent="0.25">
      <c r="A21" s="14" t="str">
        <f>IF(ISBLANK(B21),"",_xlfn.ISOWEEKNUM('Journal de travail'!$B21))</f>
        <v/>
      </c>
      <c r="B21" s="40"/>
      <c r="C21" s="36"/>
      <c r="D21" s="44"/>
      <c r="E21" s="19"/>
      <c r="F21" s="48"/>
      <c r="G21" s="20"/>
    </row>
    <row r="22" spans="1:15" x14ac:dyDescent="0.25">
      <c r="A22" s="14" t="str">
        <f>IF(ISBLANK(B22),"",_xlfn.ISOWEEKNUM('Journal de travail'!$B22))</f>
        <v/>
      </c>
      <c r="B22" s="39"/>
      <c r="C22" s="35"/>
      <c r="D22" s="43"/>
      <c r="F22" s="48"/>
      <c r="G22" s="17"/>
    </row>
    <row r="23" spans="1:15" x14ac:dyDescent="0.25">
      <c r="A23" s="14" t="str">
        <f>IF(ISBLANK(B23),"",_xlfn.ISOWEEKNUM('Journal de travail'!$B23))</f>
        <v/>
      </c>
      <c r="B23" s="40"/>
      <c r="C23" s="36"/>
      <c r="D23" s="44"/>
      <c r="E23" s="19"/>
      <c r="F23" s="48"/>
      <c r="G23" s="20"/>
    </row>
    <row r="24" spans="1:15" x14ac:dyDescent="0.25">
      <c r="A24" s="14" t="str">
        <f>IF(ISBLANK(B24),"",_xlfn.ISOWEEKNUM('Journal de travail'!$B24))</f>
        <v/>
      </c>
      <c r="B24" s="39"/>
      <c r="C24" s="35"/>
      <c r="D24" s="43"/>
      <c r="F24" s="48"/>
      <c r="G24" s="17"/>
    </row>
    <row r="25" spans="1:15" x14ac:dyDescent="0.25">
      <c r="A25" s="14" t="str">
        <f>IF(ISBLANK(B25),"",_xlfn.ISOWEEKNUM('Journal de travail'!$B25))</f>
        <v/>
      </c>
      <c r="B25" s="40"/>
      <c r="C25" s="36"/>
      <c r="D25" s="44"/>
      <c r="E25" s="19"/>
      <c r="F25" s="48"/>
      <c r="G25" s="20"/>
    </row>
    <row r="26" spans="1:15" x14ac:dyDescent="0.25">
      <c r="A26" s="14" t="str">
        <f>IF(ISBLANK(B26),"",_xlfn.ISOWEEKNUM('Journal de travail'!$B26))</f>
        <v/>
      </c>
      <c r="B26" s="39"/>
      <c r="C26" s="35"/>
      <c r="D26" s="43"/>
      <c r="F26" s="48"/>
      <c r="G26" s="17"/>
    </row>
    <row r="27" spans="1:15" x14ac:dyDescent="0.25">
      <c r="A27" s="14" t="str">
        <f>IF(ISBLANK(B27),"",_xlfn.ISOWEEKNUM('Journal de travail'!$B27))</f>
        <v/>
      </c>
      <c r="B27" s="40"/>
      <c r="C27" s="36"/>
      <c r="D27" s="44"/>
      <c r="E27" s="19"/>
      <c r="F27" s="48"/>
      <c r="G27" s="20"/>
    </row>
    <row r="28" spans="1:15" x14ac:dyDescent="0.25">
      <c r="A28" s="14" t="str">
        <f>IF(ISBLANK(B28),"",_xlfn.ISOWEEKNUM('Journal de travail'!$B28))</f>
        <v/>
      </c>
      <c r="B28" s="39"/>
      <c r="C28" s="35"/>
      <c r="D28" s="43"/>
      <c r="F28" s="47"/>
      <c r="G28" s="17"/>
    </row>
    <row r="29" spans="1:15" x14ac:dyDescent="0.25">
      <c r="A29" s="14" t="str">
        <f>IF(ISBLANK(B29),"",_xlfn.ISOWEEKNUM('Journal de travail'!$B29))</f>
        <v/>
      </c>
      <c r="B29" s="40"/>
      <c r="C29" s="36"/>
      <c r="D29" s="44"/>
      <c r="E29" s="19"/>
      <c r="F29" s="47"/>
      <c r="G29" s="20"/>
    </row>
    <row r="30" spans="1:15" x14ac:dyDescent="0.25">
      <c r="A30" s="14" t="str">
        <f>IF(ISBLANK(B30),"",_xlfn.ISOWEEKNUM('Journal de travail'!$B30))</f>
        <v/>
      </c>
      <c r="B30" s="39"/>
      <c r="C30" s="35"/>
      <c r="D30" s="43"/>
      <c r="F30" s="48"/>
      <c r="G30" s="17"/>
    </row>
    <row r="31" spans="1:15" x14ac:dyDescent="0.25">
      <c r="A31" s="14" t="str">
        <f>IF(ISBLANK(B31),"",_xlfn.ISOWEEKNUM('Journal de travail'!$B31))</f>
        <v/>
      </c>
      <c r="B31" s="40"/>
      <c r="C31" s="36"/>
      <c r="D31" s="44"/>
      <c r="E31" s="19"/>
      <c r="F31" s="47"/>
      <c r="G31" s="20"/>
    </row>
    <row r="32" spans="1:15" x14ac:dyDescent="0.25">
      <c r="A32" s="14" t="str">
        <f>IF(ISBLANK(B32),"",_xlfn.ISOWEEKNUM('Journal de travail'!$B32))</f>
        <v/>
      </c>
      <c r="B32" s="39"/>
      <c r="C32" s="35"/>
      <c r="D32" s="43"/>
      <c r="F32" s="48"/>
      <c r="G32" s="17"/>
    </row>
    <row r="33" spans="1:7" x14ac:dyDescent="0.25">
      <c r="A33" s="14" t="str">
        <f>IF(ISBLANK(B33),"",_xlfn.ISOWEEKNUM('Journal de travail'!$B33))</f>
        <v/>
      </c>
      <c r="B33" s="40"/>
      <c r="C33" s="36"/>
      <c r="D33" s="44"/>
      <c r="E33" s="19"/>
      <c r="F33" s="47"/>
      <c r="G33" s="20"/>
    </row>
    <row r="34" spans="1:7" x14ac:dyDescent="0.25">
      <c r="A34" s="14" t="str">
        <f>IF(ISBLANK(B34),"",_xlfn.ISOWEEKNUM('Journal de travail'!$B34))</f>
        <v/>
      </c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8" r:id="rId1" xr:uid="{866D5062-B6C8-4DB0-A2F9-A21D4972E4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180</v>
      </c>
      <c r="B5">
        <f>SUMIF('Journal de travail'!$E$7:$E$532,Analyse!C5,'Journal de travail'!$D$7:$D$532)</f>
        <v>145</v>
      </c>
      <c r="C5" s="53" t="str">
        <f>'Journal de travail'!M9</f>
        <v>Développement</v>
      </c>
      <c r="D5" s="45">
        <f t="shared" ref="D5:D11" si="0">(A5+B5)/1440</f>
        <v>0.22569444444444445</v>
      </c>
    </row>
    <row r="6" spans="1:4" x14ac:dyDescent="0.3">
      <c r="A6">
        <f>SUMIF('Journal de travail'!$E$7:$E$532,Analyse!C6,'Journal de travail'!$C$7:$C$532)*60</f>
        <v>180</v>
      </c>
      <c r="B6">
        <f>SUMIF('Journal de travail'!$E$7:$E$532,Analyse!C6,'Journal de travail'!$D$7:$D$532)</f>
        <v>30</v>
      </c>
      <c r="C6" s="29" t="str">
        <f>'Journal de travail'!M10</f>
        <v>Test</v>
      </c>
      <c r="D6" s="45">
        <f t="shared" si="0"/>
        <v>0.14583333333333334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49" t="str">
        <f>'Journal de travail'!M14</f>
        <v>Design</v>
      </c>
      <c r="D10" s="45">
        <f t="shared" si="0"/>
        <v>0</v>
      </c>
    </row>
    <row r="11" spans="1:4" x14ac:dyDescent="0.3">
      <c r="B11">
        <f>SUMIF('Journal de travail'!$E$7:$E$532,Analyse!C11,'Journal de travail'!$D$7:$D$532)</f>
        <v>30</v>
      </c>
      <c r="C11" s="51" t="str">
        <f>'Journal de travail'!M15</f>
        <v>Autre</v>
      </c>
      <c r="D11" s="45">
        <f t="shared" si="0"/>
        <v>2.0833333333333332E-2</v>
      </c>
    </row>
    <row r="12" spans="1:4" x14ac:dyDescent="0.3">
      <c r="C12" s="26" t="s">
        <v>23</v>
      </c>
      <c r="D12" s="46">
        <f>SUM(D4:D11)</f>
        <v>0.3923611111111111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Joachim Siméon Gabriel Berchel</cp:lastModifiedBy>
  <cp:revision/>
  <dcterms:created xsi:type="dcterms:W3CDTF">2023-11-21T20:00:34Z</dcterms:created>
  <dcterms:modified xsi:type="dcterms:W3CDTF">2024-04-15T12:45:31Z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