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readingPassion\doc\"/>
    </mc:Choice>
  </mc:AlternateContent>
  <xr:revisionPtr revIDLastSave="0" documentId="13_ncr:1_{5C3A9BFF-B0A8-4D16-92C7-E7E20A1E06C1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<sst xmlns="http://schemas.openxmlformats.org/spreadsheetml/2006/main" count="36" uniqueCount="33">
  <si>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</si>
  <si>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</si>
  <si>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</si>
  <si>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</si>
  <si>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</si>
  <si>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</si>
  <si>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</si>
  <si>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</si>
  <si>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</si>
  <si>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</si>
  <si>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</si>
  <si>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</si>
  <si>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</si>
  <si>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</si>
  <si>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</si>
  <si>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</si>
  <si>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</si>
  <si>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</si>
  <si>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</si>
  <si>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</si>
  <si>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</si>
  <si>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</si>
  <si>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</si>
  <si>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</si>
  <si>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</si>
  <si>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</si>
  <si>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</si>
  <si>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</si>
  <si>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Berchel Joachim</t>
  </si>
  <si>
    <t>Mise en place du repo Git et de la structure du projet</t>
  </si>
  <si>
    <t>Création des maquettes (reste de la journée)</t>
  </si>
  <si>
    <t>https://www.figma.com/file/bxToUy6ylJsOtMk0nXZpcq/Untitled?type=design&amp;node-id=0%3A1&amp;mode=design&amp;t=KhVnzu9r1VwbKPjd-1</t>
  </si>
  <si>
    <t>POC : je lis un epub, ok | Je me déplace d'une page à l'autre et j'apprends à faire du MAUI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</si>
</sst>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11" fillId="0" borderId="0" xfId="1" applyAlignment="1">
      <alignment wrapText="1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0.14583333333333334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bxToUy6ylJsOtMk0nXZpcq/Untitled?type=design&amp;node-id=0%3A1&amp;mode=design&amp;t=KhVnzu9r1VwbKPjd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7 heurs 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360</v>
      </c>
      <c r="D4" s="25">
        <f>SUBTOTAL(9,$D$7:$D$531)</f>
        <v>60</v>
      </c>
      <c r="E4" s="52">
        <f>SUM(C4:D4)</f>
        <v>420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29</v>
      </c>
      <c r="G7" s="16"/>
    </row>
    <row r="8" spans="1:15" ht="31.5" x14ac:dyDescent="0.25">
      <c r="A8" s="14">
        <f>IF(ISBLANK(B8),"",_xlfn.ISOWEEKNUM('Journal de travail'!$B8))</f>
        <v>12</v>
      </c>
      <c r="B8" s="39">
        <v>45369</v>
      </c>
      <c r="C8" s="35">
        <v>3</v>
      </c>
      <c r="D8" s="43">
        <v>0</v>
      </c>
      <c r="E8" t="s">
        <v>4</v>
      </c>
      <c r="F8" s="48" t="s">
        <v>30</v>
      </c>
      <c r="G8" s="54" t="s">
        <v>31</v>
      </c>
      <c r="M8" t="s">
        <v>3</v>
      </c>
      <c r="N8">
        <v>1</v>
      </c>
      <c r="O8">
        <v>0</v>
      </c>
    </row>
    <row r="9" spans="1:15" x14ac:dyDescent="0.25">
      <c r="A9" s="14">
        <f>IF(ISBLANK(B9),"",_xlfn.ISOWEEKNUM('Journal de travail'!$B9))</f>
        <v>13</v>
      </c>
      <c r="B9" s="40">
        <v>45376</v>
      </c>
      <c r="C9" s="36">
        <v>3</v>
      </c>
      <c r="D9" s="44">
        <v>30</v>
      </c>
      <c r="E9" s="19" t="s">
        <v>5</v>
      </c>
      <c r="F9" s="48" t="s">
        <v>32</v>
      </c>
      <c r="G9" s="20"/>
      <c r="M9" t="s">
        <v>4</v>
      </c>
      <c r="N9">
        <v>2</v>
      </c>
      <c r="O9">
        <v>5</v>
      </c>
    </row>
    <row r="10" spans="1:15" x14ac:dyDescent="0.25">
      <c r="A10" s="14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4" t="str">
        <f>IF(ISBLANK(B11),"",_xlfn.ISOWEEKNUM('Journal de travail'!$B11))</f>
        <v/>
      </c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A12" s="14" t="str">
        <f>IF(ISBLANK(B12),"",_xlfn.ISOWEEKNUM('Journal de travail'!$B12))</f>
        <v/>
      </c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4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14" t="str">
        <f>IF(ISBLANK(B14),"",_xlfn.ISOWEEKNUM('Journal de travail'!$B14))</f>
        <v/>
      </c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4" t="str">
        <f>IF(ISBLANK(B15),"",_xlfn.ISOWEEKNUM('Journal de travail'!$B15))</f>
        <v/>
      </c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A16" s="14" t="str">
        <f>IF(ISBLANK(B16),"",_xlfn.ISOWEEKNUM('Journal de travail'!$B16))</f>
        <v/>
      </c>
      <c r="B16" s="39"/>
      <c r="C16" s="35"/>
      <c r="D16" s="43"/>
      <c r="F16" s="48"/>
      <c r="G16" s="17"/>
      <c r="O16">
        <v>40</v>
      </c>
    </row>
    <row r="17" spans="1:15" x14ac:dyDescent="0.25">
      <c r="A17" s="14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14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4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14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4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14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4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14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4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14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4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14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4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14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4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14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4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14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xr:uid="{866D5062-B6C8-4DB0-A2F9-A21D4972E46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0.125</v>
      </c>
    </row>
    <row r="6" spans="1:4" x14ac:dyDescent="0.3">
      <c r="A6">
        <f>SUMIF('Journal de travail'!$E$7:$E$532,Analyse!C6,'Journal de travail'!$C$7:$C$532)*60</f>
        <v>180</v>
      </c>
      <c r="B6">
        <f>SUMIF('Journal de travail'!$E$7:$E$532,Analyse!C6,'Journal de travail'!$D$7:$D$532)</f>
        <v>30</v>
      </c>
      <c r="C6" s="29" t="str">
        <f>'Journal de travail'!M10</f>
        <v>Test</v>
      </c>
      <c r="D6" s="45">
        <f t="shared" si="0"/>
        <v>0.14583333333333334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0.29166666666666669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2024-03-25T14:44:04Z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