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academicoifrnedu-my.sharepoint.com/personal/joab_s_academico_ifrn_edu_br/Documents/Documents/SourceIoT/PCB_Project_Source_IoT/Templates/"/>
    </mc:Choice>
  </mc:AlternateContent>
  <xr:revisionPtr revIDLastSave="13" documentId="13_ncr:1_{4A39FF3C-299B-4F63-92E7-2936FF48E0D3}" xr6:coauthVersionLast="47" xr6:coauthVersionMax="47" xr10:uidLastSave="{142F3D3E-316A-4228-A927-A194280B05AF}"/>
  <bookViews>
    <workbookView xWindow="5025" yWindow="0" windowWidth="21600" windowHeight="11295" xr2:uid="{21897153-7DC8-4A57-8222-6E500058D9CF}"/>
  </bookViews>
  <sheets>
    <sheet name="BoM" sheetId="1" r:id="rId1"/>
    <sheet name="Imposto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6" l="1"/>
  <c r="A21" i="6"/>
  <c r="C13" i="6" l="1"/>
  <c r="C16" i="6"/>
  <c r="B14" i="1" l="1"/>
  <c r="B15" i="1"/>
  <c r="B13" i="1" l="1"/>
  <c r="K16" i="1"/>
  <c r="B12" i="6" s="1"/>
  <c r="C16" i="1"/>
  <c r="B24" i="6" l="1"/>
  <c r="C12" i="6"/>
  <c r="B14" i="6"/>
  <c r="B15" i="6" l="1"/>
  <c r="C15" i="6" s="1"/>
  <c r="C14" i="6"/>
  <c r="B25" i="6"/>
  <c r="C25" i="6" s="1"/>
  <c r="B17" i="6"/>
  <c r="C17" i="6" s="1"/>
  <c r="C24" i="6"/>
  <c r="B26" i="6" l="1"/>
  <c r="C26" i="6"/>
</calcChain>
</file>

<file path=xl/sharedStrings.xml><?xml version="1.0" encoding="utf-8"?>
<sst xmlns="http://schemas.openxmlformats.org/spreadsheetml/2006/main" count="40" uniqueCount="39">
  <si>
    <t>Lista de Materiais</t>
  </si>
  <si>
    <t>Item</t>
  </si>
  <si>
    <t>Projeto:</t>
  </si>
  <si>
    <t>Arquivo:</t>
  </si>
  <si>
    <t>Versão:</t>
  </si>
  <si>
    <t>Data:</t>
  </si>
  <si>
    <t>Contato:</t>
  </si>
  <si>
    <t>Impostos</t>
  </si>
  <si>
    <t>Valor do produto</t>
  </si>
  <si>
    <t>Valor (USD)</t>
  </si>
  <si>
    <t>Valor (BRL)</t>
  </si>
  <si>
    <t>ICMS Paraíba (18%)</t>
  </si>
  <si>
    <t>Valor do frete</t>
  </si>
  <si>
    <t>Imposto alfandegário (60%)</t>
  </si>
  <si>
    <t>Taxa de Desembaraço FEDEX</t>
  </si>
  <si>
    <t>Total</t>
  </si>
  <si>
    <t>Spread do dólar (4%)</t>
  </si>
  <si>
    <t>=</t>
  </si>
  <si>
    <t>R$</t>
  </si>
  <si>
    <t>Valor total da compra</t>
  </si>
  <si>
    <t>Valor a Pagar</t>
  </si>
  <si>
    <t>Pagamento 01</t>
  </si>
  <si>
    <t>Pagamento 02</t>
  </si>
  <si>
    <t>Pagamento 01 é realizado no ato da compra, cobrado imediatamente no cartão de crédito.</t>
  </si>
  <si>
    <t>Pagamento 02 é realizado no ato da recepção da mercadoria, cobrado pelo courrier referente às despesas aduaneiras e de desembaraço.</t>
  </si>
  <si>
    <t>Valores</t>
  </si>
  <si>
    <t>Virtus CC</t>
  </si>
  <si>
    <t>PCB_Project_Source_IoT.BomDoc</t>
  </si>
  <si>
    <t>v.0.1</t>
  </si>
  <si>
    <t>25/10/2024</t>
  </si>
  <si>
    <t>Quantity</t>
  </si>
  <si>
    <t>Designator</t>
  </si>
  <si>
    <t>#Column Name Error:' Manufacturer Part Number</t>
  </si>
  <si>
    <t>Description</t>
  </si>
  <si>
    <t>Supplier 1</t>
  </si>
  <si>
    <t>Supplier Part Number 1</t>
  </si>
  <si>
    <t>Supplier Stock 1</t>
  </si>
  <si>
    <t>Supplier Unit Price 1</t>
  </si>
  <si>
    <t>Supplier Subtotal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</si>
</sst>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USD]\ #,##0.00"/>
    <numFmt numFmtId="165" formatCode="_-[$USD]\ * #,##0.00_-;\-[$USD]\ * #,##0.00_-;_-[$USD]\ * &quot;-&quot;??_-;_-@_-"/>
    <numFmt numFmtId="166" formatCode="_-[$BRL]\ * #,##0.00_-;\-[$BRL]\ * #,##0.00_-;_-[$BRL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1"/>
      <name val="Roboto"/>
    </font>
    <font>
      <sz val="26"/>
      <color theme="1"/>
      <name val="Roboto"/>
    </font>
    <font>
      <sz val="10"/>
      <color theme="1"/>
      <name val="Roboto"/>
    </font>
    <font>
      <sz val="9"/>
      <color theme="1"/>
      <name val="Roboto"/>
    </font>
    <font>
      <sz val="18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lightUp"/>
    </fill>
    <fill>
      <patternFill patternType="darkUp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0" xfId="0" applyFont="1" applyAlignment="1">
      <alignment horizontal="center" vertical="center"/>
    </xf>
    <xf numFmtId="165" fontId="2" fillId="0" borderId="1" xfId="0" applyNumberFormat="1" applyFont="1" applyBorder="1"/>
    <xf numFmtId="166" fontId="2" fillId="0" borderId="1" xfId="0" applyNumberFormat="1" applyFont="1" applyBorder="1"/>
    <xf numFmtId="0" fontId="4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/>
    </xf>
    <xf numFmtId="165" fontId="2" fillId="3" borderId="1" xfId="0" applyNumberFormat="1" applyFont="1" applyFill="1" applyBorder="1"/>
    <xf numFmtId="166" fontId="2" fillId="3" borderId="1" xfId="0" applyNumberFormat="1" applyFont="1" applyFill="1" applyBorder="1"/>
    <xf numFmtId="0" fontId="0" fillId="4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66" fontId="2" fillId="3" borderId="1" xfId="0" applyNumberFormat="1" applyFont="1" applyFill="1" applyBorder="1" applyAlignment="1">
      <alignment horizontal="left"/>
    </xf>
    <xf numFmtId="0" fontId="4" fillId="0" borderId="2" xfId="0" applyFont="1" applyBorder="1" applyAlignment="1">
      <alignment vertical="center"/>
    </xf>
    <xf numFmtId="165" fontId="2" fillId="3" borderId="1" xfId="0" applyNumberFormat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2" fillId="0" borderId="1" xfId="0" applyFont="1" applyBorder="1"/>
    <xf numFmtId="2" fontId="2" fillId="0" borderId="0" xfId="0" applyNumberFormat="1" applyFont="1"/>
    <xf numFmtId="2" fontId="2" fillId="0" borderId="5" xfId="0" applyNumberFormat="1" applyFont="1" applyBorder="1"/>
    <xf numFmtId="166" fontId="3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2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4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ill>
        <patternFill patternType="lightUp">
          <fgColor rgb="FFC00000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212912</xdr:colOff>
      <xdr:row>2</xdr:row>
      <xdr:rowOff>58409</xdr:rowOff>
    </xdr:from>
    <xdr:to>
      <xdr:col>4</xdr:col>
      <xdr:colOff>156882</xdr:colOff>
      <xdr:row>4</xdr:row>
      <xdr:rowOff>337075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1A94D8-4C38-C9A9-5965-564344656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2" y="439409"/>
          <a:ext cx="3496235" cy="659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0</xdr:rowOff>
    </xdr:from>
    <xdr:to>
      <xdr:col>1</xdr:col>
      <xdr:colOff>653863</xdr:colOff>
      <xdr:row>4</xdr:row>
      <xdr:rowOff>93980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D8CC545-F4A3-4AE0-A472-920FEBA6E55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-11118"/>
        <a:stretch/>
      </xdr:blipFill>
      <xdr:spPr bwMode="auto">
        <a:xfrm>
          <a:off x="38100" y="182880"/>
          <a:ext cx="2520763" cy="64262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636F-CE8D-4C1D-965C-5F55973BFF0E}">
  <sheetPr codeName="Planilha1"/>
  <dimension ref="A1:L16"/>
  <sheetViews>
    <sheetView showGridLines="0" tabSelected="1" topLeftCell="B1" zoomScale="85" zoomScaleNormal="85" workbookViewId="0">
      <selection activeCell="E12" sqref="E12"/>
    </sheetView>
  </sheetViews>
  <sheetFormatPr baseColWidth="10" defaultColWidth="0" defaultRowHeight="15" x14ac:dyDescent="0.25"/>
  <cols>
    <col min="1" max="1" width="14.5703125" hidden="1" customWidth="1"/>
    <col min="2" max="2" width="17.28515625" customWidth="1"/>
    <col min="3" max="3" width="16.7109375" bestFit="1" customWidth="1"/>
    <col min="4" max="4" width="19.28515625" bestFit="1" customWidth="1"/>
    <col min="5" max="5" width="34.28515625" bestFit="1" customWidth="1"/>
    <col min="6" max="6" width="19.7109375" bestFit="1" customWidth="1"/>
    <col min="7" max="7" width="18.42578125" bestFit="1" customWidth="1"/>
    <col min="8" max="8" width="33" customWidth="1"/>
    <col min="9" max="9" width="24.140625" bestFit="1" customWidth="1"/>
    <col min="10" max="10" width="28" bestFit="1" customWidth="1"/>
    <col min="11" max="11" width="26.7109375" bestFit="1" customWidth="1"/>
    <col min="12" max="12" width="26.140625" hidden="1" customWidth="1"/>
    <col min="13" max="16384" width="8.85546875" hidden="1"/>
  </cols>
  <sheetData>
    <row r="1" spans="2:11" x14ac:dyDescent="0.25">
      <c r="B1" s="48"/>
      <c r="C1" s="48"/>
      <c r="D1" s="48"/>
      <c r="E1" s="48"/>
      <c r="F1" s="48"/>
      <c r="G1" s="48"/>
      <c r="H1" s="48"/>
      <c r="I1" s="48"/>
      <c r="J1" s="48"/>
      <c r="K1" s="48"/>
    </row>
    <row r="5" spans="2:11" ht="33.75" x14ac:dyDescent="0.5">
      <c r="B5" s="47" t="s">
        <v>0</v>
      </c>
      <c r="C5" s="47"/>
      <c r="D5" s="47"/>
      <c r="E5" s="47"/>
      <c r="F5" s="47"/>
      <c r="G5" s="47"/>
      <c r="H5" s="47"/>
      <c r="I5" s="47"/>
      <c r="J5" s="47"/>
      <c r="K5" s="47"/>
    </row>
    <row r="6" spans="2:11" x14ac:dyDescent="0.25">
      <c r="B6" s="2" t="s">
        <v>2</v>
      </c>
      <c r="C6" s="58" t="s">
        <v>26</v>
      </c>
      <c r="D6" s="49"/>
      <c r="E6" s="49"/>
      <c r="F6" s="49"/>
      <c r="G6" s="49"/>
      <c r="H6" s="49"/>
      <c r="I6" s="49"/>
      <c r="J6" s="49"/>
      <c r="K6" s="49"/>
    </row>
    <row r="7" spans="2:11" x14ac:dyDescent="0.25">
      <c r="B7" s="2" t="s">
        <v>3</v>
      </c>
      <c r="C7" s="58" t="s">
        <v>27</v>
      </c>
      <c r="D7" s="49"/>
      <c r="E7" s="49"/>
      <c r="F7" s="49"/>
      <c r="G7" s="49"/>
      <c r="H7" s="49"/>
      <c r="I7" s="49"/>
      <c r="J7" s="49"/>
      <c r="K7" s="49"/>
    </row>
    <row r="8" spans="2:11" x14ac:dyDescent="0.25">
      <c r="B8" s="2" t="s">
        <v>4</v>
      </c>
      <c r="C8" s="58" t="s">
        <v>28</v>
      </c>
      <c r="D8" s="49"/>
      <c r="E8" s="49"/>
      <c r="F8" s="49"/>
      <c r="G8" s="49"/>
      <c r="H8" s="49"/>
      <c r="I8" s="49"/>
      <c r="J8" s="49"/>
      <c r="K8" s="49"/>
    </row>
    <row r="9" spans="2:11" x14ac:dyDescent="0.25">
      <c r="B9" s="2" t="s">
        <v>5</v>
      </c>
      <c r="C9" s="58" t="s">
        <v>29</v>
      </c>
      <c r="D9" s="49"/>
      <c r="E9" s="49"/>
      <c r="F9" s="49"/>
      <c r="G9" s="49"/>
      <c r="H9" s="49"/>
      <c r="I9" s="49"/>
      <c r="J9" s="49"/>
      <c r="K9" s="49"/>
    </row>
    <row r="10" spans="2:11" x14ac:dyDescent="0.25">
      <c r="B10" s="2" t="s">
        <v>6</v>
      </c>
      <c r="C10" s="1"/>
      <c r="D10" s="1"/>
      <c r="E10" s="1"/>
      <c r="F10" s="1"/>
      <c r="G10" s="1"/>
      <c r="H10" s="1"/>
      <c r="I10" s="1"/>
      <c r="J10" s="1"/>
      <c r="K10" s="1"/>
    </row>
    <row r="12" spans="2:11" x14ac:dyDescent="0.25">
      <c r="B12" s="4" t="s">
        <v>1</v>
      </c>
      <c r="C12" s="4" t="s">
        <v>30</v>
      </c>
      <c r="D12" s="4" t="s">
        <v>31</v>
      </c>
      <c r="E12" s="4" t="s">
        <v>32</v>
      </c>
      <c r="F12" s="4" t="s">
        <v>33</v>
      </c>
      <c r="G12" s="4" t="s">
        <v>34</v>
      </c>
      <c r="H12" s="4" t="s">
        <v>35</v>
      </c>
      <c r="I12" s="4" t="s">
        <v>36</v>
      </c>
      <c r="J12" s="4" t="s">
        <v>37</v>
      </c>
      <c r="K12" s="4" t="s">
        <v>38</v>
      </c>
    </row>
    <row r="13" spans="2:11" x14ac:dyDescent="0.25">
      <c r="B13" s="19">
        <f>ROW(B13)-ROW($B$12)</f>
        <v>1</v>
      </c>
      <c r="C13" s="19"/>
      <c r="D13" s="19"/>
      <c r="E13" s="20"/>
      <c r="F13" s="19"/>
      <c r="G13" s="19"/>
      <c r="H13" s="19"/>
      <c r="I13" s="19"/>
      <c r="J13" s="21"/>
      <c r="K13" s="21"/>
    </row>
    <row r="14" spans="2:11" x14ac:dyDescent="0.25">
      <c r="B14" s="19">
        <f t="shared" ref="B14:B15" si="0">ROW(B14)-ROW($B$12)</f>
        <v>2</v>
      </c>
      <c r="C14" s="19"/>
      <c r="D14" s="19"/>
      <c r="E14" s="20"/>
      <c r="F14" s="19"/>
      <c r="G14" s="19"/>
      <c r="H14" s="19"/>
      <c r="I14" s="19"/>
      <c r="J14" s="21"/>
      <c r="K14" s="21"/>
    </row>
    <row r="15" spans="2:11" x14ac:dyDescent="0.25">
      <c r="B15" s="19">
        <f t="shared" si="0"/>
        <v>3</v>
      </c>
      <c r="C15" s="19"/>
      <c r="D15" s="19"/>
      <c r="E15" s="20"/>
      <c r="F15" s="19"/>
      <c r="G15" s="19"/>
      <c r="H15" s="19"/>
      <c r="I15" s="19"/>
      <c r="J15" s="21"/>
      <c r="K15" s="21"/>
    </row>
    <row r="16" spans="2:11" x14ac:dyDescent="0.25">
      <c r="B16" s="22"/>
      <c r="C16" s="23">
        <f>SUM(C13:C15)</f>
        <v>0</v>
      </c>
      <c r="D16" s="50"/>
      <c r="E16" s="51"/>
      <c r="F16" s="51"/>
      <c r="G16" s="51"/>
      <c r="H16" s="51"/>
      <c r="I16" s="51"/>
      <c r="J16" s="52"/>
      <c r="K16" s="24">
        <f>SUM(K13:K15)</f>
        <v>0</v>
      </c>
    </row>
  </sheetData>
  <mergeCells count="7">
    <mergeCell ref="B5:K5"/>
    <mergeCell ref="B1:K1"/>
    <mergeCell ref="C9:K9"/>
    <mergeCell ref="D16:J16"/>
    <mergeCell ref="C8:K8"/>
    <mergeCell ref="C7:K7"/>
    <mergeCell ref="C6:K6"/>
  </mergeCells>
  <conditionalFormatting sqref="B13:K15">
    <cfRule type="expression" dxfId="0" priority="1">
      <formula>$I13&lt;$C13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D202-F0E5-4E23-B3AD-46E1BA7D8A77}">
  <dimension ref="A1:XEI64"/>
  <sheetViews>
    <sheetView showGridLines="0" topLeftCell="A7" workbookViewId="0">
      <selection activeCell="C21" sqref="C21"/>
    </sheetView>
  </sheetViews>
  <sheetFormatPr baseColWidth="10" defaultColWidth="0" defaultRowHeight="15" zeroHeight="1" x14ac:dyDescent="0.25"/>
  <cols>
    <col min="1" max="1" width="27.7109375" bestFit="1" customWidth="1"/>
    <col min="2" max="2" width="20.7109375" customWidth="1"/>
    <col min="3" max="3" width="26.28515625" customWidth="1"/>
    <col min="4" max="4" width="2" hidden="1" customWidth="1"/>
    <col min="5" max="5" width="3.140625" hidden="1" customWidth="1"/>
    <col min="6" max="6" width="15" hidden="1" customWidth="1"/>
    <col min="7" max="7" width="13.5703125" hidden="1" customWidth="1"/>
    <col min="8" max="8" width="28" hidden="1"/>
    <col min="9" max="9" width="26.7109375" hidden="1"/>
    <col min="10" max="10" width="26.140625" hidden="1"/>
    <col min="11" max="16362" width="8.85546875" hidden="1"/>
    <col min="16364" max="16384" width="8.85546875" hidden="1"/>
  </cols>
  <sheetData>
    <row r="1" spans="1:9" x14ac:dyDescent="0.25"/>
    <row r="2" spans="1:9" x14ac:dyDescent="0.25"/>
    <row r="3" spans="1:9" x14ac:dyDescent="0.25"/>
    <row r="4" spans="1:9" x14ac:dyDescent="0.25"/>
    <row r="5" spans="1:9" x14ac:dyDescent="0.25"/>
    <row r="6" spans="1:9" x14ac:dyDescent="0.25"/>
    <row r="7" spans="1:9" x14ac:dyDescent="0.25"/>
    <row r="8" spans="1:9" ht="33.75" x14ac:dyDescent="0.25">
      <c r="A8" s="56" t="s">
        <v>7</v>
      </c>
      <c r="B8" s="56"/>
      <c r="C8" s="56"/>
      <c r="D8" s="10"/>
      <c r="E8" s="10"/>
      <c r="F8" s="10"/>
      <c r="G8" s="10"/>
      <c r="H8" s="7"/>
      <c r="I8" s="7"/>
    </row>
    <row r="9" spans="1:9" ht="15" customHeight="1" x14ac:dyDescent="0.25">
      <c r="A9" s="10"/>
      <c r="B9" s="27"/>
      <c r="C9" s="27"/>
      <c r="D9" s="10"/>
      <c r="E9" s="10"/>
      <c r="F9" s="10"/>
      <c r="G9" s="10"/>
    </row>
    <row r="10" spans="1:9" x14ac:dyDescent="0.25">
      <c r="A10" s="29"/>
      <c r="B10" s="54" t="s">
        <v>25</v>
      </c>
      <c r="C10" s="55"/>
      <c r="D10" s="53"/>
      <c r="E10" s="53"/>
      <c r="F10" s="53"/>
      <c r="G10" s="53"/>
      <c r="H10" s="29"/>
      <c r="I10" s="29"/>
    </row>
    <row r="11" spans="1:9" x14ac:dyDescent="0.25">
      <c r="A11" s="18"/>
      <c r="B11" s="3" t="s">
        <v>9</v>
      </c>
      <c r="C11" s="3" t="s">
        <v>10</v>
      </c>
      <c r="D11" s="5"/>
      <c r="E11" s="5"/>
      <c r="F11" s="5"/>
      <c r="G11" s="5"/>
      <c r="H11" s="30"/>
      <c r="I11" s="30"/>
    </row>
    <row r="12" spans="1:9" x14ac:dyDescent="0.25">
      <c r="A12" s="3" t="s">
        <v>8</v>
      </c>
      <c r="B12" s="8">
        <f>BoM!K16</f>
        <v>0</v>
      </c>
      <c r="C12" s="9">
        <f t="shared" ref="C12:C17" si="0">B12*$B$22</f>
        <v>0</v>
      </c>
      <c r="D12" s="37"/>
      <c r="E12" s="38"/>
      <c r="F12" s="37"/>
      <c r="G12" s="38"/>
      <c r="H12" s="30"/>
      <c r="I12" s="30"/>
    </row>
    <row r="13" spans="1:9" x14ac:dyDescent="0.25">
      <c r="A13" s="3" t="s">
        <v>12</v>
      </c>
      <c r="B13" s="8">
        <v>40</v>
      </c>
      <c r="C13" s="9">
        <f t="shared" si="0"/>
        <v>225.47200000000001</v>
      </c>
      <c r="D13" s="37"/>
      <c r="E13" s="38"/>
      <c r="F13" s="37"/>
      <c r="G13" s="38"/>
      <c r="H13" s="30"/>
      <c r="I13" s="30"/>
    </row>
    <row r="14" spans="1:9" x14ac:dyDescent="0.25">
      <c r="A14" s="3" t="s">
        <v>13</v>
      </c>
      <c r="B14" s="8">
        <f>0.6*SUM(B12:B13)</f>
        <v>24</v>
      </c>
      <c r="C14" s="9">
        <f t="shared" si="0"/>
        <v>135.28319999999999</v>
      </c>
      <c r="D14" s="37"/>
      <c r="E14" s="38"/>
      <c r="F14" s="37"/>
      <c r="G14" s="38"/>
      <c r="H14" s="5"/>
      <c r="I14" s="31"/>
    </row>
    <row r="15" spans="1:9" x14ac:dyDescent="0.25">
      <c r="A15" s="3" t="s">
        <v>11</v>
      </c>
      <c r="B15" s="8">
        <f>SUM(B12:B14)*0.18/0.82</f>
        <v>14.048780487804878</v>
      </c>
      <c r="C15" s="9">
        <f t="shared" si="0"/>
        <v>79.190165853658542</v>
      </c>
      <c r="D15" s="37"/>
      <c r="E15" s="38"/>
      <c r="F15" s="37"/>
      <c r="G15" s="38"/>
    </row>
    <row r="16" spans="1:9" x14ac:dyDescent="0.25">
      <c r="A16" s="3" t="s">
        <v>14</v>
      </c>
      <c r="B16" s="8">
        <v>16.87</v>
      </c>
      <c r="C16" s="9">
        <f t="shared" si="0"/>
        <v>95.092815999999999</v>
      </c>
      <c r="D16" s="37"/>
      <c r="E16" s="38"/>
      <c r="F16" s="37"/>
      <c r="G16" s="38"/>
    </row>
    <row r="17" spans="1:9" x14ac:dyDescent="0.25">
      <c r="A17" s="14" t="s">
        <v>15</v>
      </c>
      <c r="B17" s="15">
        <f>SUM(B14:B16)</f>
        <v>54.918780487804881</v>
      </c>
      <c r="C17" s="16">
        <f t="shared" si="0"/>
        <v>309.56618185365858</v>
      </c>
      <c r="D17" s="37"/>
      <c r="E17" s="38"/>
      <c r="F17" s="37"/>
      <c r="G17" s="38"/>
    </row>
    <row r="18" spans="1:9" x14ac:dyDescent="0.25"/>
    <row r="19" spans="1:9" ht="33.75" x14ac:dyDescent="0.5">
      <c r="A19" s="56" t="s">
        <v>20</v>
      </c>
      <c r="B19" s="56"/>
      <c r="C19" s="56"/>
      <c r="D19" s="10"/>
      <c r="E19" s="10"/>
      <c r="F19" s="10"/>
      <c r="G19" s="10"/>
      <c r="H19" s="32"/>
      <c r="I19" s="32"/>
    </row>
    <row r="20" spans="1:9" ht="15" customHeight="1" x14ac:dyDescent="0.25">
      <c r="A20" s="10"/>
      <c r="B20" s="10"/>
      <c r="C20" s="10"/>
      <c r="D20" s="10"/>
      <c r="E20" s="10"/>
      <c r="F20" s="10"/>
      <c r="G20" s="10"/>
    </row>
    <row r="21" spans="1:9" x14ac:dyDescent="0.25">
      <c r="A21" s="11" t="e">
        <f ca="1">"USD &lt;-&gt; BRL (" &amp; TEXT(TODAY(),"DD/MM/AA") &amp;")"</f>
        <v>#VALUE!</v>
      </c>
      <c r="B21" s="33">
        <v>5.42</v>
      </c>
      <c r="C21" s="34"/>
      <c r="D21" s="5"/>
    </row>
    <row r="22" spans="1:9" x14ac:dyDescent="0.25">
      <c r="A22" s="12" t="s">
        <v>16</v>
      </c>
      <c r="B22" s="35">
        <f>B21*1.04</f>
        <v>5.6368</v>
      </c>
      <c r="C22" s="36"/>
      <c r="D22" s="6"/>
    </row>
    <row r="23" spans="1:9" x14ac:dyDescent="0.25">
      <c r="A23" s="17"/>
      <c r="B23" s="54" t="s">
        <v>25</v>
      </c>
      <c r="C23" s="55"/>
      <c r="D23" s="53"/>
      <c r="E23" s="53"/>
      <c r="F23" s="53"/>
      <c r="G23" s="53"/>
    </row>
    <row r="24" spans="1:9" x14ac:dyDescent="0.25">
      <c r="A24" s="13" t="s">
        <v>21</v>
      </c>
      <c r="B24" s="8">
        <f>SUM(B12:B13)</f>
        <v>40</v>
      </c>
      <c r="C24" s="9">
        <f>B24*$B$22</f>
        <v>225.47200000000001</v>
      </c>
      <c r="D24" s="37"/>
      <c r="E24" s="38"/>
      <c r="F24" s="37"/>
      <c r="G24" s="38"/>
    </row>
    <row r="25" spans="1:9" x14ac:dyDescent="0.25">
      <c r="A25" s="13" t="s">
        <v>22</v>
      </c>
      <c r="B25" s="8">
        <f>SUM(B14:B16)</f>
        <v>54.918780487804881</v>
      </c>
      <c r="C25" s="9">
        <f>B25*$B$22</f>
        <v>309.56618185365858</v>
      </c>
      <c r="D25" s="37"/>
      <c r="E25" s="38"/>
      <c r="F25" s="37"/>
      <c r="G25" s="38"/>
    </row>
    <row r="26" spans="1:9" x14ac:dyDescent="0.25">
      <c r="A26" s="25" t="s">
        <v>19</v>
      </c>
      <c r="B26" s="28">
        <f>SUM(B24:B25)</f>
        <v>94.918780487804881</v>
      </c>
      <c r="C26" s="26">
        <f t="shared" ref="C26" si="1">SUM(C24:C25)</f>
        <v>535.03818185365856</v>
      </c>
      <c r="D26" s="39"/>
      <c r="E26" s="40"/>
      <c r="F26" s="39"/>
      <c r="G26" s="40"/>
    </row>
    <row r="27" spans="1:9" ht="19.149999999999999" customHeight="1" x14ac:dyDescent="0.25">
      <c r="A27" s="57" t="s">
        <v>23</v>
      </c>
      <c r="B27" s="57"/>
      <c r="C27" s="57"/>
      <c r="D27" s="43"/>
      <c r="E27" s="43"/>
      <c r="F27" s="44"/>
      <c r="G27" s="45"/>
    </row>
    <row r="28" spans="1:9" s="41" customFormat="1" ht="27" customHeight="1" x14ac:dyDescent="0.2">
      <c r="A28" s="57" t="s">
        <v>24</v>
      </c>
      <c r="B28" s="57"/>
      <c r="C28" s="57"/>
      <c r="D28" s="46"/>
      <c r="E28" s="46"/>
      <c r="F28" s="43"/>
      <c r="G28" s="43"/>
      <c r="H28" s="42"/>
      <c r="I28" s="42"/>
    </row>
    <row r="64" spans="4:5" hidden="1" x14ac:dyDescent="0.25">
      <c r="D64" t="s">
        <v>17</v>
      </c>
      <c r="E64" t="s">
        <v>18</v>
      </c>
    </row>
  </sheetData>
  <mergeCells count="10">
    <mergeCell ref="A8:C8"/>
    <mergeCell ref="A19:C19"/>
    <mergeCell ref="A28:C28"/>
    <mergeCell ref="A27:C27"/>
    <mergeCell ref="B10:C10"/>
    <mergeCell ref="D10:E10"/>
    <mergeCell ref="F10:G10"/>
    <mergeCell ref="B23:C23"/>
    <mergeCell ref="D23:E23"/>
    <mergeCell ref="F23:G23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83A3410C182AB469BFD6543519C0FE4" ma:contentTypeVersion="12" ma:contentTypeDescription="Crie um novo documento." ma:contentTypeScope="" ma:versionID="2fe405e9385892723840c96a6d735dcf">
  <xsd:schema xmlns:xsd="http://www.w3.org/2001/XMLSchema" xmlns:xs="http://www.w3.org/2001/XMLSchema" xmlns:p="http://schemas.microsoft.com/office/2006/metadata/properties" xmlns:ns2="67754bcf-640a-45dc-a4a1-3295cc8f1c13" xmlns:ns3="eafd81bd-aa47-44fe-a879-d8b0a59d073f" targetNamespace="http://schemas.microsoft.com/office/2006/metadata/properties" ma:root="true" ma:fieldsID="3e3278376455a019c4f3e06f3cbff1cf" ns2:_="" ns3:_="">
    <xsd:import namespace="67754bcf-640a-45dc-a4a1-3295cc8f1c13"/>
    <xsd:import namespace="eafd81bd-aa47-44fe-a879-d8b0a59d07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54bcf-640a-45dc-a4a1-3295cc8f1c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1039465f-5c76-4b09-96a5-0acc751ed3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d81bd-aa47-44fe-a879-d8b0a59d073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68b3f37-d2e3-415f-a268-32a125f5abf9}" ma:internalName="TaxCatchAll" ma:showField="CatchAllData" ma:web="eafd81bd-aa47-44fe-a879-d8b0a59d07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fd81bd-aa47-44fe-a879-d8b0a59d073f" xsi:nil="true"/>
    <lcf76f155ced4ddcb4097134ff3c332f xmlns="67754bcf-640a-45dc-a4a1-3295cc8f1c1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013DF8D-4E7A-4B00-A047-BE5897B9F8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54bcf-640a-45dc-a4a1-3295cc8f1c13"/>
    <ds:schemaRef ds:uri="eafd81bd-aa47-44fe-a879-d8b0a59d07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4973F1-FB21-417F-AF6C-D9174DD308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CEDFC9-7F99-4013-85DF-09F0F86F7B6A}">
  <ds:schemaRefs>
    <ds:schemaRef ds:uri="http://schemas.microsoft.com/office/2006/metadata/properties"/>
    <ds:schemaRef ds:uri="http://schemas.microsoft.com/office/infopath/2007/PartnerControls"/>
    <ds:schemaRef ds:uri="eafd81bd-aa47-44fe-a879-d8b0a59d073f"/>
    <ds:schemaRef ds:uri="67754bcf-640a-45dc-a4a1-3295cc8f1c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BoM</vt:lpstr>
      <vt:lpstr>Impostos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 Fonsêca</dc:creator>
  <cp:lastModifiedBy>Joab da Silva Bezerra</cp:lastModifiedBy>
  <dcterms:created xsi:type="dcterms:W3CDTF">2021-08-20T00:23:50Z</dcterms:created>
  <dcterms:modified xsi:type="dcterms:W3CDTF">2024-10-25T16:33:28Z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0x010100983A3410C182AB469BFD6543519C0FE4</vt:lpwstr>
  </property>
</Properties>
</file>