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 filterPrivacy="1" codeName="ThisWorkbook"/>
  <xr:revisionPtr revIDLastSave="0" documentId="13_ncr:1_{C35C3E1D-0E4D-42AD-BCA1-842F43FAA3A2}" xr6:coauthVersionLast="47" xr6:coauthVersionMax="47" xr10:uidLastSave="{00000000-0000-0000-0000-000000000000}"/>
  <bookViews>
    <workbookView xWindow="-103" yWindow="-103" windowWidth="33120" windowHeight="18000" xr2:uid="{00000000-000D-0000-FFFF-FFFF00000000}"/>
  </bookViews>
  <sheets>
    <sheet name="Monthly budget report" sheetId="2" r:id="rId1"/>
    <sheet name="Monthly expenses" sheetId="3" r:id="rId2"/>
    <sheet name="Interest" sheetId="7" r:id="rId3"/>
  </sheets>
  <definedNames>
    <definedName name="_xlcn.WorksheetConnection_TEMP.xlsxTBL_MonthlyExpenses" hidden="1">TBL_MonthlyExpenses[]</definedName>
    <definedName name="List_ExpenseCategories">#REF!</definedName>
    <definedName name="_xlnm.Print_Titles" localSheetId="1">'Monthly expenses'!$2:$4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BL_MonthlyExpenses" name="TBL_MonthlyExpenses" connection="WorksheetConnection_TEMP.xlsx!TBL_MonthlyExpenses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" i="2" l="1"/>
  <c r="I7" i="2"/>
  <c r="J11" i="7"/>
  <c r="J9" i="7"/>
  <c r="E10" i="2"/>
  <c r="E9" i="2"/>
  <c r="E8" i="2"/>
  <c r="D8" i="2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F17" i="2"/>
  <c r="F16" i="2"/>
  <c r="F15" i="2"/>
  <c r="D9" i="2"/>
  <c r="F10" i="2" l="1"/>
  <c r="E7" i="2"/>
  <c r="D10" i="2"/>
  <c r="D7" i="2" s="1"/>
  <c r="D7" i="7"/>
  <c r="D6" i="7"/>
  <c r="F6" i="7" s="1"/>
  <c r="F18" i="2"/>
  <c r="F8" i="2"/>
  <c r="F9" i="2"/>
  <c r="F7" i="7" l="1"/>
  <c r="F7" i="2"/>
  <c r="F11" i="2" s="1"/>
  <c r="D8" i="7" l="1"/>
  <c r="F8" i="7" s="1"/>
  <c r="D9" i="7" l="1"/>
  <c r="F9" i="7" s="1"/>
  <c r="D10" i="7" l="1"/>
  <c r="F10" i="7" s="1"/>
  <c r="F11" i="7" l="1"/>
  <c r="D11" i="7"/>
  <c r="D12" i="7" l="1"/>
  <c r="F12" i="7" s="1"/>
  <c r="D13" i="7" l="1"/>
  <c r="F13" i="7" s="1"/>
  <c r="D14" i="7" l="1"/>
  <c r="F14" i="7" s="1"/>
  <c r="D15" i="7" l="1"/>
  <c r="F15" i="7" s="1"/>
  <c r="D16" i="7" l="1"/>
  <c r="F16" i="7" s="1"/>
  <c r="F17" i="7" l="1"/>
  <c r="D17" i="7"/>
  <c r="F18" i="7" l="1"/>
  <c r="D18" i="7"/>
  <c r="D19" i="7" l="1"/>
  <c r="F19" i="7" s="1"/>
  <c r="D20" i="7" l="1"/>
  <c r="F20" i="7" s="1"/>
  <c r="D21" i="7" l="1"/>
  <c r="F21" i="7" s="1"/>
  <c r="D22" i="7" l="1"/>
  <c r="F22" i="7" s="1"/>
  <c r="D23" i="7" l="1"/>
  <c r="F23" i="7" s="1"/>
  <c r="D24" i="7" l="1"/>
  <c r="F24" i="7" s="1"/>
  <c r="D25" i="7" l="1"/>
  <c r="F25" i="7" s="1"/>
  <c r="D26" i="7" l="1"/>
  <c r="F26" i="7" s="1"/>
  <c r="D27" i="7" l="1"/>
  <c r="F27" i="7" s="1"/>
  <c r="D28" i="7" l="1"/>
  <c r="F28" i="7" s="1"/>
  <c r="D29" i="7" l="1"/>
  <c r="F29" i="7" s="1"/>
  <c r="D30" i="7" l="1"/>
  <c r="F30" i="7" s="1"/>
  <c r="D31" i="7" l="1"/>
  <c r="F31" i="7" s="1"/>
  <c r="D32" i="7" l="1"/>
  <c r="F32" i="7" s="1"/>
  <c r="D33" i="7" l="1"/>
  <c r="F33" i="7" s="1"/>
  <c r="D34" i="7" l="1"/>
  <c r="F34" i="7" s="1"/>
  <c r="D35" i="7" l="1"/>
  <c r="F35" i="7" s="1"/>
  <c r="D36" i="7" l="1"/>
  <c r="F36" i="7" s="1"/>
  <c r="D37" i="7" l="1"/>
  <c r="F37" i="7" s="1"/>
  <c r="D38" i="7" l="1"/>
  <c r="F38" i="7" s="1"/>
  <c r="D39" i="7" l="1"/>
  <c r="F39" i="7" s="1"/>
  <c r="D40" i="7" l="1"/>
  <c r="F40" i="7" s="1"/>
  <c r="D41" i="7" l="1"/>
  <c r="F41" i="7" s="1"/>
  <c r="F42" i="7" l="1"/>
  <c r="D42" i="7"/>
  <c r="F43" i="7" l="1"/>
  <c r="D43" i="7"/>
  <c r="D44" i="7" l="1"/>
  <c r="F44" i="7" s="1"/>
  <c r="D45" i="7" l="1"/>
  <c r="F45" i="7" s="1"/>
  <c r="D46" i="7" l="1"/>
  <c r="F46" i="7" s="1"/>
  <c r="D47" i="7" l="1"/>
  <c r="F47" i="7" s="1"/>
  <c r="D48" i="7" l="1"/>
  <c r="F48" i="7" s="1"/>
  <c r="D49" i="7" l="1"/>
  <c r="F49" i="7" s="1"/>
  <c r="D50" i="7" l="1"/>
  <c r="F50" i="7" s="1"/>
  <c r="D51" i="7" l="1"/>
  <c r="F51" i="7" s="1"/>
  <c r="D52" i="7" l="1"/>
  <c r="F52" i="7" s="1"/>
  <c r="D53" i="7" l="1"/>
  <c r="F53" i="7" s="1"/>
  <c r="D54" i="7" l="1"/>
  <c r="F54" i="7" s="1"/>
  <c r="D55" i="7" l="1"/>
  <c r="F55" i="7" s="1"/>
  <c r="D56" i="7" l="1"/>
  <c r="F56" i="7" s="1"/>
  <c r="D57" i="7" l="1"/>
  <c r="F57" i="7" s="1"/>
  <c r="D58" i="7" l="1"/>
  <c r="F58" i="7" s="1"/>
  <c r="D59" i="7" l="1"/>
  <c r="F59" i="7" s="1"/>
  <c r="D60" i="7" l="1"/>
  <c r="F60" i="7" s="1"/>
  <c r="D61" i="7" l="1"/>
  <c r="F61" i="7" s="1"/>
  <c r="D62" i="7" l="1"/>
  <c r="F62" i="7" s="1"/>
  <c r="D63" i="7" l="1"/>
  <c r="F63" i="7" s="1"/>
  <c r="D64" i="7" l="1"/>
  <c r="F64" i="7" s="1"/>
  <c r="D65" i="7" l="1"/>
  <c r="F65" i="7" s="1"/>
  <c r="J12" i="7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0000000-0015-0000-FFFF-FFFF01000000}" name="WorksheetConnection_TEMP.xlsx!TBL_MonthlyExpenses" type="102" refreshedVersion="8" minRefreshableVersion="5">
    <extLst>
      <ext xmlns:x15="http://schemas.microsoft.com/office/spreadsheetml/2010/11/main" uri="{DE250136-89BD-433C-8126-D09CA5730AF9}">
        <x15:connection id="TBL_MonthlyExpenses" autoDelete="1">
          <x15:rangePr sourceName="_xlcn.WorksheetConnection_TEMP.xlsxTBL_MonthlyExpenses"/>
        </x15:connection>
      </ext>
    </extLst>
  </connection>
</connections>
</file>

<file path=xl/sharedStrings.xml><?xml version="1.0" encoding="utf-8"?>
<sst xmlns="http://schemas.openxmlformats.org/spreadsheetml/2006/main" count="157" uniqueCount="97">
  <si>
    <t xml:space="preserve"> </t>
  </si>
  <si>
    <t>Overview</t>
  </si>
  <si>
    <t>Projected</t>
  </si>
  <si>
    <t>Actual</t>
  </si>
  <si>
    <t>Difference</t>
  </si>
  <si>
    <t>Balance</t>
  </si>
  <si>
    <t>Expenses</t>
  </si>
  <si>
    <t>Income 1</t>
  </si>
  <si>
    <t>Income 2</t>
  </si>
  <si>
    <t>Description</t>
  </si>
  <si>
    <t>Category</t>
  </si>
  <si>
    <t>Children</t>
  </si>
  <si>
    <t>Medical</t>
  </si>
  <si>
    <t>Concerts</t>
  </si>
  <si>
    <t>Entertainment</t>
  </si>
  <si>
    <t>Movies</t>
  </si>
  <si>
    <t>Food</t>
  </si>
  <si>
    <t>Groceries</t>
  </si>
  <si>
    <t>Charity 1</t>
  </si>
  <si>
    <t>Charity 2</t>
  </si>
  <si>
    <t>Gift 1</t>
  </si>
  <si>
    <t>Gift 2</t>
  </si>
  <si>
    <t>Housing</t>
  </si>
  <si>
    <t>Electric</t>
  </si>
  <si>
    <t>Gas</t>
  </si>
  <si>
    <t>Maintenance</t>
  </si>
  <si>
    <t>Supplies</t>
  </si>
  <si>
    <t>Health</t>
  </si>
  <si>
    <t>Insurance</t>
  </si>
  <si>
    <t>Home</t>
  </si>
  <si>
    <t>Life</t>
  </si>
  <si>
    <t>Credit Card 1</t>
  </si>
  <si>
    <t>Loans</t>
  </si>
  <si>
    <t>Credit Card 2</t>
  </si>
  <si>
    <t>Credit Card 3</t>
  </si>
  <si>
    <t>Personal</t>
  </si>
  <si>
    <t>Student</t>
  </si>
  <si>
    <t>Clothing</t>
  </si>
  <si>
    <t>Pets</t>
  </si>
  <si>
    <t>Grooming</t>
  </si>
  <si>
    <t>Toys</t>
  </si>
  <si>
    <t>Savings</t>
  </si>
  <si>
    <t>Federal</t>
  </si>
  <si>
    <t>Taxes</t>
  </si>
  <si>
    <t>Local</t>
  </si>
  <si>
    <t>State</t>
  </si>
  <si>
    <t>Transportation</t>
  </si>
  <si>
    <t>Fuel</t>
  </si>
  <si>
    <t xml:space="preserve">Licensing </t>
  </si>
  <si>
    <t>Total</t>
  </si>
  <si>
    <t>Total income</t>
  </si>
  <si>
    <t>Income summary</t>
  </si>
  <si>
    <t>Extra income</t>
  </si>
  <si>
    <t>Projected cost</t>
  </si>
  <si>
    <t>Actual cost</t>
  </si>
  <si>
    <t>Extracurricular activities</t>
  </si>
  <si>
    <t>School supplies</t>
  </si>
  <si>
    <t>School tuition</t>
  </si>
  <si>
    <t>Live theater</t>
  </si>
  <si>
    <t>Music (CDs, downloads, etc.)</t>
  </si>
  <si>
    <t>Sporting events</t>
  </si>
  <si>
    <t>Video (purchase)</t>
  </si>
  <si>
    <t>Video (rental)</t>
  </si>
  <si>
    <t>Dining out</t>
  </si>
  <si>
    <t>Cable/satellite</t>
  </si>
  <si>
    <t>House cleaning service</t>
  </si>
  <si>
    <t>Mortgage/rent</t>
  </si>
  <si>
    <t>Natural gas/oil</t>
  </si>
  <si>
    <t>Internet Service</t>
  </si>
  <si>
    <t>Phone (cell)</t>
  </si>
  <si>
    <t>Phone (home)</t>
  </si>
  <si>
    <t>Waste removal and recycle</t>
  </si>
  <si>
    <t>Water and sewer</t>
  </si>
  <si>
    <t>Dry cleaning</t>
  </si>
  <si>
    <t>Hair/nails</t>
  </si>
  <si>
    <t>Health club</t>
  </si>
  <si>
    <t>Investment account</t>
  </si>
  <si>
    <t>Retirement account</t>
  </si>
  <si>
    <t>Bus/rideshare fare</t>
  </si>
  <si>
    <t>Parking fees</t>
  </si>
  <si>
    <t>Vehicle payment</t>
  </si>
  <si>
    <t>Gifts and charity</t>
  </si>
  <si>
    <t>Personal care</t>
  </si>
  <si>
    <t>Monthly expenses</t>
  </si>
  <si>
    <t>Budget
Overview</t>
  </si>
  <si>
    <t>Interest Rate</t>
  </si>
  <si>
    <t>Date</t>
  </si>
  <si>
    <t>Interest</t>
  </si>
  <si>
    <t>Deposit</t>
  </si>
  <si>
    <t>Monthly Interest Rate</t>
  </si>
  <si>
    <t>Total interest</t>
  </si>
  <si>
    <t>Total deposits</t>
  </si>
  <si>
    <t>Parameters</t>
  </si>
  <si>
    <t>Computed</t>
  </si>
  <si>
    <t>Savings summary</t>
  </si>
  <si>
    <t>Savings Account 1</t>
  </si>
  <si>
    <t>Test?!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</si>
</sst>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_(&quot;$&quot;* #,##0.00_);_(&quot;$&quot;* \(#,##0.00\);_(&quot;$&quot;* &quot;-&quot;??_);_(@_)"/>
    <numFmt numFmtId="165" formatCode="&quot;$&quot;\ #,##0_);[Red]\(&quot;$&quot;\ #,##0\)"/>
    <numFmt numFmtId="166" formatCode="&quot;$&quot;\ #,##0"/>
    <numFmt numFmtId="167" formatCode="&quot;$&quot;\ #,##0.0000_);[Red]\(&quot;$&quot;\ #,##0.0000\)"/>
  </numFmts>
  <fonts count="24" x14ac:knownFonts="1">
    <font>
      <sz val="11"/>
      <color theme="1"/>
      <name val="Franklin Gothic Book"/>
      <family val="2"/>
      <scheme val="minor"/>
    </font>
    <font>
      <sz val="10"/>
      <color theme="1" tint="0.14999847407452621"/>
      <name val="Franklin Gothic Book"/>
      <family val="2"/>
      <scheme val="minor"/>
    </font>
    <font>
      <sz val="10"/>
      <color theme="1" tint="0.14999847407452621"/>
      <name val="Franklin Gothic Medium"/>
      <family val="2"/>
      <scheme val="major"/>
    </font>
    <font>
      <sz val="24"/>
      <color theme="1" tint="0.14999847407452621"/>
      <name val="Franklin Gothic Medium"/>
      <family val="2"/>
      <scheme val="major"/>
    </font>
    <font>
      <sz val="10"/>
      <color theme="1" tint="0.14999847407452621"/>
      <name val="Franklin Gothic Book"/>
      <family val="2"/>
    </font>
    <font>
      <sz val="12"/>
      <color theme="1" tint="0.14999847407452621"/>
      <name val="Franklin Gothic Book"/>
      <family val="2"/>
    </font>
    <font>
      <sz val="16"/>
      <color theme="1" tint="0.249977111117893"/>
      <name val="Franklin Gothic Book"/>
      <family val="2"/>
    </font>
    <font>
      <sz val="50"/>
      <color theme="9" tint="-0.249977111117893"/>
      <name val="Franklin Gothic Book"/>
      <family val="2"/>
      <scheme val="minor"/>
    </font>
    <font>
      <sz val="12"/>
      <color theme="7" tint="-0.749992370372631"/>
      <name val="Franklin Gothic Book"/>
      <family val="2"/>
    </font>
    <font>
      <sz val="12"/>
      <color theme="7" tint="-0.749992370372631"/>
      <name val="Franklin Gothic Demi"/>
      <family val="2"/>
    </font>
    <font>
      <sz val="24"/>
      <color theme="1" tint="0.14999847407452621"/>
      <name val="Franklin Gothic Book"/>
      <family val="2"/>
    </font>
    <font>
      <sz val="14"/>
      <color theme="7" tint="-0.89999084444715716"/>
      <name val="Franklin Gothic Medium"/>
      <family val="2"/>
      <scheme val="major"/>
    </font>
    <font>
      <sz val="11"/>
      <color theme="7" tint="-0.749992370372631"/>
      <name val="Franklin Gothic Book"/>
      <family val="2"/>
      <scheme val="minor"/>
    </font>
    <font>
      <sz val="10"/>
      <color theme="7" tint="-0.749992370372631"/>
      <name val="Franklin Gothic Book"/>
      <family val="2"/>
      <scheme val="minor"/>
    </font>
    <font>
      <sz val="12"/>
      <color theme="7" tint="-0.749992370372631"/>
      <name val="Franklin Gothic Book"/>
      <family val="2"/>
      <scheme val="minor"/>
    </font>
    <font>
      <sz val="50"/>
      <color theme="8" tint="-0.24994659260841701"/>
      <name val="Franklin Gothic Book"/>
      <family val="2"/>
      <scheme val="minor"/>
    </font>
    <font>
      <sz val="14"/>
      <color theme="7" tint="-0.749992370372631"/>
      <name val="Franklin Gothic Medium"/>
      <family val="2"/>
      <scheme val="major"/>
    </font>
    <font>
      <sz val="11"/>
      <color theme="1"/>
      <name val="Franklin Gothic Book"/>
      <family val="2"/>
      <scheme val="minor"/>
    </font>
    <font>
      <b/>
      <sz val="11"/>
      <color theme="1"/>
      <name val="Franklin Gothic Book"/>
      <family val="2"/>
      <scheme val="minor"/>
    </font>
    <font>
      <b/>
      <sz val="14"/>
      <color theme="7" tint="-0.749992370372631"/>
      <name val="Franklin Gothic Medium"/>
      <family val="2"/>
      <scheme val="major"/>
    </font>
    <font>
      <sz val="50"/>
      <color rgb="FF00682F"/>
      <name val="Franklin Gothic Book"/>
      <family val="2"/>
      <scheme val="minor"/>
    </font>
    <font>
      <sz val="11"/>
      <color theme="1" tint="4.9989318521683403E-2"/>
      <name val="Franklin Gothic Book"/>
      <family val="2"/>
      <scheme val="minor"/>
    </font>
    <font>
      <b/>
      <sz val="14"/>
      <color theme="0"/>
      <name val="Franklin Gothic Medium"/>
      <family val="2"/>
      <scheme val="major"/>
    </font>
    <font>
      <sz val="14"/>
      <color theme="0"/>
      <name val="Franklin Gothic Medium"/>
      <family val="2"/>
      <scheme val="major"/>
    </font>
  </fonts>
  <fills count="10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rgb="FFB5DAA7"/>
        <bgColor indexed="64"/>
      </patternFill>
    </fill>
    <fill>
      <patternFill patternType="solid">
        <fgColor rgb="FFE9F4E4"/>
        <bgColor indexed="64"/>
      </patternFill>
    </fill>
    <fill>
      <patternFill patternType="solid">
        <fgColor rgb="FF00682F"/>
        <bgColor indexed="64"/>
      </patternFill>
    </fill>
  </fills>
  <borders count="4">
    <border>
      <left/>
      <right/>
      <top/>
      <bottom/>
      <diagonal/>
    </border>
    <border>
      <left/>
      <right/>
      <top style="thick">
        <color theme="9" tint="-0.24994659260841701"/>
      </top>
      <bottom/>
      <diagonal/>
    </border>
    <border>
      <left/>
      <right/>
      <top style="thick">
        <color theme="8"/>
      </top>
      <bottom/>
      <diagonal/>
    </border>
    <border>
      <left/>
      <right/>
      <top style="thick">
        <color rgb="FF00682F"/>
      </top>
      <bottom/>
      <diagonal/>
    </border>
  </borders>
  <cellStyleXfs count="2">
    <xf numFmtId="0" fontId="0" fillId="0" borderId="0"/>
    <xf numFmtId="9" fontId="17" fillId="0" borderId="0" applyFont="0" applyFill="0" applyBorder="0" applyAlignment="0" applyProtection="0"/>
  </cellStyleXfs>
  <cellXfs count="70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inden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horizontal="left" vertical="center" indent="1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4" fillId="2" borderId="0" xfId="0" applyFont="1" applyFill="1" applyAlignment="1">
      <alignment horizontal="left" vertical="center" indent="1"/>
    </xf>
    <xf numFmtId="0" fontId="5" fillId="2" borderId="0" xfId="0" applyFont="1" applyFill="1" applyAlignment="1">
      <alignment horizontal="left" vertical="center" indent="1"/>
    </xf>
    <xf numFmtId="0" fontId="4" fillId="2" borderId="0" xfId="0" applyFont="1" applyFill="1" applyAlignment="1">
      <alignment vertical="center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left" vertical="center"/>
    </xf>
    <xf numFmtId="165" fontId="6" fillId="2" borderId="0" xfId="0" applyNumberFormat="1" applyFont="1" applyFill="1" applyAlignment="1">
      <alignment horizontal="left" vertical="center"/>
    </xf>
    <xf numFmtId="166" fontId="6" fillId="2" borderId="0" xfId="0" applyNumberFormat="1" applyFont="1" applyFill="1" applyAlignment="1">
      <alignment horizontal="left" vertical="center"/>
    </xf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left" vertical="center" indent="1"/>
    </xf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165" fontId="9" fillId="3" borderId="0" xfId="0" applyNumberFormat="1" applyFont="1" applyFill="1" applyAlignment="1">
      <alignment horizontal="left" vertical="center" indent="1"/>
    </xf>
    <xf numFmtId="166" fontId="9" fillId="3" borderId="0" xfId="0" applyNumberFormat="1" applyFont="1" applyFill="1" applyAlignment="1">
      <alignment horizontal="left" vertical="center" indent="1"/>
    </xf>
    <xf numFmtId="0" fontId="8" fillId="5" borderId="0" xfId="0" applyFont="1" applyFill="1" applyAlignment="1">
      <alignment horizontal="left" vertical="center"/>
    </xf>
    <xf numFmtId="165" fontId="9" fillId="6" borderId="0" xfId="0" applyNumberFormat="1" applyFont="1" applyFill="1" applyAlignment="1">
      <alignment horizontal="left" vertical="center" indent="1"/>
    </xf>
    <xf numFmtId="166" fontId="9" fillId="6" borderId="0" xfId="0" applyNumberFormat="1" applyFont="1" applyFill="1" applyAlignment="1">
      <alignment horizontal="left" vertical="center" indent="1"/>
    </xf>
    <xf numFmtId="0" fontId="8" fillId="4" borderId="0" xfId="0" applyFont="1" applyFill="1" applyAlignment="1">
      <alignment horizontal="left" vertical="center"/>
    </xf>
    <xf numFmtId="0" fontId="3" fillId="2" borderId="2" xfId="0" applyFont="1" applyFill="1" applyBorder="1" applyAlignment="1">
      <alignment vertical="center"/>
    </xf>
    <xf numFmtId="0" fontId="10" fillId="2" borderId="2" xfId="0" applyFont="1" applyFill="1" applyBorder="1" applyAlignment="1">
      <alignment horizontal="center" vertical="center"/>
    </xf>
    <xf numFmtId="0" fontId="11" fillId="4" borderId="0" xfId="0" applyFont="1" applyFill="1" applyAlignment="1">
      <alignment horizontal="left" vertical="center" indent="1"/>
    </xf>
    <xf numFmtId="0" fontId="11" fillId="5" borderId="0" xfId="0" applyFont="1" applyFill="1" applyAlignment="1">
      <alignment horizontal="left" vertical="center" indent="1"/>
    </xf>
    <xf numFmtId="0" fontId="12" fillId="3" borderId="0" xfId="0" applyFont="1" applyFill="1" applyAlignment="1">
      <alignment horizontal="left" vertical="center" indent="1"/>
    </xf>
    <xf numFmtId="0" fontId="13" fillId="3" borderId="0" xfId="0" applyFont="1" applyFill="1" applyAlignment="1">
      <alignment horizontal="left" vertical="center" indent="1"/>
    </xf>
    <xf numFmtId="0" fontId="14" fillId="3" borderId="0" xfId="0" applyFont="1" applyFill="1" applyAlignment="1">
      <alignment horizontal="left" vertical="center" indent="1"/>
    </xf>
    <xf numFmtId="0" fontId="13" fillId="6" borderId="0" xfId="0" applyFont="1" applyFill="1" applyAlignment="1">
      <alignment horizontal="left" vertical="center" indent="1"/>
    </xf>
    <xf numFmtId="0" fontId="12" fillId="6" borderId="0" xfId="0" applyFont="1" applyFill="1" applyAlignment="1">
      <alignment horizontal="left" vertical="center" indent="1"/>
    </xf>
    <xf numFmtId="0" fontId="14" fillId="6" borderId="0" xfId="0" applyFont="1" applyFill="1" applyAlignment="1">
      <alignment horizontal="left" vertical="center" indent="1"/>
    </xf>
    <xf numFmtId="0" fontId="16" fillId="0" borderId="0" xfId="0" applyFont="1" applyAlignment="1">
      <alignment horizontal="left" vertical="center" wrapText="1" indent="1"/>
    </xf>
    <xf numFmtId="164" fontId="16" fillId="0" borderId="0" xfId="0" applyNumberFormat="1" applyFont="1" applyAlignment="1">
      <alignment horizontal="left" vertical="center" wrapText="1" indent="1"/>
    </xf>
    <xf numFmtId="0" fontId="14" fillId="0" borderId="0" xfId="0" applyFont="1" applyAlignment="1">
      <alignment horizontal="left" vertical="center" indent="1"/>
    </xf>
    <xf numFmtId="164" fontId="14" fillId="0" borderId="0" xfId="0" applyNumberFormat="1" applyFont="1" applyAlignment="1">
      <alignment horizontal="left" vertical="center" indent="1"/>
    </xf>
    <xf numFmtId="14" fontId="0" fillId="0" borderId="0" xfId="0" applyNumberFormat="1"/>
    <xf numFmtId="166" fontId="1" fillId="0" borderId="0" xfId="0" applyNumberFormat="1" applyFont="1" applyAlignment="1">
      <alignment vertical="center"/>
    </xf>
    <xf numFmtId="49" fontId="16" fillId="0" borderId="0" xfId="0" applyNumberFormat="1" applyFont="1" applyAlignment="1">
      <alignment horizontal="left" vertical="center" wrapText="1" indent="1"/>
    </xf>
    <xf numFmtId="49" fontId="19" fillId="0" borderId="0" xfId="0" applyNumberFormat="1" applyFont="1" applyAlignment="1">
      <alignment horizontal="left" vertical="center" wrapText="1" indent="1"/>
    </xf>
    <xf numFmtId="0" fontId="0" fillId="0" borderId="0" xfId="1" applyNumberFormat="1" applyFont="1" applyAlignment="1">
      <alignment vertical="center"/>
    </xf>
    <xf numFmtId="0" fontId="0" fillId="0" borderId="0" xfId="0" applyAlignment="1">
      <alignment vertical="center"/>
    </xf>
    <xf numFmtId="14" fontId="21" fillId="7" borderId="0" xfId="0" applyNumberFormat="1" applyFont="1" applyFill="1" applyAlignment="1">
      <alignment horizontal="right" vertical="center"/>
    </xf>
    <xf numFmtId="0" fontId="21" fillId="7" borderId="0" xfId="0" applyFont="1" applyFill="1" applyAlignment="1">
      <alignment horizontal="right" vertical="center"/>
    </xf>
    <xf numFmtId="0" fontId="0" fillId="8" borderId="0" xfId="0" applyFill="1"/>
    <xf numFmtId="0" fontId="4" fillId="8" borderId="0" xfId="0" applyFont="1" applyFill="1" applyAlignment="1">
      <alignment horizontal="left" vertical="center" indent="1"/>
    </xf>
    <xf numFmtId="0" fontId="4" fillId="8" borderId="0" xfId="0" applyFont="1" applyFill="1" applyAlignment="1">
      <alignment horizontal="center" vertical="center"/>
    </xf>
    <xf numFmtId="49" fontId="18" fillId="8" borderId="0" xfId="0" applyNumberFormat="1" applyFont="1" applyFill="1"/>
    <xf numFmtId="49" fontId="22" fillId="9" borderId="0" xfId="0" applyNumberFormat="1" applyFont="1" applyFill="1" applyAlignment="1">
      <alignment horizontal="left" vertical="center" wrapText="1"/>
    </xf>
    <xf numFmtId="0" fontId="0" fillId="8" borderId="3" xfId="0" applyFill="1" applyBorder="1"/>
    <xf numFmtId="0" fontId="20" fillId="8" borderId="3" xfId="0" applyFont="1" applyFill="1" applyBorder="1"/>
    <xf numFmtId="0" fontId="15" fillId="8" borderId="3" xfId="0" applyFont="1" applyFill="1" applyBorder="1"/>
    <xf numFmtId="0" fontId="10" fillId="8" borderId="3" xfId="0" applyFont="1" applyFill="1" applyBorder="1" applyAlignment="1">
      <alignment horizontal="center" vertical="center"/>
    </xf>
    <xf numFmtId="0" fontId="8" fillId="9" borderId="0" xfId="0" applyFont="1" applyFill="1" applyAlignment="1">
      <alignment horizontal="left" vertical="center"/>
    </xf>
    <xf numFmtId="0" fontId="13" fillId="7" borderId="0" xfId="0" applyFont="1" applyFill="1" applyAlignment="1">
      <alignment horizontal="left" vertical="center" indent="1"/>
    </xf>
    <xf numFmtId="165" fontId="9" fillId="7" borderId="0" xfId="0" applyNumberFormat="1" applyFont="1" applyFill="1" applyAlignment="1">
      <alignment horizontal="left" vertical="center" indent="1"/>
    </xf>
    <xf numFmtId="0" fontId="12" fillId="7" borderId="0" xfId="0" applyFont="1" applyFill="1" applyAlignment="1">
      <alignment horizontal="left" vertical="center" indent="1"/>
    </xf>
    <xf numFmtId="0" fontId="14" fillId="7" borderId="0" xfId="0" applyFont="1" applyFill="1" applyAlignment="1">
      <alignment horizontal="left" vertical="center" indent="1"/>
    </xf>
    <xf numFmtId="0" fontId="23" fillId="9" borderId="0" xfId="0" applyFont="1" applyFill="1" applyAlignment="1">
      <alignment horizontal="left" vertical="center" indent="1"/>
    </xf>
    <xf numFmtId="167" fontId="9" fillId="7" borderId="0" xfId="0" applyNumberFormat="1" applyFont="1" applyFill="1" applyAlignment="1">
      <alignment horizontal="left" vertical="center" indent="1"/>
    </xf>
    <xf numFmtId="0" fontId="7" fillId="2" borderId="0" xfId="0" applyFont="1" applyFill="1" applyAlignment="1">
      <alignment horizontal="left" wrapText="1"/>
    </xf>
    <xf numFmtId="0" fontId="7" fillId="0" borderId="0" xfId="0" applyFont="1" applyAlignment="1">
      <alignment horizontal="left"/>
    </xf>
    <xf numFmtId="0" fontId="15" fillId="2" borderId="2" xfId="0" applyFont="1" applyFill="1" applyBorder="1" applyAlignment="1">
      <alignment horizontal="left" wrapText="1"/>
    </xf>
  </cellXfs>
  <cellStyles count="2">
    <cellStyle name="Normal" xfId="0" builtinId="0"/>
    <cellStyle name="Percent" xfId="1" builtinId="5"/>
  </cellStyles>
  <dxfs count="37">
    <dxf>
      <font>
        <color rgb="FFC00000"/>
      </font>
    </dxf>
    <dxf>
      <font>
        <color rgb="FFC00000"/>
      </font>
    </dxf>
    <dxf>
      <font>
        <strike val="0"/>
        <outline val="0"/>
        <shadow val="0"/>
        <u val="none"/>
        <vertAlign val="baseline"/>
        <color theme="1" tint="4.9989318521683403E-2"/>
      </font>
      <fill>
        <patternFill patternType="solid">
          <fgColor indexed="64"/>
          <bgColor rgb="FFB5DAA7"/>
        </patternFill>
      </fill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1" tint="4.9989318521683403E-2"/>
      </font>
      <fill>
        <patternFill patternType="solid">
          <fgColor indexed="64"/>
          <bgColor rgb="FFB5DAA7"/>
        </patternFill>
      </fill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1" tint="4.9989318521683403E-2"/>
      </font>
      <fill>
        <patternFill patternType="solid">
          <fgColor indexed="64"/>
          <bgColor rgb="FFB5DAA7"/>
        </patternFill>
      </fill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1" tint="4.9989318521683403E-2"/>
      </font>
      <numFmt numFmtId="19" formatCode="dd/mm/yyyy"/>
      <fill>
        <patternFill patternType="solid">
          <fgColor indexed="64"/>
          <bgColor rgb="FFB5DAA7"/>
        </patternFill>
      </fill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1" tint="4.9989318521683403E-2"/>
        <family val="2"/>
      </font>
      <numFmt numFmtId="30" formatCode="@"/>
      <fill>
        <patternFill patternType="solid">
          <fgColor indexed="64"/>
          <bgColor rgb="FFB5DAA7"/>
        </patternFill>
      </fill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Franklin Gothic Medium"/>
        <family val="2"/>
        <scheme val="major"/>
      </font>
      <numFmt numFmtId="30" formatCode="@"/>
      <fill>
        <patternFill patternType="solid">
          <fgColor indexed="64"/>
          <bgColor rgb="FF00682F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7" tint="-0.749992370372631"/>
        <name val="Franklin Gothic Book"/>
        <family val="2"/>
        <scheme val="minor"/>
      </font>
      <numFmt numFmtId="16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7" tint="-0.749992370372631"/>
        <name val="Franklin Gothic Book"/>
        <family val="2"/>
        <scheme val="minor"/>
      </font>
      <numFmt numFmtId="164" formatCode="_(&quot;$&quot;* #,##0.00_);_(&quot;$&quot;* \(#,##0.00\);_(&quot;$&quot;* &quot;-&quot;??_);_(@_)"/>
      <fill>
        <patternFill patternType="none">
          <fgColor theme="9" tint="0.79998168889431442"/>
          <bgColor auto="1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7" tint="-0.749992370372631"/>
        <name val="Franklin Gothic Book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7" tint="-0.749992370372631"/>
        <name val="Franklin Gothic Book"/>
        <family val="2"/>
        <scheme val="minor"/>
      </font>
      <numFmt numFmtId="164" formatCode="_(&quot;$&quot;* #,##0.00_);_(&quot;$&quot;* \(#,##0.00\);_(&quot;$&quot;* &quot;-&quot;??_);_(@_)"/>
      <fill>
        <patternFill patternType="none">
          <fgColor theme="9" tint="0.79998168889431442"/>
          <bgColor auto="1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7" tint="-0.749992370372631"/>
        <name val="Franklin Gothic Book"/>
        <family val="2"/>
        <scheme val="minor"/>
      </font>
      <numFmt numFmtId="16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7" tint="-0.749992370372631"/>
        <name val="Franklin Gothic Book"/>
        <family val="2"/>
        <scheme val="minor"/>
      </font>
      <numFmt numFmtId="164" formatCode="_(&quot;$&quot;* #,##0.00_);_(&quot;$&quot;* \(#,##0.00\);_(&quot;$&quot;* &quot;-&quot;??_);_(@_)"/>
      <fill>
        <patternFill patternType="none">
          <fgColor theme="9" tint="0.79998168889431442"/>
          <bgColor auto="1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7" tint="-0.749992370372631"/>
        <name val="Franklin Gothic Book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7" tint="-0.749992370372631"/>
        <name val="Franklin Gothic Book"/>
        <family val="2"/>
        <scheme val="minor"/>
      </font>
      <fill>
        <patternFill patternType="none">
          <fgColor theme="9" tint="0.79998168889431442"/>
          <bgColor auto="1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7" tint="-0.749992370372631"/>
        <name val="Franklin Gothic Book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7" tint="-0.749992370372631"/>
        <name val="Franklin Gothic Book"/>
        <family val="2"/>
        <scheme val="minor"/>
      </font>
      <fill>
        <patternFill patternType="none">
          <fgColor theme="9" tint="0.79998168889431442"/>
          <bgColor auto="1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7" tint="-0.749992370372631"/>
        <name val="Franklin Gothic Book"/>
        <family val="2"/>
        <scheme val="minor"/>
      </font>
      <numFmt numFmtId="164" formatCode="_(&quot;$&quot;* #,##0.00_);_(&quot;$&quot;* \(#,##0.00\);_(&quot;$&quot;* &quot;-&quot;??_);_(@_)"/>
      <fill>
        <patternFill patternType="none">
          <fgColor theme="9" tint="0.79998168889431442"/>
          <bgColor auto="1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7" tint="-0.749992370372631"/>
        <name val="Franklin Gothic Medium"/>
        <family val="2"/>
        <scheme val="major"/>
      </font>
      <numFmt numFmtId="16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</dxf>
    <dxf>
      <font>
        <b val="0"/>
        <i val="0"/>
        <color auto="1"/>
      </font>
      <border>
        <top style="thin">
          <color theme="8"/>
        </top>
      </border>
    </dxf>
    <dxf>
      <font>
        <b val="0"/>
        <i val="0"/>
        <color auto="1"/>
      </font>
      <fill>
        <patternFill>
          <bgColor theme="8" tint="0.39994506668294322"/>
        </patternFill>
      </fill>
      <border diagonalUp="0" diagonalDown="0">
        <left/>
        <right/>
        <top/>
        <bottom/>
        <vertical/>
        <horizontal/>
      </border>
    </dxf>
    <dxf>
      <font>
        <color theme="9" tint="-0.249977111117893"/>
      </font>
      <fill>
        <patternFill>
          <bgColor theme="8" tint="0.79998168889431442"/>
        </patternFill>
      </fill>
      <border diagonalUp="0" diagonalDown="0">
        <left/>
        <right/>
        <top style="thin">
          <color theme="8" tint="0.59996337778862885"/>
        </top>
        <bottom style="thin">
          <color theme="8" tint="0.59996337778862885"/>
        </bottom>
        <vertical/>
        <horizontal style="thin">
          <color theme="8" tint="0.59996337778862885"/>
        </horizontal>
      </border>
    </dxf>
    <dxf>
      <font>
        <b val="0"/>
        <i val="0"/>
        <color auto="1"/>
      </font>
      <border>
        <top style="thin">
          <color theme="8"/>
        </top>
      </border>
    </dxf>
    <dxf>
      <font>
        <b val="0"/>
        <i val="0"/>
        <color auto="1"/>
      </font>
      <fill>
        <patternFill>
          <bgColor theme="6"/>
        </patternFill>
      </fill>
      <border diagonalUp="0" diagonalDown="0">
        <left/>
        <right/>
        <top/>
        <bottom/>
        <vertical/>
        <horizontal/>
      </border>
    </dxf>
    <dxf>
      <font>
        <color auto="1"/>
      </font>
      <fill>
        <patternFill>
          <bgColor theme="6" tint="0.79998168889431442"/>
        </patternFill>
      </fill>
      <border diagonalUp="0" diagonalDown="0">
        <left/>
        <right/>
        <top style="thin">
          <color theme="6" tint="0.39994506668294322"/>
        </top>
        <bottom style="thin">
          <color theme="6" tint="0.39994506668294322"/>
        </bottom>
        <vertical/>
        <horizontal style="thin">
          <color theme="6" tint="0.39994506668294322"/>
        </horizontal>
      </border>
    </dxf>
    <dxf>
      <font>
        <b/>
        <color theme="1"/>
      </font>
    </dxf>
    <dxf>
      <font>
        <b val="0"/>
        <i val="0"/>
        <color theme="1"/>
      </font>
      <fill>
        <patternFill patternType="solid">
          <fgColor theme="5" tint="0.79998168889431442"/>
          <bgColor theme="5" tint="0.79998168889431442"/>
        </patternFill>
      </fill>
    </dxf>
    <dxf>
      <border>
        <top style="thin">
          <color theme="9" tint="0.79998168889431442"/>
        </top>
      </border>
    </dxf>
    <dxf>
      <border>
        <top style="thin">
          <color theme="9" tint="0.79998168889431442"/>
        </top>
      </border>
    </dxf>
    <dxf>
      <font>
        <b val="0"/>
        <i val="0"/>
      </font>
    </dxf>
    <dxf>
      <font>
        <b/>
        <color theme="1"/>
      </font>
    </dxf>
    <dxf>
      <font>
        <b val="0"/>
        <i val="0"/>
        <color theme="1"/>
      </font>
      <fill>
        <patternFill patternType="solid">
          <fgColor theme="9" tint="0.79998168889431442"/>
          <bgColor theme="9" tint="0.79998168889431442"/>
        </patternFill>
      </fill>
      <border>
        <top style="thin">
          <color theme="9" tint="0.59999389629810485"/>
        </top>
        <bottom style="thin">
          <color theme="9" tint="0.59999389629810485"/>
        </bottom>
      </border>
    </dxf>
    <dxf>
      <border>
        <right style="thin">
          <color theme="5"/>
        </right>
      </border>
    </dxf>
    <dxf>
      <font>
        <b val="0"/>
        <i val="0"/>
        <color theme="1"/>
      </font>
      <border diagonalUp="0" diagonalDown="0">
        <left/>
        <right/>
        <top/>
        <bottom/>
        <vertical/>
        <horizontal/>
      </border>
    </dxf>
    <dxf>
      <font>
        <b/>
        <i val="0"/>
        <color auto="1"/>
      </font>
      <fill>
        <patternFill>
          <bgColor theme="5"/>
        </patternFill>
      </fill>
      <border diagonalUp="0" diagonalDown="0">
        <left/>
        <right/>
        <top/>
        <bottom/>
        <vertical/>
        <horizontal/>
      </border>
    </dxf>
    <dxf>
      <font>
        <color auto="1"/>
      </font>
      <fill>
        <patternFill>
          <bgColor theme="5" tint="0.79998168889431442"/>
        </patternFill>
      </fill>
      <border diagonalUp="0" diagonalDown="0">
        <left/>
        <right/>
        <top style="thin">
          <color theme="5" tint="0.59996337778862885"/>
        </top>
        <bottom style="thin">
          <color theme="5" tint="0.59996337778862885"/>
        </bottom>
        <vertical/>
        <horizontal style="thin">
          <color theme="5" tint="0.59996337778862885"/>
        </horizontal>
      </border>
    </dxf>
  </dxfs>
  <tableStyles count="3" defaultTableStyle="TableStyleMedium2" defaultPivotStyle="PivotStyleLight16">
    <tableStyle name="PivotStyleLight14 2" table="0" count="11" xr9:uid="{00000000-0011-0000-FFFF-FFFF00000000}">
      <tableStyleElement type="wholeTable" dxfId="36"/>
      <tableStyleElement type="headerRow" dxfId="35"/>
      <tableStyleElement type="totalRow" dxfId="34"/>
      <tableStyleElement type="firstColumn" dxfId="33"/>
      <tableStyleElement type="firstSubtotalRow" dxfId="32"/>
      <tableStyleElement type="secondSubtotalRow" dxfId="31"/>
      <tableStyleElement type="firstColumnSubheading" dxfId="30"/>
      <tableStyleElement type="secondColumnSubheading" dxfId="29"/>
      <tableStyleElement type="thirdColumnSubheading" dxfId="28"/>
      <tableStyleElement type="firstRowSubheading" dxfId="27"/>
      <tableStyleElement type="secondRowSubheading" dxfId="26"/>
    </tableStyle>
    <tableStyle name="TableStyleLight7 2" pivot="0" count="3" xr9:uid="{00000000-0011-0000-FFFF-FFFF01000000}">
      <tableStyleElement type="wholeTable" dxfId="25"/>
      <tableStyleElement type="headerRow" dxfId="24"/>
      <tableStyleElement type="totalRow" dxfId="23"/>
    </tableStyle>
    <tableStyle name="TableStyleLight7 2 2" pivot="0" count="3" xr9:uid="{BC13EA45-0086-4C99-87AA-0492EFC25CD6}">
      <tableStyleElement type="wholeTable" dxfId="22"/>
      <tableStyleElement type="headerRow" dxfId="21"/>
      <tableStyleElement type="totalRow" dxfId="20"/>
    </tableStyle>
  </tableStyles>
  <colors>
    <mruColors>
      <color rgb="FFB5DAA7"/>
      <color rgb="FF00682F"/>
      <color rgb="FFE9F4E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connections" Target="connections.xml"/><Relationship Id="rId10" Type="http://schemas.openxmlformats.org/officeDocument/2006/relationships/customXml" Target="../customXml/item1.xml"/><Relationship Id="rId4" Type="http://schemas.openxmlformats.org/officeDocument/2006/relationships/theme" Target="theme/theme1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321210</xdr:colOff>
      <xdr:row>1</xdr:row>
      <xdr:rowOff>95757</xdr:rowOff>
    </xdr:from>
    <xdr:to>
      <xdr:col>16</xdr:col>
      <xdr:colOff>217907</xdr:colOff>
      <xdr:row>7</xdr:row>
      <xdr:rowOff>50950</xdr:rowOff>
    </xdr:to>
    <xdr:pic>
      <xdr:nvPicPr>
        <xdr:cNvPr id="4" name="Graphic 3" descr="Illustration of family barbequing in their yard">
          <a:extLst>
            <a:ext uri="{FF2B5EF4-FFF2-40B4-BE49-F238E27FC236}">
              <a16:creationId xmlns:a16="http://schemas.microsoft.com/office/drawing/2014/main" id="{92DECAF6-5961-47BD-E380-6950DC247A9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rcRect l="8267" t="4026" r="16772" b="8387"/>
        <a:stretch/>
      </xdr:blipFill>
      <xdr:spPr>
        <a:xfrm>
          <a:off x="9521239" y="319875"/>
          <a:ext cx="4098903" cy="309284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BL_MonthlyExpenses" displayName="TBL_MonthlyExpenses" ref="C4:G63" headerRowDxfId="19" dataDxfId="18">
  <tableColumns count="5">
    <tableColumn id="1" xr3:uid="{00000000-0010-0000-0000-000001000000}" name="Description" totalsRowLabel="Total" dataDxfId="17" totalsRowDxfId="16"/>
    <tableColumn id="2" xr3:uid="{00000000-0010-0000-0000-000002000000}" name="Category" dataDxfId="15" totalsRowDxfId="14"/>
    <tableColumn id="3" xr3:uid="{00000000-0010-0000-0000-000003000000}" name="Projected cost" totalsRowFunction="sum" dataDxfId="13" totalsRowDxfId="12"/>
    <tableColumn id="4" xr3:uid="{00000000-0010-0000-0000-000004000000}" name="Actual cost" dataDxfId="11" totalsRowDxfId="10"/>
    <tableColumn id="5" xr3:uid="{00000000-0010-0000-0000-000005000000}" name="Difference" totalsRowFunction="sum" dataDxfId="9" totalsRowDxfId="8">
      <calculatedColumnFormula>'Monthly expenses'!$E5-'Monthly expenses'!$F5</calculatedColumnFormula>
    </tableColumn>
  </tableColumns>
  <tableStyleInfo name="TableStyleLight7 2 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D1C6E41-060D-4F97-BF77-7C8F09BCC41D}" name="Table24" displayName="Table24" ref="C4:F65" totalsRowShown="0" headerRowDxfId="7" dataDxfId="6">
  <autoFilter ref="C4:F65" xr:uid="{9D1C6E41-060D-4F97-BF77-7C8F09BCC41D}"/>
  <tableColumns count="4">
    <tableColumn id="1" xr3:uid="{3D59A9F2-EF62-4C23-9106-2C299EB960F7}" name="Date" dataDxfId="5"/>
    <tableColumn id="2" xr3:uid="{54AB7298-BD13-4A9A-8553-DC2A3ED98DEE}" name="Interest" dataDxfId="4">
      <calculatedColumnFormula>$J$9*F4</calculatedColumnFormula>
    </tableColumn>
    <tableColumn id="3" xr3:uid="{955807F8-4A68-4CDC-A24B-36FE09F729AA}" name="Deposit" dataDxfId="3"/>
    <tableColumn id="4" xr3:uid="{4294E201-A994-47DC-9E73-CB4A3A2683F5}" name="Total" dataDxfId="2">
      <calculatedColumnFormula>F4+D5+E5</calculatedColumnFormula>
    </tableColumn>
  </tableColumns>
  <tableStyleInfo name="TableStyleMedium6" showFirstColumn="0" showLastColumn="0" showRowStripes="0" showColumnStripes="0"/>
</table>
</file>

<file path=xl/theme/theme1.xml><?xml version="1.0" encoding="utf-8"?>
<a:theme xmlns:a="http://schemas.openxmlformats.org/drawingml/2006/main" name="Family Templates Theme">
  <a:themeElements>
    <a:clrScheme name="TM16410230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111181"/>
      </a:accent1>
      <a:accent2>
        <a:srgbClr val="FE7166"/>
      </a:accent2>
      <a:accent3>
        <a:srgbClr val="9CBFE8"/>
      </a:accent3>
      <a:accent4>
        <a:srgbClr val="F7F9FC"/>
      </a:accent4>
      <a:accent5>
        <a:srgbClr val="369BAB"/>
      </a:accent5>
      <a:accent6>
        <a:srgbClr val="5C85D0"/>
      </a:accent6>
      <a:hlink>
        <a:srgbClr val="61A8DC"/>
      </a:hlink>
      <a:folHlink>
        <a:srgbClr val="954F72"/>
      </a:folHlink>
    </a:clrScheme>
    <a:fontScheme name="Custom 22">
      <a:majorFont>
        <a:latin typeface="Franklin Gothic Medium"/>
        <a:ea typeface=""/>
        <a:cs typeface=""/>
      </a:majorFont>
      <a:minorFont>
        <a:latin typeface="Franklin Gothic Book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9"/>
  </sheetPr>
  <dimension ref="A1:M25"/>
  <sheetViews>
    <sheetView showGridLines="0" tabSelected="1" zoomScale="85" zoomScaleNormal="85" workbookViewId="0">
      <selection activeCell="J11" sqref="J11"/>
    </sheetView>
  </sheetViews>
  <sheetFormatPr defaultColWidth="8.86328125" defaultRowHeight="15" customHeight="1" x14ac:dyDescent="0.45"/>
  <cols>
    <col min="1" max="2" width="2.59765625" style="1" customWidth="1"/>
    <col min="3" max="3" width="18.59765625" style="5" customWidth="1"/>
    <col min="4" max="6" width="12.59765625" style="2" customWidth="1"/>
    <col min="7" max="7" width="2.59765625" style="1" customWidth="1"/>
    <col min="8" max="8" width="20.19921875" style="1" customWidth="1"/>
    <col min="9" max="9" width="15.59765625" style="1" customWidth="1"/>
    <col min="10" max="10" width="16.265625" style="1" customWidth="1"/>
    <col min="11" max="11" width="13.1328125" style="1" customWidth="1"/>
    <col min="12" max="12" width="2.59765625" style="1" customWidth="1"/>
    <col min="13" max="16" width="8.86328125" style="1" customWidth="1"/>
    <col min="17" max="16384" width="8.86328125" style="1"/>
  </cols>
  <sheetData>
    <row r="1" spans="1:12" ht="18" customHeight="1" thickBot="1" x14ac:dyDescent="0.5">
      <c r="K1" s="1" t="s">
        <v>0</v>
      </c>
    </row>
    <row r="2" spans="1:12" ht="18" customHeight="1" thickTop="1" x14ac:dyDescent="0.45">
      <c r="B2" s="19"/>
      <c r="C2" s="20"/>
      <c r="D2" s="21"/>
      <c r="E2" s="21"/>
      <c r="F2" s="21"/>
      <c r="G2" s="19"/>
      <c r="H2" s="19"/>
      <c r="I2" s="19"/>
      <c r="J2" s="19"/>
      <c r="K2" s="19"/>
      <c r="L2" s="19"/>
    </row>
    <row r="3" spans="1:12" s="3" customFormat="1" ht="120" customHeight="1" x14ac:dyDescent="1.85">
      <c r="A3" s="10"/>
      <c r="B3" s="14"/>
      <c r="C3" s="67" t="s">
        <v>84</v>
      </c>
      <c r="D3" s="68"/>
      <c r="E3" s="68"/>
      <c r="F3" s="68"/>
      <c r="G3" s="14"/>
      <c r="H3" s="14"/>
      <c r="I3" s="14"/>
      <c r="J3" s="14"/>
      <c r="K3" s="14"/>
      <c r="L3" s="14"/>
    </row>
    <row r="4" spans="1:12" ht="20.05" customHeight="1" x14ac:dyDescent="0.45">
      <c r="A4" s="10"/>
      <c r="B4" s="14"/>
      <c r="C4" s="12"/>
      <c r="D4" s="15"/>
      <c r="E4" s="15"/>
      <c r="F4" s="15"/>
      <c r="G4" s="14"/>
      <c r="H4" s="14"/>
      <c r="I4" s="14"/>
      <c r="J4" s="14"/>
      <c r="K4" s="14"/>
      <c r="L4" s="14"/>
    </row>
    <row r="5" spans="1:12" s="4" customFormat="1" ht="30" customHeight="1" x14ac:dyDescent="0.45">
      <c r="A5" s="11"/>
      <c r="B5" s="16"/>
      <c r="C5" s="31" t="s">
        <v>1</v>
      </c>
      <c r="D5" s="28"/>
      <c r="E5" s="28"/>
      <c r="F5" s="28"/>
      <c r="G5" s="16"/>
      <c r="H5" s="65" t="s">
        <v>94</v>
      </c>
      <c r="I5" s="60"/>
      <c r="J5" s="60"/>
      <c r="K5" s="16"/>
      <c r="L5" s="16"/>
    </row>
    <row r="6" spans="1:12" ht="30" customHeight="1" x14ac:dyDescent="0.45">
      <c r="A6" s="10"/>
      <c r="B6" s="14"/>
      <c r="C6" s="34"/>
      <c r="D6" s="33" t="s">
        <v>2</v>
      </c>
      <c r="E6" s="33" t="s">
        <v>3</v>
      </c>
      <c r="F6" s="33" t="s">
        <v>4</v>
      </c>
      <c r="G6" s="14"/>
      <c r="H6" s="61"/>
      <c r="I6" s="63" t="s">
        <v>49</v>
      </c>
      <c r="J6" s="63" t="s">
        <v>87</v>
      </c>
      <c r="K6" s="14"/>
      <c r="L6" s="14"/>
    </row>
    <row r="7" spans="1:12" ht="30" customHeight="1" x14ac:dyDescent="0.45">
      <c r="A7" s="10"/>
      <c r="B7" s="14"/>
      <c r="C7" s="35" t="s">
        <v>5</v>
      </c>
      <c r="D7" s="23">
        <f>D9+D10-D8</f>
        <v>3496.8040082004372</v>
      </c>
      <c r="E7" s="23">
        <f>E9+E10-E8</f>
        <v>3651.8040082004372</v>
      </c>
      <c r="F7" s="24">
        <f>E7-D7</f>
        <v>155</v>
      </c>
      <c r="G7" s="14"/>
      <c r="H7" s="64" t="s">
        <v>95</v>
      </c>
      <c r="I7" s="62">
        <f>Interest!F65</f>
        <v>41911.804008200437</v>
      </c>
      <c r="J7" s="66">
        <f>Interest!J12</f>
        <v>1911.8040082004372</v>
      </c>
      <c r="K7" s="14"/>
      <c r="L7" s="14"/>
    </row>
    <row r="8" spans="1:12" ht="30" customHeight="1" x14ac:dyDescent="0.45">
      <c r="A8" s="10"/>
      <c r="B8" s="14"/>
      <c r="C8" s="35" t="s">
        <v>6</v>
      </c>
      <c r="D8" s="24">
        <f>SUM(TBL_MonthlyExpenses[Projected cost])</f>
        <v>7915</v>
      </c>
      <c r="E8" s="24">
        <f>SUM(TBL_MonthlyExpenses[Actual cost])</f>
        <v>7860</v>
      </c>
      <c r="F8" s="24">
        <f>E8-D8</f>
        <v>-55</v>
      </c>
      <c r="G8" s="14"/>
      <c r="H8" s="64"/>
      <c r="I8" s="62"/>
      <c r="J8" s="62"/>
      <c r="K8" s="8"/>
      <c r="L8" s="14"/>
    </row>
    <row r="9" spans="1:12" ht="30" customHeight="1" x14ac:dyDescent="0.45">
      <c r="A9" s="10"/>
      <c r="B9" s="14"/>
      <c r="C9" s="35" t="s">
        <v>50</v>
      </c>
      <c r="D9" s="23">
        <f>SUM(D15:D17)</f>
        <v>9500</v>
      </c>
      <c r="E9" s="23">
        <f>SUM(E15:E17)</f>
        <v>9600</v>
      </c>
      <c r="F9" s="24">
        <f>E9-D9</f>
        <v>100</v>
      </c>
      <c r="G9" s="14"/>
      <c r="H9" s="14"/>
      <c r="I9" s="14"/>
      <c r="J9" s="14"/>
      <c r="K9" s="14"/>
      <c r="L9" s="14"/>
    </row>
    <row r="10" spans="1:12" ht="30" customHeight="1" x14ac:dyDescent="0.45">
      <c r="A10" s="10"/>
      <c r="B10" s="14"/>
      <c r="C10" s="35" t="s">
        <v>41</v>
      </c>
      <c r="D10" s="23">
        <f>$J7</f>
        <v>1911.8040082004372</v>
      </c>
      <c r="E10" s="23">
        <f>$J7</f>
        <v>1911.8040082004372</v>
      </c>
      <c r="F10" s="24">
        <f>E10-D10</f>
        <v>0</v>
      </c>
      <c r="G10" s="14"/>
      <c r="H10" s="14"/>
      <c r="I10" s="14"/>
      <c r="J10" s="14"/>
      <c r="K10" s="14"/>
      <c r="L10" s="14"/>
    </row>
    <row r="11" spans="1:12" ht="26.6" customHeight="1" x14ac:dyDescent="0.45">
      <c r="A11" s="10"/>
      <c r="B11" s="14"/>
      <c r="C11" s="35"/>
      <c r="D11" s="23"/>
      <c r="E11" s="23"/>
      <c r="F11" s="24">
        <f>SUM(F7:F10)</f>
        <v>200</v>
      </c>
      <c r="G11" s="14"/>
      <c r="H11" s="14"/>
      <c r="I11" s="14"/>
      <c r="J11" s="14"/>
      <c r="K11" s="14"/>
      <c r="L11" s="14"/>
    </row>
    <row r="12" spans="1:12" ht="30" customHeight="1" x14ac:dyDescent="0.45">
      <c r="A12" s="10"/>
      <c r="B12" s="14"/>
      <c r="C12" s="13"/>
      <c r="D12" s="17"/>
      <c r="E12" s="17"/>
      <c r="F12" s="18"/>
      <c r="G12" s="14"/>
      <c r="H12" s="14"/>
      <c r="I12" s="14"/>
      <c r="J12" s="14"/>
      <c r="K12" s="14"/>
      <c r="L12" s="14"/>
    </row>
    <row r="13" spans="1:12" ht="30" customHeight="1" x14ac:dyDescent="0.45">
      <c r="A13" s="10"/>
      <c r="B13" s="14"/>
      <c r="C13" s="32" t="s">
        <v>51</v>
      </c>
      <c r="D13" s="25"/>
      <c r="E13" s="25"/>
      <c r="F13" s="25"/>
      <c r="G13" s="14"/>
      <c r="H13" s="14"/>
      <c r="I13" s="14"/>
      <c r="J13" s="14"/>
      <c r="K13" s="14"/>
      <c r="L13" s="14"/>
    </row>
    <row r="14" spans="1:12" ht="30" customHeight="1" x14ac:dyDescent="0.45">
      <c r="A14" s="10"/>
      <c r="B14" s="14"/>
      <c r="C14" s="36"/>
      <c r="D14" s="37" t="s">
        <v>2</v>
      </c>
      <c r="E14" s="37" t="s">
        <v>3</v>
      </c>
      <c r="F14" s="37" t="s">
        <v>4</v>
      </c>
      <c r="G14" s="14"/>
      <c r="H14" s="14"/>
      <c r="I14" s="14"/>
      <c r="J14" s="14"/>
      <c r="K14" s="14"/>
      <c r="L14" s="14"/>
    </row>
    <row r="15" spans="1:12" ht="30" customHeight="1" x14ac:dyDescent="0.45">
      <c r="A15" s="10"/>
      <c r="B15" s="14"/>
      <c r="C15" s="38" t="s">
        <v>7</v>
      </c>
      <c r="D15" s="26">
        <v>6000</v>
      </c>
      <c r="E15" s="26">
        <v>5800</v>
      </c>
      <c r="F15" s="27">
        <f t="shared" ref="F15" si="0">E15-D15</f>
        <v>-200</v>
      </c>
      <c r="G15" s="14"/>
      <c r="H15" s="14"/>
      <c r="I15" s="14"/>
      <c r="J15" s="14"/>
      <c r="K15" s="14"/>
      <c r="L15" s="14"/>
    </row>
    <row r="16" spans="1:12" ht="30" customHeight="1" x14ac:dyDescent="0.45">
      <c r="A16" s="10"/>
      <c r="B16" s="14"/>
      <c r="C16" s="38" t="s">
        <v>8</v>
      </c>
      <c r="D16" s="26">
        <v>1000</v>
      </c>
      <c r="E16" s="26">
        <v>2300</v>
      </c>
      <c r="F16" s="27">
        <f>E16-D16</f>
        <v>1300</v>
      </c>
      <c r="G16" s="14"/>
      <c r="H16" s="14"/>
      <c r="I16" s="14"/>
      <c r="J16" s="14"/>
      <c r="K16" s="14"/>
      <c r="L16" s="14"/>
    </row>
    <row r="17" spans="1:13" ht="30" customHeight="1" x14ac:dyDescent="0.45">
      <c r="A17" s="10"/>
      <c r="B17" s="14"/>
      <c r="C17" s="38" t="s">
        <v>52</v>
      </c>
      <c r="D17" s="26">
        <v>2500</v>
      </c>
      <c r="E17" s="26">
        <v>1500</v>
      </c>
      <c r="F17" s="27">
        <f>E17-D17</f>
        <v>-1000</v>
      </c>
      <c r="G17" s="14"/>
      <c r="H17" s="14"/>
      <c r="I17" s="14"/>
      <c r="J17" s="14"/>
      <c r="K17" s="14"/>
      <c r="L17" s="14"/>
    </row>
    <row r="18" spans="1:13" ht="25" customHeight="1" x14ac:dyDescent="0.45">
      <c r="A18" s="10"/>
      <c r="B18" s="14"/>
      <c r="C18" s="38"/>
      <c r="D18" s="26"/>
      <c r="E18" s="26"/>
      <c r="F18" s="27">
        <f>SUM(F15:F17)</f>
        <v>100</v>
      </c>
      <c r="G18" s="14"/>
      <c r="H18" s="14"/>
      <c r="I18" s="14"/>
      <c r="J18" s="14"/>
      <c r="K18" s="14"/>
      <c r="L18" s="14"/>
    </row>
    <row r="19" spans="1:13" ht="25" customHeight="1" x14ac:dyDescent="0.45"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</row>
    <row r="20" spans="1:13" ht="25" customHeight="1" x14ac:dyDescent="0.45"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44"/>
    </row>
    <row r="21" spans="1:13" ht="15" customHeight="1" x14ac:dyDescent="0.45"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</row>
    <row r="22" spans="1:13" ht="15" customHeight="1" x14ac:dyDescent="0.45"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</row>
    <row r="23" spans="1:13" ht="15" customHeight="1" x14ac:dyDescent="0.45"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</row>
    <row r="24" spans="1:13" ht="15" customHeight="1" x14ac:dyDescent="0.45"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</row>
    <row r="25" spans="1:13" ht="15" customHeight="1" x14ac:dyDescent="0.45"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</row>
  </sheetData>
  <mergeCells count="1">
    <mergeCell ref="C3:F3"/>
  </mergeCells>
  <dataValidations count="3">
    <dataValidation allowBlank="1" showInputMessage="1" showErrorMessage="1" prompt="Enter your projected income in this cell" sqref="D15:D17 I6:I8" xr:uid="{00000000-0002-0000-0000-000001000000}"/>
    <dataValidation allowBlank="1" showInputMessage="1" showErrorMessage="1" prompt="Enter you actual income in this cell" sqref="E15:E17 J7:J8" xr:uid="{00000000-0002-0000-0000-000002000000}"/>
    <dataValidation allowBlank="1" showInputMessage="1" showErrorMessage="1" prompt="Difference is auto calculated in this cell" sqref="F15:F17" xr:uid="{00000000-0002-0000-0000-000004000000}"/>
  </dataValidations>
  <pageMargins left="0.5" right="0.5" top="0.75" bottom="0.75" header="0.3" footer="0.3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theme="8"/>
    <pageSetUpPr fitToPage="1"/>
  </sheetPr>
  <dimension ref="B1:M69"/>
  <sheetViews>
    <sheetView showGridLines="0" topLeftCell="A9" zoomScale="115" zoomScaleNormal="115" workbookViewId="0">
      <selection activeCell="M14" sqref="M14"/>
    </sheetView>
  </sheetViews>
  <sheetFormatPr defaultColWidth="8.86328125" defaultRowHeight="18" customHeight="1" x14ac:dyDescent="0.45"/>
  <cols>
    <col min="1" max="2" width="2.59765625" style="1" customWidth="1"/>
    <col min="3" max="3" width="30.59765625" style="5" customWidth="1"/>
    <col min="4" max="4" width="20.59765625" style="5" customWidth="1"/>
    <col min="5" max="7" width="18.59765625" style="2" customWidth="1"/>
    <col min="8" max="9" width="2.59765625" style="1" customWidth="1"/>
    <col min="10" max="16384" width="8.86328125" style="1"/>
  </cols>
  <sheetData>
    <row r="1" spans="2:13" ht="18" customHeight="1" thickBot="1" x14ac:dyDescent="0.5"/>
    <row r="2" spans="2:13" s="7" customFormat="1" ht="80.05" customHeight="1" thickTop="1" x14ac:dyDescent="1.85">
      <c r="B2" s="29"/>
      <c r="C2" s="69" t="s">
        <v>83</v>
      </c>
      <c r="D2" s="69"/>
      <c r="E2" s="69"/>
      <c r="F2" s="30"/>
      <c r="G2" s="30"/>
      <c r="H2" s="29"/>
    </row>
    <row r="3" spans="2:13" ht="20.05" customHeight="1" x14ac:dyDescent="0.45">
      <c r="B3" s="8"/>
      <c r="C3" s="12"/>
      <c r="D3" s="12"/>
      <c r="E3" s="15"/>
      <c r="F3" s="15"/>
      <c r="G3" s="15"/>
      <c r="H3" s="8"/>
    </row>
    <row r="4" spans="2:13" s="6" customFormat="1" ht="30" customHeight="1" x14ac:dyDescent="0.45">
      <c r="B4" s="22"/>
      <c r="C4" s="39" t="s">
        <v>9</v>
      </c>
      <c r="D4" s="39" t="s">
        <v>10</v>
      </c>
      <c r="E4" s="40" t="s">
        <v>53</v>
      </c>
      <c r="F4" s="40" t="s">
        <v>54</v>
      </c>
      <c r="G4" s="40" t="s">
        <v>4</v>
      </c>
      <c r="H4" s="22"/>
    </row>
    <row r="5" spans="2:13" ht="30" customHeight="1" x14ac:dyDescent="0.45">
      <c r="B5" s="8"/>
      <c r="C5" s="41" t="s">
        <v>55</v>
      </c>
      <c r="D5" s="41" t="s">
        <v>11</v>
      </c>
      <c r="E5" s="42">
        <v>40</v>
      </c>
      <c r="F5" s="42">
        <v>40</v>
      </c>
      <c r="G5" s="42">
        <f>'Monthly expenses'!$E5-'Monthly expenses'!$F5</f>
        <v>0</v>
      </c>
      <c r="H5" s="8"/>
    </row>
    <row r="6" spans="2:13" ht="30" customHeight="1" x14ac:dyDescent="0.45">
      <c r="B6" s="8"/>
      <c r="C6" s="41" t="s">
        <v>12</v>
      </c>
      <c r="D6" s="41" t="s">
        <v>11</v>
      </c>
      <c r="E6" s="42">
        <v>0</v>
      </c>
      <c r="F6" s="42">
        <v>0</v>
      </c>
      <c r="G6" s="42">
        <f>'Monthly expenses'!$E6-'Monthly expenses'!$F6</f>
        <v>0</v>
      </c>
      <c r="H6" s="8"/>
    </row>
    <row r="7" spans="2:13" ht="30" customHeight="1" x14ac:dyDescent="0.45">
      <c r="B7" s="8"/>
      <c r="C7" s="41" t="s">
        <v>56</v>
      </c>
      <c r="D7" s="41" t="s">
        <v>11</v>
      </c>
      <c r="E7" s="42">
        <v>0</v>
      </c>
      <c r="F7" s="42">
        <v>0</v>
      </c>
      <c r="G7" s="42">
        <f>'Monthly expenses'!$E7-'Monthly expenses'!$F7</f>
        <v>0</v>
      </c>
      <c r="H7" s="8"/>
    </row>
    <row r="8" spans="2:13" ht="30" customHeight="1" x14ac:dyDescent="0.45">
      <c r="B8" s="8"/>
      <c r="C8" s="41" t="s">
        <v>57</v>
      </c>
      <c r="D8" s="41" t="s">
        <v>11</v>
      </c>
      <c r="E8" s="42">
        <v>100</v>
      </c>
      <c r="F8" s="42">
        <v>100</v>
      </c>
      <c r="G8" s="42">
        <f>'Monthly expenses'!$E8-'Monthly expenses'!$F8</f>
        <v>0</v>
      </c>
      <c r="H8" s="8"/>
    </row>
    <row r="9" spans="2:13" ht="30" customHeight="1" x14ac:dyDescent="0.45">
      <c r="B9" s="8"/>
      <c r="C9" s="41" t="s">
        <v>13</v>
      </c>
      <c r="D9" s="41" t="s">
        <v>14</v>
      </c>
      <c r="E9" s="42">
        <v>50</v>
      </c>
      <c r="F9" s="42">
        <v>40</v>
      </c>
      <c r="G9" s="42">
        <f>'Monthly expenses'!$E9-'Monthly expenses'!$F9</f>
        <v>10</v>
      </c>
      <c r="H9" s="8"/>
    </row>
    <row r="10" spans="2:13" ht="30" customHeight="1" x14ac:dyDescent="0.45">
      <c r="B10" s="8"/>
      <c r="C10" s="41" t="s">
        <v>58</v>
      </c>
      <c r="D10" s="41" t="s">
        <v>14</v>
      </c>
      <c r="E10" s="42">
        <v>200</v>
      </c>
      <c r="F10" s="42">
        <v>150</v>
      </c>
      <c r="G10" s="42">
        <f>'Monthly expenses'!$E10-'Monthly expenses'!$F10</f>
        <v>50</v>
      </c>
      <c r="H10" s="8"/>
    </row>
    <row r="11" spans="2:13" ht="30" customHeight="1" x14ac:dyDescent="0.45">
      <c r="B11" s="8"/>
      <c r="C11" s="41" t="s">
        <v>15</v>
      </c>
      <c r="D11" s="41" t="s">
        <v>14</v>
      </c>
      <c r="E11" s="42">
        <v>50</v>
      </c>
      <c r="F11" s="42">
        <v>28</v>
      </c>
      <c r="G11" s="42">
        <f>'Monthly expenses'!$E11-'Monthly expenses'!$F11</f>
        <v>22</v>
      </c>
      <c r="H11" s="8"/>
    </row>
    <row r="12" spans="2:13" ht="30" customHeight="1" x14ac:dyDescent="0.45">
      <c r="B12" s="8"/>
      <c r="C12" s="41" t="s">
        <v>59</v>
      </c>
      <c r="D12" s="41" t="s">
        <v>14</v>
      </c>
      <c r="E12" s="42">
        <v>50</v>
      </c>
      <c r="F12" s="42">
        <v>30</v>
      </c>
      <c r="G12" s="42">
        <f>'Monthly expenses'!$E12-'Monthly expenses'!$F12</f>
        <v>20</v>
      </c>
      <c r="H12" s="8"/>
    </row>
    <row r="13" spans="2:13" ht="30" customHeight="1" x14ac:dyDescent="0.45">
      <c r="B13" s="8"/>
      <c r="C13" s="41" t="s">
        <v>60</v>
      </c>
      <c r="D13" s="41" t="s">
        <v>14</v>
      </c>
      <c r="E13" s="42">
        <v>0</v>
      </c>
      <c r="F13" s="42">
        <v>40</v>
      </c>
      <c r="G13" s="42">
        <f>'Monthly expenses'!$E13-'Monthly expenses'!$F13</f>
        <v>-40</v>
      </c>
      <c r="H13" s="8"/>
    </row>
    <row r="14" spans="2:13" ht="30" customHeight="1" x14ac:dyDescent="0.45">
      <c r="B14" s="8"/>
      <c r="C14" s="41" t="s">
        <v>61</v>
      </c>
      <c r="D14" s="41" t="s">
        <v>14</v>
      </c>
      <c r="E14" s="42">
        <v>20</v>
      </c>
      <c r="F14" s="42">
        <v>50</v>
      </c>
      <c r="G14" s="42">
        <f>'Monthly expenses'!$E14-'Monthly expenses'!$F14</f>
        <v>-30</v>
      </c>
      <c r="H14" s="8"/>
      <c r="M14" s="1" t="s">
        <v>96</v>
      </c>
    </row>
    <row r="15" spans="2:13" ht="30" customHeight="1" x14ac:dyDescent="0.45">
      <c r="B15" s="8"/>
      <c r="C15" s="41" t="s">
        <v>62</v>
      </c>
      <c r="D15" s="41" t="s">
        <v>14</v>
      </c>
      <c r="E15" s="42">
        <v>30</v>
      </c>
      <c r="F15" s="42">
        <v>20</v>
      </c>
      <c r="G15" s="42">
        <f>'Monthly expenses'!$E15-'Monthly expenses'!$F15</f>
        <v>10</v>
      </c>
      <c r="H15" s="8"/>
    </row>
    <row r="16" spans="2:13" ht="30" customHeight="1" x14ac:dyDescent="0.45">
      <c r="B16" s="8"/>
      <c r="C16" s="41" t="s">
        <v>63</v>
      </c>
      <c r="D16" s="41" t="s">
        <v>16</v>
      </c>
      <c r="E16" s="42">
        <v>1000</v>
      </c>
      <c r="F16" s="42">
        <v>1200</v>
      </c>
      <c r="G16" s="42">
        <f>'Monthly expenses'!$E16-'Monthly expenses'!$F16</f>
        <v>-200</v>
      </c>
      <c r="H16" s="8"/>
    </row>
    <row r="17" spans="2:8" ht="30" customHeight="1" x14ac:dyDescent="0.45">
      <c r="B17" s="8"/>
      <c r="C17" s="41" t="s">
        <v>17</v>
      </c>
      <c r="D17" s="41" t="s">
        <v>16</v>
      </c>
      <c r="E17" s="42">
        <v>100</v>
      </c>
      <c r="F17" s="42">
        <v>120</v>
      </c>
      <c r="G17" s="42">
        <f>'Monthly expenses'!$E17-'Monthly expenses'!$F17</f>
        <v>-20</v>
      </c>
      <c r="H17" s="8"/>
    </row>
    <row r="18" spans="2:8" ht="30" customHeight="1" x14ac:dyDescent="0.45">
      <c r="B18" s="8"/>
      <c r="C18" s="41" t="s">
        <v>18</v>
      </c>
      <c r="D18" s="41" t="s">
        <v>81</v>
      </c>
      <c r="E18" s="42">
        <v>75</v>
      </c>
      <c r="F18" s="42">
        <v>100</v>
      </c>
      <c r="G18" s="42">
        <f>'Monthly expenses'!$E18-'Monthly expenses'!$F18</f>
        <v>-25</v>
      </c>
      <c r="H18" s="8"/>
    </row>
    <row r="19" spans="2:8" ht="30" customHeight="1" x14ac:dyDescent="0.45">
      <c r="B19" s="8"/>
      <c r="C19" s="41" t="s">
        <v>19</v>
      </c>
      <c r="D19" s="41" t="s">
        <v>81</v>
      </c>
      <c r="E19" s="42">
        <v>25</v>
      </c>
      <c r="F19" s="42">
        <v>25</v>
      </c>
      <c r="G19" s="42">
        <f>'Monthly expenses'!$E19-'Monthly expenses'!$F19</f>
        <v>0</v>
      </c>
      <c r="H19" s="8"/>
    </row>
    <row r="20" spans="2:8" ht="30" customHeight="1" x14ac:dyDescent="0.45">
      <c r="B20" s="8"/>
      <c r="C20" s="41" t="s">
        <v>20</v>
      </c>
      <c r="D20" s="41" t="s">
        <v>81</v>
      </c>
      <c r="E20" s="42"/>
      <c r="F20" s="42"/>
      <c r="G20" s="42">
        <f>'Monthly expenses'!$E20-'Monthly expenses'!$F20</f>
        <v>0</v>
      </c>
      <c r="H20" s="8"/>
    </row>
    <row r="21" spans="2:8" ht="30" customHeight="1" x14ac:dyDescent="0.45">
      <c r="B21" s="8"/>
      <c r="C21" s="41" t="s">
        <v>21</v>
      </c>
      <c r="D21" s="41" t="s">
        <v>81</v>
      </c>
      <c r="E21" s="42"/>
      <c r="F21" s="42"/>
      <c r="G21" s="42">
        <f>'Monthly expenses'!$E21-'Monthly expenses'!$F21</f>
        <v>0</v>
      </c>
      <c r="H21" s="8"/>
    </row>
    <row r="22" spans="2:8" ht="30" customHeight="1" x14ac:dyDescent="0.45">
      <c r="B22" s="8"/>
      <c r="C22" s="41" t="s">
        <v>64</v>
      </c>
      <c r="D22" s="41" t="s">
        <v>22</v>
      </c>
      <c r="E22" s="42">
        <v>100</v>
      </c>
      <c r="F22" s="42">
        <v>100</v>
      </c>
      <c r="G22" s="42">
        <f>'Monthly expenses'!$E22-'Monthly expenses'!$F22</f>
        <v>0</v>
      </c>
      <c r="H22" s="8"/>
    </row>
    <row r="23" spans="2:8" ht="30" customHeight="1" x14ac:dyDescent="0.45">
      <c r="B23" s="8"/>
      <c r="C23" s="41" t="s">
        <v>23</v>
      </c>
      <c r="D23" s="41" t="s">
        <v>22</v>
      </c>
      <c r="E23" s="42">
        <v>45</v>
      </c>
      <c r="F23" s="42">
        <v>50</v>
      </c>
      <c r="G23" s="42">
        <f>'Monthly expenses'!$E23-'Monthly expenses'!$F23</f>
        <v>-5</v>
      </c>
      <c r="H23" s="8"/>
    </row>
    <row r="24" spans="2:8" ht="30" customHeight="1" x14ac:dyDescent="0.45">
      <c r="B24" s="8"/>
      <c r="C24" s="41" t="s">
        <v>24</v>
      </c>
      <c r="D24" s="41" t="s">
        <v>22</v>
      </c>
      <c r="E24" s="42">
        <v>300</v>
      </c>
      <c r="F24" s="42">
        <v>400</v>
      </c>
      <c r="G24" s="42">
        <f>'Monthly expenses'!$E24-'Monthly expenses'!$F24</f>
        <v>-100</v>
      </c>
      <c r="H24" s="8"/>
    </row>
    <row r="25" spans="2:8" ht="30" customHeight="1" x14ac:dyDescent="0.45">
      <c r="B25" s="8"/>
      <c r="C25" s="41" t="s">
        <v>65</v>
      </c>
      <c r="D25" s="41" t="s">
        <v>22</v>
      </c>
      <c r="E25" s="42">
        <v>200</v>
      </c>
      <c r="F25" s="42"/>
      <c r="G25" s="42">
        <f>'Monthly expenses'!$E25-'Monthly expenses'!$F25</f>
        <v>200</v>
      </c>
      <c r="H25" s="8"/>
    </row>
    <row r="26" spans="2:8" ht="30" customHeight="1" x14ac:dyDescent="0.45">
      <c r="B26" s="8"/>
      <c r="C26" s="41" t="s">
        <v>25</v>
      </c>
      <c r="D26" s="41" t="s">
        <v>22</v>
      </c>
      <c r="E26" s="42">
        <v>200</v>
      </c>
      <c r="F26" s="42">
        <v>150</v>
      </c>
      <c r="G26" s="42">
        <f>'Monthly expenses'!$E26-'Monthly expenses'!$F26</f>
        <v>50</v>
      </c>
      <c r="H26" s="8"/>
    </row>
    <row r="27" spans="2:8" ht="30" customHeight="1" x14ac:dyDescent="0.45">
      <c r="B27" s="8"/>
      <c r="C27" s="41" t="s">
        <v>66</v>
      </c>
      <c r="D27" s="41" t="s">
        <v>22</v>
      </c>
      <c r="E27" s="42">
        <v>1700</v>
      </c>
      <c r="F27" s="42">
        <v>1700</v>
      </c>
      <c r="G27" s="42">
        <f>'Monthly expenses'!$E27-'Monthly expenses'!$F27</f>
        <v>0</v>
      </c>
      <c r="H27" s="8"/>
    </row>
    <row r="28" spans="2:8" ht="30" customHeight="1" x14ac:dyDescent="0.45">
      <c r="B28" s="8"/>
      <c r="C28" s="41" t="s">
        <v>67</v>
      </c>
      <c r="D28" s="41" t="s">
        <v>22</v>
      </c>
      <c r="E28" s="42"/>
      <c r="F28" s="42"/>
      <c r="G28" s="42">
        <f>'Monthly expenses'!$E28-'Monthly expenses'!$F28</f>
        <v>0</v>
      </c>
      <c r="H28" s="8"/>
    </row>
    <row r="29" spans="2:8" ht="30" customHeight="1" x14ac:dyDescent="0.45">
      <c r="B29" s="8"/>
      <c r="C29" s="41" t="s">
        <v>68</v>
      </c>
      <c r="D29" s="41" t="s">
        <v>22</v>
      </c>
      <c r="E29" s="42">
        <v>100</v>
      </c>
      <c r="F29" s="42">
        <v>100</v>
      </c>
      <c r="G29" s="42">
        <f>'Monthly expenses'!$E29-'Monthly expenses'!$F29</f>
        <v>0</v>
      </c>
      <c r="H29" s="8"/>
    </row>
    <row r="30" spans="2:8" ht="30" customHeight="1" x14ac:dyDescent="0.45">
      <c r="B30" s="8"/>
      <c r="C30" s="41" t="s">
        <v>69</v>
      </c>
      <c r="D30" s="41" t="s">
        <v>22</v>
      </c>
      <c r="E30" s="42">
        <v>60</v>
      </c>
      <c r="F30" s="42">
        <v>60</v>
      </c>
      <c r="G30" s="42">
        <f>'Monthly expenses'!$E30-'Monthly expenses'!$F30</f>
        <v>0</v>
      </c>
      <c r="H30" s="8"/>
    </row>
    <row r="31" spans="2:8" ht="30" customHeight="1" x14ac:dyDescent="0.45">
      <c r="B31" s="8"/>
      <c r="C31" s="41" t="s">
        <v>70</v>
      </c>
      <c r="D31" s="41" t="s">
        <v>22</v>
      </c>
      <c r="E31" s="42">
        <v>35</v>
      </c>
      <c r="F31" s="42">
        <v>39</v>
      </c>
      <c r="G31" s="42">
        <f>'Monthly expenses'!$E31-'Monthly expenses'!$F31</f>
        <v>-4</v>
      </c>
      <c r="H31" s="8"/>
    </row>
    <row r="32" spans="2:8" ht="30" customHeight="1" x14ac:dyDescent="0.45">
      <c r="B32" s="8"/>
      <c r="C32" s="41" t="s">
        <v>26</v>
      </c>
      <c r="D32" s="41" t="s">
        <v>22</v>
      </c>
      <c r="E32" s="42">
        <v>40</v>
      </c>
      <c r="F32" s="42">
        <v>55</v>
      </c>
      <c r="G32" s="42">
        <f>'Monthly expenses'!$E32-'Monthly expenses'!$F32</f>
        <v>-15</v>
      </c>
      <c r="H32" s="8"/>
    </row>
    <row r="33" spans="2:8" ht="30" customHeight="1" x14ac:dyDescent="0.45">
      <c r="B33" s="8"/>
      <c r="C33" s="41" t="s">
        <v>71</v>
      </c>
      <c r="D33" s="41" t="s">
        <v>22</v>
      </c>
      <c r="E33" s="42">
        <v>25</v>
      </c>
      <c r="F33" s="42">
        <v>22</v>
      </c>
      <c r="G33" s="42">
        <f>'Monthly expenses'!$E33-'Monthly expenses'!$F33</f>
        <v>3</v>
      </c>
      <c r="H33" s="8"/>
    </row>
    <row r="34" spans="2:8" ht="30" customHeight="1" x14ac:dyDescent="0.45">
      <c r="B34" s="8"/>
      <c r="C34" s="41" t="s">
        <v>72</v>
      </c>
      <c r="D34" s="41" t="s">
        <v>22</v>
      </c>
      <c r="E34" s="42">
        <v>25</v>
      </c>
      <c r="F34" s="42">
        <v>26</v>
      </c>
      <c r="G34" s="42">
        <f>'Monthly expenses'!$E34-'Monthly expenses'!$F34</f>
        <v>-1</v>
      </c>
      <c r="H34" s="8"/>
    </row>
    <row r="35" spans="2:8" ht="30" customHeight="1" x14ac:dyDescent="0.45">
      <c r="B35" s="8"/>
      <c r="C35" s="41" t="s">
        <v>27</v>
      </c>
      <c r="D35" s="41" t="s">
        <v>28</v>
      </c>
      <c r="E35" s="42">
        <v>400</v>
      </c>
      <c r="F35" s="42">
        <v>400</v>
      </c>
      <c r="G35" s="42">
        <f>'Monthly expenses'!$E35-'Monthly expenses'!$F35</f>
        <v>0</v>
      </c>
      <c r="H35" s="8"/>
    </row>
    <row r="36" spans="2:8" ht="30" customHeight="1" x14ac:dyDescent="0.45">
      <c r="B36" s="8"/>
      <c r="C36" s="41" t="s">
        <v>29</v>
      </c>
      <c r="D36" s="41" t="s">
        <v>28</v>
      </c>
      <c r="E36" s="42">
        <v>400</v>
      </c>
      <c r="F36" s="42">
        <v>400</v>
      </c>
      <c r="G36" s="42">
        <f>'Monthly expenses'!$E36-'Monthly expenses'!$F36</f>
        <v>0</v>
      </c>
      <c r="H36" s="8"/>
    </row>
    <row r="37" spans="2:8" ht="30" customHeight="1" x14ac:dyDescent="0.45">
      <c r="B37" s="8"/>
      <c r="C37" s="41" t="s">
        <v>30</v>
      </c>
      <c r="D37" s="41" t="s">
        <v>28</v>
      </c>
      <c r="E37" s="42">
        <v>100</v>
      </c>
      <c r="F37" s="42">
        <v>100</v>
      </c>
      <c r="G37" s="42">
        <f>'Monthly expenses'!$E37-'Monthly expenses'!$F37</f>
        <v>0</v>
      </c>
      <c r="H37" s="8"/>
    </row>
    <row r="38" spans="2:8" ht="30" customHeight="1" x14ac:dyDescent="0.45">
      <c r="B38" s="8"/>
      <c r="C38" s="41" t="s">
        <v>31</v>
      </c>
      <c r="D38" s="41" t="s">
        <v>32</v>
      </c>
      <c r="E38" s="42">
        <v>200</v>
      </c>
      <c r="F38" s="42">
        <v>200</v>
      </c>
      <c r="G38" s="42">
        <f>'Monthly expenses'!$E38-'Monthly expenses'!$F38</f>
        <v>0</v>
      </c>
      <c r="H38" s="8"/>
    </row>
    <row r="39" spans="2:8" ht="30" customHeight="1" x14ac:dyDescent="0.45">
      <c r="B39" s="8"/>
      <c r="C39" s="41" t="s">
        <v>33</v>
      </c>
      <c r="D39" s="41" t="s">
        <v>32</v>
      </c>
      <c r="E39" s="42"/>
      <c r="F39" s="42"/>
      <c r="G39" s="42">
        <f>'Monthly expenses'!$E39-'Monthly expenses'!$F39</f>
        <v>0</v>
      </c>
      <c r="H39" s="8"/>
    </row>
    <row r="40" spans="2:8" ht="30" customHeight="1" x14ac:dyDescent="0.45">
      <c r="B40" s="8"/>
      <c r="C40" s="41" t="s">
        <v>34</v>
      </c>
      <c r="D40" s="41" t="s">
        <v>32</v>
      </c>
      <c r="E40" s="42"/>
      <c r="F40" s="42"/>
      <c r="G40" s="42">
        <f>'Monthly expenses'!$E40-'Monthly expenses'!$F40</f>
        <v>0</v>
      </c>
      <c r="H40" s="8"/>
    </row>
    <row r="41" spans="2:8" ht="30" customHeight="1" x14ac:dyDescent="0.45">
      <c r="B41" s="8"/>
      <c r="C41" s="41" t="s">
        <v>35</v>
      </c>
      <c r="D41" s="41" t="s">
        <v>32</v>
      </c>
      <c r="E41" s="42"/>
      <c r="F41" s="42"/>
      <c r="G41" s="42">
        <f>'Monthly expenses'!$E41-'Monthly expenses'!$F41</f>
        <v>0</v>
      </c>
      <c r="H41" s="8"/>
    </row>
    <row r="42" spans="2:8" ht="30" customHeight="1" x14ac:dyDescent="0.45">
      <c r="B42" s="8"/>
      <c r="C42" s="41" t="s">
        <v>36</v>
      </c>
      <c r="D42" s="41" t="s">
        <v>32</v>
      </c>
      <c r="E42" s="42"/>
      <c r="F42" s="42"/>
      <c r="G42" s="42">
        <f>'Monthly expenses'!$E42-'Monthly expenses'!$F42</f>
        <v>0</v>
      </c>
      <c r="H42" s="8"/>
    </row>
    <row r="43" spans="2:8" ht="30" customHeight="1" x14ac:dyDescent="0.45">
      <c r="B43" s="8"/>
      <c r="C43" s="41" t="s">
        <v>37</v>
      </c>
      <c r="D43" s="41" t="s">
        <v>82</v>
      </c>
      <c r="E43" s="42">
        <v>150</v>
      </c>
      <c r="F43" s="42">
        <v>140</v>
      </c>
      <c r="G43" s="42">
        <f>'Monthly expenses'!$E43-'Monthly expenses'!$F43</f>
        <v>10</v>
      </c>
      <c r="H43" s="8"/>
    </row>
    <row r="44" spans="2:8" ht="30" customHeight="1" x14ac:dyDescent="0.45">
      <c r="B44" s="8"/>
      <c r="C44" s="41" t="s">
        <v>73</v>
      </c>
      <c r="D44" s="41" t="s">
        <v>82</v>
      </c>
      <c r="E44" s="42"/>
      <c r="F44" s="42"/>
      <c r="G44" s="42">
        <f>'Monthly expenses'!$E44-'Monthly expenses'!$F44</f>
        <v>0</v>
      </c>
      <c r="H44" s="8"/>
    </row>
    <row r="45" spans="2:8" ht="30" customHeight="1" x14ac:dyDescent="0.45">
      <c r="B45" s="8"/>
      <c r="C45" s="41" t="s">
        <v>74</v>
      </c>
      <c r="D45" s="41" t="s">
        <v>82</v>
      </c>
      <c r="E45" s="42"/>
      <c r="F45" s="42"/>
      <c r="G45" s="42">
        <f>'Monthly expenses'!$E45-'Monthly expenses'!$F45</f>
        <v>0</v>
      </c>
      <c r="H45" s="8"/>
    </row>
    <row r="46" spans="2:8" ht="30" customHeight="1" x14ac:dyDescent="0.45">
      <c r="B46" s="8"/>
      <c r="C46" s="41" t="s">
        <v>75</v>
      </c>
      <c r="D46" s="41" t="s">
        <v>82</v>
      </c>
      <c r="E46" s="42"/>
      <c r="F46" s="42"/>
      <c r="G46" s="42">
        <f>'Monthly expenses'!$E46-'Monthly expenses'!$F46</f>
        <v>0</v>
      </c>
      <c r="H46" s="8"/>
    </row>
    <row r="47" spans="2:8" ht="30" customHeight="1" x14ac:dyDescent="0.45">
      <c r="B47" s="8"/>
      <c r="C47" s="41" t="s">
        <v>12</v>
      </c>
      <c r="D47" s="41" t="s">
        <v>82</v>
      </c>
      <c r="E47" s="42"/>
      <c r="F47" s="42"/>
      <c r="G47" s="42">
        <f>'Monthly expenses'!$E47-'Monthly expenses'!$F47</f>
        <v>0</v>
      </c>
      <c r="H47" s="8"/>
    </row>
    <row r="48" spans="2:8" ht="30" customHeight="1" x14ac:dyDescent="0.45">
      <c r="B48" s="8"/>
      <c r="C48" s="41" t="s">
        <v>16</v>
      </c>
      <c r="D48" s="41" t="s">
        <v>38</v>
      </c>
      <c r="E48" s="42">
        <v>150</v>
      </c>
      <c r="F48" s="42">
        <v>75</v>
      </c>
      <c r="G48" s="42">
        <f>'Monthly expenses'!$E48-'Monthly expenses'!$F48</f>
        <v>75</v>
      </c>
      <c r="H48" s="8"/>
    </row>
    <row r="49" spans="2:8" ht="30" customHeight="1" x14ac:dyDescent="0.45">
      <c r="B49" s="8"/>
      <c r="C49" s="41" t="s">
        <v>39</v>
      </c>
      <c r="D49" s="41" t="s">
        <v>38</v>
      </c>
      <c r="E49" s="42">
        <v>20</v>
      </c>
      <c r="F49" s="42">
        <v>25</v>
      </c>
      <c r="G49" s="42">
        <f>'Monthly expenses'!$E49-'Monthly expenses'!$F49</f>
        <v>-5</v>
      </c>
      <c r="H49" s="8"/>
    </row>
    <row r="50" spans="2:8" ht="30" customHeight="1" x14ac:dyDescent="0.45">
      <c r="B50" s="8"/>
      <c r="C50" s="41" t="s">
        <v>12</v>
      </c>
      <c r="D50" s="41" t="s">
        <v>38</v>
      </c>
      <c r="E50" s="42"/>
      <c r="F50" s="42"/>
      <c r="G50" s="42">
        <f>'Monthly expenses'!$E50-'Monthly expenses'!$F50</f>
        <v>0</v>
      </c>
      <c r="H50" s="8"/>
    </row>
    <row r="51" spans="2:8" ht="30" customHeight="1" x14ac:dyDescent="0.45">
      <c r="B51" s="8"/>
      <c r="C51" s="41" t="s">
        <v>40</v>
      </c>
      <c r="D51" s="41" t="s">
        <v>38</v>
      </c>
      <c r="E51" s="42"/>
      <c r="F51" s="42"/>
      <c r="G51" s="42">
        <f>'Monthly expenses'!$E51-'Monthly expenses'!$F51</f>
        <v>0</v>
      </c>
      <c r="H51" s="8"/>
    </row>
    <row r="52" spans="2:8" ht="30" customHeight="1" x14ac:dyDescent="0.45">
      <c r="B52" s="8"/>
      <c r="C52" s="41" t="s">
        <v>76</v>
      </c>
      <c r="D52" s="41" t="s">
        <v>41</v>
      </c>
      <c r="E52" s="42">
        <v>200</v>
      </c>
      <c r="F52" s="42">
        <v>200</v>
      </c>
      <c r="G52" s="42">
        <f>'Monthly expenses'!$E52-'Monthly expenses'!$F52</f>
        <v>0</v>
      </c>
      <c r="H52" s="8"/>
    </row>
    <row r="53" spans="2:8" ht="30" customHeight="1" x14ac:dyDescent="0.45">
      <c r="B53" s="8"/>
      <c r="C53" s="41" t="s">
        <v>77</v>
      </c>
      <c r="D53" s="41" t="s">
        <v>41</v>
      </c>
      <c r="E53" s="42"/>
      <c r="F53" s="42"/>
      <c r="G53" s="42">
        <f>'Monthly expenses'!$E53-'Monthly expenses'!$F53</f>
        <v>0</v>
      </c>
      <c r="H53" s="8"/>
    </row>
    <row r="54" spans="2:8" ht="30" customHeight="1" x14ac:dyDescent="0.45">
      <c r="B54" s="8"/>
      <c r="C54" s="41" t="s">
        <v>42</v>
      </c>
      <c r="D54" s="41" t="s">
        <v>43</v>
      </c>
      <c r="E54" s="42">
        <v>300</v>
      </c>
      <c r="F54" s="42">
        <v>300</v>
      </c>
      <c r="G54" s="42">
        <f>'Monthly expenses'!$E54-'Monthly expenses'!$F54</f>
        <v>0</v>
      </c>
      <c r="H54" s="8"/>
    </row>
    <row r="55" spans="2:8" ht="30" customHeight="1" x14ac:dyDescent="0.45">
      <c r="B55" s="8"/>
      <c r="C55" s="41" t="s">
        <v>44</v>
      </c>
      <c r="D55" s="41" t="s">
        <v>43</v>
      </c>
      <c r="E55" s="42"/>
      <c r="F55" s="42"/>
      <c r="G55" s="42">
        <f>'Monthly expenses'!$E55-'Monthly expenses'!$F55</f>
        <v>0</v>
      </c>
      <c r="H55" s="8"/>
    </row>
    <row r="56" spans="2:8" ht="30" customHeight="1" x14ac:dyDescent="0.45">
      <c r="B56" s="8"/>
      <c r="C56" s="41" t="s">
        <v>45</v>
      </c>
      <c r="D56" s="41" t="s">
        <v>43</v>
      </c>
      <c r="E56" s="42"/>
      <c r="F56" s="42"/>
      <c r="G56" s="42">
        <f>'Monthly expenses'!$E56-'Monthly expenses'!$F56</f>
        <v>0</v>
      </c>
      <c r="H56" s="8"/>
    </row>
    <row r="57" spans="2:8" ht="30" customHeight="1" x14ac:dyDescent="0.45">
      <c r="B57" s="8"/>
      <c r="C57" s="41" t="s">
        <v>78</v>
      </c>
      <c r="D57" s="41" t="s">
        <v>46</v>
      </c>
      <c r="E57" s="42">
        <v>100</v>
      </c>
      <c r="F57" s="42">
        <v>150</v>
      </c>
      <c r="G57" s="42">
        <f>'Monthly expenses'!$E57-'Monthly expenses'!$F57</f>
        <v>-50</v>
      </c>
      <c r="H57" s="8"/>
    </row>
    <row r="58" spans="2:8" ht="30" customHeight="1" x14ac:dyDescent="0.45">
      <c r="B58" s="8"/>
      <c r="C58" s="41" t="s">
        <v>47</v>
      </c>
      <c r="D58" s="41" t="s">
        <v>46</v>
      </c>
      <c r="E58" s="42">
        <v>450</v>
      </c>
      <c r="F58" s="42">
        <v>400</v>
      </c>
      <c r="G58" s="42">
        <f>'Monthly expenses'!$E58-'Monthly expenses'!$F58</f>
        <v>50</v>
      </c>
      <c r="H58" s="8"/>
    </row>
    <row r="59" spans="2:8" ht="30" customHeight="1" x14ac:dyDescent="0.45">
      <c r="B59" s="8"/>
      <c r="C59" s="41" t="s">
        <v>28</v>
      </c>
      <c r="D59" s="41" t="s">
        <v>46</v>
      </c>
      <c r="E59" s="42">
        <v>300</v>
      </c>
      <c r="F59" s="42">
        <v>300</v>
      </c>
      <c r="G59" s="42">
        <f>'Monthly expenses'!$E59-'Monthly expenses'!$F59</f>
        <v>0</v>
      </c>
      <c r="H59" s="8"/>
    </row>
    <row r="60" spans="2:8" ht="30" customHeight="1" x14ac:dyDescent="0.45">
      <c r="B60" s="8"/>
      <c r="C60" s="41" t="s">
        <v>48</v>
      </c>
      <c r="D60" s="41" t="s">
        <v>46</v>
      </c>
      <c r="E60" s="42">
        <v>25</v>
      </c>
      <c r="F60" s="42">
        <v>25</v>
      </c>
      <c r="G60" s="42">
        <f>'Monthly expenses'!$E60-'Monthly expenses'!$F60</f>
        <v>0</v>
      </c>
      <c r="H60" s="8"/>
    </row>
    <row r="61" spans="2:8" ht="30" customHeight="1" x14ac:dyDescent="0.45">
      <c r="B61" s="8"/>
      <c r="C61" s="41" t="s">
        <v>25</v>
      </c>
      <c r="D61" s="41" t="s">
        <v>46</v>
      </c>
      <c r="E61" s="42">
        <v>100</v>
      </c>
      <c r="F61" s="42">
        <v>50</v>
      </c>
      <c r="G61" s="42">
        <f>'Monthly expenses'!$E61-'Monthly expenses'!$F61</f>
        <v>50</v>
      </c>
      <c r="H61" s="8"/>
    </row>
    <row r="62" spans="2:8" ht="30" customHeight="1" x14ac:dyDescent="0.45">
      <c r="B62" s="8"/>
      <c r="C62" s="41" t="s">
        <v>79</v>
      </c>
      <c r="D62" s="41" t="s">
        <v>46</v>
      </c>
      <c r="E62" s="42"/>
      <c r="F62" s="42"/>
      <c r="G62" s="42">
        <f>'Monthly expenses'!$E62-'Monthly expenses'!$F62</f>
        <v>0</v>
      </c>
      <c r="H62" s="8"/>
    </row>
    <row r="63" spans="2:8" ht="30" customHeight="1" x14ac:dyDescent="0.45">
      <c r="B63" s="8"/>
      <c r="C63" s="41" t="s">
        <v>80</v>
      </c>
      <c r="D63" s="41" t="s">
        <v>46</v>
      </c>
      <c r="E63" s="42">
        <v>450</v>
      </c>
      <c r="F63" s="42">
        <v>450</v>
      </c>
      <c r="G63" s="42">
        <f>'Monthly expenses'!$E63-'Monthly expenses'!$F63</f>
        <v>0</v>
      </c>
      <c r="H63" s="8"/>
    </row>
    <row r="64" spans="2:8" ht="30" customHeight="1" x14ac:dyDescent="0.45">
      <c r="B64" s="8"/>
      <c r="C64" s="9"/>
      <c r="D64" s="9"/>
      <c r="E64" s="9"/>
      <c r="F64" s="9"/>
      <c r="G64" s="9"/>
      <c r="H64" s="8"/>
    </row>
    <row r="65" ht="30" customHeight="1" x14ac:dyDescent="0.45"/>
    <row r="66" ht="30" customHeight="1" x14ac:dyDescent="0.45"/>
    <row r="67" ht="30" customHeight="1" x14ac:dyDescent="0.45"/>
    <row r="68" ht="25" customHeight="1" x14ac:dyDescent="0.45"/>
    <row r="69" ht="25" customHeight="1" x14ac:dyDescent="0.45"/>
  </sheetData>
  <mergeCells count="1">
    <mergeCell ref="C2:E2"/>
  </mergeCells>
  <conditionalFormatting sqref="G4:G63">
    <cfRule type="cellIs" dxfId="1" priority="1" operator="lessThan">
      <formula>0</formula>
    </cfRule>
  </conditionalFormatting>
  <dataValidations count="1">
    <dataValidation type="list" allowBlank="1" showInputMessage="1" showErrorMessage="1" sqref="D5:D63" xr:uid="{00000000-0002-0000-0100-000000000000}">
      <formula1>List_ExpenseCategories</formula1>
    </dataValidation>
  </dataValidations>
  <pageMargins left="0.5" right="0.5" top="0.5" bottom="0.5" header="0.3" footer="0.3"/>
  <pageSetup fitToHeight="0"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8F0D585E-B98F-4408-8F81-D6D224D0C51D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J6:J14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18A38-7516-49C0-AD89-7C048EC36DD6}">
  <dimension ref="B1:J67"/>
  <sheetViews>
    <sheetView topLeftCell="A4" workbookViewId="0">
      <selection activeCell="J12" sqref="J12"/>
    </sheetView>
  </sheetViews>
  <sheetFormatPr defaultRowHeight="15" x14ac:dyDescent="0.45"/>
  <cols>
    <col min="9" max="9" width="20.73046875" customWidth="1"/>
    <col min="10" max="10" width="13.46484375" customWidth="1"/>
  </cols>
  <sheetData>
    <row r="1" spans="2:10" ht="15.45" thickBot="1" x14ac:dyDescent="0.5"/>
    <row r="2" spans="2:10" ht="66.45" thickTop="1" x14ac:dyDescent="1.85">
      <c r="B2" s="56"/>
      <c r="C2" s="57" t="s">
        <v>41</v>
      </c>
      <c r="D2" s="58"/>
      <c r="E2" s="58"/>
      <c r="F2" s="59"/>
      <c r="G2" s="56"/>
    </row>
    <row r="3" spans="2:10" x14ac:dyDescent="0.45">
      <c r="B3" s="51"/>
      <c r="C3" s="52"/>
      <c r="D3" s="52"/>
      <c r="E3" s="53"/>
      <c r="F3" s="53"/>
      <c r="G3" s="51"/>
    </row>
    <row r="4" spans="2:10" ht="17.600000000000001" x14ac:dyDescent="0.45">
      <c r="B4" s="51"/>
      <c r="C4" s="55" t="s">
        <v>86</v>
      </c>
      <c r="D4" s="55" t="s">
        <v>87</v>
      </c>
      <c r="E4" s="55" t="s">
        <v>88</v>
      </c>
      <c r="F4" s="55" t="s">
        <v>49</v>
      </c>
      <c r="G4" s="51"/>
    </row>
    <row r="5" spans="2:10" ht="35.15" x14ac:dyDescent="0.45">
      <c r="B5" s="51"/>
      <c r="C5" s="49">
        <v>44256</v>
      </c>
      <c r="D5" s="50"/>
      <c r="E5" s="50"/>
      <c r="F5" s="50">
        <v>10000</v>
      </c>
      <c r="G5" s="54"/>
      <c r="I5" s="46" t="s">
        <v>92</v>
      </c>
      <c r="J5" s="45"/>
    </row>
    <row r="6" spans="2:10" ht="35.15" x14ac:dyDescent="0.45">
      <c r="B6" s="51"/>
      <c r="C6" s="49">
        <v>44287</v>
      </c>
      <c r="D6" s="50">
        <f t="shared" ref="D6:D65" si="0">$J$9*F5</f>
        <v>12.5</v>
      </c>
      <c r="E6" s="50">
        <v>500</v>
      </c>
      <c r="F6" s="50">
        <f>F5+D6+E6</f>
        <v>10512.5</v>
      </c>
      <c r="G6" s="51"/>
      <c r="I6" s="45" t="s">
        <v>85</v>
      </c>
      <c r="J6" s="47">
        <v>1.4999999999999999E-2</v>
      </c>
    </row>
    <row r="7" spans="2:10" ht="17.600000000000001" x14ac:dyDescent="0.45">
      <c r="B7" s="51"/>
      <c r="C7" s="49">
        <v>44317</v>
      </c>
      <c r="D7" s="50">
        <f t="shared" si="0"/>
        <v>13.140625</v>
      </c>
      <c r="E7" s="50">
        <v>500</v>
      </c>
      <c r="F7" s="50">
        <f t="shared" ref="F7:F65" si="1">F6+D7+E7</f>
        <v>11025.640625</v>
      </c>
      <c r="G7" s="51"/>
      <c r="I7" s="45"/>
    </row>
    <row r="8" spans="2:10" ht="35.15" x14ac:dyDescent="0.45">
      <c r="B8" s="51"/>
      <c r="C8" s="49">
        <v>44348</v>
      </c>
      <c r="D8" s="50">
        <f t="shared" si="0"/>
        <v>13.78205078125</v>
      </c>
      <c r="E8" s="50">
        <v>500</v>
      </c>
      <c r="F8" s="50">
        <f t="shared" si="1"/>
        <v>11539.42267578125</v>
      </c>
      <c r="G8" s="51"/>
      <c r="I8" s="46" t="s">
        <v>93</v>
      </c>
    </row>
    <row r="9" spans="2:10" ht="70.3" x14ac:dyDescent="0.45">
      <c r="B9" s="51"/>
      <c r="C9" s="49">
        <v>44378</v>
      </c>
      <c r="D9" s="50">
        <f t="shared" si="0"/>
        <v>14.424278344726563</v>
      </c>
      <c r="E9" s="50">
        <v>500</v>
      </c>
      <c r="F9" s="50">
        <f t="shared" si="1"/>
        <v>12053.846954125976</v>
      </c>
      <c r="G9" s="51"/>
      <c r="I9" s="45" t="s">
        <v>89</v>
      </c>
      <c r="J9" s="48">
        <f>J6/12</f>
        <v>1.25E-3</v>
      </c>
    </row>
    <row r="10" spans="2:10" x14ac:dyDescent="0.45">
      <c r="B10" s="51"/>
      <c r="C10" s="49">
        <v>44409</v>
      </c>
      <c r="D10" s="50">
        <f t="shared" si="0"/>
        <v>15.067308692657472</v>
      </c>
      <c r="E10" s="50">
        <v>500</v>
      </c>
      <c r="F10" s="50">
        <f t="shared" si="1"/>
        <v>12568.914262818635</v>
      </c>
      <c r="G10" s="51"/>
      <c r="J10" s="43"/>
    </row>
    <row r="11" spans="2:10" ht="52.75" x14ac:dyDescent="0.45">
      <c r="B11" s="51"/>
      <c r="C11" s="49">
        <v>44440</v>
      </c>
      <c r="D11" s="50">
        <f t="shared" si="0"/>
        <v>15.711142828523293</v>
      </c>
      <c r="E11" s="50">
        <v>500</v>
      </c>
      <c r="F11" s="50">
        <f t="shared" si="1"/>
        <v>13084.625405647157</v>
      </c>
      <c r="G11" s="51"/>
      <c r="I11" s="45" t="s">
        <v>91</v>
      </c>
      <c r="J11" s="48">
        <f>SUM(E5:E65)</f>
        <v>30000</v>
      </c>
    </row>
    <row r="12" spans="2:10" ht="52.75" x14ac:dyDescent="0.45">
      <c r="B12" s="51"/>
      <c r="C12" s="49">
        <v>44470</v>
      </c>
      <c r="D12" s="50">
        <f t="shared" si="0"/>
        <v>16.355781757058946</v>
      </c>
      <c r="E12" s="50">
        <v>500</v>
      </c>
      <c r="F12" s="50">
        <f t="shared" si="1"/>
        <v>13600.981187404215</v>
      </c>
      <c r="G12" s="51"/>
      <c r="I12" s="45" t="s">
        <v>90</v>
      </c>
      <c r="J12" s="48">
        <f>F65-F5-J11</f>
        <v>1911.8040082004372</v>
      </c>
    </row>
    <row r="13" spans="2:10" x14ac:dyDescent="0.45">
      <c r="B13" s="51"/>
      <c r="C13" s="49">
        <v>44501</v>
      </c>
      <c r="D13" s="50">
        <f t="shared" si="0"/>
        <v>17.00122648425527</v>
      </c>
      <c r="E13" s="50">
        <v>500</v>
      </c>
      <c r="F13" s="50">
        <f t="shared" si="1"/>
        <v>14117.982413888471</v>
      </c>
      <c r="G13" s="51"/>
    </row>
    <row r="14" spans="2:10" x14ac:dyDescent="0.45">
      <c r="B14" s="51"/>
      <c r="C14" s="49">
        <v>44531</v>
      </c>
      <c r="D14" s="50">
        <f t="shared" si="0"/>
        <v>17.647478017360587</v>
      </c>
      <c r="E14" s="50">
        <v>500</v>
      </c>
      <c r="F14" s="50">
        <f t="shared" si="1"/>
        <v>14635.629891905832</v>
      </c>
      <c r="G14" s="51"/>
    </row>
    <row r="15" spans="2:10" x14ac:dyDescent="0.45">
      <c r="B15" s="51"/>
      <c r="C15" s="49">
        <v>44562</v>
      </c>
      <c r="D15" s="50">
        <f t="shared" si="0"/>
        <v>18.294537364882292</v>
      </c>
      <c r="E15" s="50">
        <v>500</v>
      </c>
      <c r="F15" s="50">
        <f t="shared" si="1"/>
        <v>15153.924429270714</v>
      </c>
      <c r="G15" s="51"/>
    </row>
    <row r="16" spans="2:10" x14ac:dyDescent="0.45">
      <c r="B16" s="51"/>
      <c r="C16" s="49">
        <v>44593</v>
      </c>
      <c r="D16" s="50">
        <f t="shared" si="0"/>
        <v>18.942405536588392</v>
      </c>
      <c r="E16" s="50">
        <v>500</v>
      </c>
      <c r="F16" s="50">
        <f t="shared" si="1"/>
        <v>15672.866834807302</v>
      </c>
      <c r="G16" s="51"/>
    </row>
    <row r="17" spans="2:7" x14ac:dyDescent="0.45">
      <c r="B17" s="51"/>
      <c r="C17" s="49">
        <v>44621</v>
      </c>
      <c r="D17" s="50">
        <f t="shared" si="0"/>
        <v>19.591083543509129</v>
      </c>
      <c r="E17" s="50">
        <v>500</v>
      </c>
      <c r="F17" s="50">
        <f t="shared" si="1"/>
        <v>16192.457918350812</v>
      </c>
      <c r="G17" s="51"/>
    </row>
    <row r="18" spans="2:7" x14ac:dyDescent="0.45">
      <c r="B18" s="51"/>
      <c r="C18" s="49">
        <v>44652</v>
      </c>
      <c r="D18" s="50">
        <f t="shared" si="0"/>
        <v>20.240572397938514</v>
      </c>
      <c r="E18" s="50">
        <v>500</v>
      </c>
      <c r="F18" s="50">
        <f t="shared" si="1"/>
        <v>16712.698490748749</v>
      </c>
      <c r="G18" s="51"/>
    </row>
    <row r="19" spans="2:7" x14ac:dyDescent="0.45">
      <c r="B19" s="51"/>
      <c r="C19" s="49">
        <v>44682</v>
      </c>
      <c r="D19" s="50">
        <f t="shared" si="0"/>
        <v>20.890873113435937</v>
      </c>
      <c r="E19" s="50">
        <v>500</v>
      </c>
      <c r="F19" s="50">
        <f t="shared" si="1"/>
        <v>17233.589363862186</v>
      </c>
      <c r="G19" s="51"/>
    </row>
    <row r="20" spans="2:7" x14ac:dyDescent="0.45">
      <c r="B20" s="51"/>
      <c r="C20" s="49">
        <v>44713</v>
      </c>
      <c r="D20" s="50">
        <f t="shared" si="0"/>
        <v>21.541986704827732</v>
      </c>
      <c r="E20" s="50">
        <v>500</v>
      </c>
      <c r="F20" s="50">
        <f t="shared" si="1"/>
        <v>17755.131350567015</v>
      </c>
      <c r="G20" s="51"/>
    </row>
    <row r="21" spans="2:7" x14ac:dyDescent="0.45">
      <c r="B21" s="51"/>
      <c r="C21" s="49">
        <v>44743</v>
      </c>
      <c r="D21" s="50">
        <f t="shared" si="0"/>
        <v>22.193914188208769</v>
      </c>
      <c r="E21" s="50">
        <v>500</v>
      </c>
      <c r="F21" s="50">
        <f t="shared" si="1"/>
        <v>18277.325264755225</v>
      </c>
      <c r="G21" s="51"/>
    </row>
    <row r="22" spans="2:7" x14ac:dyDescent="0.45">
      <c r="B22" s="51"/>
      <c r="C22" s="49">
        <v>44774</v>
      </c>
      <c r="D22" s="50">
        <f t="shared" si="0"/>
        <v>22.846656580944032</v>
      </c>
      <c r="E22" s="50">
        <v>500</v>
      </c>
      <c r="F22" s="50">
        <f t="shared" si="1"/>
        <v>18800.171921336168</v>
      </c>
      <c r="G22" s="51"/>
    </row>
    <row r="23" spans="2:7" x14ac:dyDescent="0.45">
      <c r="B23" s="51"/>
      <c r="C23" s="49">
        <v>44805</v>
      </c>
      <c r="D23" s="50">
        <f t="shared" si="0"/>
        <v>23.500214901670212</v>
      </c>
      <c r="E23" s="50">
        <v>500</v>
      </c>
      <c r="F23" s="50">
        <f t="shared" si="1"/>
        <v>19323.672136237838</v>
      </c>
      <c r="G23" s="51"/>
    </row>
    <row r="24" spans="2:7" x14ac:dyDescent="0.45">
      <c r="B24" s="51"/>
      <c r="C24" s="49">
        <v>44835</v>
      </c>
      <c r="D24" s="50">
        <f t="shared" si="0"/>
        <v>24.154590170297297</v>
      </c>
      <c r="E24" s="50">
        <v>500</v>
      </c>
      <c r="F24" s="50">
        <f t="shared" si="1"/>
        <v>19847.826726408133</v>
      </c>
      <c r="G24" s="51"/>
    </row>
    <row r="25" spans="2:7" x14ac:dyDescent="0.45">
      <c r="B25" s="51"/>
      <c r="C25" s="49">
        <v>44866</v>
      </c>
      <c r="D25" s="50">
        <f t="shared" si="0"/>
        <v>24.809783408010166</v>
      </c>
      <c r="E25" s="50">
        <v>500</v>
      </c>
      <c r="F25" s="50">
        <f t="shared" si="1"/>
        <v>20372.636509816144</v>
      </c>
      <c r="G25" s="51"/>
    </row>
    <row r="26" spans="2:7" x14ac:dyDescent="0.45">
      <c r="B26" s="51"/>
      <c r="C26" s="49">
        <v>44896</v>
      </c>
      <c r="D26" s="50">
        <f t="shared" si="0"/>
        <v>25.46579563727018</v>
      </c>
      <c r="E26" s="50">
        <v>500</v>
      </c>
      <c r="F26" s="50">
        <f t="shared" si="1"/>
        <v>20898.102305453413</v>
      </c>
      <c r="G26" s="51"/>
    </row>
    <row r="27" spans="2:7" x14ac:dyDescent="0.45">
      <c r="B27" s="51"/>
      <c r="C27" s="49">
        <v>44927</v>
      </c>
      <c r="D27" s="50">
        <f t="shared" si="0"/>
        <v>26.122627881816765</v>
      </c>
      <c r="E27" s="50">
        <v>500</v>
      </c>
      <c r="F27" s="50">
        <f t="shared" si="1"/>
        <v>21424.22493333523</v>
      </c>
      <c r="G27" s="51"/>
    </row>
    <row r="28" spans="2:7" x14ac:dyDescent="0.45">
      <c r="B28" s="51"/>
      <c r="C28" s="49">
        <v>44958</v>
      </c>
      <c r="D28" s="50">
        <f t="shared" si="0"/>
        <v>26.780281166669038</v>
      </c>
      <c r="E28" s="50">
        <v>500</v>
      </c>
      <c r="F28" s="50">
        <f t="shared" si="1"/>
        <v>21951.0052145019</v>
      </c>
      <c r="G28" s="51"/>
    </row>
    <row r="29" spans="2:7" x14ac:dyDescent="0.45">
      <c r="B29" s="51"/>
      <c r="C29" s="49">
        <v>44986</v>
      </c>
      <c r="D29" s="50">
        <f t="shared" si="0"/>
        <v>27.438756518127377</v>
      </c>
      <c r="E29" s="50">
        <v>500</v>
      </c>
      <c r="F29" s="50">
        <f t="shared" si="1"/>
        <v>22478.443971020028</v>
      </c>
      <c r="G29" s="51"/>
    </row>
    <row r="30" spans="2:7" x14ac:dyDescent="0.45">
      <c r="B30" s="51"/>
      <c r="C30" s="49">
        <v>45017</v>
      </c>
      <c r="D30" s="50">
        <f t="shared" si="0"/>
        <v>28.098054963775034</v>
      </c>
      <c r="E30" s="50">
        <v>500</v>
      </c>
      <c r="F30" s="50">
        <f t="shared" si="1"/>
        <v>23006.542025983803</v>
      </c>
      <c r="G30" s="51"/>
    </row>
    <row r="31" spans="2:7" x14ac:dyDescent="0.45">
      <c r="B31" s="51"/>
      <c r="C31" s="49">
        <v>45047</v>
      </c>
      <c r="D31" s="50">
        <f t="shared" si="0"/>
        <v>28.758177532479753</v>
      </c>
      <c r="E31" s="50">
        <v>500</v>
      </c>
      <c r="F31" s="50">
        <f t="shared" si="1"/>
        <v>23535.300203516283</v>
      </c>
      <c r="G31" s="51"/>
    </row>
    <row r="32" spans="2:7" x14ac:dyDescent="0.45">
      <c r="B32" s="51"/>
      <c r="C32" s="49">
        <v>45078</v>
      </c>
      <c r="D32" s="50">
        <f t="shared" si="0"/>
        <v>29.419125254395354</v>
      </c>
      <c r="E32" s="50">
        <v>500</v>
      </c>
      <c r="F32" s="50">
        <f t="shared" si="1"/>
        <v>24064.71932877068</v>
      </c>
      <c r="G32" s="51"/>
    </row>
    <row r="33" spans="2:7" x14ac:dyDescent="0.45">
      <c r="B33" s="51"/>
      <c r="C33" s="49">
        <v>45108</v>
      </c>
      <c r="D33" s="50">
        <f t="shared" si="0"/>
        <v>30.080899160963352</v>
      </c>
      <c r="E33" s="50">
        <v>500</v>
      </c>
      <c r="F33" s="50">
        <f t="shared" si="1"/>
        <v>24594.800227931642</v>
      </c>
      <c r="G33" s="51"/>
    </row>
    <row r="34" spans="2:7" x14ac:dyDescent="0.45">
      <c r="B34" s="51"/>
      <c r="C34" s="49">
        <v>45139</v>
      </c>
      <c r="D34" s="50">
        <f t="shared" si="0"/>
        <v>30.743500284914553</v>
      </c>
      <c r="E34" s="50">
        <v>500</v>
      </c>
      <c r="F34" s="50">
        <f t="shared" si="1"/>
        <v>25125.543728216559</v>
      </c>
      <c r="G34" s="51"/>
    </row>
    <row r="35" spans="2:7" x14ac:dyDescent="0.45">
      <c r="B35" s="51"/>
      <c r="C35" s="49">
        <v>45170</v>
      </c>
      <c r="D35" s="50">
        <f t="shared" si="0"/>
        <v>31.406929660270698</v>
      </c>
      <c r="E35" s="50">
        <v>500</v>
      </c>
      <c r="F35" s="50">
        <f t="shared" si="1"/>
        <v>25656.950657876831</v>
      </c>
      <c r="G35" s="51"/>
    </row>
    <row r="36" spans="2:7" x14ac:dyDescent="0.45">
      <c r="B36" s="51"/>
      <c r="C36" s="49">
        <v>45200</v>
      </c>
      <c r="D36" s="50">
        <f t="shared" si="0"/>
        <v>32.071188322346039</v>
      </c>
      <c r="E36" s="50">
        <v>500</v>
      </c>
      <c r="F36" s="50">
        <f t="shared" si="1"/>
        <v>26189.021846199175</v>
      </c>
      <c r="G36" s="51"/>
    </row>
    <row r="37" spans="2:7" x14ac:dyDescent="0.45">
      <c r="B37" s="51"/>
      <c r="C37" s="49">
        <v>45231</v>
      </c>
      <c r="D37" s="50">
        <f t="shared" si="0"/>
        <v>32.736277307748971</v>
      </c>
      <c r="E37" s="50">
        <v>500</v>
      </c>
      <c r="F37" s="50">
        <f t="shared" si="1"/>
        <v>26721.758123506923</v>
      </c>
      <c r="G37" s="51"/>
    </row>
    <row r="38" spans="2:7" x14ac:dyDescent="0.45">
      <c r="B38" s="51"/>
      <c r="C38" s="49">
        <v>45261</v>
      </c>
      <c r="D38" s="50">
        <f t="shared" si="0"/>
        <v>33.402197654383656</v>
      </c>
      <c r="E38" s="50">
        <v>500</v>
      </c>
      <c r="F38" s="50">
        <f t="shared" si="1"/>
        <v>27255.160321161307</v>
      </c>
      <c r="G38" s="51"/>
    </row>
    <row r="39" spans="2:7" x14ac:dyDescent="0.45">
      <c r="B39" s="51"/>
      <c r="C39" s="49">
        <v>45292</v>
      </c>
      <c r="D39" s="50">
        <f t="shared" si="0"/>
        <v>34.068950401451637</v>
      </c>
      <c r="E39" s="50">
        <v>500</v>
      </c>
      <c r="F39" s="50">
        <f t="shared" si="1"/>
        <v>27789.229271562759</v>
      </c>
      <c r="G39" s="51"/>
    </row>
    <row r="40" spans="2:7" x14ac:dyDescent="0.45">
      <c r="B40" s="51"/>
      <c r="C40" s="49">
        <v>45323</v>
      </c>
      <c r="D40" s="50">
        <f t="shared" si="0"/>
        <v>34.736536589453451</v>
      </c>
      <c r="E40" s="50">
        <v>500</v>
      </c>
      <c r="F40" s="50">
        <f t="shared" si="1"/>
        <v>28323.965808152214</v>
      </c>
      <c r="G40" s="51"/>
    </row>
    <row r="41" spans="2:7" x14ac:dyDescent="0.45">
      <c r="B41" s="51"/>
      <c r="C41" s="49">
        <v>45352</v>
      </c>
      <c r="D41" s="50">
        <f t="shared" si="0"/>
        <v>35.404957260190265</v>
      </c>
      <c r="E41" s="50">
        <v>500</v>
      </c>
      <c r="F41" s="50">
        <f t="shared" si="1"/>
        <v>28859.370765412405</v>
      </c>
      <c r="G41" s="51"/>
    </row>
    <row r="42" spans="2:7" x14ac:dyDescent="0.45">
      <c r="B42" s="51"/>
      <c r="C42" s="49">
        <v>45383</v>
      </c>
      <c r="D42" s="50">
        <f t="shared" si="0"/>
        <v>36.074213456765506</v>
      </c>
      <c r="E42" s="50">
        <v>500</v>
      </c>
      <c r="F42" s="50">
        <f t="shared" si="1"/>
        <v>29395.444978869171</v>
      </c>
      <c r="G42" s="51"/>
    </row>
    <row r="43" spans="2:7" x14ac:dyDescent="0.45">
      <c r="B43" s="51"/>
      <c r="C43" s="49">
        <v>45413</v>
      </c>
      <c r="D43" s="50">
        <f t="shared" si="0"/>
        <v>36.744306223586463</v>
      </c>
      <c r="E43" s="50">
        <v>500</v>
      </c>
      <c r="F43" s="50">
        <f t="shared" si="1"/>
        <v>29932.189285092758</v>
      </c>
      <c r="G43" s="51"/>
    </row>
    <row r="44" spans="2:7" x14ac:dyDescent="0.45">
      <c r="B44" s="51"/>
      <c r="C44" s="49">
        <v>45444</v>
      </c>
      <c r="D44" s="50">
        <f t="shared" si="0"/>
        <v>37.415236606365951</v>
      </c>
      <c r="E44" s="50">
        <v>500</v>
      </c>
      <c r="F44" s="50">
        <f t="shared" si="1"/>
        <v>30469.604521699122</v>
      </c>
      <c r="G44" s="51"/>
    </row>
    <row r="45" spans="2:7" x14ac:dyDescent="0.45">
      <c r="B45" s="51"/>
      <c r="C45" s="49">
        <v>45474</v>
      </c>
      <c r="D45" s="50">
        <f t="shared" si="0"/>
        <v>38.087005652123906</v>
      </c>
      <c r="E45" s="50">
        <v>500</v>
      </c>
      <c r="F45" s="50">
        <f t="shared" si="1"/>
        <v>31007.691527351246</v>
      </c>
      <c r="G45" s="51"/>
    </row>
    <row r="46" spans="2:7" x14ac:dyDescent="0.45">
      <c r="B46" s="51"/>
      <c r="C46" s="49">
        <v>45505</v>
      </c>
      <c r="D46" s="50">
        <f t="shared" si="0"/>
        <v>38.759614409189055</v>
      </c>
      <c r="E46" s="50">
        <v>500</v>
      </c>
      <c r="F46" s="50">
        <f t="shared" si="1"/>
        <v>31546.451141760434</v>
      </c>
      <c r="G46" s="51"/>
    </row>
    <row r="47" spans="2:7" x14ac:dyDescent="0.45">
      <c r="B47" s="51"/>
      <c r="C47" s="49">
        <v>45536</v>
      </c>
      <c r="D47" s="50">
        <f t="shared" si="0"/>
        <v>39.433063927200543</v>
      </c>
      <c r="E47" s="50">
        <v>500</v>
      </c>
      <c r="F47" s="50">
        <f t="shared" si="1"/>
        <v>32085.884205687635</v>
      </c>
      <c r="G47" s="51"/>
    </row>
    <row r="48" spans="2:7" x14ac:dyDescent="0.45">
      <c r="B48" s="51"/>
      <c r="C48" s="49">
        <v>45566</v>
      </c>
      <c r="D48" s="50">
        <f t="shared" si="0"/>
        <v>40.107355257109546</v>
      </c>
      <c r="E48" s="50">
        <v>500</v>
      </c>
      <c r="F48" s="50">
        <f t="shared" si="1"/>
        <v>32625.991560944745</v>
      </c>
      <c r="G48" s="51"/>
    </row>
    <row r="49" spans="2:7" x14ac:dyDescent="0.45">
      <c r="B49" s="51"/>
      <c r="C49" s="49">
        <v>45597</v>
      </c>
      <c r="D49" s="50">
        <f t="shared" si="0"/>
        <v>40.782489451180929</v>
      </c>
      <c r="E49" s="50">
        <v>500</v>
      </c>
      <c r="F49" s="50">
        <f t="shared" si="1"/>
        <v>33166.774050395921</v>
      </c>
      <c r="G49" s="51"/>
    </row>
    <row r="50" spans="2:7" x14ac:dyDescent="0.45">
      <c r="B50" s="51"/>
      <c r="C50" s="49">
        <v>45627</v>
      </c>
      <c r="D50" s="50">
        <f t="shared" si="0"/>
        <v>41.458467562994905</v>
      </c>
      <c r="E50" s="50">
        <v>500</v>
      </c>
      <c r="F50" s="50">
        <f t="shared" si="1"/>
        <v>33708.232517958917</v>
      </c>
      <c r="G50" s="51"/>
    </row>
    <row r="51" spans="2:7" x14ac:dyDescent="0.45">
      <c r="B51" s="51"/>
      <c r="C51" s="49">
        <v>45658</v>
      </c>
      <c r="D51" s="50">
        <f t="shared" si="0"/>
        <v>42.135290647448649</v>
      </c>
      <c r="E51" s="50">
        <v>500</v>
      </c>
      <c r="F51" s="50">
        <f t="shared" si="1"/>
        <v>34250.367808606366</v>
      </c>
      <c r="G51" s="51"/>
    </row>
    <row r="52" spans="2:7" x14ac:dyDescent="0.45">
      <c r="B52" s="51"/>
      <c r="C52" s="49">
        <v>45689</v>
      </c>
      <c r="D52" s="50">
        <f t="shared" si="0"/>
        <v>42.812959760757956</v>
      </c>
      <c r="E52" s="50">
        <v>500</v>
      </c>
      <c r="F52" s="50">
        <f t="shared" si="1"/>
        <v>34793.180768367121</v>
      </c>
      <c r="G52" s="51"/>
    </row>
    <row r="53" spans="2:7" x14ac:dyDescent="0.45">
      <c r="B53" s="51"/>
      <c r="C53" s="49">
        <v>45717</v>
      </c>
      <c r="D53" s="50">
        <f t="shared" si="0"/>
        <v>43.491475960458899</v>
      </c>
      <c r="E53" s="50">
        <v>500</v>
      </c>
      <c r="F53" s="50">
        <f t="shared" si="1"/>
        <v>35336.672244327579</v>
      </c>
      <c r="G53" s="51"/>
    </row>
    <row r="54" spans="2:7" x14ac:dyDescent="0.45">
      <c r="B54" s="51"/>
      <c r="C54" s="49">
        <v>45748</v>
      </c>
      <c r="D54" s="50">
        <f t="shared" si="0"/>
        <v>44.170840305409477</v>
      </c>
      <c r="E54" s="50">
        <v>500</v>
      </c>
      <c r="F54" s="50">
        <f t="shared" si="1"/>
        <v>35880.843084632987</v>
      </c>
      <c r="G54" s="51"/>
    </row>
    <row r="55" spans="2:7" x14ac:dyDescent="0.45">
      <c r="B55" s="51"/>
      <c r="C55" s="49">
        <v>45778</v>
      </c>
      <c r="D55" s="50">
        <f t="shared" si="0"/>
        <v>44.851053855791235</v>
      </c>
      <c r="E55" s="50">
        <v>500</v>
      </c>
      <c r="F55" s="50">
        <f t="shared" si="1"/>
        <v>36425.694138488776</v>
      </c>
      <c r="G55" s="51"/>
    </row>
    <row r="56" spans="2:7" x14ac:dyDescent="0.45">
      <c r="B56" s="51"/>
      <c r="C56" s="49">
        <v>45809</v>
      </c>
      <c r="D56" s="50">
        <f t="shared" si="0"/>
        <v>45.532117673110967</v>
      </c>
      <c r="E56" s="50">
        <v>500</v>
      </c>
      <c r="F56" s="50">
        <f t="shared" si="1"/>
        <v>36971.226256161885</v>
      </c>
      <c r="G56" s="51"/>
    </row>
    <row r="57" spans="2:7" x14ac:dyDescent="0.45">
      <c r="B57" s="51"/>
      <c r="C57" s="49">
        <v>45839</v>
      </c>
      <c r="D57" s="50">
        <f t="shared" si="0"/>
        <v>46.214032820202355</v>
      </c>
      <c r="E57" s="50">
        <v>500</v>
      </c>
      <c r="F57" s="50">
        <f t="shared" si="1"/>
        <v>37517.440288982085</v>
      </c>
      <c r="G57" s="51"/>
    </row>
    <row r="58" spans="2:7" x14ac:dyDescent="0.45">
      <c r="B58" s="51"/>
      <c r="C58" s="49">
        <v>45870</v>
      </c>
      <c r="D58" s="50">
        <f t="shared" si="0"/>
        <v>46.896800361227605</v>
      </c>
      <c r="E58" s="50">
        <v>500</v>
      </c>
      <c r="F58" s="50">
        <f t="shared" si="1"/>
        <v>38064.337089343309</v>
      </c>
      <c r="G58" s="51"/>
    </row>
    <row r="59" spans="2:7" x14ac:dyDescent="0.45">
      <c r="B59" s="51"/>
      <c r="C59" s="49">
        <v>45901</v>
      </c>
      <c r="D59" s="50">
        <f t="shared" si="0"/>
        <v>47.580421361679136</v>
      </c>
      <c r="E59" s="50">
        <v>500</v>
      </c>
      <c r="F59" s="50">
        <f t="shared" si="1"/>
        <v>38611.917510704989</v>
      </c>
      <c r="G59" s="51"/>
    </row>
    <row r="60" spans="2:7" x14ac:dyDescent="0.45">
      <c r="B60" s="51"/>
      <c r="C60" s="49">
        <v>45931</v>
      </c>
      <c r="D60" s="50">
        <f t="shared" si="0"/>
        <v>48.264896888381237</v>
      </c>
      <c r="E60" s="50">
        <v>500</v>
      </c>
      <c r="F60" s="50">
        <f t="shared" si="1"/>
        <v>39160.182407593369</v>
      </c>
      <c r="G60" s="51"/>
    </row>
    <row r="61" spans="2:7" x14ac:dyDescent="0.45">
      <c r="B61" s="51"/>
      <c r="C61" s="49">
        <v>45962</v>
      </c>
      <c r="D61" s="50">
        <f t="shared" si="0"/>
        <v>48.95022800949171</v>
      </c>
      <c r="E61" s="50">
        <v>500</v>
      </c>
      <c r="F61" s="50">
        <f t="shared" si="1"/>
        <v>39709.132635602858</v>
      </c>
      <c r="G61" s="51"/>
    </row>
    <row r="62" spans="2:7" x14ac:dyDescent="0.45">
      <c r="B62" s="51"/>
      <c r="C62" s="49">
        <v>45992</v>
      </c>
      <c r="D62" s="50">
        <f t="shared" si="0"/>
        <v>49.636415794503577</v>
      </c>
      <c r="E62" s="50">
        <v>500</v>
      </c>
      <c r="F62" s="50">
        <f t="shared" si="1"/>
        <v>40258.769051397365</v>
      </c>
      <c r="G62" s="51"/>
    </row>
    <row r="63" spans="2:7" x14ac:dyDescent="0.45">
      <c r="B63" s="51"/>
      <c r="C63" s="49">
        <v>46023</v>
      </c>
      <c r="D63" s="50">
        <f t="shared" si="0"/>
        <v>50.323461314246707</v>
      </c>
      <c r="E63" s="50">
        <v>500</v>
      </c>
      <c r="F63" s="50">
        <f t="shared" si="1"/>
        <v>40809.092512711613</v>
      </c>
      <c r="G63" s="51"/>
    </row>
    <row r="64" spans="2:7" x14ac:dyDescent="0.45">
      <c r="B64" s="51"/>
      <c r="C64" s="49">
        <v>46054</v>
      </c>
      <c r="D64" s="50">
        <f t="shared" si="0"/>
        <v>51.011365640889515</v>
      </c>
      <c r="E64" s="50">
        <v>500</v>
      </c>
      <c r="F64" s="50">
        <f t="shared" si="1"/>
        <v>41360.1038783525</v>
      </c>
      <c r="G64" s="51"/>
    </row>
    <row r="65" spans="2:7" x14ac:dyDescent="0.45">
      <c r="B65" s="51"/>
      <c r="C65" s="49">
        <v>46082</v>
      </c>
      <c r="D65" s="50">
        <f t="shared" si="0"/>
        <v>51.700129847940623</v>
      </c>
      <c r="E65" s="50">
        <v>500</v>
      </c>
      <c r="F65" s="50">
        <f t="shared" si="1"/>
        <v>41911.804008200437</v>
      </c>
      <c r="G65" s="51"/>
    </row>
    <row r="66" spans="2:7" x14ac:dyDescent="0.45">
      <c r="B66" s="51"/>
      <c r="C66" s="51"/>
      <c r="D66" s="51"/>
      <c r="E66" s="51"/>
      <c r="F66" s="51"/>
      <c r="G66" s="51"/>
    </row>
    <row r="67" spans="2:7" x14ac:dyDescent="0.45">
      <c r="B67" s="51"/>
      <c r="C67" s="51"/>
      <c r="D67" s="51"/>
      <c r="E67" s="51"/>
      <c r="F67" s="51"/>
      <c r="G67" s="51"/>
    </row>
  </sheetData>
  <conditionalFormatting sqref="J5">
    <cfRule type="cellIs" dxfId="0" priority="1" operator="lessThan">
      <formula>0</formula>
    </cfRule>
  </conditionalFormatting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6" ma:contentTypeDescription="Create a new document." ma:contentTypeScope="" ma:versionID="ac37c1753acd5e330d2062ccec26ea66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3b340c7101c92c5120abd06486f94548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  <xsd:element ref="ns2:MediaServiceSearchProperties" minOccurs="0"/>
                <xsd:element ref="ns2:MediaServiceDoc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0" nillable="true" ma:displayName="MediaServiceDocTags" ma:hidden="true" ma:internalName="MediaServiceDoc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82E568A-D275-4349-BB4E-0AE14394E51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7610313-8E8D-4F0A-9821-51B850A6E13F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71af3243-3dd4-4a8d-8c0d-dd76da1f02a5"/>
    <ds:schemaRef ds:uri="230e9df3-be65-4c73-a93b-d1236ebd677e"/>
  </ds:schemaRefs>
</ds:datastoreItem>
</file>

<file path=customXml/itemProps3.xml><?xml version="1.0" encoding="utf-8"?>
<ds:datastoreItem xmlns:ds="http://schemas.openxmlformats.org/officeDocument/2006/customXml" ds:itemID="{0AB306A1-AFF6-40CB-BF3D-1EF22BB7168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1af3243-3dd4-4a8d-8c0d-dd76da1f02a5"/>
    <ds:schemaRef ds:uri="16c05727-aa75-4e4a-9b5f-8a80a1165891"/>
    <ds:schemaRef ds:uri="230e9df3-be65-4c73-a93b-d1236ebd67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/>
</file>

<file path=docProps/app.xml><?xml version="1.0" encoding="utf-8"?>
<Properties xmlns="http://schemas.openxmlformats.org/officeDocument/2006/extended-properties" xmlns:vt="http://schemas.openxmlformats.org/officeDocument/2006/docPropsVTypes">
  <Template>TM16410230</Templat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Monthly budget report</vt:lpstr>
      <vt:lpstr>Monthly expenses</vt:lpstr>
      <vt:lpstr>Interest</vt:lpstr>
      <vt:lpstr>'Monthly expenses'!Print_Titles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2023-02-27T07:33:20Z</dcterms:created>
  <dcterms:modified xsi:type="dcterms:W3CDTF">2025-06-03T06:55:34Z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