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filterPrivacy="1" autoCompressPictures="0"/>
  <xr:revisionPtr revIDLastSave="0" documentId="13_ncr:1_{3D8DDEE4-D8DF-4AC7-8E25-DD768E20FBF7}" xr6:coauthVersionLast="47" xr6:coauthVersionMax="47" xr10:uidLastSave="{00000000-0000-0000-0000-000000000000}"/>
  <bookViews>
    <workbookView xWindow="12900" yWindow="7270" windowWidth="19200" windowHeight="10250" xr2:uid="{00000000-000D-0000-FFFF-FFFF00000000}"/>
  </bookViews>
  <sheets>
    <sheet name="Holiday budget planner" sheetId="1" r:id="rId1"/>
  </sheets>
  <definedNames>
    <definedName name="_xlnm._FilterDatabase" localSheetId="0" hidden="1">'Holiday budget planner'!$K$9:$N$9</definedName>
  </definedNames>
  <calcPr calcId="191028"/>
  <webPublishing codePage="125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" l="1"/>
  <c r="E36" i="1"/>
  <c r="M28" i="1"/>
  <c r="E28" i="1"/>
  <c r="M17" i="1"/>
  <c r="L17" i="1"/>
  <c r="E17" i="1"/>
  <c r="L36" i="1"/>
  <c r="D36" i="1"/>
  <c r="L28" i="1"/>
  <c r="D28" i="1"/>
  <c r="D17" i="1"/>
  <c r="N4" i="1" l="1"/>
  <c r="N3" i="1"/>
  <c r="N35" i="1"/>
  <c r="F27" i="1"/>
  <c r="N14" i="1" l="1"/>
  <c r="N11" i="1"/>
  <c r="F13" i="1"/>
  <c r="F11" i="1"/>
  <c r="F34" i="1"/>
  <c r="N15" i="1" l="1"/>
  <c r="N16" i="1"/>
  <c r="F21" i="1" l="1"/>
  <c r="F22" i="1"/>
  <c r="F23" i="1"/>
  <c r="F24" i="1"/>
  <c r="F25" i="1"/>
  <c r="F26" i="1"/>
  <c r="F12" i="1"/>
  <c r="F14" i="1"/>
  <c r="F15" i="1"/>
  <c r="F16" i="1"/>
  <c r="F17" i="1" l="1"/>
  <c r="F28" i="1"/>
  <c r="N21" i="1"/>
  <c r="N22" i="1"/>
  <c r="N23" i="1"/>
  <c r="N24" i="1"/>
  <c r="N25" i="1"/>
  <c r="N26" i="1"/>
  <c r="N27" i="1"/>
  <c r="N33" i="1"/>
  <c r="N34" i="1"/>
  <c r="N13" i="1"/>
  <c r="N12" i="1"/>
  <c r="F35" i="1"/>
  <c r="F32" i="1"/>
  <c r="F33" i="1"/>
  <c r="N32" i="1"/>
  <c r="N36" i="1" l="1"/>
  <c r="N17" i="1"/>
  <c r="N28" i="1"/>
  <c r="F36" i="1"/>
  <c r="N6" i="1" l="1"/>
</calcChain>
</file>

<file path=xl/sharedStrings.xml><?xml version="1.0" encoding="utf-8"?>
<sst xmlns="http://schemas.openxmlformats.org/spreadsheetml/2006/main" count="75" uniqueCount="41">
  <si>
    <t>Holiday budget 
planner</t>
  </si>
  <si>
    <t>HOLIDAY BUDGET</t>
  </si>
  <si>
    <t>ACTUAL SPENT</t>
  </si>
  <si>
    <t>DIFFERENCE (over/under budget)</t>
  </si>
  <si>
    <t>GIFTS</t>
  </si>
  <si>
    <t>HOLIDAY MEALS</t>
  </si>
  <si>
    <t>Item</t>
  </si>
  <si>
    <t>Budget</t>
  </si>
  <si>
    <t>Actual</t>
  </si>
  <si>
    <t>Difference</t>
  </si>
  <si>
    <t>Family</t>
  </si>
  <si>
    <t>Groceries</t>
  </si>
  <si>
    <t>Friends</t>
  </si>
  <si>
    <t>Libations</t>
  </si>
  <si>
    <t>Co-workers</t>
  </si>
  <si>
    <t>Decorations</t>
  </si>
  <si>
    <t>Teachers, nannies, babysitters, etc.</t>
  </si>
  <si>
    <t>Other (tab in last column of this row to add row)</t>
  </si>
  <si>
    <t>Charitable donations</t>
  </si>
  <si>
    <t>Total</t>
  </si>
  <si>
    <t>PACKAGING</t>
  </si>
  <si>
    <t>ENTERTAINMENT</t>
  </si>
  <si>
    <t>Gift wrap</t>
  </si>
  <si>
    <t>Party help (bartender, caterer, cleaners, etc.)</t>
  </si>
  <si>
    <t>Tags</t>
  </si>
  <si>
    <t>Supplies (ribbon, tape, etc.)</t>
  </si>
  <si>
    <t>Food and beverages</t>
  </si>
  <si>
    <t>Boxes</t>
  </si>
  <si>
    <t>Clothing</t>
  </si>
  <si>
    <t>Postage</t>
  </si>
  <si>
    <t>Tickets</t>
  </si>
  <si>
    <t>Dinners out</t>
  </si>
  <si>
    <t>TRAVEL</t>
  </si>
  <si>
    <t>MISCELLANEOUS</t>
  </si>
  <si>
    <t>Airfare</t>
  </si>
  <si>
    <t>Holiday photos</t>
  </si>
  <si>
    <t>Lodging</t>
  </si>
  <si>
    <t xml:space="preserve">Gas </t>
  </si>
  <si>
    <t>Transportation</t>
  </si>
  <si>
    <t xml:space="preserve"> 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</si>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</sst>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_);[Red]\(&quot;$&quot;#,##0.00\)"/>
    <numFmt numFmtId="165" formatCode="&quot;$&quot;#,##0.00"/>
  </numFmts>
  <fonts count="34" x14ac:knownFonts="1">
    <font>
      <sz val="10"/>
      <name val="Tw Cen MT"/>
      <family val="2"/>
      <scheme val="minor"/>
    </font>
    <font>
      <sz val="8"/>
      <color theme="1"/>
      <name val="Arial"/>
      <family val="2"/>
    </font>
    <font>
      <b/>
      <sz val="10"/>
      <color indexed="63"/>
      <name val="Tw Cen MT"/>
      <family val="2"/>
      <scheme val="minor"/>
    </font>
    <font>
      <b/>
      <sz val="10"/>
      <name val="Tw Cen MT"/>
      <family val="2"/>
      <scheme val="minor"/>
    </font>
    <font>
      <b/>
      <sz val="12"/>
      <color theme="0"/>
      <name val="Tw Cen MT"/>
      <family val="2"/>
      <scheme val="minor"/>
    </font>
    <font>
      <b/>
      <sz val="20"/>
      <color theme="5"/>
      <name val="Tw Cen MT"/>
      <family val="2"/>
      <scheme val="minor"/>
    </font>
    <font>
      <b/>
      <sz val="12"/>
      <color theme="4" tint="-0.499984740745262"/>
      <name val="Tw Cen MT"/>
      <family val="2"/>
      <scheme val="minor"/>
    </font>
    <font>
      <b/>
      <sz val="10"/>
      <color theme="4" tint="-0.24994659260841701"/>
      <name val="Tw Cen MT"/>
      <family val="2"/>
      <scheme val="minor"/>
    </font>
    <font>
      <b/>
      <sz val="18"/>
      <color theme="4" tint="-0.499984740745262"/>
      <name val="Tw Cen MT"/>
      <family val="2"/>
      <scheme val="minor"/>
    </font>
    <font>
      <b/>
      <sz val="48"/>
      <color theme="5"/>
      <name val="Tw Cen MT"/>
      <family val="2"/>
      <scheme val="minor"/>
    </font>
    <font>
      <b/>
      <sz val="18"/>
      <color theme="5" tint="-0.499984740745262"/>
      <name val="Tw Cen MT"/>
      <family val="2"/>
      <scheme val="minor"/>
    </font>
    <font>
      <sz val="10"/>
      <color theme="2"/>
      <name val="Tw Cen MT"/>
      <family val="2"/>
      <scheme val="minor"/>
    </font>
    <font>
      <b/>
      <sz val="12"/>
      <color theme="2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48"/>
      <color theme="9"/>
      <name val="Tw Cen MT"/>
      <family val="2"/>
      <scheme val="minor"/>
    </font>
    <font>
      <b/>
      <sz val="18"/>
      <color theme="1"/>
      <name val="Tw Cen MT"/>
      <family val="2"/>
      <scheme val="minor"/>
    </font>
    <font>
      <b/>
      <sz val="48"/>
      <color theme="8"/>
      <name val="Tw Cen MT"/>
      <family val="2"/>
      <scheme val="minor"/>
    </font>
    <font>
      <b/>
      <sz val="20"/>
      <color theme="8" tint="-0.499984740745262"/>
      <name val="Tw Cen MT"/>
      <family val="2"/>
      <scheme val="minor"/>
    </font>
    <font>
      <sz val="10"/>
      <color theme="8" tint="-0.499984740745262"/>
      <name val="Tw Cen MT"/>
      <family val="2"/>
      <scheme val="minor"/>
    </font>
    <font>
      <b/>
      <sz val="20"/>
      <color theme="2" tint="-0.749992370372631"/>
      <name val="Tw Cen MT"/>
      <family val="2"/>
      <scheme val="minor"/>
    </font>
    <font>
      <b/>
      <sz val="10"/>
      <color theme="2" tint="-0.749992370372631"/>
      <name val="Tw Cen MT"/>
      <family val="2"/>
      <scheme val="minor"/>
    </font>
    <font>
      <sz val="60"/>
      <color theme="4" tint="-0.499984740745262"/>
      <name val="Tw Cen MT"/>
      <family val="2"/>
      <scheme val="minor"/>
    </font>
    <font>
      <sz val="12"/>
      <name val="Tw Cen MT"/>
      <family val="2"/>
      <scheme val="minor"/>
    </font>
    <font>
      <sz val="56"/>
      <color theme="4" tint="-0.499984740745262"/>
      <name val="Tw Cen MT"/>
      <family val="2"/>
      <scheme val="minor"/>
    </font>
    <font>
      <sz val="18"/>
      <color theme="1"/>
      <name val="Tw Cen MT"/>
      <family val="2"/>
      <scheme val="minor"/>
    </font>
    <font>
      <sz val="18"/>
      <color theme="5" tint="-0.499984740745262"/>
      <name val="Tw Cen MT"/>
      <family val="2"/>
      <scheme val="minor"/>
    </font>
    <font>
      <b/>
      <sz val="20"/>
      <color theme="4" tint="-0.499984740745262"/>
      <name val="Tw Cen MT"/>
      <family val="2"/>
      <scheme val="minor"/>
    </font>
    <font>
      <b/>
      <sz val="16"/>
      <name val="Tw Cen MT"/>
      <family val="2"/>
      <scheme val="minor"/>
    </font>
    <font>
      <b/>
      <sz val="20"/>
      <color theme="9"/>
      <name val="Tw Cen MT"/>
      <family val="2"/>
      <scheme val="minor"/>
    </font>
    <font>
      <b/>
      <sz val="20"/>
      <color theme="6"/>
      <name val="Tw Cen MT"/>
      <family val="2"/>
      <scheme val="minor"/>
    </font>
    <font>
      <b/>
      <sz val="20"/>
      <color theme="5" tint="-0.249977111117893"/>
      <name val="Tw Cen MT"/>
      <family val="2"/>
      <scheme val="minor"/>
    </font>
    <font>
      <sz val="56"/>
      <color theme="1"/>
      <name val="Tw Cen MT"/>
      <family val="2"/>
      <scheme val="major"/>
    </font>
    <font>
      <sz val="10"/>
      <color theme="1"/>
      <name val="Tw Cen MT"/>
      <family val="2"/>
      <scheme val="major"/>
    </font>
    <font>
      <b/>
      <sz val="20"/>
      <color theme="7" tint="-0.249977111117893"/>
      <name val="Tw Cen MT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0">
    <xf numFmtId="0" fontId="0" fillId="0" borderId="0"/>
    <xf numFmtId="0" fontId="4" fillId="2" borderId="0">
      <alignment horizontal="left" vertical="center"/>
    </xf>
    <xf numFmtId="165" fontId="7" fillId="0" borderId="0">
      <alignment horizontal="right"/>
    </xf>
    <xf numFmtId="0" fontId="7" fillId="0" borderId="0">
      <alignment horizontal="left"/>
    </xf>
    <xf numFmtId="0" fontId="5" fillId="0" borderId="0">
      <alignment horizontal="center" vertical="center"/>
    </xf>
    <xf numFmtId="0" fontId="9" fillId="0" borderId="0">
      <alignment horizontal="left" vertical="center"/>
    </xf>
    <xf numFmtId="0" fontId="8" fillId="4" borderId="0">
      <alignment vertical="center"/>
    </xf>
    <xf numFmtId="165" fontId="8" fillId="5" borderId="0">
      <alignment horizontal="right" vertical="center"/>
    </xf>
    <xf numFmtId="0" fontId="4" fillId="2" borderId="0">
      <alignment horizontal="right" vertical="center"/>
    </xf>
    <xf numFmtId="165" fontId="6" fillId="6" borderId="0">
      <alignment horizontal="right"/>
    </xf>
  </cellStyleXfs>
  <cellXfs count="67">
    <xf numFmtId="0" fontId="0" fillId="0" borderId="0" xfId="0"/>
    <xf numFmtId="0" fontId="11" fillId="4" borderId="0" xfId="0" applyFont="1" applyFill="1"/>
    <xf numFmtId="0" fontId="2" fillId="3" borderId="0" xfId="0" applyFont="1" applyFill="1" applyAlignment="1">
      <alignment horizontal="left" vertical="center" wrapText="1"/>
    </xf>
    <xf numFmtId="0" fontId="16" fillId="5" borderId="0" xfId="5" applyFont="1" applyFill="1">
      <alignment horizontal="left" vertical="center"/>
    </xf>
    <xf numFmtId="0" fontId="14" fillId="5" borderId="0" xfId="5" applyFont="1" applyFill="1">
      <alignment horizontal="left" vertical="center"/>
    </xf>
    <xf numFmtId="0" fontId="11" fillId="5" borderId="0" xfId="0" applyFont="1" applyFill="1" applyAlignment="1">
      <alignment horizontal="left"/>
    </xf>
    <xf numFmtId="165" fontId="15" fillId="5" borderId="0" xfId="7" applyFont="1">
      <alignment horizontal="right" vertical="center"/>
    </xf>
    <xf numFmtId="0" fontId="11" fillId="5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 wrapText="1"/>
    </xf>
    <xf numFmtId="165" fontId="15" fillId="5" borderId="0" xfId="7" applyFont="1" applyAlignment="1">
      <alignment horizontal="right" vertical="top"/>
    </xf>
    <xf numFmtId="0" fontId="11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7" fillId="0" borderId="0" xfId="4" applyFont="1">
      <alignment horizontal="center" vertical="center"/>
    </xf>
    <xf numFmtId="0" fontId="18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1" applyFont="1" applyFill="1">
      <alignment horizontal="left" vertical="center"/>
    </xf>
    <xf numFmtId="0" fontId="15" fillId="5" borderId="0" xfId="6" applyFont="1" applyFill="1">
      <alignment vertical="center"/>
    </xf>
    <xf numFmtId="164" fontId="10" fillId="5" borderId="0" xfId="0" applyNumberFormat="1" applyFont="1" applyFill="1" applyAlignment="1">
      <alignment horizontal="right" vertical="center"/>
    </xf>
    <xf numFmtId="0" fontId="11" fillId="3" borderId="0" xfId="0" applyFont="1" applyFill="1" applyAlignment="1">
      <alignment horizontal="left" vertical="center"/>
    </xf>
    <xf numFmtId="0" fontId="21" fillId="3" borderId="0" xfId="5" applyFont="1" applyFill="1" applyAlignment="1">
      <alignment horizontal="left" vertical="center" wrapText="1"/>
    </xf>
    <xf numFmtId="0" fontId="23" fillId="5" borderId="0" xfId="5" applyFont="1" applyFill="1">
      <alignment horizontal="left" vertical="center"/>
    </xf>
    <xf numFmtId="165" fontId="24" fillId="5" borderId="0" xfId="7" applyFont="1">
      <alignment horizontal="right" vertical="center"/>
    </xf>
    <xf numFmtId="0" fontId="24" fillId="5" borderId="0" xfId="6" applyFont="1" applyFill="1" applyAlignment="1">
      <alignment vertical="top"/>
    </xf>
    <xf numFmtId="165" fontId="24" fillId="5" borderId="0" xfId="7" applyFont="1" applyAlignment="1">
      <alignment horizontal="right" vertical="top"/>
    </xf>
    <xf numFmtId="0" fontId="24" fillId="5" borderId="1" xfId="6" applyFont="1" applyFill="1" applyBorder="1">
      <alignment vertical="center"/>
    </xf>
    <xf numFmtId="164" fontId="25" fillId="5" borderId="1" xfId="0" applyNumberFormat="1" applyFont="1" applyFill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19" fillId="0" borderId="0" xfId="4" applyFont="1">
      <alignment horizontal="center" vertical="center"/>
    </xf>
    <xf numFmtId="165" fontId="22" fillId="0" borderId="0" xfId="0" applyNumberFormat="1" applyFont="1" applyAlignment="1">
      <alignment vertical="center"/>
    </xf>
    <xf numFmtId="165" fontId="22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left" vertical="center" indent="1"/>
    </xf>
    <xf numFmtId="0" fontId="22" fillId="0" borderId="0" xfId="0" applyFont="1" applyAlignment="1">
      <alignment vertical="center"/>
    </xf>
    <xf numFmtId="165" fontId="13" fillId="0" borderId="0" xfId="2" applyFont="1">
      <alignment horizontal="right"/>
    </xf>
    <xf numFmtId="0" fontId="22" fillId="0" borderId="0" xfId="0" applyFont="1" applyAlignment="1">
      <alignment horizontal="left" vertical="center" indent="1" shrinkToFit="1"/>
    </xf>
    <xf numFmtId="0" fontId="22" fillId="0" borderId="0" xfId="0" applyFont="1" applyAlignment="1">
      <alignment horizontal="right" vertical="center"/>
    </xf>
    <xf numFmtId="0" fontId="0" fillId="5" borderId="0" xfId="0" applyFill="1"/>
    <xf numFmtId="0" fontId="9" fillId="5" borderId="0" xfId="5" applyFill="1">
      <alignment horizontal="left" vertical="center"/>
    </xf>
    <xf numFmtId="0" fontId="27" fillId="5" borderId="0" xfId="0" applyFont="1" applyFill="1" applyAlignment="1">
      <alignment vertical="center"/>
    </xf>
    <xf numFmtId="0" fontId="0" fillId="5" borderId="0" xfId="0" applyFill="1" applyAlignment="1">
      <alignment vertical="top"/>
    </xf>
    <xf numFmtId="0" fontId="9" fillId="5" borderId="0" xfId="5" applyFill="1" applyAlignment="1">
      <alignment horizontal="left" vertical="top"/>
    </xf>
    <xf numFmtId="0" fontId="0" fillId="0" borderId="0" xfId="0" applyAlignment="1">
      <alignment vertical="top"/>
    </xf>
    <xf numFmtId="0" fontId="0" fillId="5" borderId="1" xfId="0" applyFill="1" applyBorder="1"/>
    <xf numFmtId="0" fontId="0" fillId="5" borderId="0" xfId="0" applyFill="1" applyAlignment="1">
      <alignment horizontal="left"/>
    </xf>
    <xf numFmtId="0" fontId="0" fillId="3" borderId="0" xfId="0" applyFill="1"/>
    <xf numFmtId="0" fontId="9" fillId="3" borderId="0" xfId="5" applyFill="1">
      <alignment horizontal="left" vertical="center"/>
    </xf>
    <xf numFmtId="0" fontId="0" fillId="0" borderId="0" xfId="0" applyAlignment="1">
      <alignment vertical="center"/>
    </xf>
    <xf numFmtId="0" fontId="4" fillId="0" borderId="0" xfId="8" applyFill="1">
      <alignment horizontal="right" vertical="center"/>
    </xf>
    <xf numFmtId="0" fontId="4" fillId="0" borderId="0" xfId="1" applyFill="1">
      <alignment horizontal="left" vertical="center"/>
    </xf>
    <xf numFmtId="165" fontId="0" fillId="0" borderId="0" xfId="0" applyNumberFormat="1" applyAlignment="1">
      <alignment horizontal="right" vertical="center"/>
    </xf>
    <xf numFmtId="165" fontId="13" fillId="0" borderId="0" xfId="0" applyNumberFormat="1" applyFont="1" applyAlignment="1">
      <alignment horizontal="right"/>
    </xf>
    <xf numFmtId="0" fontId="0" fillId="0" borderId="0" xfId="0" applyAlignment="1">
      <alignment horizontal="left" vertical="center"/>
    </xf>
    <xf numFmtId="0" fontId="0" fillId="4" borderId="0" xfId="0" applyFill="1"/>
    <xf numFmtId="0" fontId="24" fillId="5" borderId="0" xfId="6" applyFont="1" applyFill="1">
      <alignment vertical="center"/>
    </xf>
    <xf numFmtId="0" fontId="31" fillId="5" borderId="0" xfId="5" applyFont="1" applyFill="1" applyAlignment="1">
      <alignment horizontal="left" vertical="center" wrapText="1"/>
    </xf>
    <xf numFmtId="0" fontId="31" fillId="5" borderId="0" xfId="5" applyFont="1" applyFill="1">
      <alignment horizontal="left" vertical="center"/>
    </xf>
    <xf numFmtId="0" fontId="32" fillId="5" borderId="0" xfId="0" applyFont="1" applyFill="1" applyAlignment="1">
      <alignment horizontal="left"/>
    </xf>
    <xf numFmtId="0" fontId="30" fillId="0" borderId="0" xfId="4" applyFont="1">
      <alignment horizontal="center" vertical="center"/>
    </xf>
    <xf numFmtId="0" fontId="19" fillId="0" borderId="0" xfId="4" applyFont="1">
      <alignment horizontal="center" vertical="center"/>
    </xf>
    <xf numFmtId="0" fontId="26" fillId="0" borderId="0" xfId="4" applyFont="1">
      <alignment horizontal="center" vertical="center"/>
    </xf>
    <xf numFmtId="0" fontId="17" fillId="0" borderId="0" xfId="4" applyFont="1">
      <alignment horizontal="center" vertical="center"/>
    </xf>
    <xf numFmtId="0" fontId="2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9" fillId="0" borderId="0" xfId="4" applyFont="1">
      <alignment horizontal="center" vertical="center"/>
    </xf>
    <xf numFmtId="0" fontId="33" fillId="0" borderId="0" xfId="4" applyFont="1">
      <alignment horizontal="center" vertical="center"/>
    </xf>
  </cellXfs>
  <cellStyles count="10">
    <cellStyle name="Normal" xfId="0" builtinId="0" customBuiltin="1"/>
    <cellStyle name="Normal 2" xfId="1" xr:uid="{00000000-0005-0000-0000-000001000000}"/>
    <cellStyle name="Normal 2 2" xfId="8" xr:uid="{00000000-0005-0000-0000-000002000000}"/>
    <cellStyle name="Normal 3" xfId="4" xr:uid="{00000000-0005-0000-0000-000003000000}"/>
    <cellStyle name="Normal 4" xfId="5" xr:uid="{00000000-0005-0000-0000-000004000000}"/>
    <cellStyle name="Normal 5" xfId="6" xr:uid="{00000000-0005-0000-0000-000005000000}"/>
    <cellStyle name="total currency" xfId="2" xr:uid="{00000000-0005-0000-0000-000006000000}"/>
    <cellStyle name="total currency 2" xfId="7" xr:uid="{00000000-0005-0000-0000-000007000000}"/>
    <cellStyle name="total currency 2 2" xfId="9" xr:uid="{00000000-0005-0000-0000-000008000000}"/>
    <cellStyle name="total number" xfId="3" xr:uid="{00000000-0005-0000-0000-000009000000}"/>
  </cellStyles>
  <dxfs count="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left" vertical="center" textRotation="0" wrapText="0" indent="1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left" vertical="center" textRotation="0" wrapText="0" indent="1" justifyLastLine="0" shrinkToFit="0" readingOrder="0"/>
    </dxf>
    <dxf>
      <font>
        <color theme="5" tint="-0.24994659260841701"/>
      </font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1" readingOrder="0"/>
    </dxf>
    <dxf>
      <border>
        <top style="thin">
          <color theme="8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theme="4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1" readingOrder="0"/>
    </dxf>
    <dxf>
      <border>
        <top style="hair">
          <color theme="0" tint="-0.49998474074526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theme="4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1" readingOrder="0"/>
    </dxf>
    <dxf>
      <border>
        <top style="hair">
          <color theme="0" tint="-0.49998474074526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theme="4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1" readingOrder="0"/>
    </dxf>
    <dxf>
      <border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border>
        <bottom style="medium">
          <color theme="4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5" formatCode="&quot;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left" vertical="center" textRotation="0" wrapText="0" indent="1" justifyLastLine="0" shrinkToFit="1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left" vertical="center" textRotation="0" wrapText="0" indent="1" justifyLastLine="0" readingOrder="0"/>
    </dxf>
    <dxf>
      <font>
        <strike val="0"/>
        <outline val="0"/>
        <shadow val="0"/>
        <u val="none"/>
        <vertAlign val="baseline"/>
        <name val="Tw Cen MT"/>
        <family val="2"/>
        <scheme val="minor"/>
      </font>
    </dxf>
    <dxf>
      <font>
        <strike val="0"/>
        <outline val="0"/>
        <shadow val="0"/>
        <u val="none"/>
        <vertAlign val="baseline"/>
        <name val="Tw Cen MT"/>
        <family val="2"/>
        <scheme val="minor"/>
      </font>
    </dxf>
    <dxf>
      <font>
        <strike val="0"/>
        <outline val="0"/>
        <shadow val="0"/>
        <u val="none"/>
        <vertAlign val="baseline"/>
        <name val="Tw Cen MT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</font>
      <border>
        <top style="hair">
          <color theme="0" tint="-0.499984740745262"/>
        </top>
      </border>
    </dxf>
    <dxf>
      <font>
        <b/>
        <i val="0"/>
        <strike val="0"/>
        <color theme="0"/>
      </font>
      <fill>
        <patternFill>
          <bgColor theme="5" tint="-0.24994659260841701"/>
        </patternFill>
      </fill>
    </dxf>
    <dxf>
      <font>
        <b/>
        <i val="0"/>
      </font>
      <border>
        <top style="hair">
          <color theme="0" tint="-0.499984740745262"/>
        </top>
      </border>
    </dxf>
    <dxf>
      <font>
        <b/>
        <i val="0"/>
        <strike val="0"/>
      </font>
      <fill>
        <patternFill>
          <bgColor theme="8" tint="-0.24994659260841701"/>
        </patternFill>
      </fill>
    </dxf>
    <dxf>
      <font>
        <b/>
        <i val="0"/>
      </font>
      <border>
        <top style="hair">
          <color theme="0" tint="-0.499984740745262"/>
        </top>
      </border>
    </dxf>
    <dxf>
      <font>
        <b/>
        <i val="0"/>
        <strike val="0"/>
      </font>
      <fill>
        <patternFill>
          <bgColor theme="4" tint="-0.24994659260841701"/>
        </patternFill>
      </fill>
    </dxf>
    <dxf>
      <font>
        <b/>
        <i val="0"/>
      </font>
      <border>
        <top style="hair">
          <color theme="0" tint="-0.499984740745262"/>
        </top>
      </border>
    </dxf>
    <dxf>
      <font>
        <b/>
        <i val="0"/>
        <strike val="0"/>
      </font>
      <fill>
        <patternFill>
          <bgColor theme="7"/>
        </patternFill>
      </fill>
    </dxf>
    <dxf>
      <font>
        <b/>
        <i val="0"/>
      </font>
      <border>
        <top style="hair">
          <color theme="0" tint="-0.499984740745262"/>
        </top>
      </border>
    </dxf>
    <dxf>
      <font>
        <b/>
        <i val="0"/>
        <strike val="0"/>
      </font>
      <fill>
        <patternFill>
          <bgColor theme="6"/>
        </patternFill>
      </fill>
    </dxf>
    <dxf>
      <font>
        <b/>
        <i val="0"/>
      </font>
      <border>
        <top style="hair">
          <color theme="0" tint="-0.499984740745262"/>
        </top>
      </border>
    </dxf>
    <dxf>
      <font>
        <b/>
        <i val="0"/>
        <strike val="0"/>
      </font>
      <fill>
        <patternFill>
          <bgColor theme="9" tint="0.39994506668294322"/>
        </patternFill>
      </fill>
    </dxf>
  </dxfs>
  <tableStyles count="6" defaultTableStyle="TableStyleMedium9">
    <tableStyle name="Table Style 1" pivot="0" count="2" xr9:uid="{556899AB-E9FA-4552-8C58-1909AF06741A}">
      <tableStyleElement type="headerRow" dxfId="86"/>
      <tableStyleElement type="totalRow" dxfId="85"/>
    </tableStyle>
    <tableStyle name="Table Style 1 2" pivot="0" count="2" xr9:uid="{C6DD90D6-0D0A-4C3B-9406-5EA17F2E0FB4}">
      <tableStyleElement type="headerRow" dxfId="84"/>
      <tableStyleElement type="totalRow" dxfId="83"/>
    </tableStyle>
    <tableStyle name="Table Style 1 2 2" pivot="0" count="2" xr9:uid="{EED84299-B892-4930-BC09-E59B8198102D}">
      <tableStyleElement type="headerRow" dxfId="82"/>
      <tableStyleElement type="totalRow" dxfId="81"/>
    </tableStyle>
    <tableStyle name="Table Style 1 2 2 2" pivot="0" count="2" xr9:uid="{DF374160-9374-444D-8C2A-1EFF37273469}">
      <tableStyleElement type="headerRow" dxfId="80"/>
      <tableStyleElement type="totalRow" dxfId="79"/>
    </tableStyle>
    <tableStyle name="Table Style 1 2 2 2 2" pivot="0" count="2" xr9:uid="{FDA2093C-D185-496A-A870-A1DA33374C31}">
      <tableStyleElement type="headerRow" dxfId="78"/>
      <tableStyleElement type="totalRow" dxfId="77"/>
    </tableStyle>
    <tableStyle name="Table Style 1 2 2 2 2 2" pivot="0" count="2" xr9:uid="{DD05D25B-4FF3-4D87-8F6C-0531FF8F1C8A}">
      <tableStyleElement type="headerRow" dxfId="76"/>
      <tableStyleElement type="totalRow" dxfId="75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F2F9"/>
      <color rgb="FFFCFD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ifts" displayName="Gifts" ref="C10:F17" totalsRowCount="1" headerRowDxfId="74" dataDxfId="73" totalsRowDxfId="72">
  <autoFilter ref="C10:F16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Item" totalsRowLabel="Total" dataDxfId="71" totalsRowDxfId="70"/>
    <tableColumn id="2" xr3:uid="{00000000-0010-0000-0000-000002000000}" name="Budget" totalsRowFunction="custom" dataDxfId="69" totalsRowDxfId="68">
      <totalsRowFormula>SUM(Gifts[Budget])</totalsRowFormula>
    </tableColumn>
    <tableColumn id="3" xr3:uid="{00000000-0010-0000-0000-000003000000}" name="Actual" totalsRowFunction="custom" dataDxfId="67" totalsRowDxfId="66">
      <totalsRowFormula>SUM(Gifts[Actual])</totalsRowFormula>
    </tableColumn>
    <tableColumn id="4" xr3:uid="{00000000-0010-0000-0000-000004000000}" name="Difference" totalsRowFunction="sum" dataDxfId="65" totalsRowDxfId="64">
      <calculatedColumnFormula>Gifts[[#This Row],[Budget]]-Gifts[[#This Row],[Actual]]</calculatedColumnFormula>
    </tableColumn>
  </tableColumns>
  <tableStyleInfo name="Table Style 1" showFirstColumn="1" showLastColumn="0" showRowStripes="1" showColumnStripes="0"/>
  <extLst>
    <ext xmlns:x14="http://schemas.microsoft.com/office/spreadsheetml/2009/9/main" uri="{504A1905-F514-4f6f-8877-14C23A59335A}">
      <x14:table altTextSummary="Enter Gift Items, Budget, and Actual expenses in this table. Difference is auto calculated, and icons are upd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Packaging" displayName="Packaging" ref="C20:F28" totalsRowCount="1" headerRowDxfId="63" dataDxfId="61" totalsRowDxfId="60" headerRowBorderDxfId="62" totalsRowBorderDxfId="59">
  <autoFilter ref="C20:F27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Item" totalsRowLabel="Total" dataDxfId="58" totalsRowDxfId="15"/>
    <tableColumn id="2" xr3:uid="{00000000-0010-0000-0100-000002000000}" name="Budget" totalsRowFunction="custom" dataDxfId="57" totalsRowDxfId="14">
      <totalsRowFormula>SUM(Packaging[Budget])</totalsRowFormula>
    </tableColumn>
    <tableColumn id="3" xr3:uid="{00000000-0010-0000-0100-000003000000}" name="Actual" totalsRowFunction="custom" dataDxfId="56" totalsRowDxfId="13">
      <totalsRowFormula>SUM(Packaging[Actual])</totalsRowFormula>
    </tableColumn>
    <tableColumn id="4" xr3:uid="{00000000-0010-0000-0100-000004000000}" name="Difference" totalsRowFunction="sum" dataDxfId="55" totalsRowDxfId="12">
      <calculatedColumnFormula>Packaging[[#This Row],[Budget]]-Packaging[[#This Row],[Actual]]</calculatedColumnFormula>
    </tableColumn>
  </tableColumns>
  <tableStyleInfo name="Table Style 1 2 2" showFirstColumn="1" showLastColumn="0" showRowStripes="1" showColumnStripes="0"/>
  <extLst>
    <ext xmlns:x14="http://schemas.microsoft.com/office/spreadsheetml/2009/9/main" uri="{504A1905-F514-4f6f-8877-14C23A59335A}">
      <x14:table altTextSummary="Enter Packaging Items, Budget, and Actual expenses in this table. Difference is auto calculated, and icons are upd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Entertainment" displayName="Entertainment" ref="K20:N28" totalsRowCount="1" headerRowDxfId="54" dataDxfId="52" totalsRowDxfId="51" headerRowBorderDxfId="53" totalsRowBorderDxfId="50">
  <autoFilter ref="K20:N27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Item" totalsRowLabel="Total" dataDxfId="49" totalsRowDxfId="19"/>
    <tableColumn id="2" xr3:uid="{00000000-0010-0000-0200-000002000000}" name="Budget" totalsRowFunction="custom" dataDxfId="48" totalsRowDxfId="18">
      <totalsRowFormula>SUM(Entertainment[Budget])</totalsRowFormula>
    </tableColumn>
    <tableColumn id="3" xr3:uid="{00000000-0010-0000-0200-000003000000}" name="Actual" totalsRowFunction="custom" dataDxfId="47" totalsRowDxfId="17">
      <totalsRowFormula>SUM(Entertainment[Actual])</totalsRowFormula>
    </tableColumn>
    <tableColumn id="4" xr3:uid="{00000000-0010-0000-0200-000004000000}" name="Difference" totalsRowFunction="sum" dataDxfId="46" totalsRowDxfId="16">
      <calculatedColumnFormula>Entertainment[[#This Row],[Budget]]-Entertainment[[#This Row],[Actual]]</calculatedColumnFormula>
    </tableColumn>
  </tableColumns>
  <tableStyleInfo name="Table Style 1 2 2 2" showFirstColumn="1" showLastColumn="0" showRowStripes="1" showColumnStripes="0"/>
  <extLst>
    <ext xmlns:x14="http://schemas.microsoft.com/office/spreadsheetml/2009/9/main" uri="{504A1905-F514-4f6f-8877-14C23A59335A}">
      <x14:table altTextSummary="Enter Entertainment Items, Budget, and Actual expenses in this table. Difference is auto calculated, and icons are upd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Miscellaneous" displayName="Miscellaneous" ref="K31:N36" totalsRowCount="1" headerRowDxfId="45" dataDxfId="44" totalsRowDxfId="43">
  <autoFilter ref="K31:N35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Item" totalsRowLabel="Total" dataDxfId="42" totalsRowDxfId="7"/>
    <tableColumn id="2" xr3:uid="{00000000-0010-0000-0300-000002000000}" name="Budget" totalsRowFunction="custom" dataDxfId="41" totalsRowDxfId="6">
      <totalsRowFormula>SUM(Miscellaneous[Budget])</totalsRowFormula>
    </tableColumn>
    <tableColumn id="3" xr3:uid="{00000000-0010-0000-0300-000003000000}" name="Actual" totalsRowFunction="custom" dataDxfId="40" totalsRowDxfId="5">
      <totalsRowFormula>SUM(Miscellaneous[Actual])</totalsRowFormula>
    </tableColumn>
    <tableColumn id="4" xr3:uid="{00000000-0010-0000-0300-000004000000}" name="Difference" totalsRowFunction="sum" dataDxfId="39" totalsRowDxfId="4">
      <calculatedColumnFormula>Miscellaneous[[#This Row],[Budget]]-Miscellaneous[[#This Row],[Actual]]</calculatedColumnFormula>
    </tableColumn>
  </tableColumns>
  <tableStyleInfo name="Table Style 1 2 2 2 2 2" showFirstColumn="1" showLastColumn="0" showRowStripes="1" showColumnStripes="0"/>
  <extLst>
    <ext xmlns:x14="http://schemas.microsoft.com/office/spreadsheetml/2009/9/main" uri="{504A1905-F514-4f6f-8877-14C23A59335A}">
      <x14:table altTextSummary="Enter Miscellaneous Items, Budget, and Actual expenses in this table. Difference is auto calculated, and icons are upd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ravel" displayName="Travel" ref="C31:F36" totalsRowCount="1" headerRowDxfId="38" dataDxfId="36" totalsRowDxfId="35" headerRowBorderDxfId="37" totalsRowBorderDxfId="34">
  <autoFilter ref="C31:F35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Item" totalsRowLabel="Total" dataDxfId="33" totalsRowDxfId="11"/>
    <tableColumn id="2" xr3:uid="{00000000-0010-0000-0400-000002000000}" name="Budget" totalsRowFunction="custom" dataDxfId="32" totalsRowDxfId="10">
      <totalsRowFormula>SUM(Travel[Budget])</totalsRowFormula>
    </tableColumn>
    <tableColumn id="3" xr3:uid="{00000000-0010-0000-0400-000003000000}" name="Actual" totalsRowFunction="custom" dataDxfId="31" totalsRowDxfId="9">
      <totalsRowFormula>SUM(Travel[Actual])</totalsRowFormula>
    </tableColumn>
    <tableColumn id="4" xr3:uid="{00000000-0010-0000-0400-000004000000}" name="Difference" totalsRowFunction="sum" dataDxfId="30" totalsRowDxfId="8">
      <calculatedColumnFormula>Travel[[#This Row],[Budget]]-Travel[[#This Row],[Actual]]</calculatedColumnFormula>
    </tableColumn>
  </tableColumns>
  <tableStyleInfo name="Table Style 1 2 2 2 2" showFirstColumn="1" showLastColumn="0" showRowStripes="1" showColumnStripes="0"/>
  <extLst>
    <ext xmlns:x14="http://schemas.microsoft.com/office/spreadsheetml/2009/9/main" uri="{504A1905-F514-4f6f-8877-14C23A59335A}">
      <x14:table altTextSummary="Enter Travel Items, Budget, and Actual expenses in this table. Difference is auto calculated, and icons are upd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Meals" displayName="Meals" ref="K10:N17" totalsRowCount="1" headerRowDxfId="29" dataDxfId="27" totalsRowDxfId="26" headerRowBorderDxfId="28" totalsRowBorderDxfId="25">
  <autoFilter ref="K10:N16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Item" totalsRowLabel="Total" dataDxfId="24" totalsRowDxfId="3"/>
    <tableColumn id="2" xr3:uid="{00000000-0010-0000-0500-000002000000}" name="Budget" totalsRowFunction="custom" dataDxfId="23" totalsRowDxfId="2">
      <totalsRowFormula>SUM(Meals[Budget])</totalsRowFormula>
    </tableColumn>
    <tableColumn id="3" xr3:uid="{00000000-0010-0000-0500-000003000000}" name="Actual" totalsRowFunction="custom" dataDxfId="22" totalsRowDxfId="1">
      <totalsRowFormula>SUM(Meals[Actual])</totalsRowFormula>
    </tableColumn>
    <tableColumn id="4" xr3:uid="{00000000-0010-0000-0500-000004000000}" name="Difference" totalsRowFunction="sum" dataDxfId="21" totalsRowDxfId="0">
      <calculatedColumnFormula>Meals[[#This Row],[Budget]]-Meals[[#This Row],[Actual]]</calculatedColumnFormula>
    </tableColumn>
  </tableColumns>
  <tableStyleInfo name="Table Style 1 2" showFirstColumn="1" showLastColumn="0" showRowStripes="1" showColumnStripes="0"/>
  <extLst>
    <ext xmlns:x14="http://schemas.microsoft.com/office/spreadsheetml/2009/9/main" uri="{504A1905-F514-4f6f-8877-14C23A59335A}">
      <x14:table altTextSummary="Enter Meal Items, Budget, and Actual expenses in this table. Difference is auto calculated, and icons are updated"/>
    </ext>
  </extLst>
</table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373545"/>
      </a:dk2>
      <a:lt2>
        <a:srgbClr val="FFFFFF"/>
      </a:lt2>
      <a:accent1>
        <a:srgbClr val="8FD8D2"/>
      </a:accent1>
      <a:accent2>
        <a:srgbClr val="9BA5CE"/>
      </a:accent2>
      <a:accent3>
        <a:srgbClr val="DF7449"/>
      </a:accent3>
      <a:accent4>
        <a:srgbClr val="DCB238"/>
      </a:accent4>
      <a:accent5>
        <a:srgbClr val="B2D094"/>
      </a:accent5>
      <a:accent6>
        <a:srgbClr val="B71D5C"/>
      </a:accent6>
      <a:hlink>
        <a:srgbClr val="69A020"/>
      </a:hlink>
      <a:folHlink>
        <a:srgbClr val="8C8C8C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Q36"/>
  <sheetViews>
    <sheetView showGridLines="0" tabSelected="1" topLeftCell="A24" zoomScale="61" zoomScaleNormal="100" workbookViewId="0">
      <selection activeCell="Q17" sqref="Q17"/>
    </sheetView>
  </sheetViews>
  <sheetFormatPr defaultColWidth="9.08984375" defaultRowHeight="13" x14ac:dyDescent="0.3"/>
  <cols>
    <col min="1" max="1" width="9.08984375" style="54"/>
    <col min="2" max="2" width="1.6328125" style="1" customWidth="1"/>
    <col min="3" max="3" width="50.453125" style="54" customWidth="1"/>
    <col min="4" max="4" width="22" style="54" customWidth="1"/>
    <col min="5" max="5" width="12.6328125" style="54" customWidth="1"/>
    <col min="6" max="6" width="15.453125" style="54" customWidth="1"/>
    <col min="7" max="7" width="1.6328125" style="54" customWidth="1"/>
    <col min="8" max="8" width="8.36328125" style="54" customWidth="1"/>
    <col min="9" max="9" width="6.453125" style="54" customWidth="1"/>
    <col min="10" max="10" width="0.6328125" style="54" customWidth="1"/>
    <col min="11" max="11" width="50.453125" style="54" customWidth="1"/>
    <col min="12" max="12" width="22" style="54" customWidth="1"/>
    <col min="13" max="14" width="15.453125" style="54" customWidth="1"/>
    <col min="15" max="15" width="1.6328125" style="54" customWidth="1"/>
    <col min="16" max="16" width="3.6328125" style="54" customWidth="1"/>
    <col min="17" max="16384" width="9.08984375" style="54"/>
  </cols>
  <sheetData>
    <row r="1" spans="1:17" customFormat="1" ht="37.25" customHeight="1" x14ac:dyDescent="0.3">
      <c r="A1" s="38"/>
      <c r="B1" s="38"/>
      <c r="C1" s="56" t="s">
        <v>0</v>
      </c>
      <c r="D1" s="57"/>
      <c r="E1" s="57"/>
      <c r="F1" s="57"/>
      <c r="G1" s="57"/>
      <c r="H1" s="58"/>
      <c r="I1" s="3"/>
      <c r="J1" s="38"/>
      <c r="K1" s="38"/>
      <c r="L1" s="38"/>
      <c r="M1" s="38"/>
      <c r="N1" s="38"/>
      <c r="O1" s="38"/>
      <c r="P1" s="38"/>
      <c r="Q1" s="38" t="s">
        <v>39</v>
      </c>
    </row>
    <row r="2" spans="1:17" customFormat="1" ht="25.5" customHeight="1" x14ac:dyDescent="0.3">
      <c r="A2" s="38"/>
      <c r="B2" s="5"/>
      <c r="C2" s="57"/>
      <c r="D2" s="57"/>
      <c r="E2" s="57"/>
      <c r="F2" s="57"/>
      <c r="G2" s="57"/>
      <c r="H2" s="58"/>
      <c r="I2" s="39"/>
      <c r="J2" s="40"/>
      <c r="K2" s="38"/>
      <c r="L2" s="38"/>
      <c r="M2" s="38"/>
      <c r="N2" s="38"/>
      <c r="O2" s="38"/>
      <c r="P2" s="38"/>
      <c r="Q2" s="38"/>
    </row>
    <row r="3" spans="1:17" s="43" customFormat="1" ht="41.25" customHeight="1" x14ac:dyDescent="0.3">
      <c r="A3" s="41"/>
      <c r="B3" s="7"/>
      <c r="C3" s="57"/>
      <c r="D3" s="57"/>
      <c r="E3" s="57"/>
      <c r="F3" s="57"/>
      <c r="G3" s="57"/>
      <c r="H3" s="58"/>
      <c r="I3" s="42"/>
      <c r="J3" s="8"/>
      <c r="K3" s="55" t="s">
        <v>1</v>
      </c>
      <c r="L3" s="55"/>
      <c r="M3" s="38"/>
      <c r="N3" s="23">
        <f>D17+L17+D28+L28+D36+L36</f>
        <v>1203</v>
      </c>
      <c r="O3" s="6"/>
      <c r="P3" s="41"/>
      <c r="Q3" s="41"/>
    </row>
    <row r="4" spans="1:17" customFormat="1" ht="29.25" customHeight="1" x14ac:dyDescent="0.3">
      <c r="A4" s="38"/>
      <c r="B4" s="10"/>
      <c r="C4" s="57"/>
      <c r="D4" s="57"/>
      <c r="E4" s="57"/>
      <c r="F4" s="57"/>
      <c r="G4" s="57"/>
      <c r="H4" s="58"/>
      <c r="I4" s="4"/>
      <c r="J4" s="11"/>
      <c r="K4" s="24" t="s">
        <v>2</v>
      </c>
      <c r="L4" s="24"/>
      <c r="M4" s="41"/>
      <c r="N4" s="25">
        <f>E17+M17+E28+M28+E36+M36</f>
        <v>1201</v>
      </c>
      <c r="O4" s="9"/>
      <c r="P4" s="38"/>
      <c r="Q4" s="38"/>
    </row>
    <row r="5" spans="1:17" customFormat="1" ht="14" customHeight="1" x14ac:dyDescent="0.3">
      <c r="A5" s="38"/>
      <c r="B5" s="10"/>
      <c r="C5" s="57"/>
      <c r="D5" s="57"/>
      <c r="E5" s="57"/>
      <c r="F5" s="57"/>
      <c r="G5" s="57"/>
      <c r="H5" s="58"/>
      <c r="I5" s="4"/>
      <c r="J5" s="11"/>
      <c r="K5" s="24"/>
      <c r="L5" s="24"/>
      <c r="M5" s="41"/>
      <c r="N5" s="25"/>
      <c r="O5" s="9"/>
      <c r="P5" s="38"/>
      <c r="Q5" s="38"/>
    </row>
    <row r="6" spans="1:17" customFormat="1" ht="64.25" customHeight="1" x14ac:dyDescent="0.3">
      <c r="A6" s="38"/>
      <c r="B6" s="10"/>
      <c r="C6" s="57"/>
      <c r="D6" s="57"/>
      <c r="E6" s="57"/>
      <c r="F6" s="57"/>
      <c r="G6" s="57"/>
      <c r="H6" s="58"/>
      <c r="I6" s="39"/>
      <c r="J6" s="11"/>
      <c r="K6" s="26" t="s">
        <v>3</v>
      </c>
      <c r="L6" s="26"/>
      <c r="M6" s="44"/>
      <c r="N6" s="27">
        <f>N3-N4</f>
        <v>2</v>
      </c>
      <c r="O6" s="19"/>
      <c r="P6" s="38"/>
      <c r="Q6" s="38"/>
    </row>
    <row r="7" spans="1:17" customFormat="1" ht="19.25" customHeight="1" x14ac:dyDescent="0.3">
      <c r="A7" s="38"/>
      <c r="B7" s="10"/>
      <c r="C7" s="22"/>
      <c r="D7" s="22"/>
      <c r="E7" s="22"/>
      <c r="F7" s="22"/>
      <c r="G7" s="22"/>
      <c r="H7" s="45"/>
      <c r="I7" s="39"/>
      <c r="J7" s="11"/>
      <c r="K7" s="18"/>
      <c r="L7" s="18"/>
      <c r="M7" s="38"/>
      <c r="N7" s="19"/>
      <c r="O7" s="19"/>
      <c r="P7" s="38"/>
      <c r="Q7" s="38"/>
    </row>
    <row r="8" spans="1:17" customFormat="1" ht="4.25" customHeight="1" x14ac:dyDescent="0.3">
      <c r="A8" s="46"/>
      <c r="B8" s="20"/>
      <c r="C8" s="21"/>
      <c r="D8" s="21"/>
      <c r="E8" s="21"/>
      <c r="F8" s="21"/>
      <c r="G8" s="21"/>
      <c r="H8" s="47"/>
      <c r="I8" s="47"/>
      <c r="J8" s="2"/>
      <c r="K8" s="46"/>
      <c r="L8" s="46"/>
      <c r="M8" s="46"/>
      <c r="N8" s="46"/>
      <c r="O8" s="46"/>
      <c r="P8" s="46"/>
      <c r="Q8" s="46"/>
    </row>
    <row r="9" spans="1:17" s="48" customFormat="1" ht="80.25" customHeight="1" x14ac:dyDescent="0.3">
      <c r="A9"/>
      <c r="B9" s="16"/>
      <c r="C9" s="63" t="s">
        <v>4</v>
      </c>
      <c r="D9" s="64"/>
      <c r="E9" s="64"/>
      <c r="F9" s="64"/>
      <c r="G9" s="28"/>
      <c r="H9" s="28"/>
      <c r="I9" s="28"/>
      <c r="J9" s="29"/>
      <c r="K9" s="65" t="s">
        <v>5</v>
      </c>
      <c r="L9" s="60"/>
      <c r="M9" s="60"/>
      <c r="N9" s="60"/>
      <c r="O9" s="30"/>
    </row>
    <row r="10" spans="1:17" customFormat="1" ht="29" customHeight="1" x14ac:dyDescent="0.3">
      <c r="B10" s="16"/>
      <c r="C10" s="33" t="s">
        <v>6</v>
      </c>
      <c r="D10" s="37" t="s">
        <v>7</v>
      </c>
      <c r="E10" s="37" t="s">
        <v>8</v>
      </c>
      <c r="F10" s="37" t="s">
        <v>9</v>
      </c>
      <c r="G10" s="49"/>
      <c r="H10" s="50"/>
      <c r="I10" s="50"/>
      <c r="J10" s="12"/>
      <c r="K10" s="33" t="s">
        <v>6</v>
      </c>
      <c r="L10" s="37" t="s">
        <v>7</v>
      </c>
      <c r="M10" s="37" t="s">
        <v>8</v>
      </c>
      <c r="N10" s="37" t="s">
        <v>9</v>
      </c>
      <c r="O10" s="54"/>
      <c r="P10" s="54"/>
    </row>
    <row r="11" spans="1:17" s="48" customFormat="1" ht="23" customHeight="1" x14ac:dyDescent="0.3">
      <c r="B11" s="16"/>
      <c r="C11" s="36" t="s">
        <v>10</v>
      </c>
      <c r="D11" s="32">
        <v>500</v>
      </c>
      <c r="E11" s="32">
        <v>495</v>
      </c>
      <c r="F11" s="32">
        <f>Gifts[[#This Row],[Budget]]-Gifts[[#This Row],[Actual]]</f>
        <v>5</v>
      </c>
      <c r="G11" s="32"/>
      <c r="H11" s="51"/>
      <c r="I11" s="51"/>
      <c r="J11" s="12"/>
      <c r="K11" s="36" t="s">
        <v>11</v>
      </c>
      <c r="L11" s="32">
        <v>100</v>
      </c>
      <c r="M11" s="32">
        <v>80</v>
      </c>
      <c r="N11" s="32">
        <f>Meals[[#This Row],[Budget]]-Meals[[#This Row],[Actual]]</f>
        <v>20</v>
      </c>
      <c r="O11" s="32"/>
    </row>
    <row r="12" spans="1:17" s="48" customFormat="1" ht="23" customHeight="1" x14ac:dyDescent="0.3">
      <c r="B12" s="16"/>
      <c r="C12" s="36" t="s">
        <v>12</v>
      </c>
      <c r="D12" s="32">
        <v>250</v>
      </c>
      <c r="E12" s="32">
        <v>325</v>
      </c>
      <c r="F12" s="32">
        <f>Gifts[[#This Row],[Budget]]-Gifts[[#This Row],[Actual]]</f>
        <v>-75</v>
      </c>
      <c r="G12" s="32"/>
      <c r="H12" s="51"/>
      <c r="I12" s="51"/>
      <c r="J12" s="12"/>
      <c r="K12" s="36" t="s">
        <v>13</v>
      </c>
      <c r="L12" s="32"/>
      <c r="M12" s="32"/>
      <c r="N12" s="32">
        <f>Meals[[#This Row],[Budget]]-Meals[[#This Row],[Actual]]</f>
        <v>0</v>
      </c>
      <c r="O12" s="32"/>
    </row>
    <row r="13" spans="1:17" s="48" customFormat="1" ht="23" customHeight="1" x14ac:dyDescent="0.3">
      <c r="B13" s="16"/>
      <c r="C13" s="36" t="s">
        <v>14</v>
      </c>
      <c r="D13" s="32"/>
      <c r="E13" s="32"/>
      <c r="F13" s="32">
        <f>Gifts[[#This Row],[Budget]]-Gifts[[#This Row],[Actual]]</f>
        <v>0</v>
      </c>
      <c r="G13" s="32"/>
      <c r="H13" s="51"/>
      <c r="I13" s="51"/>
      <c r="J13" s="12"/>
      <c r="K13" s="36" t="s">
        <v>15</v>
      </c>
      <c r="L13" s="32">
        <v>50</v>
      </c>
      <c r="M13" s="32">
        <v>20</v>
      </c>
      <c r="N13" s="32">
        <f>Meals[[#This Row],[Budget]]-Meals[[#This Row],[Actual]]</f>
        <v>30</v>
      </c>
      <c r="O13" s="32"/>
    </row>
    <row r="14" spans="1:17" s="48" customFormat="1" ht="23" customHeight="1" x14ac:dyDescent="0.3">
      <c r="B14" s="16"/>
      <c r="C14" s="36" t="s">
        <v>16</v>
      </c>
      <c r="D14" s="32"/>
      <c r="E14" s="32"/>
      <c r="F14" s="32">
        <f>Gifts[[#This Row],[Budget]]-Gifts[[#This Row],[Actual]]</f>
        <v>0</v>
      </c>
      <c r="G14" s="32"/>
      <c r="H14" s="51"/>
      <c r="I14" s="51"/>
      <c r="J14" s="12"/>
      <c r="K14" s="36" t="s">
        <v>40</v>
      </c>
      <c r="L14" s="32"/>
      <c r="M14" s="32"/>
      <c r="N14" s="32">
        <f>Meals[[#This Row],[Budget]]-Meals[[#This Row],[Actual]]</f>
        <v>0</v>
      </c>
      <c r="O14" s="32"/>
    </row>
    <row r="15" spans="1:17" s="48" customFormat="1" ht="23" customHeight="1" x14ac:dyDescent="0.3">
      <c r="B15" s="16"/>
      <c r="C15" s="36" t="s">
        <v>18</v>
      </c>
      <c r="D15" s="32"/>
      <c r="E15" s="32"/>
      <c r="F15" s="32">
        <f>Gifts[[#This Row],[Budget]]-Gifts[[#This Row],[Actual]]</f>
        <v>0</v>
      </c>
      <c r="G15" s="32"/>
      <c r="H15" s="51"/>
      <c r="I15" s="51"/>
      <c r="J15" s="12"/>
      <c r="K15" s="36" t="s">
        <v>40</v>
      </c>
      <c r="L15" s="32"/>
      <c r="M15" s="32"/>
      <c r="N15" s="32">
        <f>Meals[[#This Row],[Budget]]-Meals[[#This Row],[Actual]]</f>
        <v>0</v>
      </c>
      <c r="O15" s="32"/>
    </row>
    <row r="16" spans="1:17" s="48" customFormat="1" ht="23" customHeight="1" x14ac:dyDescent="0.3">
      <c r="B16" s="16"/>
      <c r="C16" s="36" t="s">
        <v>17</v>
      </c>
      <c r="D16" s="32"/>
      <c r="E16" s="32"/>
      <c r="F16" s="32">
        <f>Gifts[[#This Row],[Budget]]-Gifts[[#This Row],[Actual]]</f>
        <v>0</v>
      </c>
      <c r="G16" s="32"/>
      <c r="H16" s="51"/>
      <c r="I16" s="51"/>
      <c r="J16" s="12"/>
      <c r="K16" s="36" t="s">
        <v>40</v>
      </c>
      <c r="L16" s="32"/>
      <c r="M16" s="32"/>
      <c r="N16" s="32">
        <f>Meals[[#This Row],[Budget]]-Meals[[#This Row],[Actual]]</f>
        <v>0</v>
      </c>
      <c r="O16" s="34"/>
    </row>
    <row r="17" spans="1:15" s="48" customFormat="1" ht="23" customHeight="1" x14ac:dyDescent="0.35">
      <c r="B17" s="16"/>
      <c r="C17" s="36" t="s">
        <v>19</v>
      </c>
      <c r="D17" s="32">
        <f>SUM(Gifts[Budget])</f>
        <v>750</v>
      </c>
      <c r="E17" s="32">
        <f>SUM(Gifts[Actual])</f>
        <v>820</v>
      </c>
      <c r="F17" s="32">
        <f>SUBTOTAL(109,Gifts[Difference])</f>
        <v>-70</v>
      </c>
      <c r="G17" s="52"/>
      <c r="H17" s="51"/>
      <c r="I17" s="51"/>
      <c r="J17" s="12"/>
      <c r="K17" s="36" t="s">
        <v>19</v>
      </c>
      <c r="L17" s="32">
        <f>SUM(Meals[Budget])</f>
        <v>150</v>
      </c>
      <c r="M17" s="32">
        <f>SUM(Meals[Actual])</f>
        <v>100</v>
      </c>
      <c r="N17" s="32">
        <f>SUBTOTAL(109,Meals[Difference])</f>
        <v>50</v>
      </c>
      <c r="O17" s="52"/>
    </row>
    <row r="18" spans="1:15" s="48" customFormat="1" ht="23" customHeight="1" x14ac:dyDescent="0.35">
      <c r="B18" s="16"/>
      <c r="C18" s="36"/>
      <c r="D18" s="32"/>
      <c r="E18" s="32"/>
      <c r="F18" s="32"/>
      <c r="G18" s="52"/>
      <c r="H18" s="51"/>
      <c r="I18" s="51"/>
      <c r="J18" s="12"/>
      <c r="K18" s="36"/>
      <c r="L18" s="32"/>
      <c r="M18" s="32"/>
      <c r="N18" s="32"/>
      <c r="O18" s="52"/>
    </row>
    <row r="19" spans="1:15" s="48" customFormat="1" ht="66" customHeight="1" x14ac:dyDescent="0.3">
      <c r="A19"/>
      <c r="B19" s="16"/>
      <c r="C19" s="66" t="s">
        <v>20</v>
      </c>
      <c r="D19" s="66"/>
      <c r="E19" s="66"/>
      <c r="F19" s="66"/>
      <c r="G19" s="30"/>
      <c r="H19" s="13"/>
      <c r="I19" s="13"/>
      <c r="J19" s="14"/>
      <c r="K19" s="61" t="s">
        <v>21</v>
      </c>
      <c r="L19" s="61"/>
      <c r="M19" s="61"/>
      <c r="N19" s="61"/>
      <c r="O19" s="30"/>
    </row>
    <row r="20" spans="1:15" customFormat="1" ht="27" customHeight="1" x14ac:dyDescent="0.3">
      <c r="B20" s="17"/>
      <c r="C20" s="33" t="s">
        <v>6</v>
      </c>
      <c r="D20" s="37" t="s">
        <v>7</v>
      </c>
      <c r="E20" s="37" t="s">
        <v>8</v>
      </c>
      <c r="F20" s="37" t="s">
        <v>9</v>
      </c>
      <c r="G20" s="49"/>
      <c r="H20" s="50"/>
      <c r="I20" s="50"/>
      <c r="J20" s="15"/>
      <c r="K20" s="33" t="s">
        <v>6</v>
      </c>
      <c r="L20" s="37" t="s">
        <v>7</v>
      </c>
      <c r="M20" s="37" t="s">
        <v>8</v>
      </c>
      <c r="N20" s="37" t="s">
        <v>9</v>
      </c>
      <c r="O20" s="49"/>
    </row>
    <row r="21" spans="1:15" s="48" customFormat="1" ht="23" customHeight="1" x14ac:dyDescent="0.3">
      <c r="B21" s="16"/>
      <c r="C21" s="36" t="s">
        <v>22</v>
      </c>
      <c r="D21" s="32">
        <v>8</v>
      </c>
      <c r="E21" s="32">
        <v>3</v>
      </c>
      <c r="F21" s="32">
        <f>Packaging[[#This Row],[Budget]]-Packaging[[#This Row],[Actual]]</f>
        <v>5</v>
      </c>
      <c r="G21" s="31"/>
      <c r="H21" s="51"/>
      <c r="I21" s="51"/>
      <c r="J21" s="12"/>
      <c r="K21" s="36" t="s">
        <v>23</v>
      </c>
      <c r="L21" s="32"/>
      <c r="M21" s="32"/>
      <c r="N21" s="32">
        <f>Entertainment[[#This Row],[Budget]]-Entertainment[[#This Row],[Actual]]</f>
        <v>0</v>
      </c>
      <c r="O21" s="32"/>
    </row>
    <row r="22" spans="1:15" s="48" customFormat="1" ht="23" customHeight="1" x14ac:dyDescent="0.3">
      <c r="B22" s="16"/>
      <c r="C22" s="36" t="s">
        <v>24</v>
      </c>
      <c r="D22" s="32">
        <v>5</v>
      </c>
      <c r="E22" s="32">
        <v>5</v>
      </c>
      <c r="F22" s="32">
        <f>Packaging[[#This Row],[Budget]]-Packaging[[#This Row],[Actual]]</f>
        <v>0</v>
      </c>
      <c r="G22" s="31"/>
      <c r="H22" s="51"/>
      <c r="I22" s="51"/>
      <c r="J22" s="12"/>
      <c r="K22" s="36" t="s">
        <v>15</v>
      </c>
      <c r="L22" s="32"/>
      <c r="M22" s="32"/>
      <c r="N22" s="32">
        <f>Entertainment[[#This Row],[Budget]]-Entertainment[[#This Row],[Actual]]</f>
        <v>0</v>
      </c>
      <c r="O22" s="32"/>
    </row>
    <row r="23" spans="1:15" s="48" customFormat="1" ht="23" customHeight="1" x14ac:dyDescent="0.3">
      <c r="B23" s="16"/>
      <c r="C23" s="36" t="s">
        <v>25</v>
      </c>
      <c r="D23" s="32"/>
      <c r="E23" s="32"/>
      <c r="F23" s="32">
        <f>Packaging[[#This Row],[Budget]]-Packaging[[#This Row],[Actual]]</f>
        <v>0</v>
      </c>
      <c r="G23" s="31"/>
      <c r="H23" s="51"/>
      <c r="I23" s="51"/>
      <c r="J23" s="12"/>
      <c r="K23" s="36" t="s">
        <v>26</v>
      </c>
      <c r="L23" s="32"/>
      <c r="M23" s="32"/>
      <c r="N23" s="32">
        <f>Entertainment[[#This Row],[Budget]]-Entertainment[[#This Row],[Actual]]</f>
        <v>0</v>
      </c>
      <c r="O23" s="32"/>
    </row>
    <row r="24" spans="1:15" s="48" customFormat="1" ht="23" customHeight="1" x14ac:dyDescent="0.3">
      <c r="B24" s="16"/>
      <c r="C24" s="36" t="s">
        <v>27</v>
      </c>
      <c r="D24" s="32">
        <v>20</v>
      </c>
      <c r="E24" s="32">
        <v>0</v>
      </c>
      <c r="F24" s="32">
        <f>Packaging[[#This Row],[Budget]]-Packaging[[#This Row],[Actual]]</f>
        <v>20</v>
      </c>
      <c r="G24" s="31"/>
      <c r="H24" s="51"/>
      <c r="I24" s="51"/>
      <c r="J24" s="12"/>
      <c r="K24" s="36" t="s">
        <v>28</v>
      </c>
      <c r="L24" s="32">
        <v>150</v>
      </c>
      <c r="M24" s="32">
        <v>250</v>
      </c>
      <c r="N24" s="32">
        <f>Entertainment[[#This Row],[Budget]]-Entertainment[[#This Row],[Actual]]</f>
        <v>-100</v>
      </c>
      <c r="O24" s="32"/>
    </row>
    <row r="25" spans="1:15" s="48" customFormat="1" ht="23" customHeight="1" x14ac:dyDescent="0.3">
      <c r="B25" s="16"/>
      <c r="C25" s="36" t="s">
        <v>29</v>
      </c>
      <c r="D25" s="32"/>
      <c r="E25" s="32"/>
      <c r="F25" s="32">
        <f>Packaging[[#This Row],[Budget]]-Packaging[[#This Row],[Actual]]</f>
        <v>0</v>
      </c>
      <c r="G25" s="31"/>
      <c r="H25" s="51"/>
      <c r="I25" s="51"/>
      <c r="J25" s="12"/>
      <c r="K25" s="36" t="s">
        <v>30</v>
      </c>
      <c r="L25" s="32"/>
      <c r="M25" s="32"/>
      <c r="N25" s="32">
        <f>Entertainment[[#This Row],[Budget]]-Entertainment[[#This Row],[Actual]]</f>
        <v>0</v>
      </c>
      <c r="O25" s="32"/>
    </row>
    <row r="26" spans="1:15" s="48" customFormat="1" ht="23" customHeight="1" x14ac:dyDescent="0.3">
      <c r="B26" s="16"/>
      <c r="C26" s="36" t="s">
        <v>40</v>
      </c>
      <c r="D26" s="32"/>
      <c r="E26" s="32"/>
      <c r="F26" s="32">
        <f>Packaging[[#This Row],[Budget]]-Packaging[[#This Row],[Actual]]</f>
        <v>0</v>
      </c>
      <c r="G26" s="31"/>
      <c r="H26" s="51"/>
      <c r="I26" s="51"/>
      <c r="J26" s="12"/>
      <c r="K26" s="36" t="s">
        <v>31</v>
      </c>
      <c r="L26" s="32"/>
      <c r="M26" s="32"/>
      <c r="N26" s="32">
        <f>Entertainment[[#This Row],[Budget]]-Entertainment[[#This Row],[Actual]]</f>
        <v>0</v>
      </c>
      <c r="O26" s="32"/>
    </row>
    <row r="27" spans="1:15" s="48" customFormat="1" ht="23" customHeight="1" x14ac:dyDescent="0.3">
      <c r="B27" s="16"/>
      <c r="C27" s="36" t="s">
        <v>40</v>
      </c>
      <c r="D27" s="32"/>
      <c r="E27" s="32"/>
      <c r="F27" s="32">
        <f>Packaging[[#This Row],[Budget]]-Packaging[[#This Row],[Actual]]</f>
        <v>0</v>
      </c>
      <c r="G27" s="34"/>
      <c r="H27" s="51"/>
      <c r="I27" s="51"/>
      <c r="J27" s="12"/>
      <c r="K27" s="36" t="s">
        <v>17</v>
      </c>
      <c r="L27" s="32"/>
      <c r="M27" s="32"/>
      <c r="N27" s="32">
        <f>Entertainment[[#This Row],[Budget]]-Entertainment[[#This Row],[Actual]]</f>
        <v>0</v>
      </c>
      <c r="O27" s="32"/>
    </row>
    <row r="28" spans="1:15" customFormat="1" ht="23" customHeight="1" x14ac:dyDescent="0.35">
      <c r="B28" s="16"/>
      <c r="C28" s="33" t="s">
        <v>19</v>
      </c>
      <c r="D28" s="32">
        <f>SUM(Packaging[Budget])</f>
        <v>33</v>
      </c>
      <c r="E28" s="32">
        <f>SUM(Packaging[Actual])</f>
        <v>8</v>
      </c>
      <c r="F28" s="32">
        <f>SUBTOTAL(109,Packaging[Difference])</f>
        <v>25</v>
      </c>
      <c r="G28" s="52"/>
      <c r="H28" s="53"/>
      <c r="I28" s="53"/>
      <c r="J28" s="53"/>
      <c r="K28" s="33" t="s">
        <v>19</v>
      </c>
      <c r="L28" s="32">
        <f>SUM(Entertainment[Budget])</f>
        <v>150</v>
      </c>
      <c r="M28" s="32">
        <f>SUM(Entertainment[Actual])</f>
        <v>250</v>
      </c>
      <c r="N28" s="32">
        <f>SUBTOTAL(109,Entertainment[Difference])</f>
        <v>-100</v>
      </c>
      <c r="O28" s="35"/>
    </row>
    <row r="29" spans="1:15" customFormat="1" ht="23" customHeight="1" x14ac:dyDescent="0.35">
      <c r="B29" s="16"/>
      <c r="C29" s="33"/>
      <c r="D29" s="32"/>
      <c r="E29" s="32"/>
      <c r="F29" s="32"/>
      <c r="G29" s="52"/>
      <c r="H29" s="53"/>
      <c r="I29" s="53"/>
      <c r="J29" s="53"/>
      <c r="K29" s="33"/>
      <c r="L29" s="32"/>
      <c r="M29" s="32"/>
      <c r="N29" s="32"/>
      <c r="O29" s="35"/>
    </row>
    <row r="30" spans="1:15" customFormat="1" ht="66" customHeight="1" x14ac:dyDescent="0.3">
      <c r="B30" s="16"/>
      <c r="C30" s="62" t="s">
        <v>32</v>
      </c>
      <c r="D30" s="62"/>
      <c r="E30" s="62"/>
      <c r="F30" s="62"/>
      <c r="G30" s="30"/>
      <c r="H30" s="13"/>
      <c r="I30" s="13"/>
      <c r="J30" s="14"/>
      <c r="K30" s="59" t="s">
        <v>33</v>
      </c>
      <c r="L30" s="60"/>
      <c r="M30" s="60"/>
      <c r="N30" s="60"/>
      <c r="O30" s="30"/>
    </row>
    <row r="31" spans="1:15" customFormat="1" ht="27" customHeight="1" x14ac:dyDescent="0.3">
      <c r="B31" s="16"/>
      <c r="C31" s="33" t="s">
        <v>6</v>
      </c>
      <c r="D31" s="37" t="s">
        <v>7</v>
      </c>
      <c r="E31" s="37" t="s">
        <v>8</v>
      </c>
      <c r="F31" s="37" t="s">
        <v>9</v>
      </c>
      <c r="G31" s="49"/>
      <c r="H31" s="50"/>
      <c r="I31" s="50"/>
      <c r="J31" s="53"/>
      <c r="K31" s="33" t="s">
        <v>6</v>
      </c>
      <c r="L31" s="37" t="s">
        <v>7</v>
      </c>
      <c r="M31" s="37" t="s">
        <v>8</v>
      </c>
      <c r="N31" s="37" t="s">
        <v>9</v>
      </c>
      <c r="O31" s="49"/>
    </row>
    <row r="32" spans="1:15" s="48" customFormat="1" ht="23" customHeight="1" x14ac:dyDescent="0.3">
      <c r="B32" s="16"/>
      <c r="C32" s="36" t="s">
        <v>34</v>
      </c>
      <c r="D32" s="32"/>
      <c r="E32" s="32"/>
      <c r="F32" s="32">
        <f>Travel[[#This Row],[Budget]]-Travel[[#This Row],[Actual]]</f>
        <v>0</v>
      </c>
      <c r="G32" s="32"/>
      <c r="H32" s="51"/>
      <c r="I32" s="51"/>
      <c r="J32" s="12"/>
      <c r="K32" s="36" t="s">
        <v>35</v>
      </c>
      <c r="L32" s="32">
        <v>100</v>
      </c>
      <c r="M32" s="32">
        <v>20</v>
      </c>
      <c r="N32" s="32">
        <f>Miscellaneous[[#This Row],[Budget]]-Miscellaneous[[#This Row],[Actual]]</f>
        <v>80</v>
      </c>
      <c r="O32" s="32"/>
    </row>
    <row r="33" spans="2:15" s="48" customFormat="1" ht="23" customHeight="1" x14ac:dyDescent="0.3">
      <c r="B33" s="16"/>
      <c r="C33" s="36" t="s">
        <v>36</v>
      </c>
      <c r="D33" s="32">
        <v>20</v>
      </c>
      <c r="E33" s="32">
        <v>3</v>
      </c>
      <c r="F33" s="32">
        <f>Travel[[#This Row],[Budget]]-Travel[[#This Row],[Actual]]</f>
        <v>17</v>
      </c>
      <c r="G33" s="32"/>
      <c r="H33" s="51"/>
      <c r="I33" s="51"/>
      <c r="J33" s="12"/>
      <c r="K33" s="36" t="s">
        <v>37</v>
      </c>
      <c r="L33" s="32"/>
      <c r="M33" s="32"/>
      <c r="N33" s="32">
        <f>Miscellaneous[[#This Row],[Budget]]-Miscellaneous[[#This Row],[Actual]]</f>
        <v>0</v>
      </c>
      <c r="O33" s="32"/>
    </row>
    <row r="34" spans="2:15" s="48" customFormat="1" ht="23" customHeight="1" x14ac:dyDescent="0.3">
      <c r="B34" s="16"/>
      <c r="C34" s="36" t="s">
        <v>38</v>
      </c>
      <c r="D34" s="32"/>
      <c r="E34" s="32"/>
      <c r="F34" s="32">
        <f>Travel[[#This Row],[Budget]]-Travel[[#This Row],[Actual]]</f>
        <v>0</v>
      </c>
      <c r="G34" s="32"/>
      <c r="H34" s="51"/>
      <c r="I34" s="51"/>
      <c r="J34" s="12"/>
      <c r="K34" s="36" t="s">
        <v>40</v>
      </c>
      <c r="L34" s="32"/>
      <c r="M34" s="32"/>
      <c r="N34" s="32">
        <f>Miscellaneous[[#This Row],[Budget]]-Miscellaneous[[#This Row],[Actual]]</f>
        <v>0</v>
      </c>
      <c r="O34" s="32"/>
    </row>
    <row r="35" spans="2:15" s="48" customFormat="1" ht="23" customHeight="1" x14ac:dyDescent="0.3">
      <c r="B35" s="16"/>
      <c r="C35" s="36" t="s">
        <v>17</v>
      </c>
      <c r="D35" s="32"/>
      <c r="E35" s="32"/>
      <c r="F35" s="32">
        <f>Travel[[#This Row],[Budget]]-Travel[[#This Row],[Actual]]</f>
        <v>0</v>
      </c>
      <c r="G35" s="32"/>
      <c r="H35" s="51"/>
      <c r="I35" s="51"/>
      <c r="J35" s="12"/>
      <c r="K35" s="36" t="s">
        <v>40</v>
      </c>
      <c r="L35" s="32"/>
      <c r="M35" s="32"/>
      <c r="N35" s="32">
        <f>Miscellaneous[[#This Row],[Budget]]-Miscellaneous[[#This Row],[Actual]]</f>
        <v>0</v>
      </c>
      <c r="O35" s="34"/>
    </row>
    <row r="36" spans="2:15" s="48" customFormat="1" ht="24" customHeight="1" x14ac:dyDescent="0.35">
      <c r="B36" s="16"/>
      <c r="C36" s="33" t="s">
        <v>19</v>
      </c>
      <c r="D36" s="32">
        <f>SUM(Travel[Budget])</f>
        <v>20</v>
      </c>
      <c r="E36" s="32">
        <f>SUM(Travel[Actual])</f>
        <v>3</v>
      </c>
      <c r="F36" s="32">
        <f>SUBTOTAL(109,Travel[Difference])</f>
        <v>17</v>
      </c>
      <c r="G36" s="52"/>
      <c r="H36" s="51"/>
      <c r="I36" s="51"/>
      <c r="J36" s="12"/>
      <c r="K36" s="33" t="s">
        <v>19</v>
      </c>
      <c r="L36" s="32">
        <f>SUM(Miscellaneous[Budget])</f>
        <v>100</v>
      </c>
      <c r="M36" s="32">
        <f>SUM(Miscellaneous[Actual])</f>
        <v>20</v>
      </c>
      <c r="N36" s="32">
        <f>SUBTOTAL(109,Miscellaneous[Difference])</f>
        <v>80</v>
      </c>
      <c r="O36" s="52"/>
    </row>
  </sheetData>
  <mergeCells count="8">
    <mergeCell ref="K3:L3"/>
    <mergeCell ref="C1:H6"/>
    <mergeCell ref="K30:N30"/>
    <mergeCell ref="K19:N19"/>
    <mergeCell ref="C30:F30"/>
    <mergeCell ref="C9:F9"/>
    <mergeCell ref="K9:N9"/>
    <mergeCell ref="C19:F19"/>
  </mergeCells>
  <phoneticPr fontId="1" type="noConversion"/>
  <conditionalFormatting sqref="N6:O7">
    <cfRule type="cellIs" dxfId="20" priority="49" operator="greaterThan">
      <formula>SUM(N3-N4)</formula>
    </cfRule>
  </conditionalFormatting>
  <dataValidations count="5">
    <dataValidation allowBlank="1" showInputMessage="1" showErrorMessage="1" prompt="Track your expenses with this Holiday budget planner._x000a__x000a_To start, enter your Budget and Actual expenses on each category table. Holiday budget, Total actual amount spent, and Difference are auto calculated for you." sqref="A1" xr:uid="{6C3B86EA-E984-43C7-9AEC-3DE07C84DFA0}"/>
    <dataValidation allowBlank="1" showInputMessage="1" showErrorMessage="1" prompt="Title of this worksheet is in this cell" sqref="C1:H6" xr:uid="{B320E20D-FFD5-49FA-91AB-729F888AB4BA}"/>
    <dataValidation allowBlank="1" showInputMessage="1" showErrorMessage="1" prompt="Holiday Budget is auto calculated in this cell" sqref="N3" xr:uid="{017288DD-72CC-47BB-9745-BEC9286646E5}"/>
    <dataValidation allowBlank="1" showInputMessage="1" showErrorMessage="1" prompt="Actual Spent is auto calculated in this cell" sqref="N4" xr:uid="{269BDAFF-648C-4339-B96B-00C5322B1A2C}"/>
    <dataValidation allowBlank="1" showInputMessage="1" showErrorMessage="1" prompt="Difference is auto calculated in this cell" sqref="N6" xr:uid="{0D8D3F0D-51E1-4436-9134-6DBF677ED5D4}"/>
  </dataValidations>
  <printOptions horizontalCentered="1"/>
  <pageMargins left="0.5" right="0.5" top="0.5" bottom="0.5" header="0.5" footer="0.5"/>
  <pageSetup scale="52" orientation="landscape" horizontalDpi="4294967292" r:id="rId1"/>
  <headerFooter alignWithMargins="0"/>
  <ignoredErrors>
    <ignoredError sqref="N15 N21:N27 F21:F26 F32:F33 F35 N11:N13" emptyCellReference="1"/>
  </ignoredErrors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1" id="{00000000-000E-0000-0100-00000200000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NoIcons" iconId="0"/>
              <x14:cfIcon iconSet="3Symbols2" iconId="2"/>
            </x14:iconSet>
          </x14:cfRule>
          <xm:sqref>N21:N29 F11:F18 N11:N18 F21:F29 F32:F36 N32:N36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1DDBA422-20F9-4397-91DE-261C512BAF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4A9979-A829-40A3-B26B-01CED03CFF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596A88-1FA2-4A0A-9A1F-7891EA27CF0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TM16410204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Holiday budget planner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2023-11-29T13:10:59Z</dcterms:created>
  <dcterms:modified xsi:type="dcterms:W3CDTF">2025-09-08T19:56:23Z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