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DCCS\"/>
    </mc:Choice>
  </mc:AlternateContent>
  <xr:revisionPtr revIDLastSave="0" documentId="13_ncr:1_{B0DD1142-8EE6-4A4B-8404-84ADDD1B1FF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C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N45" i="1"/>
  <c r="M45" i="1"/>
  <c r="H45" i="1"/>
  <c r="N44" i="1"/>
  <c r="M44" i="1"/>
  <c r="H44" i="1"/>
  <c r="N43" i="1"/>
  <c r="M43" i="1" s="1"/>
  <c r="H43" i="1"/>
  <c r="N42" i="1"/>
  <c r="M42" i="1"/>
  <c r="H42" i="1"/>
  <c r="N41" i="1"/>
  <c r="M41" i="1"/>
  <c r="H41" i="1"/>
  <c r="N40" i="1"/>
  <c r="M40" i="1"/>
  <c r="H40" i="1"/>
  <c r="N39" i="1"/>
  <c r="M39" i="1"/>
  <c r="H39" i="1"/>
  <c r="N38" i="1"/>
  <c r="M38" i="1" s="1"/>
  <c r="H38" i="1"/>
  <c r="N37" i="1"/>
  <c r="M37" i="1"/>
  <c r="H37" i="1"/>
  <c r="N36" i="1"/>
  <c r="M36" i="1"/>
  <c r="H36" i="1"/>
  <c r="N35" i="1"/>
  <c r="M35" i="1"/>
  <c r="H35" i="1"/>
  <c r="N34" i="1"/>
  <c r="M34" i="1" s="1"/>
  <c r="H34" i="1"/>
  <c r="N33" i="1"/>
  <c r="M33" i="1" s="1"/>
  <c r="H33" i="1"/>
  <c r="N32" i="1"/>
  <c r="M32" i="1"/>
  <c r="H32" i="1"/>
  <c r="N31" i="1"/>
  <c r="M31" i="1"/>
  <c r="H31" i="1"/>
  <c r="N30" i="1"/>
  <c r="M30" i="1" s="1"/>
  <c r="H30" i="1"/>
  <c r="N29" i="1"/>
  <c r="M29" i="1"/>
  <c r="H29" i="1"/>
  <c r="N28" i="1"/>
  <c r="M28" i="1"/>
  <c r="H28" i="1"/>
  <c r="N27" i="1"/>
  <c r="M27" i="1"/>
  <c r="H27" i="1"/>
  <c r="N26" i="1"/>
  <c r="M26" i="1" s="1"/>
  <c r="H26" i="1"/>
  <c r="N25" i="1"/>
  <c r="M25" i="1" s="1"/>
  <c r="H25" i="1"/>
  <c r="N24" i="1"/>
  <c r="M24" i="1"/>
  <c r="H24" i="1"/>
  <c r="N23" i="1"/>
  <c r="M23" i="1"/>
  <c r="H23" i="1"/>
  <c r="N22" i="1"/>
  <c r="M22" i="1" s="1"/>
  <c r="H22" i="1"/>
  <c r="N21" i="1"/>
  <c r="M21" i="1"/>
  <c r="H21" i="1"/>
  <c r="N20" i="1"/>
  <c r="M20" i="1"/>
  <c r="H20" i="1"/>
  <c r="N19" i="1"/>
  <c r="M19" i="1"/>
  <c r="H19" i="1"/>
  <c r="N18" i="1"/>
  <c r="M18" i="1" s="1"/>
  <c r="H18" i="1"/>
  <c r="N17" i="1"/>
  <c r="M17" i="1" s="1"/>
  <c r="H17" i="1"/>
  <c r="N16" i="1"/>
  <c r="M16" i="1"/>
  <c r="H16" i="1"/>
  <c r="N15" i="1"/>
  <c r="M15" i="1"/>
  <c r="H15" i="1"/>
  <c r="N14" i="1"/>
  <c r="M14" i="1" s="1"/>
  <c r="H14" i="1"/>
  <c r="N13" i="1"/>
  <c r="M13" i="1"/>
  <c r="H13" i="1"/>
  <c r="N12" i="1"/>
  <c r="M12" i="1"/>
  <c r="H12" i="1"/>
  <c r="C9" i="1" l="1"/>
</calcChain>
</file>

<file path=xl/sharedStrings.xml><?xml version="1.0" encoding="utf-8"?>
<sst xmlns="http://schemas.openxmlformats.org/spreadsheetml/2006/main" count="291" uniqueCount="91">
  <si>
    <t>Date</t>
  </si>
  <si>
    <t>Well</t>
  </si>
  <si>
    <t>GK-P527B</t>
  </si>
  <si>
    <t>USDMYR</t>
  </si>
  <si>
    <t>Daily</t>
  </si>
  <si>
    <t>File Name</t>
  </si>
  <si>
    <t>OCS Number</t>
  </si>
  <si>
    <t>Well Name</t>
  </si>
  <si>
    <t>WBS Number</t>
  </si>
  <si>
    <t>AFE Number</t>
  </si>
  <si>
    <t>Cost Group</t>
  </si>
  <si>
    <t>Description</t>
  </si>
  <si>
    <t>Daily Estimate (USD)</t>
  </si>
  <si>
    <t>SAP Unit Price</t>
  </si>
  <si>
    <t>Currency</t>
  </si>
  <si>
    <t>Unit of Measure</t>
  </si>
  <si>
    <t>Charging Mechanism</t>
  </si>
  <si>
    <t>Total Cost (USD)</t>
  </si>
  <si>
    <t>Total Units</t>
  </si>
  <si>
    <t>OCS_1.xlsx</t>
  </si>
  <si>
    <t>OCS -001/(8) Drilling Fluids - F14</t>
  </si>
  <si>
    <t>GK-W526C</t>
  </si>
  <si>
    <t>C.MY.F14.DD.22.001.1094D</t>
  </si>
  <si>
    <t>Description 1</t>
  </si>
  <si>
    <t>USD</t>
  </si>
  <si>
    <t>unit</t>
  </si>
  <si>
    <t>1 unit/day from start phase 50 to end phase 50 for maximum 7 occurrences</t>
  </si>
  <si>
    <t>Description 2</t>
  </si>
  <si>
    <t>1.3 unit/day from 2022/04/01 to end phase 50</t>
  </si>
  <si>
    <t>Description 3</t>
  </si>
  <si>
    <t>1.4 unit/day from 2022/04/01 to 2022/05/02 for maximum 7 occurrences</t>
  </si>
  <si>
    <t>Description 4</t>
  </si>
  <si>
    <t>2.1 unit/day for {'GK-P527B': [5,10,15,20], 'GK-W526C':[5]} for maximum 15 occurrences</t>
  </si>
  <si>
    <t>OCS_2.xlsx</t>
  </si>
  <si>
    <t>OCS -002/(8) Drilling Fluids - F14</t>
  </si>
  <si>
    <t>C.MY.F14.DD.22.001.2094D</t>
  </si>
  <si>
    <t>Description 5</t>
  </si>
  <si>
    <t>Description 6</t>
  </si>
  <si>
    <t>1 unit/day from start phase 15 to end phase 15 for maximum 7 occurrences</t>
  </si>
  <si>
    <t>Description 7</t>
  </si>
  <si>
    <t>1 unit/day from start phase 5 to end phase 50 for maximum 4 occurrences</t>
  </si>
  <si>
    <t>Description 8</t>
  </si>
  <si>
    <t>1 unit/day from start phase 20 to end phase 20 for maximum 7 occurrences</t>
  </si>
  <si>
    <t>OCS_3.xlsx</t>
  </si>
  <si>
    <t>Tariff - Rig Operating Expenses</t>
  </si>
  <si>
    <t>C.MY.F14.DD.22.001.2094R</t>
  </si>
  <si>
    <t>Description 9 / GK-P527B / C.MY.F14.DD.22.001.2094R</t>
  </si>
  <si>
    <t>1 unit/day from 2020/01/01 to 2030/01/01</t>
  </si>
  <si>
    <t>Description 9 / GK-P527B / C.MY.F14.DD.22.001.2094D</t>
  </si>
  <si>
    <t>C.MY.F14.DD.22.001.2094C</t>
  </si>
  <si>
    <t>Description 9 / GK-P527B / C.MY.F14.DD.22.001.2094C</t>
  </si>
  <si>
    <t>GK-P528C</t>
  </si>
  <si>
    <t>C.MY.F14.DD.22.001.3094R</t>
  </si>
  <si>
    <t>Description 9 / GK-P528C / C.MY.F14.DD.22.001.3094R</t>
  </si>
  <si>
    <t>C.MY.F14.DD.22.001.3094D</t>
  </si>
  <si>
    <t>Description 9 / GK-P528C / C.MY.F14.DD.22.001.3094D</t>
  </si>
  <si>
    <t>C.MY.F14.DD.22.001.3094C</t>
  </si>
  <si>
    <t>Description 9 / GK-P528C / C.MY.F14.DD.22.001.3094C</t>
  </si>
  <si>
    <t>C.MY.F14.DD.22.001.1094R</t>
  </si>
  <si>
    <t>Description 9 / GK-W526C / C.MY.F14.DD.22.001.1094R</t>
  </si>
  <si>
    <t>Description 9 / GK-W526C / C.MY.F14.DD.22.001.1094D</t>
  </si>
  <si>
    <t>C.MY.F14.DD.22.001.1094C</t>
  </si>
  <si>
    <t>Description 9 / GK-W526C / C.MY.F14.DD.22.001.1094C</t>
  </si>
  <si>
    <t>GK-W721C</t>
  </si>
  <si>
    <t>C.MY.F14.DD.22.001.4094R</t>
  </si>
  <si>
    <t>Description 9 / GK-W721C / C.MY.F14.DD.22.001.4094R</t>
  </si>
  <si>
    <t>C.MY.F14.DD.22.001.4094D</t>
  </si>
  <si>
    <t>Description 9 / GK-W721C / C.MY.F14.DD.22.001.4094D</t>
  </si>
  <si>
    <t>C.MY.F14.DD.22.001.4094C</t>
  </si>
  <si>
    <t>Description 9 / GK-W721C / C.MY.F14.DD.22.001.4094C</t>
  </si>
  <si>
    <t>OCS_4.xlsx</t>
  </si>
  <si>
    <t>OCS -003/(8) TRS - F14</t>
  </si>
  <si>
    <t>Description 10</t>
  </si>
  <si>
    <t>1.2 unit/day on 2022/04/01</t>
  </si>
  <si>
    <t>Description 11</t>
  </si>
  <si>
    <t>0.5 unit/day on end phase 15</t>
  </si>
  <si>
    <t>OCS_5.xlsx</t>
  </si>
  <si>
    <t>Tariff - LMP Charges</t>
  </si>
  <si>
    <t>Description 20 / GK-P527B / C.MY.F14.DD.22.001.2094R</t>
  </si>
  <si>
    <t>2 unit/day from 2020/01/01 to 2030/01/01</t>
  </si>
  <si>
    <t>Description 20 / GK-P527B / C.MY.F14.DD.22.001.2094D</t>
  </si>
  <si>
    <t>Description 20 / GK-P527B / C.MY.F14.DD.22.001.2094C</t>
  </si>
  <si>
    <t>Description 20 / GK-P528C / C.MY.F14.DD.22.001.3094R</t>
  </si>
  <si>
    <t>Description 20 / GK-P528C / C.MY.F14.DD.22.001.3094D</t>
  </si>
  <si>
    <t>Description 20 / GK-P528C / C.MY.F14.DD.22.001.3094C</t>
  </si>
  <si>
    <t>Description 20 / GK-W526C / C.MY.F14.DD.22.001.1094R</t>
  </si>
  <si>
    <t>Description 20 / GK-W526C / C.MY.F14.DD.22.001.1094D</t>
  </si>
  <si>
    <t>Description 20 / GK-W526C / C.MY.F14.DD.22.001.1094C</t>
  </si>
  <si>
    <t>Description 20 / GK-W721C / C.MY.F14.DD.22.001.4094R</t>
  </si>
  <si>
    <t>Description 20 / GK-W721C / C.MY.F14.DD.22.001.4094D</t>
  </si>
  <si>
    <t>Description 20 / GK-W721C / C.MY.F14.DD.22.001.4094C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</si>
</sst>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G45"/>
  <sheetViews>
    <sheetView tabSelected="1" workbookViewId="0">
      <pane xSplit="14" ySplit="11" topLeftCell="O12" activePane="bottomRight" state="frozen"/>
      <selection pane="topRight"/>
      <selection pane="bottomLeft"/>
      <selection pane="bottomRight" activeCell="C5" sqref="C5"/>
    </sheetView>
  </sheetViews>
  <sheetFormatPr defaultRowHeight="15" x14ac:dyDescent="0.25"/>
  <cols>
    <col min="3" max="3" width="10.42578125" bestFit="1" customWidth="1"/>
    <col min="15" max="19" width="10.42578125" bestFit="1" customWidth="1"/>
    <col min="20" max="21" width="12" bestFit="1" customWidth="1"/>
    <col min="22" max="25" width="10.42578125" bestFit="1" customWidth="1"/>
    <col min="26" max="26" width="12" bestFit="1" customWidth="1"/>
    <col min="27" max="29" width="10.42578125" bestFit="1" customWidth="1"/>
    <col min="30" max="31" width="12" bestFit="1" customWidth="1"/>
    <col min="32" max="33" width="10.42578125" bestFit="1" customWidth="1"/>
    <col min="34" max="34" width="12" bestFit="1" customWidth="1"/>
    <col min="35" max="48" width="10.42578125" bestFit="1" customWidth="1"/>
    <col min="49" max="49" width="12" bestFit="1" customWidth="1"/>
    <col min="50" max="56" width="10.42578125" bestFit="1" customWidth="1"/>
    <col min="57" max="57" width="12" bestFit="1" customWidth="1"/>
    <col min="58" max="71" width="10.42578125" bestFit="1" customWidth="1"/>
    <col min="72" max="72" width="12" bestFit="1" customWidth="1"/>
    <col min="73" max="82" width="10.42578125" bestFit="1" customWidth="1"/>
    <col min="83" max="83" width="12" bestFit="1" customWidth="1"/>
    <col min="84" max="108" width="10.42578125" bestFit="1" customWidth="1"/>
    <col min="109" max="109" width="12" bestFit="1" customWidth="1"/>
    <col min="110" max="116" width="10.42578125" bestFit="1" customWidth="1"/>
    <col min="117" max="117" width="12" bestFit="1" customWidth="1"/>
    <col min="118" max="120" width="10.42578125" bestFit="1" customWidth="1"/>
    <col min="121" max="121" width="12" bestFit="1" customWidth="1"/>
    <col min="122" max="137" width="10.42578125" bestFit="1" customWidth="1"/>
  </cols>
  <sheetData>
    <row r="5" spans="1:137" x14ac:dyDescent="0.25">
      <c r="B5" t="s">
        <v>0</v>
      </c>
      <c r="C5" s="2">
        <f>O11</f>
        <v>44622</v>
      </c>
    </row>
    <row r="6" spans="1:137" x14ac:dyDescent="0.25">
      <c r="B6" t="s">
        <v>1</v>
      </c>
      <c r="C6" t="s">
        <v>2</v>
      </c>
    </row>
    <row r="8" spans="1:137" x14ac:dyDescent="0.25">
      <c r="B8" t="s">
        <v>3</v>
      </c>
      <c r="C8">
        <v>4.5</v>
      </c>
    </row>
    <row r="9" spans="1:137" x14ac:dyDescent="0.25">
      <c r="B9" t="s">
        <v>4</v>
      </c>
      <c r="C9">
        <f>SUM(H12:H45)</f>
        <v>0</v>
      </c>
    </row>
    <row r="11" spans="1:137" x14ac:dyDescent="0.25">
      <c r="A11" s="1" t="s">
        <v>5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11</v>
      </c>
      <c r="H11" s="1" t="s">
        <v>12</v>
      </c>
      <c r="I11" s="1" t="s">
        <v>13</v>
      </c>
      <c r="J11" s="1" t="s">
        <v>14</v>
      </c>
      <c r="K11" s="1" t="s">
        <v>15</v>
      </c>
      <c r="L11" s="1" t="s">
        <v>16</v>
      </c>
      <c r="M11" s="1" t="s">
        <v>17</v>
      </c>
      <c r="N11" s="1" t="s">
        <v>18</v>
      </c>
      <c r="O11" s="3">
        <v>44622</v>
      </c>
      <c r="P11" s="3">
        <v>44623</v>
      </c>
      <c r="Q11" s="3">
        <v>44624</v>
      </c>
      <c r="R11" s="3">
        <v>44625</v>
      </c>
      <c r="S11" s="3">
        <v>44626</v>
      </c>
      <c r="T11" s="3">
        <v>44627</v>
      </c>
      <c r="U11" s="3">
        <v>44628</v>
      </c>
      <c r="V11" s="3">
        <v>44629</v>
      </c>
      <c r="W11" s="3">
        <v>44630</v>
      </c>
      <c r="X11" s="3">
        <v>44631</v>
      </c>
      <c r="Y11" s="3">
        <v>44632</v>
      </c>
      <c r="Z11" s="3">
        <v>44633</v>
      </c>
      <c r="AA11" s="3">
        <v>44634</v>
      </c>
      <c r="AB11" s="3">
        <v>44635</v>
      </c>
      <c r="AC11" s="3">
        <v>44636</v>
      </c>
      <c r="AD11" s="3">
        <v>44637</v>
      </c>
      <c r="AE11" s="3">
        <v>44638</v>
      </c>
      <c r="AF11" s="3">
        <v>44639</v>
      </c>
      <c r="AG11" s="3">
        <v>44640</v>
      </c>
      <c r="AH11" s="3">
        <v>44641</v>
      </c>
      <c r="AI11" s="3">
        <v>44642</v>
      </c>
      <c r="AJ11" s="3">
        <v>44643</v>
      </c>
      <c r="AK11" s="3">
        <v>44644</v>
      </c>
      <c r="AL11" s="3">
        <v>44645</v>
      </c>
      <c r="AM11" s="3">
        <v>44646</v>
      </c>
      <c r="AN11" s="3">
        <v>44647</v>
      </c>
      <c r="AO11" s="3">
        <v>44648</v>
      </c>
      <c r="AP11" s="3">
        <v>44649</v>
      </c>
      <c r="AQ11" s="3">
        <v>44650</v>
      </c>
      <c r="AR11" s="3">
        <v>44651</v>
      </c>
      <c r="AS11" s="3">
        <v>44652</v>
      </c>
      <c r="AT11" s="3">
        <v>44653</v>
      </c>
      <c r="AU11" s="3">
        <v>44654</v>
      </c>
      <c r="AV11" s="3">
        <v>44655</v>
      </c>
      <c r="AW11" s="3">
        <v>44656</v>
      </c>
      <c r="AX11" s="3">
        <v>44657</v>
      </c>
      <c r="AY11" s="3">
        <v>44658</v>
      </c>
      <c r="AZ11" s="3">
        <v>44659</v>
      </c>
      <c r="BA11" s="3">
        <v>44660</v>
      </c>
      <c r="BB11" s="3">
        <v>44661</v>
      </c>
      <c r="BC11" s="3">
        <v>44662</v>
      </c>
      <c r="BD11" s="3">
        <v>44663</v>
      </c>
      <c r="BE11" s="3">
        <v>44664</v>
      </c>
      <c r="BF11" s="3">
        <v>44665</v>
      </c>
      <c r="BG11" s="3">
        <v>44666</v>
      </c>
      <c r="BH11" s="3">
        <v>44667</v>
      </c>
      <c r="BI11" s="3">
        <v>44668</v>
      </c>
      <c r="BJ11" s="3">
        <v>44669</v>
      </c>
      <c r="BK11" s="3">
        <v>44670</v>
      </c>
      <c r="BL11" s="3">
        <v>44671</v>
      </c>
      <c r="BM11" s="3">
        <v>44672</v>
      </c>
      <c r="BN11" s="3">
        <v>44673</v>
      </c>
      <c r="BO11" s="3">
        <v>44674</v>
      </c>
      <c r="BP11" s="3">
        <v>44675</v>
      </c>
      <c r="BQ11" s="3">
        <v>44676</v>
      </c>
      <c r="BR11" s="3">
        <v>44677</v>
      </c>
      <c r="BS11" s="3">
        <v>44678</v>
      </c>
      <c r="BT11" s="3">
        <v>44679</v>
      </c>
      <c r="BU11" s="3">
        <v>44680</v>
      </c>
      <c r="BV11" s="3">
        <v>44681</v>
      </c>
      <c r="BW11" s="3">
        <v>44682</v>
      </c>
      <c r="BX11" s="3">
        <v>44683</v>
      </c>
      <c r="BY11" s="3">
        <v>44684</v>
      </c>
      <c r="BZ11" s="3">
        <v>44685</v>
      </c>
      <c r="CA11" s="3">
        <v>44686</v>
      </c>
      <c r="CB11" s="3">
        <v>44687</v>
      </c>
      <c r="CC11" s="3">
        <v>44688</v>
      </c>
      <c r="CD11" s="3">
        <v>44689</v>
      </c>
      <c r="CE11" s="3">
        <v>44690</v>
      </c>
      <c r="CF11" s="3">
        <v>44691</v>
      </c>
      <c r="CG11" s="3">
        <v>44692</v>
      </c>
      <c r="CH11" s="3">
        <v>44693</v>
      </c>
      <c r="CI11" s="3">
        <v>44694</v>
      </c>
      <c r="CJ11" s="3">
        <v>44695</v>
      </c>
      <c r="CK11" s="3">
        <v>44696</v>
      </c>
      <c r="CL11" s="3">
        <v>44697</v>
      </c>
      <c r="CM11" s="3">
        <v>44698</v>
      </c>
      <c r="CN11" s="3">
        <v>44699</v>
      </c>
      <c r="CO11" s="3">
        <v>44700</v>
      </c>
      <c r="CP11" s="3">
        <v>44701</v>
      </c>
      <c r="CQ11" s="3">
        <v>44702</v>
      </c>
      <c r="CR11" s="3">
        <v>44703</v>
      </c>
      <c r="CS11" s="3">
        <v>44704</v>
      </c>
      <c r="CT11" s="3">
        <v>44705</v>
      </c>
      <c r="CU11" s="3">
        <v>44706</v>
      </c>
      <c r="CV11" s="3">
        <v>44707</v>
      </c>
      <c r="CW11" s="3">
        <v>44708</v>
      </c>
      <c r="CX11" s="3">
        <v>44709</v>
      </c>
      <c r="CY11" s="3">
        <v>44710</v>
      </c>
      <c r="CZ11" s="3">
        <v>44711</v>
      </c>
      <c r="DA11" s="3">
        <v>44712</v>
      </c>
      <c r="DB11" s="3">
        <v>44713</v>
      </c>
      <c r="DC11" s="3">
        <v>44714</v>
      </c>
      <c r="DD11" s="3">
        <v>44715</v>
      </c>
      <c r="DE11" s="3">
        <v>44716</v>
      </c>
      <c r="DF11" s="3">
        <v>44717</v>
      </c>
      <c r="DG11" s="3">
        <v>44718</v>
      </c>
      <c r="DH11" s="3">
        <v>44719</v>
      </c>
      <c r="DI11" s="3">
        <v>44720</v>
      </c>
      <c r="DJ11" s="3">
        <v>44721</v>
      </c>
      <c r="DK11" s="3">
        <v>44722</v>
      </c>
      <c r="DL11" s="3">
        <v>44723</v>
      </c>
      <c r="DM11" s="3">
        <v>44724</v>
      </c>
      <c r="DN11" s="3">
        <v>44725</v>
      </c>
      <c r="DO11" s="3">
        <v>44726</v>
      </c>
      <c r="DP11" s="3">
        <v>44727</v>
      </c>
      <c r="DQ11" s="3">
        <v>44728</v>
      </c>
      <c r="DR11" s="3">
        <v>44729</v>
      </c>
      <c r="DS11" s="3">
        <v>44730</v>
      </c>
      <c r="DT11" s="3">
        <v>44731</v>
      </c>
      <c r="DU11" s="3">
        <v>44732</v>
      </c>
      <c r="DV11" s="3">
        <v>44733</v>
      </c>
      <c r="DW11" s="3">
        <v>44734</v>
      </c>
      <c r="DX11" s="3">
        <v>44735</v>
      </c>
      <c r="DY11" s="3">
        <v>44736</v>
      </c>
      <c r="DZ11" s="3">
        <v>44737</v>
      </c>
      <c r="EA11" s="3">
        <v>44738</v>
      </c>
      <c r="EB11" s="3">
        <v>44739</v>
      </c>
      <c r="EC11" s="3">
        <v>44740</v>
      </c>
      <c r="ED11" s="3">
        <v>44741</v>
      </c>
      <c r="EE11" s="3">
        <v>44742</v>
      </c>
      <c r="EF11" s="3">
        <v>44743</v>
      </c>
      <c r="EG11" s="3">
        <v>44744</v>
      </c>
    </row>
    <row r="12" spans="1:137" x14ac:dyDescent="0.25">
      <c r="A12" t="s">
        <v>19</v>
      </c>
      <c r="B12" t="s">
        <v>20</v>
      </c>
      <c r="C12" t="s">
        <v>21</v>
      </c>
      <c r="D12" t="s">
        <v>22</v>
      </c>
      <c r="E12">
        <v>30318813</v>
      </c>
      <c r="F12">
        <v>15</v>
      </c>
      <c r="G12" t="s">
        <v>23</v>
      </c>
      <c r="H12">
        <f>(C12=$C$6)*HLOOKUP($C$5,$O$11:$EG12,ROW(C12)-10,FALSE)*I12/IF(J12="USD",1,$C$8)</f>
        <v>0</v>
      </c>
      <c r="I12">
        <v>1000</v>
      </c>
      <c r="J12" t="s">
        <v>24</v>
      </c>
      <c r="K12" t="s">
        <v>25</v>
      </c>
      <c r="L12" t="s">
        <v>26</v>
      </c>
      <c r="M12">
        <f t="shared" ref="M12:M45" si="0">I12*N12/IF(J12="USD",1,$C$8)</f>
        <v>4000</v>
      </c>
      <c r="N12">
        <f t="shared" ref="N12:N45" si="1">SUM(O12:EG12)</f>
        <v>4</v>
      </c>
      <c r="CJ12">
        <v>1</v>
      </c>
      <c r="CK12">
        <v>1</v>
      </c>
      <c r="CL12">
        <v>1</v>
      </c>
      <c r="CM12">
        <v>1</v>
      </c>
    </row>
    <row r="13" spans="1:137" x14ac:dyDescent="0.25">
      <c r="A13" t="s">
        <v>19</v>
      </c>
      <c r="B13" t="s">
        <v>20</v>
      </c>
      <c r="C13" t="s">
        <v>21</v>
      </c>
      <c r="D13" t="s">
        <v>22</v>
      </c>
      <c r="E13">
        <v>30318813</v>
      </c>
      <c r="F13">
        <v>15</v>
      </c>
      <c r="G13" t="s">
        <v>27</v>
      </c>
      <c r="H13">
        <f>(C13=$C$6)*HLOOKUP($C$5,$O$11:$EG13,ROW(C13)-10,FALSE)*I13/IF(J13="USD",1,$C$8)</f>
        <v>0</v>
      </c>
      <c r="I13">
        <v>1500</v>
      </c>
      <c r="J13" t="s">
        <v>24</v>
      </c>
      <c r="K13" t="s">
        <v>25</v>
      </c>
      <c r="L13" t="s">
        <v>28</v>
      </c>
      <c r="M13">
        <f t="shared" si="0"/>
        <v>17042.187500000004</v>
      </c>
      <c r="N13">
        <f t="shared" si="1"/>
        <v>11.361458333333335</v>
      </c>
      <c r="CE13">
        <v>0.96145833333333341</v>
      </c>
      <c r="CF13">
        <v>1.3</v>
      </c>
      <c r="CG13">
        <v>1.3</v>
      </c>
      <c r="CH13">
        <v>1.3</v>
      </c>
      <c r="CI13">
        <v>1.3</v>
      </c>
      <c r="CJ13">
        <v>1.3</v>
      </c>
      <c r="CK13">
        <v>1.3</v>
      </c>
      <c r="CL13">
        <v>1.3</v>
      </c>
      <c r="CM13">
        <v>1.3</v>
      </c>
    </row>
    <row r="14" spans="1:137" x14ac:dyDescent="0.25">
      <c r="A14" t="s">
        <v>19</v>
      </c>
      <c r="B14" t="s">
        <v>20</v>
      </c>
      <c r="C14" t="s">
        <v>21</v>
      </c>
      <c r="D14" t="s">
        <v>22</v>
      </c>
      <c r="E14">
        <v>30318813</v>
      </c>
      <c r="F14">
        <v>15</v>
      </c>
      <c r="G14" t="s">
        <v>29</v>
      </c>
      <c r="H14">
        <f>(C14=$C$6)*HLOOKUP($C$5,$O$11:$EG14,ROW(C14)-10,FALSE)*I14/IF(J14="USD",1,$C$8)</f>
        <v>0</v>
      </c>
      <c r="I14">
        <v>5000</v>
      </c>
      <c r="J14" t="s">
        <v>24</v>
      </c>
      <c r="K14" t="s">
        <v>25</v>
      </c>
      <c r="L14" t="s">
        <v>30</v>
      </c>
      <c r="M14">
        <f t="shared" si="0"/>
        <v>0</v>
      </c>
      <c r="N14">
        <f t="shared" si="1"/>
        <v>0</v>
      </c>
    </row>
    <row r="15" spans="1:137" x14ac:dyDescent="0.25">
      <c r="A15" t="s">
        <v>19</v>
      </c>
      <c r="B15" t="s">
        <v>20</v>
      </c>
      <c r="C15" t="s">
        <v>21</v>
      </c>
      <c r="D15" t="s">
        <v>22</v>
      </c>
      <c r="E15">
        <v>30318813</v>
      </c>
      <c r="F15">
        <v>20</v>
      </c>
      <c r="G15" t="s">
        <v>31</v>
      </c>
      <c r="H15">
        <f>(C15=$C$6)*HLOOKUP($C$5,$O$11:$EG15,ROW(C15)-10,FALSE)*I15/IF(J15="USD",1,$C$8)</f>
        <v>0</v>
      </c>
      <c r="I15">
        <v>10000</v>
      </c>
      <c r="J15" t="s">
        <v>24</v>
      </c>
      <c r="K15" t="s">
        <v>25</v>
      </c>
      <c r="L15" t="s">
        <v>32</v>
      </c>
      <c r="M15">
        <f t="shared" si="0"/>
        <v>111562.5</v>
      </c>
      <c r="N15">
        <f t="shared" si="1"/>
        <v>11.15625</v>
      </c>
      <c r="O15">
        <v>1.4437500000000001</v>
      </c>
      <c r="P15">
        <v>1.05</v>
      </c>
      <c r="Z15">
        <v>1.0718749999999999</v>
      </c>
      <c r="AA15">
        <v>2.1</v>
      </c>
      <c r="AB15">
        <v>2.1</v>
      </c>
      <c r="AC15">
        <v>2.1</v>
      </c>
      <c r="AD15">
        <v>1.2906249999999999</v>
      </c>
    </row>
    <row r="16" spans="1:137" x14ac:dyDescent="0.25">
      <c r="A16" t="s">
        <v>33</v>
      </c>
      <c r="B16" t="s">
        <v>34</v>
      </c>
      <c r="C16" t="s">
        <v>2</v>
      </c>
      <c r="D16" t="s">
        <v>35</v>
      </c>
      <c r="E16">
        <v>30318813</v>
      </c>
      <c r="F16">
        <v>15</v>
      </c>
      <c r="G16" t="s">
        <v>36</v>
      </c>
      <c r="H16">
        <f>(C16=$C$6)*HLOOKUP($C$5,$O$11:$EG16,ROW(C16)-10,FALSE)*I16/IF(J16="USD",1,$C$8)</f>
        <v>0</v>
      </c>
      <c r="I16">
        <v>1000</v>
      </c>
      <c r="J16" t="s">
        <v>24</v>
      </c>
      <c r="K16" t="s">
        <v>25</v>
      </c>
      <c r="L16" t="s">
        <v>26</v>
      </c>
      <c r="M16">
        <f t="shared" si="0"/>
        <v>3000</v>
      </c>
      <c r="N16">
        <f t="shared" si="1"/>
        <v>3</v>
      </c>
      <c r="AO16">
        <v>1</v>
      </c>
      <c r="AP16">
        <v>1</v>
      </c>
      <c r="AQ16">
        <v>1</v>
      </c>
    </row>
    <row r="17" spans="1:137" x14ac:dyDescent="0.25">
      <c r="A17" t="s">
        <v>33</v>
      </c>
      <c r="B17" t="s">
        <v>34</v>
      </c>
      <c r="C17" t="s">
        <v>2</v>
      </c>
      <c r="D17" t="s">
        <v>35</v>
      </c>
      <c r="E17">
        <v>30318813</v>
      </c>
      <c r="F17">
        <v>15</v>
      </c>
      <c r="G17" t="s">
        <v>37</v>
      </c>
      <c r="H17">
        <f>(C17=$C$6)*HLOOKUP($C$5,$O$11:$EG17,ROW(C17)-10,FALSE)*I17/IF(J17="USD",1,$C$8)</f>
        <v>0</v>
      </c>
      <c r="I17">
        <v>1500</v>
      </c>
      <c r="J17" t="s">
        <v>24</v>
      </c>
      <c r="K17" t="s">
        <v>25</v>
      </c>
      <c r="L17" t="s">
        <v>38</v>
      </c>
      <c r="M17">
        <f t="shared" si="0"/>
        <v>3000</v>
      </c>
      <c r="N17">
        <f t="shared" si="1"/>
        <v>2</v>
      </c>
      <c r="AC17">
        <v>1</v>
      </c>
      <c r="AD17">
        <v>1</v>
      </c>
    </row>
    <row r="18" spans="1:137" x14ac:dyDescent="0.25">
      <c r="A18" t="s">
        <v>33</v>
      </c>
      <c r="B18" t="s">
        <v>34</v>
      </c>
      <c r="C18" t="s">
        <v>2</v>
      </c>
      <c r="D18" t="s">
        <v>35</v>
      </c>
      <c r="E18">
        <v>30318813</v>
      </c>
      <c r="F18">
        <v>15</v>
      </c>
      <c r="G18" t="s">
        <v>39</v>
      </c>
      <c r="H18">
        <f>(C18=$C$6)*HLOOKUP($C$5,$O$11:$EG18,ROW(C18)-10,FALSE)*I18/IF(J18="USD",1,$C$8)</f>
        <v>0</v>
      </c>
      <c r="I18">
        <v>5000</v>
      </c>
      <c r="J18" t="s">
        <v>24</v>
      </c>
      <c r="K18" t="s">
        <v>25</v>
      </c>
      <c r="L18" t="s">
        <v>40</v>
      </c>
      <c r="M18">
        <f t="shared" si="0"/>
        <v>19999.999999999996</v>
      </c>
      <c r="N18">
        <f t="shared" si="1"/>
        <v>3.9999999999999996</v>
      </c>
      <c r="Z18">
        <v>5.2083333333333343E-2</v>
      </c>
      <c r="AA18">
        <v>1</v>
      </c>
      <c r="AB18">
        <v>1</v>
      </c>
      <c r="AC18">
        <v>1</v>
      </c>
      <c r="AD18">
        <v>0.94791666666666652</v>
      </c>
    </row>
    <row r="19" spans="1:137" x14ac:dyDescent="0.25">
      <c r="A19" t="s">
        <v>33</v>
      </c>
      <c r="B19" t="s">
        <v>34</v>
      </c>
      <c r="C19" t="s">
        <v>2</v>
      </c>
      <c r="D19" t="s">
        <v>35</v>
      </c>
      <c r="E19">
        <v>30318813</v>
      </c>
      <c r="F19">
        <v>20</v>
      </c>
      <c r="G19" t="s">
        <v>41</v>
      </c>
      <c r="H19">
        <f>(C19=$C$6)*HLOOKUP($C$5,$O$11:$EG19,ROW(C19)-10,FALSE)*I19/IF(J19="USD",1,$C$8)</f>
        <v>0</v>
      </c>
      <c r="I19">
        <v>10000</v>
      </c>
      <c r="J19" t="s">
        <v>24</v>
      </c>
      <c r="K19" t="s">
        <v>25</v>
      </c>
      <c r="L19" t="s">
        <v>42</v>
      </c>
      <c r="M19">
        <f t="shared" si="0"/>
        <v>10000</v>
      </c>
      <c r="N19">
        <f t="shared" si="1"/>
        <v>1</v>
      </c>
      <c r="AD19">
        <v>1</v>
      </c>
    </row>
    <row r="20" spans="1:137" x14ac:dyDescent="0.25">
      <c r="A20" t="s">
        <v>43</v>
      </c>
      <c r="B20" t="s">
        <v>44</v>
      </c>
      <c r="C20" t="s">
        <v>2</v>
      </c>
      <c r="D20" t="s">
        <v>45</v>
      </c>
      <c r="E20">
        <v>30318813</v>
      </c>
      <c r="F20">
        <v>15</v>
      </c>
      <c r="G20" t="s">
        <v>46</v>
      </c>
      <c r="H20">
        <f>(C20=$C$6)*HLOOKUP($C$5,$O$11:$EG20,ROW(C20)-10,FALSE)*I20/IF(J20="USD",1,$C$8)</f>
        <v>0</v>
      </c>
      <c r="I20">
        <v>1000</v>
      </c>
      <c r="J20" t="s">
        <v>24</v>
      </c>
      <c r="K20" t="s">
        <v>25</v>
      </c>
      <c r="L20" t="s">
        <v>47</v>
      </c>
      <c r="M20">
        <f t="shared" si="0"/>
        <v>458.33333333333331</v>
      </c>
      <c r="N20">
        <f t="shared" si="1"/>
        <v>0.45833333333333331</v>
      </c>
      <c r="Z20">
        <v>0.45833333333333331</v>
      </c>
    </row>
    <row r="21" spans="1:137" x14ac:dyDescent="0.25">
      <c r="A21" t="s">
        <v>43</v>
      </c>
      <c r="B21" t="s">
        <v>44</v>
      </c>
      <c r="C21" t="s">
        <v>2</v>
      </c>
      <c r="D21" t="s">
        <v>35</v>
      </c>
      <c r="E21">
        <v>30318813</v>
      </c>
      <c r="F21">
        <v>15</v>
      </c>
      <c r="G21" t="s">
        <v>48</v>
      </c>
      <c r="H21">
        <f>(C21=$C$6)*HLOOKUP($C$5,$O$11:$EG21,ROW(C21)-10,FALSE)*I21/IF(J21="USD",1,$C$8)</f>
        <v>0</v>
      </c>
      <c r="I21">
        <v>1000</v>
      </c>
      <c r="J21" t="s">
        <v>24</v>
      </c>
      <c r="K21" t="s">
        <v>25</v>
      </c>
      <c r="L21" t="s">
        <v>47</v>
      </c>
      <c r="M21">
        <f t="shared" si="0"/>
        <v>19052.083333333332</v>
      </c>
      <c r="N21">
        <f t="shared" si="1"/>
        <v>19.052083333333332</v>
      </c>
      <c r="Z21">
        <v>5.2083333333333343E-2</v>
      </c>
      <c r="AA21">
        <v>1</v>
      </c>
      <c r="AB21">
        <v>1</v>
      </c>
      <c r="AC21">
        <v>1</v>
      </c>
      <c r="AD21">
        <v>1</v>
      </c>
      <c r="AE21">
        <v>0.64583333333333337</v>
      </c>
      <c r="AH21">
        <v>0.1145833333333333</v>
      </c>
      <c r="AI21">
        <v>1</v>
      </c>
      <c r="AJ21">
        <v>1</v>
      </c>
      <c r="AK21">
        <v>1</v>
      </c>
      <c r="AL21">
        <v>0.99999999999999989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0.23958333333333329</v>
      </c>
    </row>
    <row r="22" spans="1:137" x14ac:dyDescent="0.25">
      <c r="A22" t="s">
        <v>43</v>
      </c>
      <c r="B22" t="s">
        <v>44</v>
      </c>
      <c r="C22" t="s">
        <v>2</v>
      </c>
      <c r="D22" t="s">
        <v>49</v>
      </c>
      <c r="E22">
        <v>30318813</v>
      </c>
      <c r="F22">
        <v>15</v>
      </c>
      <c r="G22" t="s">
        <v>50</v>
      </c>
      <c r="H22">
        <f>(C22=$C$6)*HLOOKUP($C$5,$O$11:$EG22,ROW(C22)-10,FALSE)*I22/IF(J22="USD",1,$C$8)</f>
        <v>0</v>
      </c>
      <c r="I22">
        <v>1000</v>
      </c>
      <c r="J22" t="s">
        <v>24</v>
      </c>
      <c r="K22" t="s">
        <v>25</v>
      </c>
      <c r="L22" t="s">
        <v>47</v>
      </c>
      <c r="M22">
        <f t="shared" si="0"/>
        <v>8437.5</v>
      </c>
      <c r="N22">
        <f t="shared" si="1"/>
        <v>8.4375</v>
      </c>
      <c r="AW22">
        <v>0.76041666666666663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0.67708333333333337</v>
      </c>
    </row>
    <row r="23" spans="1:137" x14ac:dyDescent="0.25">
      <c r="A23" t="s">
        <v>43</v>
      </c>
      <c r="B23" t="s">
        <v>44</v>
      </c>
      <c r="C23" t="s">
        <v>51</v>
      </c>
      <c r="D23" t="s">
        <v>52</v>
      </c>
      <c r="E23">
        <v>30318813</v>
      </c>
      <c r="F23">
        <v>15</v>
      </c>
      <c r="G23" t="s">
        <v>53</v>
      </c>
      <c r="H23">
        <f>(C23=$C$6)*HLOOKUP($C$5,$O$11:$EG23,ROW(C23)-10,FALSE)*I23/IF(J23="USD",1,$C$8)</f>
        <v>0</v>
      </c>
      <c r="I23">
        <v>1000</v>
      </c>
      <c r="J23" t="s">
        <v>24</v>
      </c>
      <c r="K23" t="s">
        <v>25</v>
      </c>
      <c r="L23" t="s">
        <v>47</v>
      </c>
      <c r="M23">
        <f t="shared" si="0"/>
        <v>20.833333333333329</v>
      </c>
      <c r="N23">
        <f t="shared" si="1"/>
        <v>2.0833333333333329E-2</v>
      </c>
      <c r="T23">
        <v>2.0833333333333329E-2</v>
      </c>
    </row>
    <row r="24" spans="1:137" x14ac:dyDescent="0.25">
      <c r="A24" t="s">
        <v>43</v>
      </c>
      <c r="B24" t="s">
        <v>44</v>
      </c>
      <c r="C24" t="s">
        <v>51</v>
      </c>
      <c r="D24" t="s">
        <v>54</v>
      </c>
      <c r="E24">
        <v>30318813</v>
      </c>
      <c r="F24">
        <v>15</v>
      </c>
      <c r="G24" t="s">
        <v>55</v>
      </c>
      <c r="H24">
        <f>(C24=$C$6)*HLOOKUP($C$5,$O$11:$EG24,ROW(C24)-10,FALSE)*I24/IF(J24="USD",1,$C$8)</f>
        <v>0</v>
      </c>
      <c r="I24">
        <v>1000</v>
      </c>
      <c r="J24" t="s">
        <v>24</v>
      </c>
      <c r="K24" t="s">
        <v>25</v>
      </c>
      <c r="L24" t="s">
        <v>47</v>
      </c>
      <c r="M24">
        <f t="shared" si="0"/>
        <v>18562.500000000004</v>
      </c>
      <c r="N24">
        <f t="shared" si="1"/>
        <v>18.562500000000004</v>
      </c>
      <c r="T24">
        <v>0.67708333333333337</v>
      </c>
      <c r="AE24">
        <v>0.35416666666666669</v>
      </c>
      <c r="AF24">
        <v>1</v>
      </c>
      <c r="AG24">
        <v>1</v>
      </c>
      <c r="AH24">
        <v>0.88541666666666674</v>
      </c>
      <c r="BE24">
        <v>0.32291666666666669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0.32291666666666669</v>
      </c>
    </row>
    <row r="25" spans="1:137" x14ac:dyDescent="0.25">
      <c r="A25" t="s">
        <v>43</v>
      </c>
      <c r="B25" t="s">
        <v>44</v>
      </c>
      <c r="C25" t="s">
        <v>51</v>
      </c>
      <c r="D25" t="s">
        <v>56</v>
      </c>
      <c r="E25">
        <v>30318813</v>
      </c>
      <c r="F25">
        <v>15</v>
      </c>
      <c r="G25" t="s">
        <v>57</v>
      </c>
      <c r="H25">
        <f>(C25=$C$6)*HLOOKUP($C$5,$O$11:$EG25,ROW(C25)-10,FALSE)*I25/IF(J25="USD",1,$C$8)</f>
        <v>0</v>
      </c>
      <c r="I25">
        <v>1000</v>
      </c>
      <c r="J25" t="s">
        <v>24</v>
      </c>
      <c r="K25" t="s">
        <v>25</v>
      </c>
      <c r="L25" t="s">
        <v>47</v>
      </c>
      <c r="M25">
        <f t="shared" si="0"/>
        <v>10937.5</v>
      </c>
      <c r="N25">
        <f t="shared" si="1"/>
        <v>10.9375</v>
      </c>
      <c r="BT25">
        <v>0.67708333333333337</v>
      </c>
      <c r="BU25">
        <v>1</v>
      </c>
      <c r="BV25">
        <v>1</v>
      </c>
      <c r="BW25">
        <v>1</v>
      </c>
      <c r="BX25">
        <v>1</v>
      </c>
      <c r="BY25">
        <v>0.99999999999999989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0.26041666666666669</v>
      </c>
    </row>
    <row r="26" spans="1:137" x14ac:dyDescent="0.25">
      <c r="A26" t="s">
        <v>43</v>
      </c>
      <c r="B26" t="s">
        <v>44</v>
      </c>
      <c r="C26" t="s">
        <v>21</v>
      </c>
      <c r="D26" t="s">
        <v>58</v>
      </c>
      <c r="E26">
        <v>30318813</v>
      </c>
      <c r="F26">
        <v>15</v>
      </c>
      <c r="G26" t="s">
        <v>59</v>
      </c>
      <c r="H26">
        <f>(C26=$C$6)*HLOOKUP($C$5,$O$11:$EG26,ROW(C26)-10,FALSE)*I26/IF(J26="USD",1,$C$8)</f>
        <v>0</v>
      </c>
      <c r="I26">
        <v>1000</v>
      </c>
      <c r="J26" t="s">
        <v>24</v>
      </c>
      <c r="K26" t="s">
        <v>25</v>
      </c>
      <c r="L26" t="s">
        <v>47</v>
      </c>
      <c r="M26">
        <f t="shared" si="0"/>
        <v>6562.5</v>
      </c>
      <c r="N26">
        <f t="shared" si="1"/>
        <v>6.5625</v>
      </c>
      <c r="O26">
        <v>0.6875</v>
      </c>
      <c r="P26">
        <v>0.5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0.375</v>
      </c>
    </row>
    <row r="27" spans="1:137" x14ac:dyDescent="0.25">
      <c r="A27" t="s">
        <v>43</v>
      </c>
      <c r="B27" t="s">
        <v>44</v>
      </c>
      <c r="C27" t="s">
        <v>21</v>
      </c>
      <c r="D27" t="s">
        <v>22</v>
      </c>
      <c r="E27">
        <v>30318813</v>
      </c>
      <c r="F27">
        <v>15</v>
      </c>
      <c r="G27" t="s">
        <v>60</v>
      </c>
      <c r="H27">
        <f>(C27=$C$6)*HLOOKUP($C$5,$O$11:$EG27,ROW(C27)-10,FALSE)*I27/IF(J27="USD",1,$C$8)</f>
        <v>0</v>
      </c>
      <c r="I27">
        <v>1000</v>
      </c>
      <c r="J27" t="s">
        <v>24</v>
      </c>
      <c r="K27" t="s">
        <v>25</v>
      </c>
      <c r="L27" t="s">
        <v>47</v>
      </c>
      <c r="M27">
        <f t="shared" si="0"/>
        <v>19854.166666666668</v>
      </c>
      <c r="N27">
        <f t="shared" si="1"/>
        <v>19.854166666666668</v>
      </c>
      <c r="P27">
        <v>0.5</v>
      </c>
      <c r="Q27">
        <v>1</v>
      </c>
      <c r="R27">
        <v>1</v>
      </c>
      <c r="S27">
        <v>1</v>
      </c>
      <c r="T27">
        <v>0.30208333333333331</v>
      </c>
      <c r="CE27">
        <v>0.73958333333333337</v>
      </c>
      <c r="CF27">
        <v>1</v>
      </c>
      <c r="CG27">
        <v>1</v>
      </c>
      <c r="CH27">
        <v>1</v>
      </c>
      <c r="CI27">
        <v>0.99999999999999989</v>
      </c>
      <c r="CJ27">
        <v>1</v>
      </c>
      <c r="CK27">
        <v>1</v>
      </c>
      <c r="CL27">
        <v>1</v>
      </c>
      <c r="CM27">
        <v>1</v>
      </c>
      <c r="CN27">
        <v>0.99999999999999989</v>
      </c>
      <c r="CO27">
        <v>1</v>
      </c>
      <c r="CP27">
        <v>1</v>
      </c>
      <c r="CQ27">
        <v>0.34375</v>
      </c>
      <c r="DM27">
        <v>0.14583333333333329</v>
      </c>
      <c r="DN27">
        <v>1</v>
      </c>
      <c r="DO27">
        <v>1</v>
      </c>
      <c r="DP27">
        <v>1</v>
      </c>
      <c r="DQ27">
        <v>0.82291666666666663</v>
      </c>
    </row>
    <row r="28" spans="1:137" x14ac:dyDescent="0.25">
      <c r="A28" t="s">
        <v>43</v>
      </c>
      <c r="B28" t="s">
        <v>44</v>
      </c>
      <c r="C28" t="s">
        <v>21</v>
      </c>
      <c r="D28" t="s">
        <v>61</v>
      </c>
      <c r="E28">
        <v>30318813</v>
      </c>
      <c r="F28">
        <v>15</v>
      </c>
      <c r="G28" t="s">
        <v>62</v>
      </c>
      <c r="H28">
        <f>(C28=$C$6)*HLOOKUP($C$5,$O$11:$EG28,ROW(C28)-10,FALSE)*I28/IF(J28="USD",1,$C$8)</f>
        <v>0</v>
      </c>
      <c r="I28">
        <v>1000</v>
      </c>
      <c r="J28" t="s">
        <v>24</v>
      </c>
      <c r="K28" t="s">
        <v>25</v>
      </c>
      <c r="L28" t="s">
        <v>47</v>
      </c>
      <c r="M28">
        <f t="shared" si="0"/>
        <v>10177.083333333332</v>
      </c>
      <c r="N28">
        <f t="shared" si="1"/>
        <v>10.177083333333332</v>
      </c>
      <c r="DQ28">
        <v>0.17708333333333329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</row>
    <row r="29" spans="1:137" x14ac:dyDescent="0.25">
      <c r="A29" t="s">
        <v>43</v>
      </c>
      <c r="B29" t="s">
        <v>44</v>
      </c>
      <c r="C29" t="s">
        <v>63</v>
      </c>
      <c r="D29" t="s">
        <v>64</v>
      </c>
      <c r="E29">
        <v>30318813</v>
      </c>
      <c r="F29">
        <v>15</v>
      </c>
      <c r="G29" t="s">
        <v>65</v>
      </c>
      <c r="H29">
        <f>(C29=$C$6)*HLOOKUP($C$5,$O$11:$EG29,ROW(C29)-10,FALSE)*I29/IF(J29="USD",1,$C$8)</f>
        <v>0</v>
      </c>
      <c r="I29">
        <v>1000</v>
      </c>
      <c r="J29" t="s">
        <v>24</v>
      </c>
      <c r="K29" t="s">
        <v>25</v>
      </c>
      <c r="L29" t="s">
        <v>47</v>
      </c>
      <c r="M29">
        <f t="shared" si="0"/>
        <v>41.666666666666657</v>
      </c>
      <c r="N29">
        <f t="shared" si="1"/>
        <v>4.1666666666666657E-2</v>
      </c>
      <c r="U29">
        <v>4.1666666666666657E-2</v>
      </c>
    </row>
    <row r="30" spans="1:137" x14ac:dyDescent="0.25">
      <c r="A30" t="s">
        <v>43</v>
      </c>
      <c r="B30" t="s">
        <v>44</v>
      </c>
      <c r="C30" t="s">
        <v>63</v>
      </c>
      <c r="D30" t="s">
        <v>66</v>
      </c>
      <c r="E30">
        <v>30318813</v>
      </c>
      <c r="F30">
        <v>15</v>
      </c>
      <c r="G30" t="s">
        <v>67</v>
      </c>
      <c r="H30">
        <f>(C30=$C$6)*HLOOKUP($C$5,$O$11:$EG30,ROW(C30)-10,FALSE)*I30/IF(J30="USD",1,$C$8)</f>
        <v>0</v>
      </c>
      <c r="I30">
        <v>1000</v>
      </c>
      <c r="J30" t="s">
        <v>24</v>
      </c>
      <c r="K30" t="s">
        <v>25</v>
      </c>
      <c r="L30" t="s">
        <v>47</v>
      </c>
      <c r="M30">
        <f t="shared" si="0"/>
        <v>19145.833333333332</v>
      </c>
      <c r="N30">
        <f t="shared" si="1"/>
        <v>19.145833333333332</v>
      </c>
      <c r="U30">
        <v>0.95833333333333326</v>
      </c>
      <c r="V30">
        <v>1</v>
      </c>
      <c r="W30">
        <v>1</v>
      </c>
      <c r="X30">
        <v>1</v>
      </c>
      <c r="Y30">
        <v>1</v>
      </c>
      <c r="Z30">
        <v>0.48958333333333331</v>
      </c>
      <c r="CQ30">
        <v>0.65625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0.99999999999999989</v>
      </c>
      <c r="CX30">
        <v>1</v>
      </c>
      <c r="CY30">
        <v>1</v>
      </c>
      <c r="CZ30">
        <v>0.99999999999999989</v>
      </c>
      <c r="DA30">
        <v>1</v>
      </c>
      <c r="DB30">
        <v>1</v>
      </c>
      <c r="DC30">
        <v>1</v>
      </c>
      <c r="DD30">
        <v>1</v>
      </c>
      <c r="DE30">
        <v>4.1666666666666657E-2</v>
      </c>
    </row>
    <row r="31" spans="1:137" x14ac:dyDescent="0.25">
      <c r="A31" t="s">
        <v>43</v>
      </c>
      <c r="B31" t="s">
        <v>44</v>
      </c>
      <c r="C31" t="s">
        <v>63</v>
      </c>
      <c r="D31" t="s">
        <v>68</v>
      </c>
      <c r="E31">
        <v>30318813</v>
      </c>
      <c r="F31">
        <v>15</v>
      </c>
      <c r="G31" t="s">
        <v>69</v>
      </c>
      <c r="H31">
        <f>(C31=$C$6)*HLOOKUP($C$5,$O$11:$EG31,ROW(C31)-10,FALSE)*I31/IF(J31="USD",1,$C$8)</f>
        <v>0</v>
      </c>
      <c r="I31">
        <v>1000</v>
      </c>
      <c r="J31" t="s">
        <v>24</v>
      </c>
      <c r="K31" t="s">
        <v>25</v>
      </c>
      <c r="L31" t="s">
        <v>47</v>
      </c>
      <c r="M31">
        <f t="shared" si="0"/>
        <v>8812.5</v>
      </c>
      <c r="N31">
        <f t="shared" si="1"/>
        <v>8.8125</v>
      </c>
      <c r="DE31">
        <v>0.95833333333333337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0.85416666666666663</v>
      </c>
    </row>
    <row r="32" spans="1:137" x14ac:dyDescent="0.25">
      <c r="A32" t="s">
        <v>70</v>
      </c>
      <c r="B32" t="s">
        <v>71</v>
      </c>
      <c r="C32" t="s">
        <v>2</v>
      </c>
      <c r="D32" t="s">
        <v>35</v>
      </c>
      <c r="E32">
        <v>30318813</v>
      </c>
      <c r="F32">
        <v>15</v>
      </c>
      <c r="G32" t="s">
        <v>72</v>
      </c>
      <c r="H32">
        <f>(C32=$C$6)*HLOOKUP($C$5,$O$11:$EG32,ROW(C32)-10,FALSE)*I32/IF(J32="USD",1,$C$8)</f>
        <v>0</v>
      </c>
      <c r="I32">
        <v>1000</v>
      </c>
      <c r="J32" t="s">
        <v>24</v>
      </c>
      <c r="K32" t="s">
        <v>25</v>
      </c>
      <c r="L32" t="s">
        <v>73</v>
      </c>
      <c r="M32">
        <f t="shared" si="0"/>
        <v>1200</v>
      </c>
      <c r="N32">
        <f t="shared" si="1"/>
        <v>1.2</v>
      </c>
      <c r="AS32">
        <v>1.2</v>
      </c>
    </row>
    <row r="33" spans="1:137" x14ac:dyDescent="0.25">
      <c r="A33" t="s">
        <v>70</v>
      </c>
      <c r="B33" t="s">
        <v>71</v>
      </c>
      <c r="C33" t="s">
        <v>2</v>
      </c>
      <c r="D33" t="s">
        <v>35</v>
      </c>
      <c r="E33">
        <v>30318813</v>
      </c>
      <c r="F33">
        <v>15</v>
      </c>
      <c r="G33" t="s">
        <v>74</v>
      </c>
      <c r="H33">
        <f>(C33=$C$6)*HLOOKUP($C$5,$O$11:$EG33,ROW(C33)-10,FALSE)*I33/IF(J33="USD",1,$C$8)</f>
        <v>0</v>
      </c>
      <c r="I33">
        <v>1500</v>
      </c>
      <c r="J33" t="s">
        <v>24</v>
      </c>
      <c r="K33" t="s">
        <v>25</v>
      </c>
      <c r="L33" t="s">
        <v>75</v>
      </c>
      <c r="M33">
        <f t="shared" si="0"/>
        <v>750</v>
      </c>
      <c r="N33">
        <f t="shared" si="1"/>
        <v>0.5</v>
      </c>
      <c r="AD33">
        <v>0.5</v>
      </c>
    </row>
    <row r="34" spans="1:137" x14ac:dyDescent="0.25">
      <c r="A34" t="s">
        <v>76</v>
      </c>
      <c r="B34" t="s">
        <v>77</v>
      </c>
      <c r="C34" t="s">
        <v>2</v>
      </c>
      <c r="D34" t="s">
        <v>45</v>
      </c>
      <c r="E34">
        <v>30318813</v>
      </c>
      <c r="F34">
        <v>15</v>
      </c>
      <c r="G34" t="s">
        <v>78</v>
      </c>
      <c r="H34">
        <f>(C34=$C$6)*HLOOKUP($C$5,$O$11:$EG34,ROW(C34)-10,FALSE)*I34/IF(J34="USD",1,$C$8)</f>
        <v>0</v>
      </c>
      <c r="I34">
        <v>1000</v>
      </c>
      <c r="J34" t="s">
        <v>24</v>
      </c>
      <c r="K34" t="s">
        <v>25</v>
      </c>
      <c r="L34" t="s">
        <v>79</v>
      </c>
      <c r="M34">
        <f t="shared" si="0"/>
        <v>916.66666666666663</v>
      </c>
      <c r="N34">
        <f t="shared" si="1"/>
        <v>0.91666666666666663</v>
      </c>
      <c r="Z34">
        <v>0.91666666666666663</v>
      </c>
    </row>
    <row r="35" spans="1:137" x14ac:dyDescent="0.25">
      <c r="A35" t="s">
        <v>76</v>
      </c>
      <c r="B35" t="s">
        <v>77</v>
      </c>
      <c r="C35" t="s">
        <v>2</v>
      </c>
      <c r="D35" t="s">
        <v>35</v>
      </c>
      <c r="E35">
        <v>30318813</v>
      </c>
      <c r="F35">
        <v>15</v>
      </c>
      <c r="G35" t="s">
        <v>80</v>
      </c>
      <c r="H35">
        <f>(C35=$C$6)*HLOOKUP($C$5,$O$11:$EG35,ROW(C35)-10,FALSE)*I35/IF(J35="USD",1,$C$8)</f>
        <v>0</v>
      </c>
      <c r="I35">
        <v>1000</v>
      </c>
      <c r="J35" t="s">
        <v>24</v>
      </c>
      <c r="K35" t="s">
        <v>25</v>
      </c>
      <c r="L35" t="s">
        <v>79</v>
      </c>
      <c r="M35">
        <f t="shared" si="0"/>
        <v>38104.166666666664</v>
      </c>
      <c r="N35">
        <f t="shared" si="1"/>
        <v>38.104166666666664</v>
      </c>
      <c r="Z35">
        <v>0.1041666666666667</v>
      </c>
      <c r="AA35">
        <v>2</v>
      </c>
      <c r="AB35">
        <v>2</v>
      </c>
      <c r="AC35">
        <v>2</v>
      </c>
      <c r="AD35">
        <v>2</v>
      </c>
      <c r="AE35">
        <v>1.291666666666667</v>
      </c>
      <c r="AH35">
        <v>0.22916666666666671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0.47916666666666669</v>
      </c>
    </row>
    <row r="36" spans="1:137" x14ac:dyDescent="0.25">
      <c r="A36" t="s">
        <v>76</v>
      </c>
      <c r="B36" t="s">
        <v>77</v>
      </c>
      <c r="C36" t="s">
        <v>2</v>
      </c>
      <c r="D36" t="s">
        <v>49</v>
      </c>
      <c r="E36">
        <v>30318813</v>
      </c>
      <c r="F36">
        <v>15</v>
      </c>
      <c r="G36" t="s">
        <v>81</v>
      </c>
      <c r="H36">
        <f>(C36=$C$6)*HLOOKUP($C$5,$O$11:$EG36,ROW(C36)-10,FALSE)*I36/IF(J36="USD",1,$C$8)</f>
        <v>0</v>
      </c>
      <c r="I36">
        <v>1000</v>
      </c>
      <c r="J36" t="s">
        <v>24</v>
      </c>
      <c r="K36" t="s">
        <v>25</v>
      </c>
      <c r="L36" t="s">
        <v>79</v>
      </c>
      <c r="M36">
        <f t="shared" si="0"/>
        <v>16875</v>
      </c>
      <c r="N36">
        <f t="shared" si="1"/>
        <v>16.875</v>
      </c>
      <c r="AW36">
        <v>1.520833333333333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1.354166666666667</v>
      </c>
    </row>
    <row r="37" spans="1:137" x14ac:dyDescent="0.25">
      <c r="A37" t="s">
        <v>76</v>
      </c>
      <c r="B37" t="s">
        <v>77</v>
      </c>
      <c r="C37" t="s">
        <v>51</v>
      </c>
      <c r="D37" t="s">
        <v>52</v>
      </c>
      <c r="E37">
        <v>30318813</v>
      </c>
      <c r="F37">
        <v>15</v>
      </c>
      <c r="G37" t="s">
        <v>82</v>
      </c>
      <c r="H37">
        <f>(C37=$C$6)*HLOOKUP($C$5,$O$11:$EG37,ROW(C37)-10,FALSE)*I37/IF(J37="USD",1,$C$8)</f>
        <v>0</v>
      </c>
      <c r="I37">
        <v>1000</v>
      </c>
      <c r="J37" t="s">
        <v>24</v>
      </c>
      <c r="K37" t="s">
        <v>25</v>
      </c>
      <c r="L37" t="s">
        <v>79</v>
      </c>
      <c r="M37">
        <f t="shared" si="0"/>
        <v>41.666666666666657</v>
      </c>
      <c r="N37">
        <f t="shared" si="1"/>
        <v>4.1666666666666657E-2</v>
      </c>
      <c r="T37">
        <v>4.1666666666666657E-2</v>
      </c>
    </row>
    <row r="38" spans="1:137" x14ac:dyDescent="0.25">
      <c r="A38" t="s">
        <v>76</v>
      </c>
      <c r="B38" t="s">
        <v>77</v>
      </c>
      <c r="C38" t="s">
        <v>51</v>
      </c>
      <c r="D38" t="s">
        <v>54</v>
      </c>
      <c r="E38">
        <v>30318813</v>
      </c>
      <c r="F38">
        <v>15</v>
      </c>
      <c r="G38" t="s">
        <v>83</v>
      </c>
      <c r="H38">
        <f>(C38=$C$6)*HLOOKUP($C$5,$O$11:$EG38,ROW(C38)-10,FALSE)*I38/IF(J38="USD",1,$C$8)</f>
        <v>0</v>
      </c>
      <c r="I38">
        <v>1000</v>
      </c>
      <c r="J38" t="s">
        <v>24</v>
      </c>
      <c r="K38" t="s">
        <v>25</v>
      </c>
      <c r="L38" t="s">
        <v>79</v>
      </c>
      <c r="M38">
        <f t="shared" si="0"/>
        <v>37125</v>
      </c>
      <c r="N38">
        <f t="shared" si="1"/>
        <v>37.125</v>
      </c>
      <c r="T38">
        <v>1.354166666666667</v>
      </c>
      <c r="AE38">
        <v>0.70833333333333337</v>
      </c>
      <c r="AF38">
        <v>2</v>
      </c>
      <c r="AG38">
        <v>2</v>
      </c>
      <c r="AH38">
        <v>1.770833333333333</v>
      </c>
      <c r="BE38">
        <v>0.64583333333333337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0.64583333333333337</v>
      </c>
    </row>
    <row r="39" spans="1:137" x14ac:dyDescent="0.25">
      <c r="A39" t="s">
        <v>76</v>
      </c>
      <c r="B39" t="s">
        <v>77</v>
      </c>
      <c r="C39" t="s">
        <v>51</v>
      </c>
      <c r="D39" t="s">
        <v>56</v>
      </c>
      <c r="E39">
        <v>30318813</v>
      </c>
      <c r="F39">
        <v>15</v>
      </c>
      <c r="G39" t="s">
        <v>84</v>
      </c>
      <c r="H39">
        <f>(C39=$C$6)*HLOOKUP($C$5,$O$11:$EG39,ROW(C39)-10,FALSE)*I39/IF(J39="USD",1,$C$8)</f>
        <v>0</v>
      </c>
      <c r="I39">
        <v>1000</v>
      </c>
      <c r="J39" t="s">
        <v>24</v>
      </c>
      <c r="K39" t="s">
        <v>25</v>
      </c>
      <c r="L39" t="s">
        <v>79</v>
      </c>
      <c r="M39">
        <f t="shared" si="0"/>
        <v>21875</v>
      </c>
      <c r="N39">
        <f t="shared" si="1"/>
        <v>21.875</v>
      </c>
      <c r="BT39">
        <v>1.354166666666667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0.52083333333333337</v>
      </c>
    </row>
    <row r="40" spans="1:137" x14ac:dyDescent="0.25">
      <c r="A40" t="s">
        <v>76</v>
      </c>
      <c r="B40" t="s">
        <v>77</v>
      </c>
      <c r="C40" t="s">
        <v>21</v>
      </c>
      <c r="D40" t="s">
        <v>58</v>
      </c>
      <c r="E40">
        <v>30318813</v>
      </c>
      <c r="F40">
        <v>15</v>
      </c>
      <c r="G40" t="s">
        <v>85</v>
      </c>
      <c r="H40">
        <f>(C40=$C$6)*HLOOKUP($C$5,$O$11:$EG40,ROW(C40)-10,FALSE)*I40/IF(J40="USD",1,$C$8)</f>
        <v>0</v>
      </c>
      <c r="I40">
        <v>1000</v>
      </c>
      <c r="J40" t="s">
        <v>24</v>
      </c>
      <c r="K40" t="s">
        <v>25</v>
      </c>
      <c r="L40" t="s">
        <v>79</v>
      </c>
      <c r="M40">
        <f t="shared" si="0"/>
        <v>13125</v>
      </c>
      <c r="N40">
        <f t="shared" si="1"/>
        <v>13.125</v>
      </c>
      <c r="O40">
        <v>1.375</v>
      </c>
      <c r="P40">
        <v>1</v>
      </c>
      <c r="EB40">
        <v>2</v>
      </c>
      <c r="EC40">
        <v>2</v>
      </c>
      <c r="ED40">
        <v>2</v>
      </c>
      <c r="EE40">
        <v>2</v>
      </c>
      <c r="EF40">
        <v>2</v>
      </c>
      <c r="EG40">
        <v>0.75</v>
      </c>
    </row>
    <row r="41" spans="1:137" x14ac:dyDescent="0.25">
      <c r="A41" t="s">
        <v>76</v>
      </c>
      <c r="B41" t="s">
        <v>77</v>
      </c>
      <c r="C41" t="s">
        <v>21</v>
      </c>
      <c r="D41" t="s">
        <v>22</v>
      </c>
      <c r="E41">
        <v>30318813</v>
      </c>
      <c r="F41">
        <v>15</v>
      </c>
      <c r="G41" t="s">
        <v>86</v>
      </c>
      <c r="H41">
        <f>(C41=$C$6)*HLOOKUP($C$5,$O$11:$EG41,ROW(C41)-10,FALSE)*I41/IF(J41="USD",1,$C$8)</f>
        <v>0</v>
      </c>
      <c r="I41">
        <v>1000</v>
      </c>
      <c r="J41" t="s">
        <v>24</v>
      </c>
      <c r="K41" t="s">
        <v>25</v>
      </c>
      <c r="L41" t="s">
        <v>79</v>
      </c>
      <c r="M41">
        <f t="shared" si="0"/>
        <v>39708.333333333336</v>
      </c>
      <c r="N41">
        <f t="shared" si="1"/>
        <v>39.708333333333336</v>
      </c>
      <c r="P41">
        <v>1</v>
      </c>
      <c r="Q41">
        <v>2</v>
      </c>
      <c r="R41">
        <v>2</v>
      </c>
      <c r="S41">
        <v>2</v>
      </c>
      <c r="T41">
        <v>0.60416666666666663</v>
      </c>
      <c r="CE41">
        <v>1.479166666666667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0.6875</v>
      </c>
      <c r="DM41">
        <v>0.29166666666666657</v>
      </c>
      <c r="DN41">
        <v>2</v>
      </c>
      <c r="DO41">
        <v>2</v>
      </c>
      <c r="DP41">
        <v>2</v>
      </c>
      <c r="DQ41">
        <v>1.645833333333333</v>
      </c>
    </row>
    <row r="42" spans="1:137" x14ac:dyDescent="0.25">
      <c r="A42" t="s">
        <v>76</v>
      </c>
      <c r="B42" t="s">
        <v>77</v>
      </c>
      <c r="C42" t="s">
        <v>21</v>
      </c>
      <c r="D42" t="s">
        <v>61</v>
      </c>
      <c r="E42">
        <v>30318813</v>
      </c>
      <c r="F42">
        <v>15</v>
      </c>
      <c r="G42" t="s">
        <v>87</v>
      </c>
      <c r="H42">
        <f>(C42=$C$6)*HLOOKUP($C$5,$O$11:$EG42,ROW(C42)-10,FALSE)*I42/IF(J42="USD",1,$C$8)</f>
        <v>0</v>
      </c>
      <c r="I42">
        <v>1000</v>
      </c>
      <c r="J42" t="s">
        <v>24</v>
      </c>
      <c r="K42" t="s">
        <v>25</v>
      </c>
      <c r="L42" t="s">
        <v>79</v>
      </c>
      <c r="M42">
        <f t="shared" si="0"/>
        <v>20354.166666666664</v>
      </c>
      <c r="N42">
        <f t="shared" si="1"/>
        <v>20.354166666666664</v>
      </c>
      <c r="DQ42">
        <v>0.35416666666666669</v>
      </c>
      <c r="DR42">
        <v>2</v>
      </c>
      <c r="DS42">
        <v>2</v>
      </c>
      <c r="DT42">
        <v>2</v>
      </c>
      <c r="DU42">
        <v>2</v>
      </c>
      <c r="DV42">
        <v>2</v>
      </c>
      <c r="DW42">
        <v>2</v>
      </c>
      <c r="DX42">
        <v>2</v>
      </c>
      <c r="DY42">
        <v>2</v>
      </c>
      <c r="DZ42">
        <v>2</v>
      </c>
      <c r="EA42">
        <v>2</v>
      </c>
    </row>
    <row r="43" spans="1:137" x14ac:dyDescent="0.25">
      <c r="A43" t="s">
        <v>76</v>
      </c>
      <c r="B43" t="s">
        <v>77</v>
      </c>
      <c r="C43" t="s">
        <v>63</v>
      </c>
      <c r="D43" t="s">
        <v>64</v>
      </c>
      <c r="E43">
        <v>30318813</v>
      </c>
      <c r="F43">
        <v>15</v>
      </c>
      <c r="G43" t="s">
        <v>88</v>
      </c>
      <c r="H43">
        <f>(C43=$C$6)*HLOOKUP($C$5,$O$11:$EG43,ROW(C43)-10,FALSE)*I43/IF(J43="USD",1,$C$8)</f>
        <v>0</v>
      </c>
      <c r="I43">
        <v>1000</v>
      </c>
      <c r="J43" t="s">
        <v>24</v>
      </c>
      <c r="K43" t="s">
        <v>25</v>
      </c>
      <c r="L43" t="s">
        <v>79</v>
      </c>
      <c r="M43">
        <f t="shared" si="0"/>
        <v>83.333333333333329</v>
      </c>
      <c r="N43">
        <f t="shared" si="1"/>
        <v>8.3333333333333329E-2</v>
      </c>
      <c r="U43">
        <v>8.3333333333333329E-2</v>
      </c>
    </row>
    <row r="44" spans="1:137" x14ac:dyDescent="0.25">
      <c r="A44" t="s">
        <v>76</v>
      </c>
      <c r="B44" t="s">
        <v>77</v>
      </c>
      <c r="C44" t="s">
        <v>63</v>
      </c>
      <c r="D44" t="s">
        <v>66</v>
      </c>
      <c r="E44">
        <v>30318813</v>
      </c>
      <c r="F44">
        <v>15</v>
      </c>
      <c r="G44" t="s">
        <v>89</v>
      </c>
      <c r="H44">
        <f>(C44=$C$6)*HLOOKUP($C$5,$O$11:$EG44,ROW(C44)-10,FALSE)*I44/IF(J44="USD",1,$C$8)</f>
        <v>0</v>
      </c>
      <c r="I44">
        <v>1000</v>
      </c>
      <c r="J44" t="s">
        <v>24</v>
      </c>
      <c r="K44" t="s">
        <v>25</v>
      </c>
      <c r="L44" t="s">
        <v>79</v>
      </c>
      <c r="M44">
        <f t="shared" si="0"/>
        <v>38291.666666666672</v>
      </c>
      <c r="N44">
        <f t="shared" si="1"/>
        <v>38.291666666666671</v>
      </c>
      <c r="U44">
        <v>1.916666666666667</v>
      </c>
      <c r="V44">
        <v>2</v>
      </c>
      <c r="W44">
        <v>2</v>
      </c>
      <c r="X44">
        <v>2</v>
      </c>
      <c r="Y44">
        <v>2</v>
      </c>
      <c r="Z44">
        <v>0.97916666666666663</v>
      </c>
      <c r="CQ44">
        <v>1.3125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8.3333333333333329E-2</v>
      </c>
    </row>
    <row r="45" spans="1:137" x14ac:dyDescent="0.25">
      <c r="A45" t="s">
        <v>76</v>
      </c>
      <c r="B45" t="s">
        <v>77</v>
      </c>
      <c r="C45" t="s">
        <v>63</v>
      </c>
      <c r="D45" t="s">
        <v>68</v>
      </c>
      <c r="E45">
        <v>30318813</v>
      </c>
      <c r="F45">
        <v>15</v>
      </c>
      <c r="G45" t="s">
        <v>90</v>
      </c>
      <c r="H45">
        <f>(C45=$C$6)*HLOOKUP($C$5,$O$11:$EG45,ROW(C45)-10,FALSE)*I45/IF(J45="USD",1,$C$8)</f>
        <v>0</v>
      </c>
      <c r="I45">
        <v>1000</v>
      </c>
      <c r="J45" t="s">
        <v>24</v>
      </c>
      <c r="K45" t="s">
        <v>25</v>
      </c>
      <c r="L45" t="s">
        <v>79</v>
      </c>
      <c r="M45">
        <f t="shared" si="0"/>
        <v>17625</v>
      </c>
      <c r="N45">
        <f t="shared" si="1"/>
        <v>17.625</v>
      </c>
      <c r="DE45">
        <v>1.916666666666667</v>
      </c>
      <c r="DF45">
        <v>2</v>
      </c>
      <c r="DG45">
        <v>2</v>
      </c>
      <c r="DH45">
        <v>2</v>
      </c>
      <c r="DI45">
        <v>2</v>
      </c>
      <c r="DJ45">
        <v>2</v>
      </c>
      <c r="DK45">
        <v>2</v>
      </c>
      <c r="DL45">
        <v>2</v>
      </c>
      <c r="DM45">
        <v>1.708333333333333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Wan, Joachim SARAWAK-IUW/I/M</cp:lastModifiedBy>
  <dcterms:created xsi:type="dcterms:W3CDTF">2023-12-08T02:37:29Z</dcterms:created>
  <dcterms:modified xsi:type="dcterms:W3CDTF">2023-12-08T02:42:00Z</dcterms:modified>
</cp:coreProperties>
</file>