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oaco\Desktop\EcoyEmp\"/>
    </mc:Choice>
  </mc:AlternateContent>
  <xr:revisionPtr revIDLastSave="0" documentId="8_{7318FC6C-A35E-4D17-B9B8-FC6D88CBEC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GFuqHwTn5sWxiPX24RvvUSoaEBH+6KE0SzcrWqGwL1c="/>
    </ext>
  </extLst>
</workbook>
</file>

<file path=xl/calcChain.xml><?xml version="1.0" encoding="utf-8"?>
<calcChain xmlns="http://schemas.openxmlformats.org/spreadsheetml/2006/main">
  <c r="F224" i="1" l="1"/>
  <c r="G223" i="1"/>
  <c r="G224" i="1"/>
  <c r="H224" i="1"/>
  <c r="I224" i="1"/>
  <c r="J224" i="1"/>
  <c r="K224" i="1"/>
  <c r="L224" i="1"/>
  <c r="M224" i="1"/>
  <c r="N224" i="1"/>
  <c r="N223" i="1"/>
  <c r="M223" i="1"/>
  <c r="M225" i="1" s="1"/>
  <c r="L223" i="1"/>
  <c r="K223" i="1"/>
  <c r="J223" i="1"/>
  <c r="I223" i="1"/>
  <c r="I225" i="1" s="1"/>
  <c r="H223" i="1"/>
  <c r="F223" i="1"/>
  <c r="N198" i="1"/>
  <c r="M198" i="1"/>
  <c r="L198" i="1"/>
  <c r="K198" i="1"/>
  <c r="J198" i="1"/>
  <c r="I198" i="1"/>
  <c r="H198" i="1"/>
  <c r="G198" i="1"/>
  <c r="F198" i="1"/>
  <c r="N197" i="1"/>
  <c r="N199" i="1" s="1"/>
  <c r="M197" i="1"/>
  <c r="M199" i="1" s="1"/>
  <c r="L197" i="1"/>
  <c r="K197" i="1"/>
  <c r="K199" i="1" s="1"/>
  <c r="J197" i="1"/>
  <c r="J199" i="1" s="1"/>
  <c r="I197" i="1"/>
  <c r="H197" i="1"/>
  <c r="H199" i="1" s="1"/>
  <c r="G197" i="1"/>
  <c r="F197" i="1"/>
  <c r="F199" i="1" s="1"/>
  <c r="F200" i="1" s="1"/>
  <c r="G173" i="1"/>
  <c r="H173" i="1"/>
  <c r="I173" i="1"/>
  <c r="J173" i="1"/>
  <c r="K173" i="1"/>
  <c r="L173" i="1"/>
  <c r="M173" i="1"/>
  <c r="N173" i="1"/>
  <c r="F173" i="1"/>
  <c r="G172" i="1"/>
  <c r="H172" i="1"/>
  <c r="H174" i="1" s="1"/>
  <c r="I172" i="1"/>
  <c r="I174" i="1" s="1"/>
  <c r="J172" i="1"/>
  <c r="K172" i="1"/>
  <c r="K174" i="1" s="1"/>
  <c r="L172" i="1"/>
  <c r="L174" i="1" s="1"/>
  <c r="M172" i="1"/>
  <c r="M174" i="1" s="1"/>
  <c r="N172" i="1"/>
  <c r="N174" i="1" s="1"/>
  <c r="F172" i="1"/>
  <c r="A14" i="2"/>
  <c r="A13" i="2"/>
  <c r="A12" i="2"/>
  <c r="A11" i="2"/>
  <c r="A10" i="2"/>
  <c r="A9" i="2"/>
  <c r="A8" i="2"/>
  <c r="A7" i="2"/>
  <c r="A6" i="2"/>
  <c r="A5" i="2"/>
  <c r="A4" i="2"/>
  <c r="A3" i="2"/>
  <c r="E154" i="1"/>
  <c r="E153" i="1"/>
  <c r="E152" i="1"/>
  <c r="E151" i="1"/>
  <c r="E150" i="1"/>
  <c r="E149" i="1"/>
  <c r="E148" i="1"/>
  <c r="E147" i="1"/>
  <c r="E142" i="1"/>
  <c r="E141" i="1"/>
  <c r="E140" i="1"/>
  <c r="E139" i="1"/>
  <c r="E138" i="1"/>
  <c r="E137" i="1"/>
  <c r="E136" i="1"/>
  <c r="E135" i="1"/>
  <c r="E130" i="1"/>
  <c r="E129" i="1"/>
  <c r="E128" i="1"/>
  <c r="E127" i="1"/>
  <c r="E126" i="1"/>
  <c r="E125" i="1"/>
  <c r="E124" i="1"/>
  <c r="E123" i="1"/>
  <c r="E118" i="1"/>
  <c r="E117" i="1"/>
  <c r="E116" i="1"/>
  <c r="E115" i="1"/>
  <c r="E114" i="1"/>
  <c r="E113" i="1"/>
  <c r="E112" i="1"/>
  <c r="E111" i="1"/>
  <c r="E106" i="1"/>
  <c r="E105" i="1"/>
  <c r="E104" i="1"/>
  <c r="E103" i="1"/>
  <c r="E102" i="1"/>
  <c r="E101" i="1"/>
  <c r="E100" i="1"/>
  <c r="E99" i="1"/>
  <c r="E94" i="1"/>
  <c r="E93" i="1"/>
  <c r="E92" i="1"/>
  <c r="E91" i="1"/>
  <c r="E90" i="1"/>
  <c r="E89" i="1"/>
  <c r="E88" i="1"/>
  <c r="E87" i="1"/>
  <c r="E82" i="1"/>
  <c r="E81" i="1"/>
  <c r="E80" i="1"/>
  <c r="E79" i="1"/>
  <c r="E78" i="1"/>
  <c r="E77" i="1"/>
  <c r="E76" i="1"/>
  <c r="E75" i="1"/>
  <c r="E70" i="1"/>
  <c r="E69" i="1"/>
  <c r="E68" i="1"/>
  <c r="E67" i="1"/>
  <c r="E66" i="1"/>
  <c r="E65" i="1"/>
  <c r="E64" i="1"/>
  <c r="E63" i="1"/>
  <c r="E58" i="1"/>
  <c r="E57" i="1"/>
  <c r="E56" i="1"/>
  <c r="E55" i="1"/>
  <c r="E54" i="1"/>
  <c r="E53" i="1"/>
  <c r="E52" i="1"/>
  <c r="E51" i="1"/>
  <c r="E46" i="1"/>
  <c r="E45" i="1"/>
  <c r="E44" i="1"/>
  <c r="E43" i="1"/>
  <c r="E42" i="1"/>
  <c r="E41" i="1"/>
  <c r="E40" i="1"/>
  <c r="E39" i="1"/>
  <c r="E34" i="1"/>
  <c r="E33" i="1"/>
  <c r="E32" i="1"/>
  <c r="E31" i="1"/>
  <c r="C31" i="1"/>
  <c r="E30" i="1"/>
  <c r="E29" i="1"/>
  <c r="E28" i="1"/>
  <c r="E27" i="1"/>
  <c r="C27" i="1"/>
  <c r="E22" i="1"/>
  <c r="E21" i="1"/>
  <c r="E20" i="1"/>
  <c r="E19" i="1"/>
  <c r="E18" i="1"/>
  <c r="E17" i="1"/>
  <c r="E16" i="1"/>
  <c r="E15" i="1"/>
  <c r="E8" i="1"/>
  <c r="C8" i="1"/>
  <c r="E1" i="1"/>
  <c r="C1" i="1"/>
  <c r="J225" i="1" l="1"/>
  <c r="L225" i="1"/>
  <c r="N225" i="1"/>
  <c r="F225" i="1"/>
  <c r="F226" i="1" s="1"/>
  <c r="L199" i="1"/>
  <c r="J174" i="1"/>
  <c r="H225" i="1"/>
  <c r="G225" i="1"/>
  <c r="K225" i="1"/>
  <c r="I199" i="1"/>
  <c r="G199" i="1"/>
  <c r="G200" i="1" s="1"/>
  <c r="H200" i="1" s="1"/>
  <c r="F174" i="1"/>
  <c r="F175" i="1" s="1"/>
  <c r="G174" i="1"/>
  <c r="B19" i="1"/>
  <c r="B20" i="1"/>
  <c r="F19" i="1"/>
  <c r="B31" i="1"/>
  <c r="F31" i="1" s="1"/>
  <c r="C39" i="1"/>
  <c r="C28" i="1"/>
  <c r="C43" i="1"/>
  <c r="C32" i="1"/>
  <c r="B15" i="1"/>
  <c r="G226" i="1" l="1"/>
  <c r="H226" i="1"/>
  <c r="I226" i="1" s="1"/>
  <c r="J226" i="1" s="1"/>
  <c r="K226" i="1" s="1"/>
  <c r="L226" i="1" s="1"/>
  <c r="M226" i="1" s="1"/>
  <c r="N226" i="1" s="1"/>
  <c r="I200" i="1"/>
  <c r="J200" i="1" s="1"/>
  <c r="K200" i="1" s="1"/>
  <c r="L200" i="1" s="1"/>
  <c r="M200" i="1" s="1"/>
  <c r="N200" i="1" s="1"/>
  <c r="G175" i="1"/>
  <c r="H175" i="1" s="1"/>
  <c r="I175" i="1" s="1"/>
  <c r="J175" i="1" s="1"/>
  <c r="K175" i="1" s="1"/>
  <c r="L175" i="1" s="1"/>
  <c r="M175" i="1" s="1"/>
  <c r="N175" i="1" s="1"/>
  <c r="C40" i="1"/>
  <c r="C51" i="1"/>
  <c r="C44" i="1"/>
  <c r="C55" i="1"/>
  <c r="B43" i="1"/>
  <c r="B32" i="1"/>
  <c r="B33" i="1" s="1"/>
  <c r="B34" i="1" s="1"/>
  <c r="B16" i="1"/>
  <c r="B27" i="1"/>
  <c r="F15" i="1"/>
  <c r="C29" i="1"/>
  <c r="C33" i="1"/>
  <c r="B21" i="1"/>
  <c r="F20" i="1"/>
  <c r="F32" i="1" l="1"/>
  <c r="F33" i="1"/>
  <c r="C34" i="1"/>
  <c r="F34" i="1" s="1"/>
  <c r="B55" i="1"/>
  <c r="B44" i="1"/>
  <c r="B45" i="1" s="1"/>
  <c r="B46" i="1" s="1"/>
  <c r="C63" i="1"/>
  <c r="C52" i="1"/>
  <c r="B28" i="1"/>
  <c r="B39" i="1"/>
  <c r="F27" i="1"/>
  <c r="C67" i="1"/>
  <c r="C56" i="1"/>
  <c r="F55" i="1"/>
  <c r="C30" i="1"/>
  <c r="F16" i="1"/>
  <c r="B17" i="1"/>
  <c r="F43" i="1"/>
  <c r="C41" i="1"/>
  <c r="B22" i="1"/>
  <c r="F22" i="1" s="1"/>
  <c r="F21" i="1"/>
  <c r="C45" i="1"/>
  <c r="F44" i="1"/>
  <c r="B18" i="1" l="1"/>
  <c r="F18" i="1" s="1"/>
  <c r="F17" i="1"/>
  <c r="B51" i="1"/>
  <c r="B40" i="1"/>
  <c r="F39" i="1"/>
  <c r="C75" i="1"/>
  <c r="C64" i="1"/>
  <c r="C57" i="1"/>
  <c r="B29" i="1"/>
  <c r="F28" i="1"/>
  <c r="C46" i="1"/>
  <c r="F46" i="1" s="1"/>
  <c r="F45" i="1"/>
  <c r="C42" i="1"/>
  <c r="F67" i="1"/>
  <c r="C79" i="1"/>
  <c r="C68" i="1"/>
  <c r="C53" i="1"/>
  <c r="B56" i="1"/>
  <c r="B57" i="1" s="1"/>
  <c r="B58" i="1" s="1"/>
  <c r="B67" i="1"/>
  <c r="F23" i="1" l="1"/>
  <c r="B3" i="2" s="1"/>
  <c r="C87" i="1"/>
  <c r="C76" i="1"/>
  <c r="B52" i="1"/>
  <c r="B63" i="1"/>
  <c r="F51" i="1"/>
  <c r="C91" i="1"/>
  <c r="C80" i="1"/>
  <c r="B30" i="1"/>
  <c r="F30" i="1" s="1"/>
  <c r="F29" i="1"/>
  <c r="C54" i="1"/>
  <c r="C58" i="1"/>
  <c r="F58" i="1" s="1"/>
  <c r="F57" i="1"/>
  <c r="F56" i="1"/>
  <c r="B79" i="1"/>
  <c r="B68" i="1"/>
  <c r="B69" i="1" s="1"/>
  <c r="B70" i="1" s="1"/>
  <c r="C69" i="1"/>
  <c r="C65" i="1"/>
  <c r="B41" i="1"/>
  <c r="F40" i="1"/>
  <c r="F35" i="1" l="1"/>
  <c r="B4" i="2" s="1"/>
  <c r="C66" i="1"/>
  <c r="B80" i="1"/>
  <c r="B81" i="1" s="1"/>
  <c r="B82" i="1" s="1"/>
  <c r="B91" i="1"/>
  <c r="F91" i="1" s="1"/>
  <c r="F80" i="1"/>
  <c r="C81" i="1"/>
  <c r="B53" i="1"/>
  <c r="F52" i="1"/>
  <c r="F69" i="1"/>
  <c r="C70" i="1"/>
  <c r="F70" i="1" s="1"/>
  <c r="C92" i="1"/>
  <c r="C103" i="1"/>
  <c r="B42" i="1"/>
  <c r="F42" i="1" s="1"/>
  <c r="F41" i="1"/>
  <c r="F47" i="1" s="1"/>
  <c r="B5" i="2" s="1"/>
  <c r="F68" i="1"/>
  <c r="C77" i="1"/>
  <c r="F79" i="1"/>
  <c r="B75" i="1"/>
  <c r="B64" i="1"/>
  <c r="F63" i="1"/>
  <c r="C88" i="1"/>
  <c r="C99" i="1"/>
  <c r="C111" i="1" l="1"/>
  <c r="C100" i="1"/>
  <c r="B76" i="1"/>
  <c r="B87" i="1"/>
  <c r="F75" i="1"/>
  <c r="C82" i="1"/>
  <c r="F82" i="1" s="1"/>
  <c r="F81" i="1"/>
  <c r="C89" i="1"/>
  <c r="C115" i="1"/>
  <c r="C104" i="1"/>
  <c r="B103" i="1"/>
  <c r="B92" i="1"/>
  <c r="B93" i="1" s="1"/>
  <c r="B94" i="1" s="1"/>
  <c r="B65" i="1"/>
  <c r="F64" i="1"/>
  <c r="C78" i="1"/>
  <c r="C93" i="1"/>
  <c r="B54" i="1"/>
  <c r="F54" i="1" s="1"/>
  <c r="F53" i="1"/>
  <c r="F59" i="1" l="1"/>
  <c r="B6" i="2" s="1"/>
  <c r="B66" i="1"/>
  <c r="F66" i="1" s="1"/>
  <c r="F65" i="1"/>
  <c r="F71" i="1" s="1"/>
  <c r="B7" i="2" s="1"/>
  <c r="C90" i="1"/>
  <c r="C123" i="1"/>
  <c r="C112" i="1"/>
  <c r="C127" i="1"/>
  <c r="C116" i="1"/>
  <c r="B99" i="1"/>
  <c r="B88" i="1"/>
  <c r="F87" i="1"/>
  <c r="C94" i="1"/>
  <c r="F94" i="1" s="1"/>
  <c r="F93" i="1"/>
  <c r="C105" i="1"/>
  <c r="B104" i="1"/>
  <c r="B105" i="1" s="1"/>
  <c r="B106" i="1" s="1"/>
  <c r="B115" i="1"/>
  <c r="F103" i="1"/>
  <c r="B77" i="1"/>
  <c r="F76" i="1"/>
  <c r="F92" i="1"/>
  <c r="C101" i="1"/>
  <c r="F104" i="1" l="1"/>
  <c r="C113" i="1"/>
  <c r="C117" i="1"/>
  <c r="C135" i="1"/>
  <c r="C124" i="1"/>
  <c r="B100" i="1"/>
  <c r="B111" i="1"/>
  <c r="F99" i="1"/>
  <c r="C102" i="1"/>
  <c r="C139" i="1"/>
  <c r="C128" i="1"/>
  <c r="B78" i="1"/>
  <c r="F78" i="1" s="1"/>
  <c r="F77" i="1"/>
  <c r="B127" i="1"/>
  <c r="B116" i="1"/>
  <c r="B117" i="1" s="1"/>
  <c r="B118" i="1" s="1"/>
  <c r="C106" i="1"/>
  <c r="F106" i="1" s="1"/>
  <c r="F105" i="1"/>
  <c r="B89" i="1"/>
  <c r="F88" i="1"/>
  <c r="F115" i="1"/>
  <c r="F83" i="1" l="1"/>
  <c r="B8" i="2" s="1"/>
  <c r="B101" i="1"/>
  <c r="F100" i="1"/>
  <c r="F117" i="1"/>
  <c r="C118" i="1"/>
  <c r="F118" i="1" s="1"/>
  <c r="B139" i="1"/>
  <c r="F139" i="1" s="1"/>
  <c r="B128" i="1"/>
  <c r="B129" i="1" s="1"/>
  <c r="B130" i="1" s="1"/>
  <c r="F127" i="1"/>
  <c r="F116" i="1"/>
  <c r="B90" i="1"/>
  <c r="F90" i="1" s="1"/>
  <c r="F89" i="1"/>
  <c r="C129" i="1"/>
  <c r="C125" i="1"/>
  <c r="C114" i="1"/>
  <c r="C140" i="1"/>
  <c r="C151" i="1"/>
  <c r="B123" i="1"/>
  <c r="B112" i="1"/>
  <c r="F111" i="1"/>
  <c r="C136" i="1"/>
  <c r="C147" i="1"/>
  <c r="F128" i="1" l="1"/>
  <c r="F95" i="1"/>
  <c r="B9" i="2" s="1"/>
  <c r="C141" i="1"/>
  <c r="C148" i="1"/>
  <c r="B135" i="1"/>
  <c r="B124" i="1"/>
  <c r="F123" i="1"/>
  <c r="C126" i="1"/>
  <c r="B151" i="1"/>
  <c r="B152" i="1" s="1"/>
  <c r="B153" i="1" s="1"/>
  <c r="B154" i="1" s="1"/>
  <c r="B140" i="1"/>
  <c r="B141" i="1" s="1"/>
  <c r="B142" i="1" s="1"/>
  <c r="B102" i="1"/>
  <c r="F102" i="1" s="1"/>
  <c r="F101" i="1"/>
  <c r="B113" i="1"/>
  <c r="F112" i="1"/>
  <c r="C137" i="1"/>
  <c r="C152" i="1"/>
  <c r="C130" i="1"/>
  <c r="F130" i="1" s="1"/>
  <c r="F129" i="1"/>
  <c r="F151" i="1" l="1"/>
  <c r="B114" i="1"/>
  <c r="F114" i="1" s="1"/>
  <c r="F113" i="1"/>
  <c r="F107" i="1"/>
  <c r="B10" i="2" s="1"/>
  <c r="B125" i="1"/>
  <c r="F124" i="1"/>
  <c r="F140" i="1"/>
  <c r="C149" i="1"/>
  <c r="F152" i="1"/>
  <c r="C153" i="1"/>
  <c r="C138" i="1"/>
  <c r="B147" i="1"/>
  <c r="B136" i="1"/>
  <c r="F135" i="1"/>
  <c r="C142" i="1"/>
  <c r="F142" i="1" s="1"/>
  <c r="F141" i="1"/>
  <c r="F119" i="1" l="1"/>
  <c r="B11" i="2" s="1"/>
  <c r="C150" i="1"/>
  <c r="B148" i="1"/>
  <c r="F147" i="1"/>
  <c r="F153" i="1"/>
  <c r="C154" i="1"/>
  <c r="F154" i="1" s="1"/>
  <c r="B126" i="1"/>
  <c r="F126" i="1" s="1"/>
  <c r="F125" i="1"/>
  <c r="F131" i="1" s="1"/>
  <c r="B12" i="2" s="1"/>
  <c r="B137" i="1"/>
  <c r="F136" i="1"/>
  <c r="B138" i="1" l="1"/>
  <c r="F138" i="1" s="1"/>
  <c r="F137" i="1"/>
  <c r="B149" i="1"/>
  <c r="F148" i="1"/>
  <c r="F143" i="1" l="1"/>
  <c r="B13" i="2" s="1"/>
  <c r="B150" i="1"/>
  <c r="F150" i="1" s="1"/>
  <c r="F149" i="1"/>
  <c r="F155" i="1" s="1"/>
  <c r="B14" i="2" s="1"/>
  <c r="B1" i="2" l="1"/>
</calcChain>
</file>

<file path=xl/sharedStrings.xml><?xml version="1.0" encoding="utf-8"?>
<sst xmlns="http://schemas.openxmlformats.org/spreadsheetml/2006/main" count="358" uniqueCount="87">
  <si>
    <t>Costo curso:</t>
  </si>
  <si>
    <t>Costo fijo</t>
  </si>
  <si>
    <t>Costo variable</t>
  </si>
  <si>
    <t>Luz</t>
  </si>
  <si>
    <t>Empleados</t>
  </si>
  <si>
    <t>Alquiler</t>
  </si>
  <si>
    <t>Insumos</t>
  </si>
  <si>
    <t>Costo evento:</t>
  </si>
  <si>
    <t>REALIZACIÓN EN CADA MES DEL AÑO</t>
  </si>
  <si>
    <t>Enero</t>
  </si>
  <si>
    <t xml:space="preserve">Costo </t>
  </si>
  <si>
    <t>Precio de venta</t>
  </si>
  <si>
    <t>Cantidad de asistentes</t>
  </si>
  <si>
    <t>Cantidad mensual</t>
  </si>
  <si>
    <t>Total ganancia mensual</t>
  </si>
  <si>
    <t>Cursos 1</t>
  </si>
  <si>
    <t>Curso 1</t>
  </si>
  <si>
    <t>Cursos 2</t>
  </si>
  <si>
    <t>Curso 2</t>
  </si>
  <si>
    <t>Cursos 3</t>
  </si>
  <si>
    <t>Curso 3</t>
  </si>
  <si>
    <t>Cursos 4</t>
  </si>
  <si>
    <t>Curso 4</t>
  </si>
  <si>
    <t>Evento 1</t>
  </si>
  <si>
    <t>Evento 2</t>
  </si>
  <si>
    <t>Evento 3</t>
  </si>
  <si>
    <t>Evento 4</t>
  </si>
  <si>
    <t xml:space="preserve">TOTAL </t>
  </si>
  <si>
    <t>Inflación mensual constante:</t>
  </si>
  <si>
    <t>Febrero</t>
  </si>
  <si>
    <t xml:space="preserve">Marzo 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</si>
  <si>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</si>
  <si>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</si>
  <si>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</si>
  <si>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</si>
  <si>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</si>
  <si>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</si>
  <si>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</si>
  <si>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</si>
  <si>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</si>
  <si>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Ganancia anual</t>
  </si>
  <si>
    <t>COSTOS</t>
  </si>
  <si>
    <t>LICENCIAS DE HERRAMIENTAS</t>
  </si>
  <si>
    <t>SOPORTE TECNICO</t>
  </si>
  <si>
    <t>INGRESOS</t>
  </si>
  <si>
    <t>SPONSORS?</t>
  </si>
  <si>
    <t>PUBLICIDAD</t>
  </si>
  <si>
    <t>TARJETA</t>
  </si>
  <si>
    <t>ABOGADO</t>
  </si>
  <si>
    <t>CONTADOR</t>
  </si>
  <si>
    <t>COMISION POR TICKETS (1%)</t>
  </si>
  <si>
    <t>3000 us</t>
  </si>
  <si>
    <t>TARJETAS Y SU READER</t>
  </si>
  <si>
    <t>20 dolares x mes</t>
  </si>
  <si>
    <t>35 x mes</t>
  </si>
  <si>
    <t>2000 tarjetas (usd 1,5) y 4 lectores (usd 25)</t>
  </si>
  <si>
    <t>HOSTING Y SERVIDORES</t>
  </si>
  <si>
    <t>200 dolares x mes</t>
  </si>
  <si>
    <t>DESARROLLO INICIAL y pruebas</t>
  </si>
  <si>
    <t>6140 INICIAL</t>
  </si>
  <si>
    <t>100 us x mes</t>
  </si>
  <si>
    <t>355 MENSUAL</t>
  </si>
  <si>
    <t>MES 1</t>
  </si>
  <si>
    <t>EGRESOS</t>
  </si>
  <si>
    <t>INVERSION INICIAL</t>
  </si>
  <si>
    <t>COSTOS MENSUALES</t>
  </si>
  <si>
    <t>COMISION</t>
  </si>
  <si>
    <t>TOTAL ING</t>
  </si>
  <si>
    <t>TOTAL EG</t>
  </si>
  <si>
    <t>TOTAL</t>
  </si>
  <si>
    <t>ABONO</t>
  </si>
  <si>
    <t>GANANCIAS</t>
  </si>
  <si>
    <t>1er</t>
  </si>
  <si>
    <t>2do</t>
  </si>
  <si>
    <t>3ro</t>
  </si>
  <si>
    <t>4to</t>
  </si>
  <si>
    <t>5to</t>
  </si>
  <si>
    <t>6to</t>
  </si>
  <si>
    <t>7mo</t>
  </si>
  <si>
    <t>8vo</t>
  </si>
  <si>
    <t>CUATRIMESTRE</t>
  </si>
  <si>
    <t>9no</t>
  </si>
  <si>
    <t>1er año</t>
  </si>
  <si>
    <t>2do año</t>
  </si>
  <si>
    <t>3er año</t>
  </si>
  <si>
    <t>TARJETAS (2 USD)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</si>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</sst>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"/>
    <numFmt numFmtId="165" formatCode="#,##0_ ;\-#,##0\ "/>
  </numFmts>
  <fonts count="4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19A3DD"/>
        <bgColor rgb="FF19A3DD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164" fontId="2" fillId="2" borderId="3" xfId="0" applyNumberFormat="1" applyFont="1" applyFill="1" applyBorder="1"/>
    <xf numFmtId="0" fontId="2" fillId="0" borderId="4" xfId="0" applyFont="1" applyBorder="1" applyAlignment="1">
      <alignment horizontal="center" vertical="center"/>
    </xf>
    <xf numFmtId="164" fontId="2" fillId="0" borderId="5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164" fontId="2" fillId="0" borderId="7" xfId="0" applyNumberFormat="1" applyFont="1" applyBorder="1"/>
    <xf numFmtId="0" fontId="2" fillId="0" borderId="7" xfId="0" applyFont="1" applyBorder="1"/>
    <xf numFmtId="0" fontId="2" fillId="0" borderId="8" xfId="0" applyFont="1" applyBorder="1" applyAlignment="1">
      <alignment horizontal="center" vertical="center"/>
    </xf>
    <xf numFmtId="164" fontId="2" fillId="0" borderId="9" xfId="0" applyNumberFormat="1" applyFont="1" applyBorder="1"/>
    <xf numFmtId="0" fontId="2" fillId="0" borderId="0" xfId="0" applyFont="1"/>
    <xf numFmtId="0" fontId="2" fillId="2" borderId="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4" xfId="0" applyFont="1" applyBorder="1"/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/>
    <xf numFmtId="165" fontId="2" fillId="0" borderId="14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/>
    <xf numFmtId="164" fontId="2" fillId="0" borderId="15" xfId="0" applyNumberFormat="1" applyFont="1" applyBorder="1" applyAlignment="1">
      <alignment horizontal="center" vertical="center"/>
    </xf>
    <xf numFmtId="164" fontId="2" fillId="0" borderId="15" xfId="0" applyNumberFormat="1" applyFont="1" applyBorder="1"/>
    <xf numFmtId="165" fontId="2" fillId="0" borderId="15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2" fillId="0" borderId="21" xfId="0" applyNumberFormat="1" applyFont="1" applyBorder="1"/>
    <xf numFmtId="0" fontId="2" fillId="0" borderId="14" xfId="0" applyFont="1" applyBorder="1"/>
    <xf numFmtId="9" fontId="2" fillId="0" borderId="14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14" xfId="0" applyFont="1" applyFill="1" applyBorder="1"/>
    <xf numFmtId="0" fontId="2" fillId="0" borderId="19" xfId="0" applyFont="1" applyBorder="1" applyAlignment="1">
      <alignment horizontal="center"/>
    </xf>
    <xf numFmtId="0" fontId="3" fillId="0" borderId="20" xfId="0" applyFont="1" applyBorder="1"/>
    <xf numFmtId="0" fontId="2" fillId="2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3" fontId="0" fillId="0" borderId="30" xfId="0" applyNumberFormat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22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3" borderId="40" xfId="0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0" fillId="3" borderId="44" xfId="0" applyFill="1" applyBorder="1"/>
    <xf numFmtId="0" fontId="0" fillId="3" borderId="45" xfId="0" applyFill="1" applyBorder="1"/>
    <xf numFmtId="0" fontId="0" fillId="3" borderId="46" xfId="0" applyFill="1" applyBorder="1"/>
    <xf numFmtId="0" fontId="0" fillId="0" borderId="22" xfId="0" applyFill="1" applyBorder="1" applyAlignment="1">
      <alignment horizontal="center"/>
    </xf>
    <xf numFmtId="0" fontId="0" fillId="0" borderId="22" xfId="0" applyFill="1" applyBorder="1"/>
    <xf numFmtId="0" fontId="0" fillId="0" borderId="47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1" fillId="0" borderId="24" xfId="0" applyFont="1" applyBorder="1"/>
    <xf numFmtId="1" fontId="0" fillId="0" borderId="3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topLeftCell="B202" zoomScale="85" zoomScaleNormal="85" workbookViewId="0">
      <selection activeCell="N228" sqref="N228"/>
    </sheetView>
  </sheetViews>
  <sheetFormatPr baseColWidth="10" defaultColWidth="12.6640625" defaultRowHeight="15" customHeight="1"/>
  <cols>
    <col min="1" max="1" width="29.77734375" customWidth="1"/>
    <col min="2" max="2" width="40.44140625" customWidth="1"/>
    <col min="3" max="3" width="13.44140625" customWidth="1"/>
    <col min="4" max="4" width="14.6640625" customWidth="1"/>
    <col min="5" max="5" width="16.109375" customWidth="1"/>
    <col min="6" max="7" width="17" customWidth="1"/>
    <col min="8" max="9" width="14.88671875" customWidth="1"/>
    <col min="10" max="10" width="15.109375" customWidth="1"/>
    <col min="11" max="14" width="15" customWidth="1"/>
    <col min="15" max="20" width="4.77734375" customWidth="1"/>
    <col min="21" max="21" width="5.44140625" customWidth="1"/>
    <col min="22" max="26" width="10.6640625" customWidth="1"/>
  </cols>
  <sheetData>
    <row r="1" spans="1:22" ht="14.25" customHeight="1">
      <c r="A1" s="1" t="s">
        <v>0</v>
      </c>
      <c r="B1" s="2" t="s">
        <v>1</v>
      </c>
      <c r="C1" s="3">
        <f>SUM(C2:C5)</f>
        <v>50000</v>
      </c>
      <c r="D1" s="2" t="s">
        <v>2</v>
      </c>
      <c r="E1" s="3">
        <f>SUM(E2:E5)</f>
        <v>50000</v>
      </c>
    </row>
    <row r="2" spans="1:22" ht="14.25" customHeight="1">
      <c r="B2" s="4" t="s">
        <v>3</v>
      </c>
      <c r="C2" s="5">
        <v>10000</v>
      </c>
      <c r="D2" s="4"/>
      <c r="E2" s="5"/>
      <c r="V2" s="6"/>
    </row>
    <row r="3" spans="1:22" ht="14.25" customHeight="1">
      <c r="B3" s="4" t="s">
        <v>4</v>
      </c>
      <c r="C3" s="5">
        <v>40000</v>
      </c>
      <c r="D3" s="4"/>
      <c r="E3" s="7"/>
    </row>
    <row r="4" spans="1:22" ht="14.25" customHeight="1">
      <c r="B4" s="8" t="s">
        <v>5</v>
      </c>
      <c r="C4" s="9">
        <v>0</v>
      </c>
      <c r="D4" s="8"/>
      <c r="E4" s="10"/>
    </row>
    <row r="5" spans="1:22" ht="14.25" customHeight="1">
      <c r="B5" s="11" t="s">
        <v>6</v>
      </c>
      <c r="C5" s="12">
        <v>0</v>
      </c>
      <c r="D5" s="11" t="s">
        <v>6</v>
      </c>
      <c r="E5" s="12">
        <v>50000</v>
      </c>
    </row>
    <row r="6" spans="1:22" ht="14.25" customHeight="1">
      <c r="B6" s="6"/>
    </row>
    <row r="7" spans="1:22" ht="14.25" customHeight="1">
      <c r="B7" s="6"/>
    </row>
    <row r="8" spans="1:22" ht="14.25" customHeight="1">
      <c r="A8" s="1" t="s">
        <v>7</v>
      </c>
      <c r="B8" s="2" t="s">
        <v>1</v>
      </c>
      <c r="C8" s="3">
        <f>SUM(C9:C12)</f>
        <v>150000</v>
      </c>
      <c r="D8" s="2" t="s">
        <v>2</v>
      </c>
      <c r="E8" s="3">
        <f>SUM(E9:E12)</f>
        <v>100000</v>
      </c>
    </row>
    <row r="9" spans="1:22" ht="14.25" customHeight="1">
      <c r="B9" s="4" t="s">
        <v>3</v>
      </c>
      <c r="C9" s="5">
        <v>5000</v>
      </c>
      <c r="D9" s="4"/>
      <c r="E9" s="7"/>
    </row>
    <row r="10" spans="1:22" ht="14.25" customHeight="1">
      <c r="B10" s="4" t="s">
        <v>4</v>
      </c>
      <c r="C10" s="5">
        <v>45000</v>
      </c>
      <c r="D10" s="4"/>
      <c r="E10" s="7"/>
    </row>
    <row r="11" spans="1:22" ht="14.25" customHeight="1">
      <c r="B11" s="8" t="s">
        <v>5</v>
      </c>
      <c r="C11" s="9">
        <v>100000</v>
      </c>
      <c r="D11" s="8"/>
      <c r="E11" s="10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2" ht="14.25" customHeight="1">
      <c r="B12" s="11" t="s">
        <v>6</v>
      </c>
      <c r="C12" s="12">
        <v>0</v>
      </c>
      <c r="D12" s="11" t="s">
        <v>6</v>
      </c>
      <c r="E12" s="12">
        <v>100000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2" ht="14.25" customHeight="1">
      <c r="B13" s="6"/>
      <c r="H13" s="13"/>
      <c r="I13" s="47" t="s">
        <v>8</v>
      </c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9"/>
    </row>
    <row r="14" spans="1:22" ht="14.25" customHeight="1">
      <c r="A14" s="14" t="s">
        <v>9</v>
      </c>
      <c r="B14" s="15" t="s">
        <v>10</v>
      </c>
      <c r="C14" s="15" t="s">
        <v>11</v>
      </c>
      <c r="D14" s="15" t="s">
        <v>12</v>
      </c>
      <c r="E14" s="15" t="s">
        <v>13</v>
      </c>
      <c r="F14" s="16" t="s">
        <v>14</v>
      </c>
      <c r="G14" s="17"/>
      <c r="H14" s="13"/>
      <c r="I14" s="18">
        <v>1</v>
      </c>
      <c r="J14" s="19">
        <v>2</v>
      </c>
      <c r="K14" s="20">
        <v>3</v>
      </c>
      <c r="L14" s="19">
        <v>4</v>
      </c>
      <c r="M14" s="19">
        <v>5</v>
      </c>
      <c r="N14" s="19">
        <v>6</v>
      </c>
      <c r="O14" s="19">
        <v>7</v>
      </c>
      <c r="P14" s="19">
        <v>8</v>
      </c>
      <c r="Q14" s="19">
        <v>9</v>
      </c>
      <c r="R14" s="20">
        <v>10</v>
      </c>
      <c r="S14" s="19">
        <v>11</v>
      </c>
      <c r="T14" s="21">
        <v>12</v>
      </c>
    </row>
    <row r="15" spans="1:22" ht="14.25" customHeight="1">
      <c r="A15" s="22" t="s">
        <v>15</v>
      </c>
      <c r="B15" s="23">
        <f>(+C1+E1)*I15</f>
        <v>100000</v>
      </c>
      <c r="C15" s="24">
        <v>50000</v>
      </c>
      <c r="D15" s="25">
        <v>20</v>
      </c>
      <c r="E15" s="26">
        <f t="shared" ref="E15:E22" si="0">+I15</f>
        <v>1</v>
      </c>
      <c r="F15" s="5">
        <f t="shared" ref="F15:F22" si="1">(+C15*D15*I15)-B15</f>
        <v>900000</v>
      </c>
      <c r="G15" s="27"/>
      <c r="H15" s="4" t="s">
        <v>16</v>
      </c>
      <c r="I15" s="4">
        <v>1</v>
      </c>
      <c r="J15" s="28">
        <v>1</v>
      </c>
      <c r="K15" s="28">
        <v>1</v>
      </c>
      <c r="L15" s="28">
        <v>1</v>
      </c>
      <c r="M15" s="28">
        <v>2</v>
      </c>
      <c r="N15" s="28">
        <v>2</v>
      </c>
      <c r="O15" s="28">
        <v>2</v>
      </c>
      <c r="P15" s="28">
        <v>2</v>
      </c>
      <c r="Q15" s="28">
        <v>2</v>
      </c>
      <c r="R15" s="28">
        <v>2</v>
      </c>
      <c r="S15" s="28">
        <v>2</v>
      </c>
      <c r="T15" s="29">
        <v>1</v>
      </c>
    </row>
    <row r="16" spans="1:22" ht="14.25" customHeight="1">
      <c r="A16" s="22" t="s">
        <v>17</v>
      </c>
      <c r="B16" s="23">
        <f t="shared" ref="B16:B18" si="2">+B15</f>
        <v>100000</v>
      </c>
      <c r="C16" s="24">
        <v>50000</v>
      </c>
      <c r="D16" s="25">
        <v>20</v>
      </c>
      <c r="E16" s="26">
        <f t="shared" si="0"/>
        <v>1</v>
      </c>
      <c r="F16" s="5">
        <f t="shared" si="1"/>
        <v>900000</v>
      </c>
      <c r="G16" s="27"/>
      <c r="H16" s="4" t="s">
        <v>18</v>
      </c>
      <c r="I16" s="4">
        <v>1</v>
      </c>
      <c r="J16" s="28">
        <v>1</v>
      </c>
      <c r="K16" s="28">
        <v>1</v>
      </c>
      <c r="L16" s="28">
        <v>1</v>
      </c>
      <c r="M16" s="28">
        <v>2</v>
      </c>
      <c r="N16" s="28">
        <v>2</v>
      </c>
      <c r="O16" s="28">
        <v>2</v>
      </c>
      <c r="P16" s="28">
        <v>2</v>
      </c>
      <c r="Q16" s="28">
        <v>2</v>
      </c>
      <c r="R16" s="28">
        <v>2</v>
      </c>
      <c r="S16" s="28">
        <v>2</v>
      </c>
      <c r="T16" s="29">
        <v>1</v>
      </c>
    </row>
    <row r="17" spans="1:20" ht="14.25" customHeight="1">
      <c r="A17" s="22" t="s">
        <v>19</v>
      </c>
      <c r="B17" s="23">
        <f t="shared" si="2"/>
        <v>100000</v>
      </c>
      <c r="C17" s="24">
        <v>50000</v>
      </c>
      <c r="D17" s="25">
        <v>20</v>
      </c>
      <c r="E17" s="26">
        <f t="shared" si="0"/>
        <v>1</v>
      </c>
      <c r="F17" s="5">
        <f t="shared" si="1"/>
        <v>900000</v>
      </c>
      <c r="G17" s="27"/>
      <c r="H17" s="4" t="s">
        <v>20</v>
      </c>
      <c r="I17" s="4">
        <v>1</v>
      </c>
      <c r="J17" s="28">
        <v>1</v>
      </c>
      <c r="K17" s="28">
        <v>1</v>
      </c>
      <c r="L17" s="28">
        <v>1</v>
      </c>
      <c r="M17" s="28">
        <v>2</v>
      </c>
      <c r="N17" s="28">
        <v>2</v>
      </c>
      <c r="O17" s="28">
        <v>2</v>
      </c>
      <c r="P17" s="28">
        <v>2</v>
      </c>
      <c r="Q17" s="28">
        <v>2</v>
      </c>
      <c r="R17" s="28">
        <v>2</v>
      </c>
      <c r="S17" s="28">
        <v>2</v>
      </c>
      <c r="T17" s="29">
        <v>1</v>
      </c>
    </row>
    <row r="18" spans="1:20" ht="14.25" customHeight="1">
      <c r="A18" s="22" t="s">
        <v>21</v>
      </c>
      <c r="B18" s="23">
        <f t="shared" si="2"/>
        <v>100000</v>
      </c>
      <c r="C18" s="24">
        <v>50000</v>
      </c>
      <c r="D18" s="25">
        <v>20</v>
      </c>
      <c r="E18" s="26">
        <f t="shared" si="0"/>
        <v>1</v>
      </c>
      <c r="F18" s="5">
        <f t="shared" si="1"/>
        <v>900000</v>
      </c>
      <c r="G18" s="27"/>
      <c r="H18" s="4" t="s">
        <v>22</v>
      </c>
      <c r="I18" s="4">
        <v>1</v>
      </c>
      <c r="J18" s="28">
        <v>1</v>
      </c>
      <c r="K18" s="28">
        <v>1</v>
      </c>
      <c r="L18" s="28">
        <v>1</v>
      </c>
      <c r="M18" s="28">
        <v>2</v>
      </c>
      <c r="N18" s="28">
        <v>2</v>
      </c>
      <c r="O18" s="28">
        <v>2</v>
      </c>
      <c r="P18" s="28">
        <v>2</v>
      </c>
      <c r="Q18" s="28">
        <v>2</v>
      </c>
      <c r="R18" s="28">
        <v>2</v>
      </c>
      <c r="S18" s="28">
        <v>2</v>
      </c>
      <c r="T18" s="29">
        <v>1</v>
      </c>
    </row>
    <row r="19" spans="1:20" ht="14.25" customHeight="1">
      <c r="A19" s="22" t="s">
        <v>23</v>
      </c>
      <c r="B19" s="23">
        <f>(+C8+E8)*I19</f>
        <v>250000</v>
      </c>
      <c r="C19" s="24">
        <v>10000</v>
      </c>
      <c r="D19" s="25">
        <v>100</v>
      </c>
      <c r="E19" s="26">
        <f t="shared" si="0"/>
        <v>1</v>
      </c>
      <c r="F19" s="5">
        <f t="shared" si="1"/>
        <v>750000</v>
      </c>
      <c r="G19" s="27"/>
      <c r="H19" s="4" t="s">
        <v>23</v>
      </c>
      <c r="I19" s="4">
        <v>1</v>
      </c>
      <c r="J19" s="28">
        <v>1</v>
      </c>
      <c r="K19" s="28">
        <v>1</v>
      </c>
      <c r="L19" s="28">
        <v>1</v>
      </c>
      <c r="M19" s="28">
        <v>2</v>
      </c>
      <c r="N19" s="28">
        <v>2</v>
      </c>
      <c r="O19" s="28">
        <v>2</v>
      </c>
      <c r="P19" s="28">
        <v>2</v>
      </c>
      <c r="Q19" s="28">
        <v>2</v>
      </c>
      <c r="R19" s="28">
        <v>2</v>
      </c>
      <c r="S19" s="28">
        <v>2</v>
      </c>
      <c r="T19" s="29">
        <v>5</v>
      </c>
    </row>
    <row r="20" spans="1:20" ht="14.25" customHeight="1">
      <c r="A20" s="22" t="s">
        <v>24</v>
      </c>
      <c r="B20" s="23">
        <f t="shared" ref="B20:B22" si="3">+B19</f>
        <v>250000</v>
      </c>
      <c r="C20" s="24">
        <v>10000</v>
      </c>
      <c r="D20" s="25">
        <v>100</v>
      </c>
      <c r="E20" s="26">
        <f t="shared" si="0"/>
        <v>1</v>
      </c>
      <c r="F20" s="5">
        <f t="shared" si="1"/>
        <v>750000</v>
      </c>
      <c r="G20" s="27"/>
      <c r="H20" s="4" t="s">
        <v>24</v>
      </c>
      <c r="I20" s="4">
        <v>1</v>
      </c>
      <c r="J20" s="28">
        <v>1</v>
      </c>
      <c r="K20" s="28">
        <v>1</v>
      </c>
      <c r="L20" s="28">
        <v>1</v>
      </c>
      <c r="M20" s="28">
        <v>2</v>
      </c>
      <c r="N20" s="28">
        <v>2</v>
      </c>
      <c r="O20" s="28">
        <v>2</v>
      </c>
      <c r="P20" s="28">
        <v>2</v>
      </c>
      <c r="Q20" s="28">
        <v>2</v>
      </c>
      <c r="R20" s="28">
        <v>2</v>
      </c>
      <c r="S20" s="28">
        <v>2</v>
      </c>
      <c r="T20" s="29">
        <v>5</v>
      </c>
    </row>
    <row r="21" spans="1:20" ht="14.25" customHeight="1">
      <c r="A21" s="22" t="s">
        <v>25</v>
      </c>
      <c r="B21" s="23">
        <f t="shared" si="3"/>
        <v>250000</v>
      </c>
      <c r="C21" s="24">
        <v>10000</v>
      </c>
      <c r="D21" s="25">
        <v>100</v>
      </c>
      <c r="E21" s="26">
        <f t="shared" si="0"/>
        <v>1</v>
      </c>
      <c r="F21" s="5">
        <f t="shared" si="1"/>
        <v>750000</v>
      </c>
      <c r="G21" s="27"/>
      <c r="H21" s="4" t="s">
        <v>25</v>
      </c>
      <c r="I21" s="11">
        <v>1</v>
      </c>
      <c r="J21" s="30">
        <v>1</v>
      </c>
      <c r="K21" s="30">
        <v>1</v>
      </c>
      <c r="L21" s="30">
        <v>1</v>
      </c>
      <c r="M21" s="30">
        <v>2</v>
      </c>
      <c r="N21" s="30">
        <v>2</v>
      </c>
      <c r="O21" s="30">
        <v>2</v>
      </c>
      <c r="P21" s="30">
        <v>2</v>
      </c>
      <c r="Q21" s="30">
        <v>2</v>
      </c>
      <c r="R21" s="30">
        <v>2</v>
      </c>
      <c r="S21" s="30">
        <v>2</v>
      </c>
      <c r="T21" s="31">
        <v>5</v>
      </c>
    </row>
    <row r="22" spans="1:20" ht="14.25" customHeight="1">
      <c r="A22" s="32" t="s">
        <v>26</v>
      </c>
      <c r="B22" s="33">
        <f t="shared" si="3"/>
        <v>250000</v>
      </c>
      <c r="C22" s="34">
        <v>10000</v>
      </c>
      <c r="D22" s="35">
        <v>100</v>
      </c>
      <c r="E22" s="36">
        <f t="shared" si="0"/>
        <v>1</v>
      </c>
      <c r="F22" s="12">
        <f t="shared" si="1"/>
        <v>750000</v>
      </c>
      <c r="G22" s="27"/>
      <c r="H22" s="11" t="s">
        <v>26</v>
      </c>
      <c r="I22" s="37">
        <v>1</v>
      </c>
      <c r="J22" s="38">
        <v>1</v>
      </c>
      <c r="K22" s="38">
        <v>1</v>
      </c>
      <c r="L22" s="38">
        <v>1</v>
      </c>
      <c r="M22" s="38">
        <v>2</v>
      </c>
      <c r="N22" s="38">
        <v>2</v>
      </c>
      <c r="O22" s="38">
        <v>2</v>
      </c>
      <c r="P22" s="38">
        <v>2</v>
      </c>
      <c r="Q22" s="38">
        <v>2</v>
      </c>
      <c r="R22" s="38">
        <v>2</v>
      </c>
      <c r="S22" s="38">
        <v>2</v>
      </c>
      <c r="T22" s="39">
        <v>5</v>
      </c>
    </row>
    <row r="23" spans="1:20" ht="14.25" customHeight="1">
      <c r="B23" s="6"/>
      <c r="D23" s="45" t="s">
        <v>27</v>
      </c>
      <c r="E23" s="46"/>
      <c r="F23" s="40">
        <f>SUM(F15:F22)</f>
        <v>6600000</v>
      </c>
      <c r="G23" s="27"/>
    </row>
    <row r="24" spans="1:20" ht="14.25" customHeight="1">
      <c r="A24" s="41" t="s">
        <v>28</v>
      </c>
      <c r="B24" s="42">
        <v>0.1</v>
      </c>
    </row>
    <row r="25" spans="1:20" ht="14.25" customHeight="1">
      <c r="B25" s="6"/>
    </row>
    <row r="26" spans="1:20" ht="14.25" customHeight="1">
      <c r="A26" s="14" t="s">
        <v>29</v>
      </c>
      <c r="B26" s="15" t="s">
        <v>10</v>
      </c>
      <c r="C26" s="15" t="s">
        <v>11</v>
      </c>
      <c r="D26" s="15" t="s">
        <v>12</v>
      </c>
      <c r="E26" s="15" t="s">
        <v>13</v>
      </c>
      <c r="F26" s="16" t="s">
        <v>14</v>
      </c>
      <c r="G26" s="43"/>
    </row>
    <row r="27" spans="1:20" ht="14.25" customHeight="1">
      <c r="A27" s="22" t="s">
        <v>15</v>
      </c>
      <c r="B27" s="24">
        <f>(+B15+(B15*B24))</f>
        <v>110000</v>
      </c>
      <c r="C27" s="24">
        <f>+(C15*B24)+C15</f>
        <v>55000</v>
      </c>
      <c r="D27" s="25">
        <v>20</v>
      </c>
      <c r="E27" s="26">
        <f t="shared" ref="E27:E34" si="4">+J15</f>
        <v>1</v>
      </c>
      <c r="F27" s="5">
        <f t="shared" ref="F27:F34" si="5">+((C27*D27)*E27)-B27</f>
        <v>990000</v>
      </c>
      <c r="G27" s="27"/>
    </row>
    <row r="28" spans="1:20" ht="14.25" customHeight="1">
      <c r="A28" s="22" t="s">
        <v>17</v>
      </c>
      <c r="B28" s="23">
        <f t="shared" ref="B28:C28" si="6">+B27</f>
        <v>110000</v>
      </c>
      <c r="C28" s="24">
        <f t="shared" si="6"/>
        <v>55000</v>
      </c>
      <c r="D28" s="25">
        <v>20</v>
      </c>
      <c r="E28" s="26">
        <f t="shared" si="4"/>
        <v>1</v>
      </c>
      <c r="F28" s="5">
        <f t="shared" si="5"/>
        <v>990000</v>
      </c>
      <c r="G28" s="27"/>
    </row>
    <row r="29" spans="1:20" ht="14.25" customHeight="1">
      <c r="A29" s="22" t="s">
        <v>19</v>
      </c>
      <c r="B29" s="23">
        <f t="shared" ref="B29:C29" si="7">+B28</f>
        <v>110000</v>
      </c>
      <c r="C29" s="24">
        <f t="shared" si="7"/>
        <v>55000</v>
      </c>
      <c r="D29" s="25">
        <v>20</v>
      </c>
      <c r="E29" s="26">
        <f t="shared" si="4"/>
        <v>1</v>
      </c>
      <c r="F29" s="5">
        <f t="shared" si="5"/>
        <v>990000</v>
      </c>
      <c r="G29" s="27"/>
    </row>
    <row r="30" spans="1:20" ht="14.25" customHeight="1">
      <c r="A30" s="22" t="s">
        <v>21</v>
      </c>
      <c r="B30" s="23">
        <f t="shared" ref="B30:C30" si="8">+B29</f>
        <v>110000</v>
      </c>
      <c r="C30" s="24">
        <f t="shared" si="8"/>
        <v>55000</v>
      </c>
      <c r="D30" s="25">
        <v>20</v>
      </c>
      <c r="E30" s="26">
        <f t="shared" si="4"/>
        <v>1</v>
      </c>
      <c r="F30" s="5">
        <f t="shared" si="5"/>
        <v>990000</v>
      </c>
      <c r="G30" s="27"/>
    </row>
    <row r="31" spans="1:20" ht="14.25" customHeight="1">
      <c r="A31" s="22" t="s">
        <v>23</v>
      </c>
      <c r="B31" s="23">
        <f>+(B19*B24)+B19</f>
        <v>275000</v>
      </c>
      <c r="C31" s="24">
        <f>(+C19*B24)+C19</f>
        <v>11000</v>
      </c>
      <c r="D31" s="25">
        <v>100</v>
      </c>
      <c r="E31" s="26">
        <f t="shared" si="4"/>
        <v>1</v>
      </c>
      <c r="F31" s="5">
        <f t="shared" si="5"/>
        <v>825000</v>
      </c>
      <c r="G31" s="27"/>
    </row>
    <row r="32" spans="1:20" ht="14.25" customHeight="1">
      <c r="A32" s="22" t="s">
        <v>24</v>
      </c>
      <c r="B32" s="23">
        <f t="shared" ref="B32:C32" si="9">+B31</f>
        <v>275000</v>
      </c>
      <c r="C32" s="24">
        <f t="shared" si="9"/>
        <v>11000</v>
      </c>
      <c r="D32" s="25">
        <v>100</v>
      </c>
      <c r="E32" s="26">
        <f t="shared" si="4"/>
        <v>1</v>
      </c>
      <c r="F32" s="5">
        <f t="shared" si="5"/>
        <v>825000</v>
      </c>
      <c r="G32" s="27"/>
    </row>
    <row r="33" spans="1:7" ht="14.25" customHeight="1">
      <c r="A33" s="22" t="s">
        <v>25</v>
      </c>
      <c r="B33" s="23">
        <f t="shared" ref="B33:C33" si="10">+B32</f>
        <v>275000</v>
      </c>
      <c r="C33" s="24">
        <f t="shared" si="10"/>
        <v>11000</v>
      </c>
      <c r="D33" s="25">
        <v>100</v>
      </c>
      <c r="E33" s="26">
        <f t="shared" si="4"/>
        <v>1</v>
      </c>
      <c r="F33" s="5">
        <f t="shared" si="5"/>
        <v>825000</v>
      </c>
      <c r="G33" s="27"/>
    </row>
    <row r="34" spans="1:7" ht="14.25" customHeight="1">
      <c r="A34" s="32" t="s">
        <v>26</v>
      </c>
      <c r="B34" s="33">
        <f t="shared" ref="B34:C34" si="11">+B33</f>
        <v>275000</v>
      </c>
      <c r="C34" s="34">
        <f t="shared" si="11"/>
        <v>11000</v>
      </c>
      <c r="D34" s="35">
        <v>100</v>
      </c>
      <c r="E34" s="36">
        <f t="shared" si="4"/>
        <v>1</v>
      </c>
      <c r="F34" s="12">
        <f t="shared" si="5"/>
        <v>825000</v>
      </c>
      <c r="G34" s="27"/>
    </row>
    <row r="35" spans="1:7" ht="14.25" customHeight="1">
      <c r="B35" s="6"/>
      <c r="D35" s="45" t="s">
        <v>27</v>
      </c>
      <c r="E35" s="46"/>
      <c r="F35" s="40">
        <f>SUM(F27:F34)</f>
        <v>7260000</v>
      </c>
      <c r="G35" s="27"/>
    </row>
    <row r="36" spans="1:7" ht="14.25" customHeight="1">
      <c r="A36" s="41" t="s">
        <v>28</v>
      </c>
      <c r="B36" s="42">
        <v>0.1</v>
      </c>
    </row>
    <row r="37" spans="1:7" ht="14.25" customHeight="1">
      <c r="B37" s="6"/>
    </row>
    <row r="38" spans="1:7" ht="14.25" customHeight="1">
      <c r="A38" s="14" t="s">
        <v>30</v>
      </c>
      <c r="B38" s="15" t="s">
        <v>10</v>
      </c>
      <c r="C38" s="15" t="s">
        <v>11</v>
      </c>
      <c r="D38" s="15" t="s">
        <v>12</v>
      </c>
      <c r="E38" s="15" t="s">
        <v>13</v>
      </c>
      <c r="F38" s="16" t="s">
        <v>14</v>
      </c>
      <c r="G38" s="43"/>
    </row>
    <row r="39" spans="1:7" ht="14.25" customHeight="1">
      <c r="A39" s="22" t="s">
        <v>15</v>
      </c>
      <c r="B39" s="24">
        <f>(+B27+(B27*B36))</f>
        <v>121000</v>
      </c>
      <c r="C39" s="24">
        <f>+(C27*B36)+C27</f>
        <v>60500</v>
      </c>
      <c r="D39" s="25">
        <v>20</v>
      </c>
      <c r="E39" s="26">
        <f t="shared" ref="E39:E46" si="12">+K15</f>
        <v>1</v>
      </c>
      <c r="F39" s="5">
        <f t="shared" ref="F39:F46" si="13">+((C39*D39)*E39)-B39</f>
        <v>1089000</v>
      </c>
      <c r="G39" s="27"/>
    </row>
    <row r="40" spans="1:7" ht="14.25" customHeight="1">
      <c r="A40" s="22" t="s">
        <v>17</v>
      </c>
      <c r="B40" s="23">
        <f t="shared" ref="B40:C40" si="14">+B39</f>
        <v>121000</v>
      </c>
      <c r="C40" s="24">
        <f t="shared" si="14"/>
        <v>60500</v>
      </c>
      <c r="D40" s="25">
        <v>20</v>
      </c>
      <c r="E40" s="26">
        <f t="shared" si="12"/>
        <v>1</v>
      </c>
      <c r="F40" s="5">
        <f t="shared" si="13"/>
        <v>1089000</v>
      </c>
      <c r="G40" s="27"/>
    </row>
    <row r="41" spans="1:7" ht="14.25" customHeight="1">
      <c r="A41" s="22" t="s">
        <v>19</v>
      </c>
      <c r="B41" s="23">
        <f t="shared" ref="B41:C41" si="15">+B40</f>
        <v>121000</v>
      </c>
      <c r="C41" s="24">
        <f t="shared" si="15"/>
        <v>60500</v>
      </c>
      <c r="D41" s="25">
        <v>20</v>
      </c>
      <c r="E41" s="26">
        <f t="shared" si="12"/>
        <v>1</v>
      </c>
      <c r="F41" s="5">
        <f t="shared" si="13"/>
        <v>1089000</v>
      </c>
      <c r="G41" s="27"/>
    </row>
    <row r="42" spans="1:7" ht="14.25" customHeight="1">
      <c r="A42" s="22" t="s">
        <v>21</v>
      </c>
      <c r="B42" s="23">
        <f t="shared" ref="B42:C42" si="16">+B41</f>
        <v>121000</v>
      </c>
      <c r="C42" s="24">
        <f t="shared" si="16"/>
        <v>60500</v>
      </c>
      <c r="D42" s="25">
        <v>20</v>
      </c>
      <c r="E42" s="26">
        <f t="shared" si="12"/>
        <v>1</v>
      </c>
      <c r="F42" s="5">
        <f t="shared" si="13"/>
        <v>1089000</v>
      </c>
      <c r="G42" s="27"/>
    </row>
    <row r="43" spans="1:7" ht="14.25" customHeight="1">
      <c r="A43" s="22" t="s">
        <v>23</v>
      </c>
      <c r="B43" s="23">
        <f>+(B31*B36)+B31</f>
        <v>302500</v>
      </c>
      <c r="C43" s="24">
        <f>(+C31*B36)+C31</f>
        <v>12100</v>
      </c>
      <c r="D43" s="25">
        <v>100</v>
      </c>
      <c r="E43" s="26">
        <f t="shared" si="12"/>
        <v>1</v>
      </c>
      <c r="F43" s="5">
        <f t="shared" si="13"/>
        <v>907500</v>
      </c>
      <c r="G43" s="27"/>
    </row>
    <row r="44" spans="1:7" ht="14.25" customHeight="1">
      <c r="A44" s="22" t="s">
        <v>24</v>
      </c>
      <c r="B44" s="23">
        <f t="shared" ref="B44:C44" si="17">+B43</f>
        <v>302500</v>
      </c>
      <c r="C44" s="24">
        <f t="shared" si="17"/>
        <v>12100</v>
      </c>
      <c r="D44" s="25">
        <v>100</v>
      </c>
      <c r="E44" s="26">
        <f t="shared" si="12"/>
        <v>1</v>
      </c>
      <c r="F44" s="5">
        <f t="shared" si="13"/>
        <v>907500</v>
      </c>
      <c r="G44" s="27"/>
    </row>
    <row r="45" spans="1:7" ht="14.25" customHeight="1">
      <c r="A45" s="22" t="s">
        <v>25</v>
      </c>
      <c r="B45" s="23">
        <f t="shared" ref="B45:C45" si="18">+B44</f>
        <v>302500</v>
      </c>
      <c r="C45" s="24">
        <f t="shared" si="18"/>
        <v>12100</v>
      </c>
      <c r="D45" s="25">
        <v>100</v>
      </c>
      <c r="E45" s="26">
        <f t="shared" si="12"/>
        <v>1</v>
      </c>
      <c r="F45" s="5">
        <f t="shared" si="13"/>
        <v>907500</v>
      </c>
      <c r="G45" s="27"/>
    </row>
    <row r="46" spans="1:7" ht="14.25" customHeight="1">
      <c r="A46" s="32" t="s">
        <v>26</v>
      </c>
      <c r="B46" s="33">
        <f t="shared" ref="B46:C46" si="19">+B45</f>
        <v>302500</v>
      </c>
      <c r="C46" s="34">
        <f t="shared" si="19"/>
        <v>12100</v>
      </c>
      <c r="D46" s="35">
        <v>100</v>
      </c>
      <c r="E46" s="36">
        <f t="shared" si="12"/>
        <v>1</v>
      </c>
      <c r="F46" s="12">
        <f t="shared" si="13"/>
        <v>907500</v>
      </c>
      <c r="G46" s="27"/>
    </row>
    <row r="47" spans="1:7" ht="14.25" customHeight="1">
      <c r="B47" s="6"/>
      <c r="D47" s="45" t="s">
        <v>27</v>
      </c>
      <c r="E47" s="46"/>
      <c r="F47" s="40">
        <f>SUM(F39:F46)</f>
        <v>7986000</v>
      </c>
      <c r="G47" s="27"/>
    </row>
    <row r="48" spans="1:7" ht="14.25" customHeight="1">
      <c r="A48" s="41" t="s">
        <v>28</v>
      </c>
      <c r="B48" s="42">
        <v>0.1</v>
      </c>
    </row>
    <row r="49" spans="1:7" ht="14.25" customHeight="1">
      <c r="B49" s="6"/>
    </row>
    <row r="50" spans="1:7" ht="14.25" customHeight="1">
      <c r="A50" s="14" t="s">
        <v>31</v>
      </c>
      <c r="B50" s="15" t="s">
        <v>10</v>
      </c>
      <c r="C50" s="15" t="s">
        <v>11</v>
      </c>
      <c r="D50" s="15" t="s">
        <v>12</v>
      </c>
      <c r="E50" s="15" t="s">
        <v>13</v>
      </c>
      <c r="F50" s="16" t="s">
        <v>14</v>
      </c>
      <c r="G50" s="43"/>
    </row>
    <row r="51" spans="1:7" ht="14.25" customHeight="1">
      <c r="A51" s="22" t="s">
        <v>16</v>
      </c>
      <c r="B51" s="24">
        <f>(+B39+(B39*B48))</f>
        <v>133100</v>
      </c>
      <c r="C51" s="24">
        <f>+(C39*B48)+C39</f>
        <v>66550</v>
      </c>
      <c r="D51" s="25">
        <v>20</v>
      </c>
      <c r="E51" s="26">
        <f t="shared" ref="E51:E58" si="20">+L15</f>
        <v>1</v>
      </c>
      <c r="F51" s="5">
        <f t="shared" ref="F51:F58" si="21">+((C51*D51)*E51)-B51</f>
        <v>1197900</v>
      </c>
      <c r="G51" s="27"/>
    </row>
    <row r="52" spans="1:7" ht="14.25" customHeight="1">
      <c r="A52" s="22" t="s">
        <v>18</v>
      </c>
      <c r="B52" s="23">
        <f t="shared" ref="B52:C52" si="22">+B51</f>
        <v>133100</v>
      </c>
      <c r="C52" s="24">
        <f t="shared" si="22"/>
        <v>66550</v>
      </c>
      <c r="D52" s="25">
        <v>20</v>
      </c>
      <c r="E52" s="26">
        <f t="shared" si="20"/>
        <v>1</v>
      </c>
      <c r="F52" s="5">
        <f t="shared" si="21"/>
        <v>1197900</v>
      </c>
      <c r="G52" s="27"/>
    </row>
    <row r="53" spans="1:7" ht="14.25" customHeight="1">
      <c r="A53" s="22" t="s">
        <v>20</v>
      </c>
      <c r="B53" s="23">
        <f t="shared" ref="B53:C53" si="23">+B52</f>
        <v>133100</v>
      </c>
      <c r="C53" s="24">
        <f t="shared" si="23"/>
        <v>66550</v>
      </c>
      <c r="D53" s="25">
        <v>20</v>
      </c>
      <c r="E53" s="26">
        <f t="shared" si="20"/>
        <v>1</v>
      </c>
      <c r="F53" s="5">
        <f t="shared" si="21"/>
        <v>1197900</v>
      </c>
      <c r="G53" s="27"/>
    </row>
    <row r="54" spans="1:7" ht="14.25" customHeight="1">
      <c r="A54" s="22" t="s">
        <v>22</v>
      </c>
      <c r="B54" s="23">
        <f t="shared" ref="B54:C54" si="24">+B53</f>
        <v>133100</v>
      </c>
      <c r="C54" s="24">
        <f t="shared" si="24"/>
        <v>66550</v>
      </c>
      <c r="D54" s="25">
        <v>20</v>
      </c>
      <c r="E54" s="26">
        <f t="shared" si="20"/>
        <v>1</v>
      </c>
      <c r="F54" s="5">
        <f t="shared" si="21"/>
        <v>1197900</v>
      </c>
      <c r="G54" s="27"/>
    </row>
    <row r="55" spans="1:7" ht="14.25" customHeight="1">
      <c r="A55" s="22" t="s">
        <v>23</v>
      </c>
      <c r="B55" s="23">
        <f>+(B43*B48)+B43</f>
        <v>332750</v>
      </c>
      <c r="C55" s="24">
        <f>(+C43*B48)+C43</f>
        <v>13310</v>
      </c>
      <c r="D55" s="25">
        <v>100</v>
      </c>
      <c r="E55" s="26">
        <f t="shared" si="20"/>
        <v>1</v>
      </c>
      <c r="F55" s="5">
        <f t="shared" si="21"/>
        <v>998250</v>
      </c>
      <c r="G55" s="27"/>
    </row>
    <row r="56" spans="1:7" ht="14.25" customHeight="1">
      <c r="A56" s="22" t="s">
        <v>24</v>
      </c>
      <c r="B56" s="23">
        <f t="shared" ref="B56:C56" si="25">+B55</f>
        <v>332750</v>
      </c>
      <c r="C56" s="24">
        <f t="shared" si="25"/>
        <v>13310</v>
      </c>
      <c r="D56" s="25">
        <v>100</v>
      </c>
      <c r="E56" s="26">
        <f t="shared" si="20"/>
        <v>1</v>
      </c>
      <c r="F56" s="5">
        <f t="shared" si="21"/>
        <v>998250</v>
      </c>
      <c r="G56" s="27"/>
    </row>
    <row r="57" spans="1:7" ht="14.25" customHeight="1">
      <c r="A57" s="22" t="s">
        <v>25</v>
      </c>
      <c r="B57" s="23">
        <f t="shared" ref="B57:C57" si="26">+B56</f>
        <v>332750</v>
      </c>
      <c r="C57" s="24">
        <f t="shared" si="26"/>
        <v>13310</v>
      </c>
      <c r="D57" s="25">
        <v>100</v>
      </c>
      <c r="E57" s="26">
        <f t="shared" si="20"/>
        <v>1</v>
      </c>
      <c r="F57" s="5">
        <f t="shared" si="21"/>
        <v>998250</v>
      </c>
      <c r="G57" s="27"/>
    </row>
    <row r="58" spans="1:7" ht="14.25" customHeight="1">
      <c r="A58" s="32" t="s">
        <v>26</v>
      </c>
      <c r="B58" s="33">
        <f t="shared" ref="B58:C58" si="27">+B57</f>
        <v>332750</v>
      </c>
      <c r="C58" s="34">
        <f t="shared" si="27"/>
        <v>13310</v>
      </c>
      <c r="D58" s="35">
        <v>100</v>
      </c>
      <c r="E58" s="36">
        <f t="shared" si="20"/>
        <v>1</v>
      </c>
      <c r="F58" s="12">
        <f t="shared" si="21"/>
        <v>998250</v>
      </c>
      <c r="G58" s="27"/>
    </row>
    <row r="59" spans="1:7" ht="14.25" customHeight="1">
      <c r="B59" s="6"/>
      <c r="D59" s="45" t="s">
        <v>27</v>
      </c>
      <c r="E59" s="46"/>
      <c r="F59" s="40">
        <f>SUM(F51:F58)</f>
        <v>8784600</v>
      </c>
      <c r="G59" s="27"/>
    </row>
    <row r="60" spans="1:7" ht="14.25" customHeight="1">
      <c r="A60" s="41" t="s">
        <v>28</v>
      </c>
      <c r="B60" s="42">
        <v>0.1</v>
      </c>
    </row>
    <row r="61" spans="1:7" ht="14.25" customHeight="1">
      <c r="B61" s="6"/>
    </row>
    <row r="62" spans="1:7" ht="14.25" customHeight="1">
      <c r="A62" s="14" t="s">
        <v>32</v>
      </c>
      <c r="B62" s="15" t="s">
        <v>10</v>
      </c>
      <c r="C62" s="15" t="s">
        <v>11</v>
      </c>
      <c r="D62" s="15" t="s">
        <v>12</v>
      </c>
      <c r="E62" s="15" t="s">
        <v>13</v>
      </c>
      <c r="F62" s="16" t="s">
        <v>14</v>
      </c>
      <c r="G62" s="43"/>
    </row>
    <row r="63" spans="1:7" ht="14.25" customHeight="1">
      <c r="A63" s="22" t="s">
        <v>16</v>
      </c>
      <c r="B63" s="24">
        <f>(+B51+(B51*B60))</f>
        <v>146410</v>
      </c>
      <c r="C63" s="24">
        <f>+(C51*B60)+C51</f>
        <v>73205</v>
      </c>
      <c r="D63" s="25">
        <v>20</v>
      </c>
      <c r="E63" s="26">
        <f t="shared" ref="E63:E70" si="28">+M15</f>
        <v>2</v>
      </c>
      <c r="F63" s="5">
        <f t="shared" ref="F63:F70" si="29">+((C63*D63)*E63)-B63</f>
        <v>2781790</v>
      </c>
      <c r="G63" s="27"/>
    </row>
    <row r="64" spans="1:7" ht="14.25" customHeight="1">
      <c r="A64" s="22" t="s">
        <v>18</v>
      </c>
      <c r="B64" s="23">
        <f t="shared" ref="B64:C64" si="30">+B63</f>
        <v>146410</v>
      </c>
      <c r="C64" s="24">
        <f t="shared" si="30"/>
        <v>73205</v>
      </c>
      <c r="D64" s="25">
        <v>20</v>
      </c>
      <c r="E64" s="26">
        <f t="shared" si="28"/>
        <v>2</v>
      </c>
      <c r="F64" s="5">
        <f t="shared" si="29"/>
        <v>2781790</v>
      </c>
      <c r="G64" s="27"/>
    </row>
    <row r="65" spans="1:7" ht="14.25" customHeight="1">
      <c r="A65" s="22" t="s">
        <v>20</v>
      </c>
      <c r="B65" s="23">
        <f t="shared" ref="B65:C65" si="31">+B64</f>
        <v>146410</v>
      </c>
      <c r="C65" s="24">
        <f t="shared" si="31"/>
        <v>73205</v>
      </c>
      <c r="D65" s="25">
        <v>20</v>
      </c>
      <c r="E65" s="26">
        <f t="shared" si="28"/>
        <v>2</v>
      </c>
      <c r="F65" s="5">
        <f t="shared" si="29"/>
        <v>2781790</v>
      </c>
      <c r="G65" s="27"/>
    </row>
    <row r="66" spans="1:7" ht="14.25" customHeight="1">
      <c r="A66" s="22" t="s">
        <v>22</v>
      </c>
      <c r="B66" s="23">
        <f t="shared" ref="B66:C66" si="32">+B65</f>
        <v>146410</v>
      </c>
      <c r="C66" s="24">
        <f t="shared" si="32"/>
        <v>73205</v>
      </c>
      <c r="D66" s="25">
        <v>20</v>
      </c>
      <c r="E66" s="26">
        <f t="shared" si="28"/>
        <v>2</v>
      </c>
      <c r="F66" s="5">
        <f t="shared" si="29"/>
        <v>2781790</v>
      </c>
      <c r="G66" s="27"/>
    </row>
    <row r="67" spans="1:7" ht="14.25" customHeight="1">
      <c r="A67" s="22" t="s">
        <v>23</v>
      </c>
      <c r="B67" s="23">
        <f>+(B55*B60)+B55</f>
        <v>366025</v>
      </c>
      <c r="C67" s="24">
        <f>(+C55*B60)+C55</f>
        <v>14641</v>
      </c>
      <c r="D67" s="25">
        <v>100</v>
      </c>
      <c r="E67" s="26">
        <f t="shared" si="28"/>
        <v>2</v>
      </c>
      <c r="F67" s="5">
        <f t="shared" si="29"/>
        <v>2562175</v>
      </c>
      <c r="G67" s="27"/>
    </row>
    <row r="68" spans="1:7" ht="14.25" customHeight="1">
      <c r="A68" s="22" t="s">
        <v>24</v>
      </c>
      <c r="B68" s="23">
        <f t="shared" ref="B68:C68" si="33">+B67</f>
        <v>366025</v>
      </c>
      <c r="C68" s="24">
        <f t="shared" si="33"/>
        <v>14641</v>
      </c>
      <c r="D68" s="25">
        <v>100</v>
      </c>
      <c r="E68" s="26">
        <f t="shared" si="28"/>
        <v>2</v>
      </c>
      <c r="F68" s="5">
        <f t="shared" si="29"/>
        <v>2562175</v>
      </c>
      <c r="G68" s="27"/>
    </row>
    <row r="69" spans="1:7" ht="14.25" customHeight="1">
      <c r="A69" s="22" t="s">
        <v>25</v>
      </c>
      <c r="B69" s="23">
        <f t="shared" ref="B69:C69" si="34">+B68</f>
        <v>366025</v>
      </c>
      <c r="C69" s="24">
        <f t="shared" si="34"/>
        <v>14641</v>
      </c>
      <c r="D69" s="25">
        <v>100</v>
      </c>
      <c r="E69" s="26">
        <f t="shared" si="28"/>
        <v>2</v>
      </c>
      <c r="F69" s="5">
        <f t="shared" si="29"/>
        <v>2562175</v>
      </c>
      <c r="G69" s="27"/>
    </row>
    <row r="70" spans="1:7" ht="14.25" customHeight="1">
      <c r="A70" s="32" t="s">
        <v>26</v>
      </c>
      <c r="B70" s="33">
        <f t="shared" ref="B70:C70" si="35">+B69</f>
        <v>366025</v>
      </c>
      <c r="C70" s="34">
        <f t="shared" si="35"/>
        <v>14641</v>
      </c>
      <c r="D70" s="35">
        <v>100</v>
      </c>
      <c r="E70" s="36">
        <f t="shared" si="28"/>
        <v>2</v>
      </c>
      <c r="F70" s="12">
        <f t="shared" si="29"/>
        <v>2562175</v>
      </c>
      <c r="G70" s="27"/>
    </row>
    <row r="71" spans="1:7" ht="14.25" customHeight="1">
      <c r="B71" s="6"/>
      <c r="D71" s="45" t="s">
        <v>27</v>
      </c>
      <c r="E71" s="46"/>
      <c r="F71" s="40">
        <f>SUM(F63:F70)</f>
        <v>21375860</v>
      </c>
      <c r="G71" s="27"/>
    </row>
    <row r="72" spans="1:7" ht="14.25" customHeight="1">
      <c r="A72" s="41" t="s">
        <v>28</v>
      </c>
      <c r="B72" s="42">
        <v>0.1</v>
      </c>
    </row>
    <row r="73" spans="1:7" ht="14.25" customHeight="1">
      <c r="B73" s="6"/>
    </row>
    <row r="74" spans="1:7" ht="14.25" customHeight="1">
      <c r="A74" s="14" t="s">
        <v>33</v>
      </c>
      <c r="B74" s="15" t="s">
        <v>10</v>
      </c>
      <c r="C74" s="15" t="s">
        <v>11</v>
      </c>
      <c r="D74" s="15" t="s">
        <v>12</v>
      </c>
      <c r="E74" s="15" t="s">
        <v>13</v>
      </c>
      <c r="F74" s="16" t="s">
        <v>14</v>
      </c>
      <c r="G74" s="43"/>
    </row>
    <row r="75" spans="1:7" ht="14.25" customHeight="1">
      <c r="A75" s="22" t="s">
        <v>15</v>
      </c>
      <c r="B75" s="24">
        <f>ROUNDUP((+B63+(B63*B72)),0)</f>
        <v>161051</v>
      </c>
      <c r="C75" s="24">
        <f>ROUNDUP(+(C63*B72)+C63,0)</f>
        <v>80526</v>
      </c>
      <c r="D75" s="25">
        <v>20</v>
      </c>
      <c r="E75" s="26">
        <f t="shared" ref="E75:E82" si="36">+N15</f>
        <v>2</v>
      </c>
      <c r="F75" s="5">
        <f t="shared" ref="F75:F82" si="37">+((C75*D75)*E75)-B75</f>
        <v>3059989</v>
      </c>
      <c r="G75" s="27"/>
    </row>
    <row r="76" spans="1:7" ht="14.25" customHeight="1">
      <c r="A76" s="22" t="s">
        <v>17</v>
      </c>
      <c r="B76" s="23">
        <f t="shared" ref="B76:C76" si="38">+B75</f>
        <v>161051</v>
      </c>
      <c r="C76" s="24">
        <f t="shared" si="38"/>
        <v>80526</v>
      </c>
      <c r="D76" s="25">
        <v>20</v>
      </c>
      <c r="E76" s="26">
        <f t="shared" si="36"/>
        <v>2</v>
      </c>
      <c r="F76" s="5">
        <f t="shared" si="37"/>
        <v>3059989</v>
      </c>
      <c r="G76" s="27"/>
    </row>
    <row r="77" spans="1:7" ht="14.25" customHeight="1">
      <c r="A77" s="22" t="s">
        <v>19</v>
      </c>
      <c r="B77" s="23">
        <f t="shared" ref="B77:C77" si="39">+B76</f>
        <v>161051</v>
      </c>
      <c r="C77" s="24">
        <f t="shared" si="39"/>
        <v>80526</v>
      </c>
      <c r="D77" s="25">
        <v>20</v>
      </c>
      <c r="E77" s="26">
        <f t="shared" si="36"/>
        <v>2</v>
      </c>
      <c r="F77" s="5">
        <f t="shared" si="37"/>
        <v>3059989</v>
      </c>
      <c r="G77" s="27"/>
    </row>
    <row r="78" spans="1:7" ht="14.25" customHeight="1">
      <c r="A78" s="22" t="s">
        <v>21</v>
      </c>
      <c r="B78" s="23">
        <f t="shared" ref="B78:C78" si="40">+B77</f>
        <v>161051</v>
      </c>
      <c r="C78" s="24">
        <f t="shared" si="40"/>
        <v>80526</v>
      </c>
      <c r="D78" s="25">
        <v>20</v>
      </c>
      <c r="E78" s="26">
        <f t="shared" si="36"/>
        <v>2</v>
      </c>
      <c r="F78" s="5">
        <f t="shared" si="37"/>
        <v>3059989</v>
      </c>
      <c r="G78" s="27"/>
    </row>
    <row r="79" spans="1:7" ht="14.25" customHeight="1">
      <c r="A79" s="22" t="s">
        <v>23</v>
      </c>
      <c r="B79" s="23">
        <f>ROUNDUP(+(B67*B72)+B67,0)</f>
        <v>402628</v>
      </c>
      <c r="C79" s="24">
        <f>ROUNDUP((+C67*B72)+C67,0)</f>
        <v>16106</v>
      </c>
      <c r="D79" s="25">
        <v>100</v>
      </c>
      <c r="E79" s="26">
        <f t="shared" si="36"/>
        <v>2</v>
      </c>
      <c r="F79" s="5">
        <f t="shared" si="37"/>
        <v>2818572</v>
      </c>
      <c r="G79" s="27"/>
    </row>
    <row r="80" spans="1:7" ht="14.25" customHeight="1">
      <c r="A80" s="22" t="s">
        <v>24</v>
      </c>
      <c r="B80" s="23">
        <f t="shared" ref="B80:C80" si="41">+B79</f>
        <v>402628</v>
      </c>
      <c r="C80" s="24">
        <f t="shared" si="41"/>
        <v>16106</v>
      </c>
      <c r="D80" s="25">
        <v>100</v>
      </c>
      <c r="E80" s="26">
        <f t="shared" si="36"/>
        <v>2</v>
      </c>
      <c r="F80" s="5">
        <f t="shared" si="37"/>
        <v>2818572</v>
      </c>
      <c r="G80" s="27"/>
    </row>
    <row r="81" spans="1:7" ht="14.25" customHeight="1">
      <c r="A81" s="22" t="s">
        <v>25</v>
      </c>
      <c r="B81" s="23">
        <f t="shared" ref="B81:C81" si="42">+B80</f>
        <v>402628</v>
      </c>
      <c r="C81" s="24">
        <f t="shared" si="42"/>
        <v>16106</v>
      </c>
      <c r="D81" s="25">
        <v>100</v>
      </c>
      <c r="E81" s="26">
        <f t="shared" si="36"/>
        <v>2</v>
      </c>
      <c r="F81" s="5">
        <f t="shared" si="37"/>
        <v>2818572</v>
      </c>
      <c r="G81" s="27"/>
    </row>
    <row r="82" spans="1:7" ht="14.25" customHeight="1">
      <c r="A82" s="32" t="s">
        <v>26</v>
      </c>
      <c r="B82" s="33">
        <f t="shared" ref="B82:C82" si="43">+B81</f>
        <v>402628</v>
      </c>
      <c r="C82" s="34">
        <f t="shared" si="43"/>
        <v>16106</v>
      </c>
      <c r="D82" s="35">
        <v>100</v>
      </c>
      <c r="E82" s="36">
        <f t="shared" si="36"/>
        <v>2</v>
      </c>
      <c r="F82" s="12">
        <f t="shared" si="37"/>
        <v>2818572</v>
      </c>
      <c r="G82" s="27"/>
    </row>
    <row r="83" spans="1:7" ht="14.25" customHeight="1">
      <c r="B83" s="6"/>
      <c r="D83" s="45" t="s">
        <v>27</v>
      </c>
      <c r="E83" s="46"/>
      <c r="F83" s="40">
        <f>SUM(F75:F82)</f>
        <v>23514244</v>
      </c>
      <c r="G83" s="27"/>
    </row>
    <row r="84" spans="1:7" ht="14.25" customHeight="1">
      <c r="A84" s="41" t="s">
        <v>28</v>
      </c>
      <c r="B84" s="42">
        <v>0.1</v>
      </c>
    </row>
    <row r="85" spans="1:7" ht="14.25" customHeight="1">
      <c r="B85" s="6"/>
    </row>
    <row r="86" spans="1:7" ht="14.25" customHeight="1">
      <c r="A86" s="14" t="s">
        <v>34</v>
      </c>
      <c r="B86" s="15" t="s">
        <v>10</v>
      </c>
      <c r="C86" s="15" t="s">
        <v>11</v>
      </c>
      <c r="D86" s="15" t="s">
        <v>12</v>
      </c>
      <c r="E86" s="15" t="s">
        <v>13</v>
      </c>
      <c r="F86" s="16" t="s">
        <v>14</v>
      </c>
      <c r="G86" s="43"/>
    </row>
    <row r="87" spans="1:7" ht="14.25" customHeight="1">
      <c r="A87" s="22" t="s">
        <v>15</v>
      </c>
      <c r="B87" s="24">
        <f>ROUNDUP((+B75+(B75*B84)),0)</f>
        <v>177157</v>
      </c>
      <c r="C87" s="24">
        <f>ROUNDUP(+(C75*B84)+C75,0)</f>
        <v>88579</v>
      </c>
      <c r="D87" s="25">
        <v>20</v>
      </c>
      <c r="E87" s="26">
        <f t="shared" ref="E87:E94" si="44">+O15</f>
        <v>2</v>
      </c>
      <c r="F87" s="5">
        <f t="shared" ref="F87:F94" si="45">+((C87*D87)*E87)-B87</f>
        <v>3366003</v>
      </c>
      <c r="G87" s="27"/>
    </row>
    <row r="88" spans="1:7" ht="14.25" customHeight="1">
      <c r="A88" s="22" t="s">
        <v>17</v>
      </c>
      <c r="B88" s="23">
        <f t="shared" ref="B88:C88" si="46">+B87</f>
        <v>177157</v>
      </c>
      <c r="C88" s="24">
        <f t="shared" si="46"/>
        <v>88579</v>
      </c>
      <c r="D88" s="25">
        <v>20</v>
      </c>
      <c r="E88" s="26">
        <f t="shared" si="44"/>
        <v>2</v>
      </c>
      <c r="F88" s="5">
        <f t="shared" si="45"/>
        <v>3366003</v>
      </c>
      <c r="G88" s="27"/>
    </row>
    <row r="89" spans="1:7" ht="14.25" customHeight="1">
      <c r="A89" s="22" t="s">
        <v>19</v>
      </c>
      <c r="B89" s="23">
        <f t="shared" ref="B89:C89" si="47">+B88</f>
        <v>177157</v>
      </c>
      <c r="C89" s="24">
        <f t="shared" si="47"/>
        <v>88579</v>
      </c>
      <c r="D89" s="25">
        <v>20</v>
      </c>
      <c r="E89" s="26">
        <f t="shared" si="44"/>
        <v>2</v>
      </c>
      <c r="F89" s="5">
        <f t="shared" si="45"/>
        <v>3366003</v>
      </c>
      <c r="G89" s="27"/>
    </row>
    <row r="90" spans="1:7" ht="14.25" customHeight="1">
      <c r="A90" s="22" t="s">
        <v>21</v>
      </c>
      <c r="B90" s="23">
        <f t="shared" ref="B90:C90" si="48">+B89</f>
        <v>177157</v>
      </c>
      <c r="C90" s="24">
        <f t="shared" si="48"/>
        <v>88579</v>
      </c>
      <c r="D90" s="25">
        <v>20</v>
      </c>
      <c r="E90" s="26">
        <f t="shared" si="44"/>
        <v>2</v>
      </c>
      <c r="F90" s="5">
        <f t="shared" si="45"/>
        <v>3366003</v>
      </c>
      <c r="G90" s="27"/>
    </row>
    <row r="91" spans="1:7" ht="14.25" customHeight="1">
      <c r="A91" s="22" t="s">
        <v>23</v>
      </c>
      <c r="B91" s="23">
        <f>ROUNDUP(+(B79*B84)+B79,0)</f>
        <v>442891</v>
      </c>
      <c r="C91" s="24">
        <f>ROUNDUP((+C79*B84)+C79,0)</f>
        <v>17717</v>
      </c>
      <c r="D91" s="25">
        <v>100</v>
      </c>
      <c r="E91" s="26">
        <f t="shared" si="44"/>
        <v>2</v>
      </c>
      <c r="F91" s="5">
        <f t="shared" si="45"/>
        <v>3100509</v>
      </c>
      <c r="G91" s="27"/>
    </row>
    <row r="92" spans="1:7" ht="14.25" customHeight="1">
      <c r="A92" s="22" t="s">
        <v>24</v>
      </c>
      <c r="B92" s="23">
        <f t="shared" ref="B92:C92" si="49">+B91</f>
        <v>442891</v>
      </c>
      <c r="C92" s="24">
        <f t="shared" si="49"/>
        <v>17717</v>
      </c>
      <c r="D92" s="25">
        <v>100</v>
      </c>
      <c r="E92" s="26">
        <f t="shared" si="44"/>
        <v>2</v>
      </c>
      <c r="F92" s="5">
        <f t="shared" si="45"/>
        <v>3100509</v>
      </c>
      <c r="G92" s="27"/>
    </row>
    <row r="93" spans="1:7" ht="14.25" customHeight="1">
      <c r="A93" s="22" t="s">
        <v>25</v>
      </c>
      <c r="B93" s="23">
        <f t="shared" ref="B93:C93" si="50">+B92</f>
        <v>442891</v>
      </c>
      <c r="C93" s="24">
        <f t="shared" si="50"/>
        <v>17717</v>
      </c>
      <c r="D93" s="25">
        <v>100</v>
      </c>
      <c r="E93" s="26">
        <f t="shared" si="44"/>
        <v>2</v>
      </c>
      <c r="F93" s="5">
        <f t="shared" si="45"/>
        <v>3100509</v>
      </c>
      <c r="G93" s="27"/>
    </row>
    <row r="94" spans="1:7" ht="14.25" customHeight="1">
      <c r="A94" s="32" t="s">
        <v>26</v>
      </c>
      <c r="B94" s="33">
        <f t="shared" ref="B94:C94" si="51">+B93</f>
        <v>442891</v>
      </c>
      <c r="C94" s="34">
        <f t="shared" si="51"/>
        <v>17717</v>
      </c>
      <c r="D94" s="35">
        <v>100</v>
      </c>
      <c r="E94" s="36">
        <f t="shared" si="44"/>
        <v>2</v>
      </c>
      <c r="F94" s="12">
        <f t="shared" si="45"/>
        <v>3100509</v>
      </c>
      <c r="G94" s="27"/>
    </row>
    <row r="95" spans="1:7" ht="14.25" customHeight="1">
      <c r="B95" s="6"/>
      <c r="D95" s="45" t="s">
        <v>27</v>
      </c>
      <c r="E95" s="46"/>
      <c r="F95" s="40">
        <f>SUM(F87:F94)</f>
        <v>25866048</v>
      </c>
      <c r="G95" s="27"/>
    </row>
    <row r="96" spans="1:7" ht="14.25" customHeight="1">
      <c r="A96" s="41" t="s">
        <v>28</v>
      </c>
      <c r="B96" s="42">
        <v>0.1</v>
      </c>
    </row>
    <row r="97" spans="1:7" ht="14.25" customHeight="1">
      <c r="B97" s="6"/>
    </row>
    <row r="98" spans="1:7" ht="14.25" customHeight="1">
      <c r="A98" s="14" t="s">
        <v>35</v>
      </c>
      <c r="B98" s="15" t="s">
        <v>10</v>
      </c>
      <c r="C98" s="15" t="s">
        <v>11</v>
      </c>
      <c r="D98" s="15" t="s">
        <v>12</v>
      </c>
      <c r="E98" s="15" t="s">
        <v>13</v>
      </c>
      <c r="F98" s="16" t="s">
        <v>14</v>
      </c>
      <c r="G98" s="43"/>
    </row>
    <row r="99" spans="1:7" ht="14.25" customHeight="1">
      <c r="A99" s="22" t="s">
        <v>15</v>
      </c>
      <c r="B99" s="24">
        <f>ROUNDUP(((+B87+(B87*B96))),0)</f>
        <v>194873</v>
      </c>
      <c r="C99" s="24">
        <f>ROUNDUP(+(C87*B96)+C87,0)</f>
        <v>97437</v>
      </c>
      <c r="D99" s="25">
        <v>20</v>
      </c>
      <c r="E99" s="26">
        <f t="shared" ref="E99:E106" si="52">+P15</f>
        <v>2</v>
      </c>
      <c r="F99" s="5">
        <f t="shared" ref="F99:F106" si="53">+((C99*D99)*E99)-B99</f>
        <v>3702607</v>
      </c>
      <c r="G99" s="27"/>
    </row>
    <row r="100" spans="1:7" ht="14.25" customHeight="1">
      <c r="A100" s="22" t="s">
        <v>17</v>
      </c>
      <c r="B100" s="23">
        <f t="shared" ref="B100:C100" si="54">+B99</f>
        <v>194873</v>
      </c>
      <c r="C100" s="24">
        <f t="shared" si="54"/>
        <v>97437</v>
      </c>
      <c r="D100" s="25">
        <v>20</v>
      </c>
      <c r="E100" s="26">
        <f t="shared" si="52"/>
        <v>2</v>
      </c>
      <c r="F100" s="5">
        <f t="shared" si="53"/>
        <v>3702607</v>
      </c>
      <c r="G100" s="27"/>
    </row>
    <row r="101" spans="1:7" ht="14.25" customHeight="1">
      <c r="A101" s="22" t="s">
        <v>19</v>
      </c>
      <c r="B101" s="23">
        <f t="shared" ref="B101:C101" si="55">+B100</f>
        <v>194873</v>
      </c>
      <c r="C101" s="24">
        <f t="shared" si="55"/>
        <v>97437</v>
      </c>
      <c r="D101" s="25">
        <v>20</v>
      </c>
      <c r="E101" s="26">
        <f t="shared" si="52"/>
        <v>2</v>
      </c>
      <c r="F101" s="5">
        <f t="shared" si="53"/>
        <v>3702607</v>
      </c>
      <c r="G101" s="27"/>
    </row>
    <row r="102" spans="1:7" ht="14.25" customHeight="1">
      <c r="A102" s="22" t="s">
        <v>21</v>
      </c>
      <c r="B102" s="23">
        <f t="shared" ref="B102:C102" si="56">+B101</f>
        <v>194873</v>
      </c>
      <c r="C102" s="24">
        <f t="shared" si="56"/>
        <v>97437</v>
      </c>
      <c r="D102" s="25">
        <v>20</v>
      </c>
      <c r="E102" s="26">
        <f t="shared" si="52"/>
        <v>2</v>
      </c>
      <c r="F102" s="5">
        <f t="shared" si="53"/>
        <v>3702607</v>
      </c>
      <c r="G102" s="27"/>
    </row>
    <row r="103" spans="1:7" ht="14.25" customHeight="1">
      <c r="A103" s="22" t="s">
        <v>23</v>
      </c>
      <c r="B103" s="23">
        <f>ROUNDUP(+(B91*B96)+B91,0)</f>
        <v>487181</v>
      </c>
      <c r="C103" s="24">
        <f>ROUNDUP((+C91*B96)+C91,0)</f>
        <v>19489</v>
      </c>
      <c r="D103" s="25">
        <v>100</v>
      </c>
      <c r="E103" s="26">
        <f t="shared" si="52"/>
        <v>2</v>
      </c>
      <c r="F103" s="5">
        <f t="shared" si="53"/>
        <v>3410619</v>
      </c>
      <c r="G103" s="27"/>
    </row>
    <row r="104" spans="1:7" ht="14.25" customHeight="1">
      <c r="A104" s="22" t="s">
        <v>24</v>
      </c>
      <c r="B104" s="23">
        <f t="shared" ref="B104:C104" si="57">+B103</f>
        <v>487181</v>
      </c>
      <c r="C104" s="24">
        <f t="shared" si="57"/>
        <v>19489</v>
      </c>
      <c r="D104" s="25">
        <v>100</v>
      </c>
      <c r="E104" s="26">
        <f t="shared" si="52"/>
        <v>2</v>
      </c>
      <c r="F104" s="5">
        <f t="shared" si="53"/>
        <v>3410619</v>
      </c>
      <c r="G104" s="27"/>
    </row>
    <row r="105" spans="1:7" ht="14.25" customHeight="1">
      <c r="A105" s="22" t="s">
        <v>25</v>
      </c>
      <c r="B105" s="23">
        <f t="shared" ref="B105:C105" si="58">+B104</f>
        <v>487181</v>
      </c>
      <c r="C105" s="24">
        <f t="shared" si="58"/>
        <v>19489</v>
      </c>
      <c r="D105" s="25">
        <v>100</v>
      </c>
      <c r="E105" s="26">
        <f t="shared" si="52"/>
        <v>2</v>
      </c>
      <c r="F105" s="5">
        <f t="shared" si="53"/>
        <v>3410619</v>
      </c>
      <c r="G105" s="27"/>
    </row>
    <row r="106" spans="1:7" ht="14.25" customHeight="1">
      <c r="A106" s="32" t="s">
        <v>26</v>
      </c>
      <c r="B106" s="33">
        <f t="shared" ref="B106:C106" si="59">+B105</f>
        <v>487181</v>
      </c>
      <c r="C106" s="34">
        <f t="shared" si="59"/>
        <v>19489</v>
      </c>
      <c r="D106" s="35">
        <v>100</v>
      </c>
      <c r="E106" s="36">
        <f t="shared" si="52"/>
        <v>2</v>
      </c>
      <c r="F106" s="12">
        <f t="shared" si="53"/>
        <v>3410619</v>
      </c>
      <c r="G106" s="27"/>
    </row>
    <row r="107" spans="1:7" ht="14.25" customHeight="1">
      <c r="B107" s="6"/>
      <c r="D107" s="45" t="s">
        <v>27</v>
      </c>
      <c r="E107" s="46"/>
      <c r="F107" s="40">
        <f>SUM(F99:F106)</f>
        <v>28452904</v>
      </c>
      <c r="G107" s="27"/>
    </row>
    <row r="108" spans="1:7" ht="14.25" customHeight="1">
      <c r="A108" s="41" t="s">
        <v>28</v>
      </c>
      <c r="B108" s="42">
        <v>0.1</v>
      </c>
    </row>
    <row r="109" spans="1:7" ht="14.25" customHeight="1">
      <c r="B109" s="6"/>
    </row>
    <row r="110" spans="1:7" ht="14.25" customHeight="1">
      <c r="A110" s="14" t="s">
        <v>36</v>
      </c>
      <c r="B110" s="15" t="s">
        <v>10</v>
      </c>
      <c r="C110" s="15" t="s">
        <v>11</v>
      </c>
      <c r="D110" s="15" t="s">
        <v>12</v>
      </c>
      <c r="E110" s="15" t="s">
        <v>13</v>
      </c>
      <c r="F110" s="16" t="s">
        <v>14</v>
      </c>
      <c r="G110" s="43"/>
    </row>
    <row r="111" spans="1:7" ht="14.25" customHeight="1">
      <c r="A111" s="22" t="s">
        <v>15</v>
      </c>
      <c r="B111" s="24">
        <f>ROUNDUP(((+B99+(B99*B108))),0)</f>
        <v>214361</v>
      </c>
      <c r="C111" s="24">
        <f>ROUNDUP(+(C99*B108)+C99,0)</f>
        <v>107181</v>
      </c>
      <c r="D111" s="25">
        <v>20</v>
      </c>
      <c r="E111" s="26">
        <f t="shared" ref="E111:E118" si="60">+Q15</f>
        <v>2</v>
      </c>
      <c r="F111" s="5">
        <f t="shared" ref="F111:F118" si="61">+((C111*D111)*E111)-B111</f>
        <v>4072879</v>
      </c>
      <c r="G111" s="27"/>
    </row>
    <row r="112" spans="1:7" ht="14.25" customHeight="1">
      <c r="A112" s="22" t="s">
        <v>17</v>
      </c>
      <c r="B112" s="23">
        <f t="shared" ref="B112:C112" si="62">+B111</f>
        <v>214361</v>
      </c>
      <c r="C112" s="24">
        <f t="shared" si="62"/>
        <v>107181</v>
      </c>
      <c r="D112" s="25">
        <v>20</v>
      </c>
      <c r="E112" s="26">
        <f t="shared" si="60"/>
        <v>2</v>
      </c>
      <c r="F112" s="5">
        <f t="shared" si="61"/>
        <v>4072879</v>
      </c>
      <c r="G112" s="27"/>
    </row>
    <row r="113" spans="1:7" ht="14.25" customHeight="1">
      <c r="A113" s="22" t="s">
        <v>19</v>
      </c>
      <c r="B113" s="23">
        <f t="shared" ref="B113:C113" si="63">+B112</f>
        <v>214361</v>
      </c>
      <c r="C113" s="24">
        <f t="shared" si="63"/>
        <v>107181</v>
      </c>
      <c r="D113" s="25">
        <v>20</v>
      </c>
      <c r="E113" s="26">
        <f t="shared" si="60"/>
        <v>2</v>
      </c>
      <c r="F113" s="5">
        <f t="shared" si="61"/>
        <v>4072879</v>
      </c>
      <c r="G113" s="27"/>
    </row>
    <row r="114" spans="1:7" ht="14.25" customHeight="1">
      <c r="A114" s="22" t="s">
        <v>21</v>
      </c>
      <c r="B114" s="23">
        <f t="shared" ref="B114:C114" si="64">+B113</f>
        <v>214361</v>
      </c>
      <c r="C114" s="24">
        <f t="shared" si="64"/>
        <v>107181</v>
      </c>
      <c r="D114" s="25">
        <v>20</v>
      </c>
      <c r="E114" s="26">
        <f t="shared" si="60"/>
        <v>2</v>
      </c>
      <c r="F114" s="5">
        <f t="shared" si="61"/>
        <v>4072879</v>
      </c>
      <c r="G114" s="27"/>
    </row>
    <row r="115" spans="1:7" ht="14.25" customHeight="1">
      <c r="A115" s="22" t="s">
        <v>23</v>
      </c>
      <c r="B115" s="23">
        <f>ROUNDUP(+(B103*B108)+B103,0)</f>
        <v>535900</v>
      </c>
      <c r="C115" s="24">
        <f>ROUNDUP((+C103*B108)+C103,0)</f>
        <v>21438</v>
      </c>
      <c r="D115" s="25">
        <v>100</v>
      </c>
      <c r="E115" s="26">
        <f t="shared" si="60"/>
        <v>2</v>
      </c>
      <c r="F115" s="5">
        <f t="shared" si="61"/>
        <v>3751700</v>
      </c>
      <c r="G115" s="27"/>
    </row>
    <row r="116" spans="1:7" ht="14.25" customHeight="1">
      <c r="A116" s="22" t="s">
        <v>24</v>
      </c>
      <c r="B116" s="23">
        <f t="shared" ref="B116:C116" si="65">+B115</f>
        <v>535900</v>
      </c>
      <c r="C116" s="24">
        <f t="shared" si="65"/>
        <v>21438</v>
      </c>
      <c r="D116" s="25">
        <v>100</v>
      </c>
      <c r="E116" s="26">
        <f t="shared" si="60"/>
        <v>2</v>
      </c>
      <c r="F116" s="5">
        <f t="shared" si="61"/>
        <v>3751700</v>
      </c>
      <c r="G116" s="27"/>
    </row>
    <row r="117" spans="1:7" ht="14.25" customHeight="1">
      <c r="A117" s="22" t="s">
        <v>25</v>
      </c>
      <c r="B117" s="23">
        <f t="shared" ref="B117:C117" si="66">+B116</f>
        <v>535900</v>
      </c>
      <c r="C117" s="24">
        <f t="shared" si="66"/>
        <v>21438</v>
      </c>
      <c r="D117" s="25">
        <v>100</v>
      </c>
      <c r="E117" s="26">
        <f t="shared" si="60"/>
        <v>2</v>
      </c>
      <c r="F117" s="5">
        <f t="shared" si="61"/>
        <v>3751700</v>
      </c>
      <c r="G117" s="27"/>
    </row>
    <row r="118" spans="1:7" ht="14.25" customHeight="1">
      <c r="A118" s="32" t="s">
        <v>26</v>
      </c>
      <c r="B118" s="33">
        <f t="shared" ref="B118:C118" si="67">+B117</f>
        <v>535900</v>
      </c>
      <c r="C118" s="34">
        <f t="shared" si="67"/>
        <v>21438</v>
      </c>
      <c r="D118" s="35">
        <v>100</v>
      </c>
      <c r="E118" s="36">
        <f t="shared" si="60"/>
        <v>2</v>
      </c>
      <c r="F118" s="12">
        <f t="shared" si="61"/>
        <v>3751700</v>
      </c>
      <c r="G118" s="27"/>
    </row>
    <row r="119" spans="1:7" ht="14.25" customHeight="1">
      <c r="B119" s="6"/>
      <c r="D119" s="45" t="s">
        <v>27</v>
      </c>
      <c r="E119" s="46"/>
      <c r="F119" s="40">
        <f>SUM(F111:F118)</f>
        <v>31298316</v>
      </c>
      <c r="G119" s="27"/>
    </row>
    <row r="120" spans="1:7" ht="14.25" customHeight="1">
      <c r="A120" s="41" t="s">
        <v>28</v>
      </c>
      <c r="B120" s="42">
        <v>0.1</v>
      </c>
    </row>
    <row r="121" spans="1:7" ht="14.25" customHeight="1">
      <c r="B121" s="6"/>
    </row>
    <row r="122" spans="1:7" ht="14.25" customHeight="1">
      <c r="A122" s="14" t="s">
        <v>37</v>
      </c>
      <c r="B122" s="15" t="s">
        <v>10</v>
      </c>
      <c r="C122" s="15" t="s">
        <v>11</v>
      </c>
      <c r="D122" s="15" t="s">
        <v>12</v>
      </c>
      <c r="E122" s="15" t="s">
        <v>13</v>
      </c>
      <c r="F122" s="16" t="s">
        <v>14</v>
      </c>
      <c r="G122" s="43"/>
    </row>
    <row r="123" spans="1:7" ht="14.25" customHeight="1">
      <c r="A123" s="22" t="s">
        <v>15</v>
      </c>
      <c r="B123" s="24">
        <f>ROUNDUP((+B111+(B111*B120)),0)</f>
        <v>235798</v>
      </c>
      <c r="C123" s="24">
        <f>ROUNDUP(+(C111*B120)+C111,0)</f>
        <v>117900</v>
      </c>
      <c r="D123" s="25">
        <v>20</v>
      </c>
      <c r="E123" s="26">
        <f t="shared" ref="E123:E130" si="68">+R15</f>
        <v>2</v>
      </c>
      <c r="F123" s="5">
        <f t="shared" ref="F123:F130" si="69">+((C123*D123)*E123)-B123</f>
        <v>4480202</v>
      </c>
      <c r="G123" s="27"/>
    </row>
    <row r="124" spans="1:7" ht="14.25" customHeight="1">
      <c r="A124" s="22" t="s">
        <v>17</v>
      </c>
      <c r="B124" s="23">
        <f t="shared" ref="B124:C124" si="70">+B123</f>
        <v>235798</v>
      </c>
      <c r="C124" s="24">
        <f t="shared" si="70"/>
        <v>117900</v>
      </c>
      <c r="D124" s="25">
        <v>20</v>
      </c>
      <c r="E124" s="26">
        <f t="shared" si="68"/>
        <v>2</v>
      </c>
      <c r="F124" s="5">
        <f t="shared" si="69"/>
        <v>4480202</v>
      </c>
      <c r="G124" s="27"/>
    </row>
    <row r="125" spans="1:7" ht="14.25" customHeight="1">
      <c r="A125" s="22" t="s">
        <v>19</v>
      </c>
      <c r="B125" s="23">
        <f t="shared" ref="B125:C125" si="71">+B124</f>
        <v>235798</v>
      </c>
      <c r="C125" s="24">
        <f t="shared" si="71"/>
        <v>117900</v>
      </c>
      <c r="D125" s="25">
        <v>20</v>
      </c>
      <c r="E125" s="26">
        <f t="shared" si="68"/>
        <v>2</v>
      </c>
      <c r="F125" s="5">
        <f t="shared" si="69"/>
        <v>4480202</v>
      </c>
      <c r="G125" s="27"/>
    </row>
    <row r="126" spans="1:7" ht="14.25" customHeight="1">
      <c r="A126" s="22" t="s">
        <v>21</v>
      </c>
      <c r="B126" s="23">
        <f t="shared" ref="B126:C126" si="72">+B125</f>
        <v>235798</v>
      </c>
      <c r="C126" s="24">
        <f t="shared" si="72"/>
        <v>117900</v>
      </c>
      <c r="D126" s="25">
        <v>20</v>
      </c>
      <c r="E126" s="26">
        <f t="shared" si="68"/>
        <v>2</v>
      </c>
      <c r="F126" s="5">
        <f t="shared" si="69"/>
        <v>4480202</v>
      </c>
      <c r="G126" s="27"/>
    </row>
    <row r="127" spans="1:7" ht="14.25" customHeight="1">
      <c r="A127" s="22" t="s">
        <v>23</v>
      </c>
      <c r="B127" s="23">
        <f>ROUNDUP(+(B115*B120)+B115,0)</f>
        <v>589490</v>
      </c>
      <c r="C127" s="24">
        <f>ROUNDUP((+C115*B120)+C115,0)</f>
        <v>23582</v>
      </c>
      <c r="D127" s="25">
        <v>100</v>
      </c>
      <c r="E127" s="26">
        <f t="shared" si="68"/>
        <v>2</v>
      </c>
      <c r="F127" s="5">
        <f t="shared" si="69"/>
        <v>4126910</v>
      </c>
      <c r="G127" s="27"/>
    </row>
    <row r="128" spans="1:7" ht="14.25" customHeight="1">
      <c r="A128" s="22" t="s">
        <v>24</v>
      </c>
      <c r="B128" s="23">
        <f t="shared" ref="B128:C128" si="73">+B127</f>
        <v>589490</v>
      </c>
      <c r="C128" s="24">
        <f t="shared" si="73"/>
        <v>23582</v>
      </c>
      <c r="D128" s="25">
        <v>100</v>
      </c>
      <c r="E128" s="26">
        <f t="shared" si="68"/>
        <v>2</v>
      </c>
      <c r="F128" s="5">
        <f t="shared" si="69"/>
        <v>4126910</v>
      </c>
      <c r="G128" s="27"/>
    </row>
    <row r="129" spans="1:7" ht="14.25" customHeight="1">
      <c r="A129" s="22" t="s">
        <v>25</v>
      </c>
      <c r="B129" s="23">
        <f t="shared" ref="B129:C129" si="74">+B128</f>
        <v>589490</v>
      </c>
      <c r="C129" s="24">
        <f t="shared" si="74"/>
        <v>23582</v>
      </c>
      <c r="D129" s="25">
        <v>100</v>
      </c>
      <c r="E129" s="26">
        <f t="shared" si="68"/>
        <v>2</v>
      </c>
      <c r="F129" s="5">
        <f t="shared" si="69"/>
        <v>4126910</v>
      </c>
      <c r="G129" s="27"/>
    </row>
    <row r="130" spans="1:7" ht="14.25" customHeight="1">
      <c r="A130" s="32" t="s">
        <v>26</v>
      </c>
      <c r="B130" s="33">
        <f t="shared" ref="B130:C130" si="75">+B129</f>
        <v>589490</v>
      </c>
      <c r="C130" s="34">
        <f t="shared" si="75"/>
        <v>23582</v>
      </c>
      <c r="D130" s="35">
        <v>100</v>
      </c>
      <c r="E130" s="36">
        <f t="shared" si="68"/>
        <v>2</v>
      </c>
      <c r="F130" s="12">
        <f t="shared" si="69"/>
        <v>4126910</v>
      </c>
      <c r="G130" s="27"/>
    </row>
    <row r="131" spans="1:7" ht="14.25" customHeight="1">
      <c r="B131" s="6"/>
      <c r="D131" s="45" t="s">
        <v>27</v>
      </c>
      <c r="E131" s="46"/>
      <c r="F131" s="40">
        <f>SUM(F123:F130)</f>
        <v>34428448</v>
      </c>
      <c r="G131" s="27"/>
    </row>
    <row r="132" spans="1:7" ht="14.25" customHeight="1">
      <c r="A132" s="41" t="s">
        <v>28</v>
      </c>
      <c r="B132" s="42">
        <v>0.1</v>
      </c>
    </row>
    <row r="133" spans="1:7" ht="14.25" customHeight="1">
      <c r="B133" s="6"/>
    </row>
    <row r="134" spans="1:7" ht="14.25" customHeight="1">
      <c r="A134" s="14" t="s">
        <v>38</v>
      </c>
      <c r="B134" s="15" t="s">
        <v>10</v>
      </c>
      <c r="C134" s="15" t="s">
        <v>11</v>
      </c>
      <c r="D134" s="15" t="s">
        <v>12</v>
      </c>
      <c r="E134" s="15" t="s">
        <v>13</v>
      </c>
      <c r="F134" s="16" t="s">
        <v>14</v>
      </c>
      <c r="G134" s="43"/>
    </row>
    <row r="135" spans="1:7" ht="14.25" customHeight="1">
      <c r="A135" s="22" t="s">
        <v>15</v>
      </c>
      <c r="B135" s="24">
        <f>ROUNDUP((+B123+(B123*B132)),0)</f>
        <v>259378</v>
      </c>
      <c r="C135" s="24">
        <f>ROUNDUP(+(C123*B132)+C123,0)</f>
        <v>129690</v>
      </c>
      <c r="D135" s="25">
        <v>20</v>
      </c>
      <c r="E135" s="26">
        <f t="shared" ref="E135:E142" si="76">+S15</f>
        <v>2</v>
      </c>
      <c r="F135" s="5">
        <f t="shared" ref="F135:F142" si="77">+((C135*D135)*E135)-B135</f>
        <v>4928222</v>
      </c>
      <c r="G135" s="27"/>
    </row>
    <row r="136" spans="1:7" ht="14.25" customHeight="1">
      <c r="A136" s="22" t="s">
        <v>17</v>
      </c>
      <c r="B136" s="23">
        <f t="shared" ref="B136:C136" si="78">+B135</f>
        <v>259378</v>
      </c>
      <c r="C136" s="24">
        <f t="shared" si="78"/>
        <v>129690</v>
      </c>
      <c r="D136" s="25">
        <v>20</v>
      </c>
      <c r="E136" s="26">
        <f t="shared" si="76"/>
        <v>2</v>
      </c>
      <c r="F136" s="5">
        <f t="shared" si="77"/>
        <v>4928222</v>
      </c>
      <c r="G136" s="27"/>
    </row>
    <row r="137" spans="1:7" ht="14.25" customHeight="1">
      <c r="A137" s="22" t="s">
        <v>19</v>
      </c>
      <c r="B137" s="23">
        <f t="shared" ref="B137:C137" si="79">+B136</f>
        <v>259378</v>
      </c>
      <c r="C137" s="24">
        <f t="shared" si="79"/>
        <v>129690</v>
      </c>
      <c r="D137" s="25">
        <v>20</v>
      </c>
      <c r="E137" s="26">
        <f t="shared" si="76"/>
        <v>2</v>
      </c>
      <c r="F137" s="5">
        <f t="shared" si="77"/>
        <v>4928222</v>
      </c>
      <c r="G137" s="27"/>
    </row>
    <row r="138" spans="1:7" ht="14.25" customHeight="1">
      <c r="A138" s="22" t="s">
        <v>21</v>
      </c>
      <c r="B138" s="23">
        <f t="shared" ref="B138:C138" si="80">+B137</f>
        <v>259378</v>
      </c>
      <c r="C138" s="24">
        <f t="shared" si="80"/>
        <v>129690</v>
      </c>
      <c r="D138" s="25">
        <v>20</v>
      </c>
      <c r="E138" s="26">
        <f t="shared" si="76"/>
        <v>2</v>
      </c>
      <c r="F138" s="5">
        <f t="shared" si="77"/>
        <v>4928222</v>
      </c>
      <c r="G138" s="27"/>
    </row>
    <row r="139" spans="1:7" ht="14.25" customHeight="1">
      <c r="A139" s="22" t="s">
        <v>23</v>
      </c>
      <c r="B139" s="23">
        <f>+(B127*B132)+B127</f>
        <v>648439</v>
      </c>
      <c r="C139" s="24">
        <f>ROUNDUP((+C127*B132)+C127,0)</f>
        <v>25941</v>
      </c>
      <c r="D139" s="25">
        <v>100</v>
      </c>
      <c r="E139" s="26">
        <f t="shared" si="76"/>
        <v>2</v>
      </c>
      <c r="F139" s="5">
        <f t="shared" si="77"/>
        <v>4539761</v>
      </c>
      <c r="G139" s="27"/>
    </row>
    <row r="140" spans="1:7" ht="14.25" customHeight="1">
      <c r="A140" s="22" t="s">
        <v>24</v>
      </c>
      <c r="B140" s="23">
        <f t="shared" ref="B140:C140" si="81">+B139</f>
        <v>648439</v>
      </c>
      <c r="C140" s="24">
        <f t="shared" si="81"/>
        <v>25941</v>
      </c>
      <c r="D140" s="25">
        <v>100</v>
      </c>
      <c r="E140" s="26">
        <f t="shared" si="76"/>
        <v>2</v>
      </c>
      <c r="F140" s="5">
        <f t="shared" si="77"/>
        <v>4539761</v>
      </c>
      <c r="G140" s="27"/>
    </row>
    <row r="141" spans="1:7" ht="14.25" customHeight="1">
      <c r="A141" s="22" t="s">
        <v>25</v>
      </c>
      <c r="B141" s="23">
        <f t="shared" ref="B141:C141" si="82">+B140</f>
        <v>648439</v>
      </c>
      <c r="C141" s="24">
        <f t="shared" si="82"/>
        <v>25941</v>
      </c>
      <c r="D141" s="25">
        <v>100</v>
      </c>
      <c r="E141" s="26">
        <f t="shared" si="76"/>
        <v>2</v>
      </c>
      <c r="F141" s="5">
        <f t="shared" si="77"/>
        <v>4539761</v>
      </c>
      <c r="G141" s="27"/>
    </row>
    <row r="142" spans="1:7" ht="14.25" customHeight="1">
      <c r="A142" s="32" t="s">
        <v>26</v>
      </c>
      <c r="B142" s="33">
        <f t="shared" ref="B142:C142" si="83">+B141</f>
        <v>648439</v>
      </c>
      <c r="C142" s="34">
        <f t="shared" si="83"/>
        <v>25941</v>
      </c>
      <c r="D142" s="35">
        <v>100</v>
      </c>
      <c r="E142" s="36">
        <f t="shared" si="76"/>
        <v>2</v>
      </c>
      <c r="F142" s="12">
        <f t="shared" si="77"/>
        <v>4539761</v>
      </c>
      <c r="G142" s="27"/>
    </row>
    <row r="143" spans="1:7" ht="14.25" customHeight="1">
      <c r="B143" s="6"/>
      <c r="D143" s="45" t="s">
        <v>27</v>
      </c>
      <c r="E143" s="46"/>
      <c r="F143" s="40">
        <f>SUM(F135:F142)</f>
        <v>37871932</v>
      </c>
      <c r="G143" s="27"/>
    </row>
    <row r="144" spans="1:7" ht="14.25" customHeight="1">
      <c r="A144" s="41" t="s">
        <v>28</v>
      </c>
      <c r="B144" s="42">
        <v>0.1</v>
      </c>
    </row>
    <row r="145" spans="1:14" ht="14.25" customHeight="1">
      <c r="B145" s="6"/>
    </row>
    <row r="146" spans="1:14" ht="14.25" customHeight="1">
      <c r="A146" s="14" t="s">
        <v>39</v>
      </c>
      <c r="B146" s="15" t="s">
        <v>10</v>
      </c>
      <c r="C146" s="15" t="s">
        <v>11</v>
      </c>
      <c r="D146" s="15" t="s">
        <v>12</v>
      </c>
      <c r="E146" s="15" t="s">
        <v>13</v>
      </c>
      <c r="F146" s="16" t="s">
        <v>14</v>
      </c>
      <c r="G146" s="43"/>
    </row>
    <row r="147" spans="1:14" ht="14.25" customHeight="1">
      <c r="A147" s="22" t="s">
        <v>15</v>
      </c>
      <c r="B147" s="24">
        <f>ROUNDUP((+B135+(B135*B144)),0)</f>
        <v>285316</v>
      </c>
      <c r="C147" s="24">
        <f>ROUNDUP(+(C135*B144)+C135,0)</f>
        <v>142659</v>
      </c>
      <c r="D147" s="25">
        <v>20</v>
      </c>
      <c r="E147" s="26">
        <f t="shared" ref="E147:E154" si="84">+T15</f>
        <v>1</v>
      </c>
      <c r="F147" s="5">
        <f t="shared" ref="F147:F154" si="85">+((C147*D147)*E147)-B147</f>
        <v>2567864</v>
      </c>
      <c r="G147" s="27"/>
    </row>
    <row r="148" spans="1:14" ht="14.25" customHeight="1">
      <c r="A148" s="22" t="s">
        <v>17</v>
      </c>
      <c r="B148" s="23">
        <f t="shared" ref="B148:C148" si="86">+B147</f>
        <v>285316</v>
      </c>
      <c r="C148" s="24">
        <f t="shared" si="86"/>
        <v>142659</v>
      </c>
      <c r="D148" s="25">
        <v>20</v>
      </c>
      <c r="E148" s="26">
        <f t="shared" si="84"/>
        <v>1</v>
      </c>
      <c r="F148" s="5">
        <f t="shared" si="85"/>
        <v>2567864</v>
      </c>
      <c r="G148" s="27"/>
    </row>
    <row r="149" spans="1:14" ht="14.25" customHeight="1">
      <c r="A149" s="22" t="s">
        <v>19</v>
      </c>
      <c r="B149" s="23">
        <f t="shared" ref="B149:C149" si="87">+B148</f>
        <v>285316</v>
      </c>
      <c r="C149" s="24">
        <f t="shared" si="87"/>
        <v>142659</v>
      </c>
      <c r="D149" s="25">
        <v>20</v>
      </c>
      <c r="E149" s="26">
        <f t="shared" si="84"/>
        <v>1</v>
      </c>
      <c r="F149" s="5">
        <f t="shared" si="85"/>
        <v>2567864</v>
      </c>
      <c r="G149" s="27"/>
    </row>
    <row r="150" spans="1:14" ht="14.25" customHeight="1">
      <c r="A150" s="22" t="s">
        <v>21</v>
      </c>
      <c r="B150" s="23">
        <f t="shared" ref="B150:C150" si="88">+B149</f>
        <v>285316</v>
      </c>
      <c r="C150" s="24">
        <f t="shared" si="88"/>
        <v>142659</v>
      </c>
      <c r="D150" s="25">
        <v>20</v>
      </c>
      <c r="E150" s="26">
        <f t="shared" si="84"/>
        <v>1</v>
      </c>
      <c r="F150" s="5">
        <f t="shared" si="85"/>
        <v>2567864</v>
      </c>
      <c r="G150" s="27"/>
    </row>
    <row r="151" spans="1:14" ht="14.25" customHeight="1">
      <c r="A151" s="22" t="s">
        <v>23</v>
      </c>
      <c r="B151" s="23">
        <f>+(B139*B144)+B139</f>
        <v>713282.9</v>
      </c>
      <c r="C151" s="24">
        <f>ROUNDUP((+C139*B144)+C139,0)</f>
        <v>28536</v>
      </c>
      <c r="D151" s="25">
        <v>100</v>
      </c>
      <c r="E151" s="26">
        <f t="shared" si="84"/>
        <v>5</v>
      </c>
      <c r="F151" s="5">
        <f t="shared" si="85"/>
        <v>13554717.1</v>
      </c>
      <c r="G151" s="27"/>
    </row>
    <row r="152" spans="1:14" ht="14.25" customHeight="1">
      <c r="A152" s="22" t="s">
        <v>24</v>
      </c>
      <c r="B152" s="23">
        <f t="shared" ref="B152:C152" si="89">+B151</f>
        <v>713282.9</v>
      </c>
      <c r="C152" s="24">
        <f t="shared" si="89"/>
        <v>28536</v>
      </c>
      <c r="D152" s="25">
        <v>100</v>
      </c>
      <c r="E152" s="26">
        <f t="shared" si="84"/>
        <v>5</v>
      </c>
      <c r="F152" s="5">
        <f t="shared" si="85"/>
        <v>13554717.1</v>
      </c>
      <c r="G152" s="27"/>
    </row>
    <row r="153" spans="1:14" ht="14.25" customHeight="1">
      <c r="A153" s="22" t="s">
        <v>25</v>
      </c>
      <c r="B153" s="23">
        <f t="shared" ref="B153:C153" si="90">+B152</f>
        <v>713282.9</v>
      </c>
      <c r="C153" s="24">
        <f t="shared" si="90"/>
        <v>28536</v>
      </c>
      <c r="D153" s="25">
        <v>100</v>
      </c>
      <c r="E153" s="26">
        <f t="shared" si="84"/>
        <v>5</v>
      </c>
      <c r="F153" s="5">
        <f t="shared" si="85"/>
        <v>13554717.1</v>
      </c>
      <c r="G153" s="27"/>
    </row>
    <row r="154" spans="1:14" ht="14.25" customHeight="1">
      <c r="A154" s="32" t="s">
        <v>26</v>
      </c>
      <c r="B154" s="33">
        <f t="shared" ref="B154:C154" si="91">+B153</f>
        <v>713282.9</v>
      </c>
      <c r="C154" s="34">
        <f t="shared" si="91"/>
        <v>28536</v>
      </c>
      <c r="D154" s="35">
        <v>100</v>
      </c>
      <c r="E154" s="36">
        <f t="shared" si="84"/>
        <v>5</v>
      </c>
      <c r="F154" s="12">
        <f t="shared" si="85"/>
        <v>13554717.1</v>
      </c>
      <c r="G154" s="27"/>
    </row>
    <row r="155" spans="1:14" ht="14.25" customHeight="1">
      <c r="B155" s="6"/>
      <c r="D155" s="45" t="s">
        <v>27</v>
      </c>
      <c r="E155" s="46"/>
      <c r="F155" s="40">
        <f>SUM(F147:F154)</f>
        <v>64490324.400000006</v>
      </c>
      <c r="G155" s="27"/>
    </row>
    <row r="156" spans="1:14" ht="14.25" customHeight="1">
      <c r="B156" s="6"/>
    </row>
    <row r="157" spans="1:14" ht="14.25" customHeight="1">
      <c r="B157" s="6"/>
    </row>
    <row r="158" spans="1:14" ht="14.25" customHeight="1">
      <c r="B158" s="6"/>
    </row>
    <row r="159" spans="1:14" ht="14.25" customHeight="1" thickBot="1">
      <c r="B159" s="6"/>
    </row>
    <row r="160" spans="1:14" ht="14.25" customHeight="1" thickBot="1">
      <c r="B160" s="6"/>
      <c r="E160" s="50"/>
      <c r="F160" s="54" t="s">
        <v>82</v>
      </c>
      <c r="G160" s="55"/>
      <c r="H160" s="56"/>
      <c r="I160" s="54" t="s">
        <v>83</v>
      </c>
      <c r="J160" s="55"/>
      <c r="K160" s="56"/>
      <c r="L160" s="54" t="s">
        <v>84</v>
      </c>
      <c r="M160" s="55"/>
      <c r="N160" s="56"/>
    </row>
    <row r="161" spans="1:14" ht="14.25" customHeight="1" thickBot="1">
      <c r="A161" t="s">
        <v>41</v>
      </c>
      <c r="B161" s="6"/>
      <c r="E161" s="67" t="s">
        <v>80</v>
      </c>
      <c r="F161" s="64" t="s">
        <v>72</v>
      </c>
      <c r="G161" s="65" t="s">
        <v>73</v>
      </c>
      <c r="H161" s="66" t="s">
        <v>74</v>
      </c>
      <c r="I161" s="64" t="s">
        <v>75</v>
      </c>
      <c r="J161" s="65" t="s">
        <v>76</v>
      </c>
      <c r="K161" s="66" t="s">
        <v>77</v>
      </c>
      <c r="L161" s="64" t="s">
        <v>78</v>
      </c>
      <c r="M161" s="65" t="s">
        <v>79</v>
      </c>
      <c r="N161" s="66" t="s">
        <v>81</v>
      </c>
    </row>
    <row r="162" spans="1:14" ht="14.25" customHeight="1" thickBot="1">
      <c r="A162" t="s">
        <v>58</v>
      </c>
      <c r="B162" s="6" t="s">
        <v>51</v>
      </c>
      <c r="E162" s="50" t="s">
        <v>44</v>
      </c>
      <c r="F162" s="76"/>
      <c r="G162" s="77"/>
      <c r="H162" s="78"/>
      <c r="I162" s="76"/>
      <c r="J162" s="77"/>
      <c r="K162" s="78"/>
      <c r="L162" s="76"/>
      <c r="M162" s="77"/>
      <c r="N162" s="78"/>
    </row>
    <row r="163" spans="1:14" ht="14.25" customHeight="1">
      <c r="A163" t="s">
        <v>56</v>
      </c>
      <c r="B163" s="6" t="s">
        <v>57</v>
      </c>
      <c r="E163" s="51" t="s">
        <v>70</v>
      </c>
      <c r="F163" s="69">
        <v>1000</v>
      </c>
      <c r="G163" s="70">
        <v>1000</v>
      </c>
      <c r="H163" s="71"/>
      <c r="I163" s="69">
        <v>1000</v>
      </c>
      <c r="J163" s="70">
        <v>1000</v>
      </c>
      <c r="K163" s="71"/>
      <c r="L163" s="69"/>
      <c r="M163" s="70"/>
      <c r="N163" s="71"/>
    </row>
    <row r="164" spans="1:14" ht="14.25" customHeight="1">
      <c r="A164" t="s">
        <v>52</v>
      </c>
      <c r="B164" s="6" t="s">
        <v>55</v>
      </c>
      <c r="E164" s="52" t="s">
        <v>66</v>
      </c>
      <c r="F164" s="60">
        <v>800</v>
      </c>
      <c r="G164" s="58">
        <v>1100</v>
      </c>
      <c r="H164" s="59">
        <v>900</v>
      </c>
      <c r="I164" s="57">
        <v>1050</v>
      </c>
      <c r="J164" s="58">
        <v>900</v>
      </c>
      <c r="K164" s="59">
        <v>1000</v>
      </c>
      <c r="L164" s="57">
        <v>1150</v>
      </c>
      <c r="M164" s="58">
        <v>850</v>
      </c>
      <c r="N164" s="59">
        <v>950</v>
      </c>
    </row>
    <row r="165" spans="1:14" ht="14.25" customHeight="1">
      <c r="A165" t="s">
        <v>42</v>
      </c>
      <c r="B165" s="6" t="s">
        <v>53</v>
      </c>
      <c r="E165" s="52" t="s">
        <v>46</v>
      </c>
      <c r="F165" s="57">
        <v>100</v>
      </c>
      <c r="G165" s="58">
        <v>100</v>
      </c>
      <c r="H165" s="59">
        <v>100</v>
      </c>
      <c r="I165" s="57">
        <v>100</v>
      </c>
      <c r="J165" s="58">
        <v>100</v>
      </c>
      <c r="K165" s="59">
        <v>100</v>
      </c>
      <c r="L165" s="57">
        <v>100</v>
      </c>
      <c r="M165" s="58">
        <v>100</v>
      </c>
      <c r="N165" s="59">
        <v>100</v>
      </c>
    </row>
    <row r="166" spans="1:14" ht="14.25" customHeight="1" thickBot="1">
      <c r="B166" s="6"/>
      <c r="E166" s="53" t="s">
        <v>85</v>
      </c>
      <c r="F166" s="61">
        <v>1400</v>
      </c>
      <c r="G166" s="62">
        <v>600</v>
      </c>
      <c r="H166" s="63">
        <v>200</v>
      </c>
      <c r="I166" s="61">
        <v>100</v>
      </c>
      <c r="J166" s="62">
        <v>60</v>
      </c>
      <c r="K166" s="63">
        <v>20</v>
      </c>
      <c r="L166" s="61">
        <v>300</v>
      </c>
      <c r="M166" s="62">
        <v>80</v>
      </c>
      <c r="N166" s="63">
        <v>30</v>
      </c>
    </row>
    <row r="167" spans="1:14" ht="14.25" customHeight="1" thickBot="1">
      <c r="A167" t="s">
        <v>43</v>
      </c>
      <c r="B167" s="6" t="s">
        <v>60</v>
      </c>
      <c r="E167" s="72"/>
      <c r="F167" s="73"/>
      <c r="G167" s="74"/>
      <c r="H167" s="75"/>
      <c r="I167" s="73"/>
      <c r="J167" s="74"/>
      <c r="K167" s="75"/>
      <c r="L167" s="73"/>
      <c r="M167" s="74"/>
      <c r="N167" s="75"/>
    </row>
    <row r="168" spans="1:14" ht="14.25" customHeight="1" thickBot="1">
      <c r="A168" t="s">
        <v>48</v>
      </c>
      <c r="B168" s="6">
        <v>40</v>
      </c>
      <c r="E168" s="50" t="s">
        <v>63</v>
      </c>
      <c r="F168" s="76"/>
      <c r="G168" s="77"/>
      <c r="H168" s="78"/>
      <c r="I168" s="76"/>
      <c r="J168" s="77"/>
      <c r="K168" s="78"/>
      <c r="L168" s="76"/>
      <c r="M168" s="77"/>
      <c r="N168" s="78"/>
    </row>
    <row r="169" spans="1:14" ht="14.25" customHeight="1">
      <c r="A169" t="s">
        <v>49</v>
      </c>
      <c r="B169" s="6" t="s">
        <v>54</v>
      </c>
      <c r="E169" s="51" t="s">
        <v>64</v>
      </c>
      <c r="F169" s="69">
        <v>6140</v>
      </c>
      <c r="G169" s="70"/>
      <c r="H169" s="71"/>
      <c r="I169" s="69"/>
      <c r="J169" s="70"/>
      <c r="K169" s="71"/>
      <c r="L169" s="69"/>
      <c r="M169" s="70"/>
      <c r="N169" s="71"/>
    </row>
    <row r="170" spans="1:14" ht="14.25" customHeight="1" thickBot="1">
      <c r="B170" s="6"/>
      <c r="E170" s="53" t="s">
        <v>65</v>
      </c>
      <c r="F170" s="61">
        <v>355</v>
      </c>
      <c r="G170" s="62">
        <v>355</v>
      </c>
      <c r="H170" s="63">
        <v>355</v>
      </c>
      <c r="I170" s="61">
        <v>355</v>
      </c>
      <c r="J170" s="62">
        <v>355</v>
      </c>
      <c r="K170" s="63">
        <v>355</v>
      </c>
      <c r="L170" s="61">
        <v>355</v>
      </c>
      <c r="M170" s="62">
        <v>355</v>
      </c>
      <c r="N170" s="63">
        <v>355</v>
      </c>
    </row>
    <row r="171" spans="1:14" ht="14.25" customHeight="1" thickBot="1">
      <c r="B171" s="6"/>
      <c r="C171" t="s">
        <v>62</v>
      </c>
      <c r="E171" s="72"/>
      <c r="F171" s="73"/>
      <c r="G171" s="74"/>
      <c r="H171" s="75"/>
      <c r="I171" s="73"/>
      <c r="J171" s="74"/>
      <c r="K171" s="75"/>
      <c r="L171" s="73"/>
      <c r="M171" s="74"/>
      <c r="N171" s="75"/>
    </row>
    <row r="172" spans="1:14" ht="14.25" customHeight="1">
      <c r="A172" t="s">
        <v>59</v>
      </c>
      <c r="B172" s="6" t="s">
        <v>61</v>
      </c>
      <c r="C172">
        <v>6495</v>
      </c>
      <c r="E172" s="51" t="s">
        <v>67</v>
      </c>
      <c r="F172" s="69">
        <f>SUM(F163:F166)</f>
        <v>3300</v>
      </c>
      <c r="G172" s="70">
        <f t="shared" ref="G172:N172" si="92">SUM(G163:G166)</f>
        <v>2800</v>
      </c>
      <c r="H172" s="71">
        <f t="shared" si="92"/>
        <v>1200</v>
      </c>
      <c r="I172" s="69">
        <f t="shared" si="92"/>
        <v>2250</v>
      </c>
      <c r="J172" s="70">
        <f t="shared" si="92"/>
        <v>2060</v>
      </c>
      <c r="K172" s="71">
        <f t="shared" si="92"/>
        <v>1120</v>
      </c>
      <c r="L172" s="69">
        <f t="shared" si="92"/>
        <v>1550</v>
      </c>
      <c r="M172" s="70">
        <f t="shared" si="92"/>
        <v>1030</v>
      </c>
      <c r="N172" s="71">
        <f t="shared" si="92"/>
        <v>1080</v>
      </c>
    </row>
    <row r="173" spans="1:14" ht="14.25" customHeight="1">
      <c r="A173">
        <v>4000</v>
      </c>
      <c r="B173" s="6"/>
      <c r="E173" s="52" t="s">
        <v>68</v>
      </c>
      <c r="F173" s="57">
        <f>SUM(F169:F170)</f>
        <v>6495</v>
      </c>
      <c r="G173" s="58">
        <f t="shared" ref="G173:N173" si="93">SUM(G169:G170)</f>
        <v>355</v>
      </c>
      <c r="H173" s="59">
        <f t="shared" si="93"/>
        <v>355</v>
      </c>
      <c r="I173" s="57">
        <f t="shared" si="93"/>
        <v>355</v>
      </c>
      <c r="J173" s="58">
        <f t="shared" si="93"/>
        <v>355</v>
      </c>
      <c r="K173" s="59">
        <f t="shared" si="93"/>
        <v>355</v>
      </c>
      <c r="L173" s="57">
        <f t="shared" si="93"/>
        <v>355</v>
      </c>
      <c r="M173" s="58">
        <f t="shared" si="93"/>
        <v>355</v>
      </c>
      <c r="N173" s="59">
        <f t="shared" si="93"/>
        <v>355</v>
      </c>
    </row>
    <row r="174" spans="1:14" ht="14.25" customHeight="1">
      <c r="B174" s="6"/>
      <c r="E174" s="52" t="s">
        <v>69</v>
      </c>
      <c r="F174" s="57">
        <f>F172-F173</f>
        <v>-3195</v>
      </c>
      <c r="G174" s="58">
        <f t="shared" ref="G174:N174" si="94">G172-G173</f>
        <v>2445</v>
      </c>
      <c r="H174" s="59">
        <f t="shared" si="94"/>
        <v>845</v>
      </c>
      <c r="I174" s="57">
        <f t="shared" si="94"/>
        <v>1895</v>
      </c>
      <c r="J174" s="58">
        <f t="shared" si="94"/>
        <v>1705</v>
      </c>
      <c r="K174" s="59">
        <f t="shared" si="94"/>
        <v>765</v>
      </c>
      <c r="L174" s="57">
        <f t="shared" si="94"/>
        <v>1195</v>
      </c>
      <c r="M174" s="58">
        <f t="shared" si="94"/>
        <v>675</v>
      </c>
      <c r="N174" s="59">
        <f t="shared" si="94"/>
        <v>725</v>
      </c>
    </row>
    <row r="175" spans="1:14" ht="14.25" customHeight="1" thickBot="1">
      <c r="B175" s="6"/>
      <c r="E175" s="53" t="s">
        <v>71</v>
      </c>
      <c r="F175" s="61">
        <f>F174</f>
        <v>-3195</v>
      </c>
      <c r="G175" s="62">
        <f>F175+G174</f>
        <v>-750</v>
      </c>
      <c r="H175" s="63">
        <f>G175+H174</f>
        <v>95</v>
      </c>
      <c r="I175" s="61">
        <f t="shared" ref="I175:N175" si="95">H175+I174</f>
        <v>1990</v>
      </c>
      <c r="J175" s="62">
        <f t="shared" si="95"/>
        <v>3695</v>
      </c>
      <c r="K175" s="63">
        <f t="shared" si="95"/>
        <v>4460</v>
      </c>
      <c r="L175" s="61">
        <f t="shared" si="95"/>
        <v>5655</v>
      </c>
      <c r="M175" s="62">
        <f t="shared" si="95"/>
        <v>6330</v>
      </c>
      <c r="N175" s="63">
        <f t="shared" si="95"/>
        <v>7055</v>
      </c>
    </row>
    <row r="176" spans="1:14" ht="14.25" customHeight="1">
      <c r="B176" s="6"/>
      <c r="E176" s="68"/>
      <c r="F176" s="68"/>
      <c r="G176" s="68"/>
      <c r="H176" s="68"/>
      <c r="I176" s="68"/>
      <c r="J176" s="68"/>
      <c r="K176" s="68"/>
      <c r="L176" s="68"/>
      <c r="M176" s="68"/>
      <c r="N176" s="68"/>
    </row>
    <row r="177" spans="1:20" ht="14.25" customHeight="1">
      <c r="A177" t="s">
        <v>44</v>
      </c>
      <c r="B177" s="6"/>
    </row>
    <row r="178" spans="1:20" ht="14.25" customHeight="1">
      <c r="A178" t="s">
        <v>45</v>
      </c>
      <c r="B178" s="6"/>
    </row>
    <row r="179" spans="1:20" ht="14.25" customHeight="1">
      <c r="A179" t="s">
        <v>46</v>
      </c>
      <c r="B179" s="6"/>
    </row>
    <row r="180" spans="1:20" ht="14.25" customHeight="1">
      <c r="A180" t="s">
        <v>50</v>
      </c>
      <c r="B180" s="6"/>
    </row>
    <row r="181" spans="1:20" ht="14.25" customHeight="1">
      <c r="A181" t="s">
        <v>47</v>
      </c>
      <c r="B181" s="6"/>
    </row>
    <row r="182" spans="1:20" ht="14.25" customHeight="1">
      <c r="B182" s="6"/>
    </row>
    <row r="183" spans="1:20" ht="14.25" customHeight="1">
      <c r="B183" s="6"/>
    </row>
    <row r="184" spans="1:20" ht="14.25" customHeight="1" thickBot="1">
      <c r="B184" s="6"/>
    </row>
    <row r="185" spans="1:20" ht="14.25" customHeight="1" thickBot="1">
      <c r="A185" t="s">
        <v>41</v>
      </c>
      <c r="B185" s="6"/>
      <c r="E185" s="50"/>
      <c r="F185" s="54" t="s">
        <v>82</v>
      </c>
      <c r="G185" s="55"/>
      <c r="H185" s="56"/>
      <c r="I185" s="54" t="s">
        <v>83</v>
      </c>
      <c r="J185" s="55"/>
      <c r="K185" s="56"/>
      <c r="L185" s="54" t="s">
        <v>84</v>
      </c>
      <c r="M185" s="55"/>
      <c r="N185" s="56"/>
      <c r="O185" s="81"/>
      <c r="P185" s="79"/>
      <c r="Q185" s="82"/>
      <c r="R185" s="81"/>
      <c r="S185" s="79"/>
      <c r="T185" s="79"/>
    </row>
    <row r="186" spans="1:20" ht="14.25" customHeight="1" thickBot="1">
      <c r="A186" t="s">
        <v>58</v>
      </c>
      <c r="B186" s="6" t="s">
        <v>51</v>
      </c>
      <c r="E186" s="67" t="s">
        <v>80</v>
      </c>
      <c r="F186" s="64" t="s">
        <v>72</v>
      </c>
      <c r="G186" s="65" t="s">
        <v>73</v>
      </c>
      <c r="H186" s="66" t="s">
        <v>74</v>
      </c>
      <c r="I186" s="64" t="s">
        <v>75</v>
      </c>
      <c r="J186" s="65" t="s">
        <v>76</v>
      </c>
      <c r="K186" s="66" t="s">
        <v>77</v>
      </c>
      <c r="L186" s="64" t="s">
        <v>78</v>
      </c>
      <c r="M186" s="65" t="s">
        <v>79</v>
      </c>
      <c r="N186" s="66" t="s">
        <v>81</v>
      </c>
      <c r="O186" s="80"/>
      <c r="P186" s="80"/>
      <c r="Q186" s="80"/>
      <c r="R186" s="80"/>
      <c r="S186" s="80"/>
      <c r="T186" s="80"/>
    </row>
    <row r="187" spans="1:20" ht="14.25" customHeight="1" thickBot="1">
      <c r="A187" t="s">
        <v>56</v>
      </c>
      <c r="B187" s="6" t="s">
        <v>57</v>
      </c>
      <c r="E187" s="50" t="s">
        <v>44</v>
      </c>
      <c r="F187" s="76"/>
      <c r="G187" s="77"/>
      <c r="H187" s="78"/>
      <c r="I187" s="76"/>
      <c r="J187" s="77"/>
      <c r="K187" s="78"/>
      <c r="L187" s="76"/>
      <c r="M187" s="77"/>
      <c r="N187" s="78"/>
      <c r="O187" s="80"/>
      <c r="P187" s="80"/>
      <c r="Q187" s="80"/>
      <c r="R187" s="80"/>
      <c r="S187" s="80"/>
      <c r="T187" s="80"/>
    </row>
    <row r="188" spans="1:20" ht="14.25" customHeight="1">
      <c r="A188" t="s">
        <v>52</v>
      </c>
      <c r="B188" s="6" t="s">
        <v>55</v>
      </c>
      <c r="E188" s="51" t="s">
        <v>70</v>
      </c>
      <c r="F188" s="69">
        <v>1000</v>
      </c>
      <c r="G188" s="70"/>
      <c r="H188" s="71"/>
      <c r="I188" s="69">
        <v>1000</v>
      </c>
      <c r="J188" s="70"/>
      <c r="K188" s="71"/>
      <c r="L188" s="69">
        <v>1000</v>
      </c>
      <c r="M188" s="70"/>
      <c r="N188" s="71"/>
      <c r="O188" s="80"/>
      <c r="P188" s="80"/>
      <c r="Q188" s="80"/>
      <c r="R188" s="80"/>
      <c r="S188" s="80"/>
      <c r="T188" s="80"/>
    </row>
    <row r="189" spans="1:20" ht="14.25" customHeight="1">
      <c r="A189" t="s">
        <v>42</v>
      </c>
      <c r="B189" s="6" t="s">
        <v>53</v>
      </c>
      <c r="E189" s="52" t="s">
        <v>66</v>
      </c>
      <c r="F189" s="60">
        <v>600</v>
      </c>
      <c r="G189" s="58">
        <v>700</v>
      </c>
      <c r="H189" s="59">
        <v>500</v>
      </c>
      <c r="I189" s="57">
        <v>550</v>
      </c>
      <c r="J189" s="58">
        <v>625</v>
      </c>
      <c r="K189" s="59">
        <v>525</v>
      </c>
      <c r="L189" s="57">
        <v>600</v>
      </c>
      <c r="M189" s="58">
        <v>670</v>
      </c>
      <c r="N189" s="59">
        <v>500</v>
      </c>
      <c r="O189" s="80"/>
      <c r="P189" s="80"/>
      <c r="Q189" s="80"/>
      <c r="R189" s="80"/>
      <c r="S189" s="80"/>
      <c r="T189" s="80"/>
    </row>
    <row r="190" spans="1:20" ht="14.25" customHeight="1">
      <c r="B190" s="6"/>
      <c r="E190" s="52" t="s">
        <v>46</v>
      </c>
      <c r="F190" s="57">
        <v>0</v>
      </c>
      <c r="G190" s="58">
        <v>0</v>
      </c>
      <c r="H190" s="59">
        <v>0</v>
      </c>
      <c r="I190" s="83">
        <v>0</v>
      </c>
      <c r="J190" s="58">
        <v>0</v>
      </c>
      <c r="K190" s="59">
        <v>0</v>
      </c>
      <c r="L190" s="83">
        <v>0</v>
      </c>
      <c r="M190" s="58">
        <v>0</v>
      </c>
      <c r="N190" s="59">
        <v>0</v>
      </c>
      <c r="O190" s="80"/>
      <c r="P190" s="80"/>
      <c r="Q190" s="80"/>
      <c r="R190" s="80"/>
      <c r="S190" s="80"/>
      <c r="T190" s="80"/>
    </row>
    <row r="191" spans="1:20" ht="14.25" customHeight="1" thickBot="1">
      <c r="A191" t="s">
        <v>43</v>
      </c>
      <c r="B191" s="6" t="s">
        <v>60</v>
      </c>
      <c r="E191" s="53" t="s">
        <v>85</v>
      </c>
      <c r="F191" s="61">
        <v>500</v>
      </c>
      <c r="G191" s="62">
        <v>400</v>
      </c>
      <c r="H191" s="63">
        <v>200</v>
      </c>
      <c r="I191" s="61">
        <v>50</v>
      </c>
      <c r="J191" s="62">
        <v>30</v>
      </c>
      <c r="K191" s="63">
        <v>0</v>
      </c>
      <c r="L191" s="61">
        <v>20</v>
      </c>
      <c r="M191" s="62">
        <v>24</v>
      </c>
      <c r="N191" s="63">
        <v>14</v>
      </c>
      <c r="O191" s="80"/>
      <c r="P191" s="80"/>
      <c r="Q191" s="80"/>
      <c r="R191" s="80"/>
      <c r="S191" s="80"/>
      <c r="T191" s="80"/>
    </row>
    <row r="192" spans="1:20" ht="14.25" customHeight="1" thickBot="1">
      <c r="A192" t="s">
        <v>48</v>
      </c>
      <c r="B192" s="6">
        <v>40</v>
      </c>
      <c r="E192" s="72"/>
      <c r="F192" s="73"/>
      <c r="G192" s="74"/>
      <c r="H192" s="75"/>
      <c r="I192" s="73"/>
      <c r="J192" s="74"/>
      <c r="K192" s="75"/>
      <c r="L192" s="73"/>
      <c r="M192" s="74"/>
      <c r="N192" s="75"/>
      <c r="O192" s="80"/>
      <c r="P192" s="80"/>
      <c r="Q192" s="80"/>
      <c r="R192" s="80"/>
      <c r="S192" s="80"/>
      <c r="T192" s="80"/>
    </row>
    <row r="193" spans="1:20" ht="14.25" customHeight="1" thickBot="1">
      <c r="A193" t="s">
        <v>49</v>
      </c>
      <c r="B193" s="6" t="s">
        <v>54</v>
      </c>
      <c r="E193" s="50" t="s">
        <v>63</v>
      </c>
      <c r="F193" s="76"/>
      <c r="G193" s="77"/>
      <c r="H193" s="78"/>
      <c r="I193" s="76"/>
      <c r="J193" s="77"/>
      <c r="K193" s="78"/>
      <c r="L193" s="76"/>
      <c r="M193" s="77"/>
      <c r="N193" s="78"/>
      <c r="O193" s="80"/>
      <c r="P193" s="80"/>
      <c r="Q193" s="80"/>
      <c r="R193" s="80"/>
      <c r="S193" s="80"/>
      <c r="T193" s="80"/>
    </row>
    <row r="194" spans="1:20" ht="14.25" customHeight="1">
      <c r="B194" s="6"/>
      <c r="E194" s="51" t="s">
        <v>64</v>
      </c>
      <c r="F194" s="69">
        <v>6140</v>
      </c>
      <c r="G194" s="70"/>
      <c r="H194" s="71"/>
      <c r="I194" s="69"/>
      <c r="J194" s="70"/>
      <c r="K194" s="71"/>
      <c r="L194" s="69"/>
      <c r="M194" s="70"/>
      <c r="N194" s="71"/>
      <c r="O194" s="80"/>
      <c r="P194" s="80"/>
      <c r="Q194" s="80"/>
      <c r="R194" s="80"/>
      <c r="S194" s="80"/>
      <c r="T194" s="80"/>
    </row>
    <row r="195" spans="1:20" ht="14.25" customHeight="1" thickBot="1">
      <c r="B195" s="6"/>
      <c r="C195" t="s">
        <v>62</v>
      </c>
      <c r="E195" s="53" t="s">
        <v>65</v>
      </c>
      <c r="F195" s="61">
        <v>355</v>
      </c>
      <c r="G195" s="62">
        <v>355</v>
      </c>
      <c r="H195" s="63">
        <v>355</v>
      </c>
      <c r="I195" s="61">
        <v>355</v>
      </c>
      <c r="J195" s="62">
        <v>355</v>
      </c>
      <c r="K195" s="63">
        <v>355</v>
      </c>
      <c r="L195" s="61">
        <v>355</v>
      </c>
      <c r="M195" s="62">
        <v>355</v>
      </c>
      <c r="N195" s="63">
        <v>355</v>
      </c>
      <c r="O195" s="80"/>
      <c r="P195" s="80"/>
      <c r="Q195" s="80"/>
      <c r="R195" s="80"/>
      <c r="S195" s="80"/>
      <c r="T195" s="80"/>
    </row>
    <row r="196" spans="1:20" ht="14.25" customHeight="1" thickBot="1">
      <c r="A196" t="s">
        <v>59</v>
      </c>
      <c r="B196" s="6" t="s">
        <v>61</v>
      </c>
      <c r="C196">
        <v>6495</v>
      </c>
      <c r="E196" s="72"/>
      <c r="F196" s="73"/>
      <c r="G196" s="74"/>
      <c r="H196" s="75"/>
      <c r="I196" s="73"/>
      <c r="J196" s="74"/>
      <c r="K196" s="75"/>
      <c r="L196" s="73"/>
      <c r="M196" s="74"/>
      <c r="N196" s="75"/>
      <c r="O196" s="80"/>
      <c r="P196" s="80"/>
      <c r="Q196" s="80"/>
      <c r="R196" s="80"/>
      <c r="S196" s="80"/>
      <c r="T196" s="80"/>
    </row>
    <row r="197" spans="1:20" ht="14.25" customHeight="1">
      <c r="A197">
        <v>3500</v>
      </c>
      <c r="B197" s="6"/>
      <c r="E197" s="51" t="s">
        <v>67</v>
      </c>
      <c r="F197" s="69">
        <f>SUM(F188:F191)</f>
        <v>2100</v>
      </c>
      <c r="G197" s="70">
        <f t="shared" ref="G197:N197" si="96">SUM(G188:G191)</f>
        <v>1100</v>
      </c>
      <c r="H197" s="71">
        <f t="shared" si="96"/>
        <v>700</v>
      </c>
      <c r="I197" s="69">
        <f t="shared" si="96"/>
        <v>1600</v>
      </c>
      <c r="J197" s="70">
        <f t="shared" si="96"/>
        <v>655</v>
      </c>
      <c r="K197" s="71">
        <f t="shared" si="96"/>
        <v>525</v>
      </c>
      <c r="L197" s="69">
        <f t="shared" si="96"/>
        <v>1620</v>
      </c>
      <c r="M197" s="70">
        <f t="shared" si="96"/>
        <v>694</v>
      </c>
      <c r="N197" s="71">
        <f t="shared" si="96"/>
        <v>514</v>
      </c>
      <c r="O197" s="80"/>
      <c r="P197" s="80"/>
      <c r="Q197" s="80"/>
      <c r="R197" s="80"/>
      <c r="S197" s="80"/>
      <c r="T197" s="80"/>
    </row>
    <row r="198" spans="1:20" ht="14.25" customHeight="1">
      <c r="B198" s="6"/>
      <c r="E198" s="52" t="s">
        <v>68</v>
      </c>
      <c r="F198" s="57">
        <f>SUM(F194:F195)</f>
        <v>6495</v>
      </c>
      <c r="G198" s="58">
        <f t="shared" ref="G198:N198" si="97">SUM(G194:G195)</f>
        <v>355</v>
      </c>
      <c r="H198" s="59">
        <f t="shared" si="97"/>
        <v>355</v>
      </c>
      <c r="I198" s="57">
        <f t="shared" si="97"/>
        <v>355</v>
      </c>
      <c r="J198" s="58">
        <f t="shared" si="97"/>
        <v>355</v>
      </c>
      <c r="K198" s="59">
        <f t="shared" si="97"/>
        <v>355</v>
      </c>
      <c r="L198" s="57">
        <f t="shared" si="97"/>
        <v>355</v>
      </c>
      <c r="M198" s="58">
        <f t="shared" si="97"/>
        <v>355</v>
      </c>
      <c r="N198" s="59">
        <f t="shared" si="97"/>
        <v>355</v>
      </c>
      <c r="O198" s="80"/>
      <c r="P198" s="80"/>
      <c r="Q198" s="80"/>
      <c r="R198" s="80"/>
      <c r="S198" s="80"/>
      <c r="T198" s="80"/>
    </row>
    <row r="199" spans="1:20" ht="14.25" customHeight="1">
      <c r="B199" s="6"/>
      <c r="E199" s="52" t="s">
        <v>69</v>
      </c>
      <c r="F199" s="57">
        <f>F197-F198</f>
        <v>-4395</v>
      </c>
      <c r="G199" s="58">
        <f t="shared" ref="G199" si="98">G197-G198</f>
        <v>745</v>
      </c>
      <c r="H199" s="59">
        <f t="shared" ref="H199" si="99">H197-H198</f>
        <v>345</v>
      </c>
      <c r="I199" s="57">
        <f t="shared" ref="I199" si="100">I197-I198</f>
        <v>1245</v>
      </c>
      <c r="J199" s="58">
        <f t="shared" ref="J199" si="101">J197-J198</f>
        <v>300</v>
      </c>
      <c r="K199" s="59">
        <f t="shared" ref="K199" si="102">K197-K198</f>
        <v>170</v>
      </c>
      <c r="L199" s="57">
        <f t="shared" ref="L199" si="103">L197-L198</f>
        <v>1265</v>
      </c>
      <c r="M199" s="58">
        <f t="shared" ref="M199" si="104">M197-M198</f>
        <v>339</v>
      </c>
      <c r="N199" s="59">
        <f t="shared" ref="N199" si="105">N197-N198</f>
        <v>159</v>
      </c>
      <c r="O199" s="80"/>
      <c r="P199" s="80"/>
      <c r="Q199" s="80"/>
      <c r="R199" s="80"/>
      <c r="S199" s="80"/>
      <c r="T199" s="80"/>
    </row>
    <row r="200" spans="1:20" ht="14.25" customHeight="1" thickBot="1">
      <c r="B200" s="6"/>
      <c r="E200" s="53" t="s">
        <v>71</v>
      </c>
      <c r="F200" s="61">
        <f>F199</f>
        <v>-4395</v>
      </c>
      <c r="G200" s="62">
        <f>F200+G199</f>
        <v>-3650</v>
      </c>
      <c r="H200" s="63">
        <f>G200+H199</f>
        <v>-3305</v>
      </c>
      <c r="I200" s="61">
        <f t="shared" ref="I200" si="106">H200+I199</f>
        <v>-2060</v>
      </c>
      <c r="J200" s="62">
        <f t="shared" ref="J200" si="107">I200+J199</f>
        <v>-1760</v>
      </c>
      <c r="K200" s="63">
        <f t="shared" ref="K200" si="108">J200+K199</f>
        <v>-1590</v>
      </c>
      <c r="L200" s="61">
        <f t="shared" ref="L200" si="109">K200+L199</f>
        <v>-325</v>
      </c>
      <c r="M200" s="62">
        <f t="shared" ref="M200" si="110">L200+M199</f>
        <v>14</v>
      </c>
      <c r="N200" s="63">
        <f t="shared" ref="N200" si="111">M200+N199</f>
        <v>173</v>
      </c>
      <c r="O200" s="80"/>
      <c r="P200" s="80"/>
      <c r="Q200" s="80"/>
      <c r="R200" s="80"/>
      <c r="S200" s="80"/>
      <c r="T200" s="80"/>
    </row>
    <row r="201" spans="1:20" ht="14.25" customHeight="1">
      <c r="A201" t="s">
        <v>44</v>
      </c>
      <c r="B201" s="6"/>
    </row>
    <row r="202" spans="1:20" ht="14.25" customHeight="1">
      <c r="A202" t="s">
        <v>45</v>
      </c>
      <c r="B202" s="6"/>
    </row>
    <row r="203" spans="1:20" ht="14.25" customHeight="1">
      <c r="A203" t="s">
        <v>46</v>
      </c>
      <c r="B203" s="6"/>
    </row>
    <row r="204" spans="1:20" ht="14.25" customHeight="1">
      <c r="A204" t="s">
        <v>50</v>
      </c>
      <c r="B204" s="6"/>
    </row>
    <row r="205" spans="1:20" ht="14.25" customHeight="1">
      <c r="A205" t="s">
        <v>47</v>
      </c>
      <c r="B205" s="6"/>
    </row>
    <row r="206" spans="1:20" ht="14.25" customHeight="1">
      <c r="B206" s="6"/>
    </row>
    <row r="207" spans="1:20" ht="14.25" customHeight="1">
      <c r="B207" s="6"/>
    </row>
    <row r="208" spans="1:20" ht="14.25" customHeight="1">
      <c r="B208" s="6"/>
    </row>
    <row r="209" spans="1:14" ht="14.25" customHeight="1">
      <c r="B209" s="6"/>
    </row>
    <row r="210" spans="1:14" ht="14.25" customHeight="1" thickBot="1">
      <c r="B210" s="6"/>
    </row>
    <row r="211" spans="1:14" ht="14.25" customHeight="1" thickBot="1">
      <c r="B211" s="6"/>
      <c r="E211" s="50"/>
      <c r="F211" s="54" t="s">
        <v>82</v>
      </c>
      <c r="G211" s="55"/>
      <c r="H211" s="56"/>
      <c r="I211" s="54" t="s">
        <v>83</v>
      </c>
      <c r="J211" s="55"/>
      <c r="K211" s="56"/>
      <c r="L211" s="54" t="s">
        <v>84</v>
      </c>
      <c r="M211" s="55"/>
      <c r="N211" s="56"/>
    </row>
    <row r="212" spans="1:14" ht="14.25" customHeight="1" thickBot="1">
      <c r="A212" t="s">
        <v>41</v>
      </c>
      <c r="B212" s="6"/>
      <c r="E212" s="67" t="s">
        <v>80</v>
      </c>
      <c r="F212" s="64" t="s">
        <v>72</v>
      </c>
      <c r="G212" s="65" t="s">
        <v>73</v>
      </c>
      <c r="H212" s="66" t="s">
        <v>74</v>
      </c>
      <c r="I212" s="64" t="s">
        <v>75</v>
      </c>
      <c r="J212" s="65" t="s">
        <v>76</v>
      </c>
      <c r="K212" s="66" t="s">
        <v>77</v>
      </c>
      <c r="L212" s="64" t="s">
        <v>78</v>
      </c>
      <c r="M212" s="65" t="s">
        <v>79</v>
      </c>
      <c r="N212" s="66" t="s">
        <v>81</v>
      </c>
    </row>
    <row r="213" spans="1:14" ht="14.25" customHeight="1" thickBot="1">
      <c r="A213" t="s">
        <v>58</v>
      </c>
      <c r="B213" s="6" t="s">
        <v>51</v>
      </c>
      <c r="E213" s="50" t="s">
        <v>44</v>
      </c>
      <c r="F213" s="76"/>
      <c r="G213" s="77"/>
      <c r="H213" s="78"/>
      <c r="I213" s="76"/>
      <c r="J213" s="77"/>
      <c r="K213" s="78"/>
      <c r="L213" s="76"/>
      <c r="M213" s="77"/>
      <c r="N213" s="78"/>
    </row>
    <row r="214" spans="1:14" ht="14.25" customHeight="1">
      <c r="A214" t="s">
        <v>56</v>
      </c>
      <c r="B214" s="6" t="s">
        <v>57</v>
      </c>
      <c r="E214" s="51" t="s">
        <v>70</v>
      </c>
      <c r="F214" s="69">
        <v>1250</v>
      </c>
      <c r="G214" s="70">
        <v>1250</v>
      </c>
      <c r="H214" s="71">
        <v>1250</v>
      </c>
      <c r="I214" s="69">
        <v>1250</v>
      </c>
      <c r="J214" s="70"/>
      <c r="K214" s="71"/>
      <c r="L214" s="69">
        <v>1000</v>
      </c>
      <c r="M214" s="70">
        <v>1000</v>
      </c>
      <c r="N214" s="71">
        <v>1000</v>
      </c>
    </row>
    <row r="215" spans="1:14" ht="14.25" customHeight="1">
      <c r="A215" t="s">
        <v>52</v>
      </c>
      <c r="B215" s="6" t="s">
        <v>55</v>
      </c>
      <c r="E215" s="52" t="s">
        <v>66</v>
      </c>
      <c r="F215" s="86">
        <v>1000</v>
      </c>
      <c r="G215" s="58">
        <v>1750</v>
      </c>
      <c r="H215" s="59">
        <v>1200</v>
      </c>
      <c r="I215" s="57">
        <v>1300</v>
      </c>
      <c r="J215" s="58">
        <v>2000</v>
      </c>
      <c r="K215" s="59">
        <v>1400</v>
      </c>
      <c r="L215" s="57">
        <v>2450</v>
      </c>
      <c r="M215" s="58">
        <v>3150</v>
      </c>
      <c r="N215" s="59">
        <v>2250</v>
      </c>
    </row>
    <row r="216" spans="1:14" ht="14.25" customHeight="1">
      <c r="A216" t="s">
        <v>42</v>
      </c>
      <c r="B216" s="6" t="s">
        <v>53</v>
      </c>
      <c r="E216" s="52" t="s">
        <v>46</v>
      </c>
      <c r="F216" s="57">
        <v>100</v>
      </c>
      <c r="G216" s="58">
        <v>100</v>
      </c>
      <c r="H216" s="59">
        <v>100</v>
      </c>
      <c r="I216" s="57">
        <v>100</v>
      </c>
      <c r="J216" s="58">
        <v>100</v>
      </c>
      <c r="K216" s="59">
        <v>100</v>
      </c>
      <c r="L216" s="57">
        <v>100</v>
      </c>
      <c r="M216" s="58">
        <v>100</v>
      </c>
      <c r="N216" s="59">
        <v>100</v>
      </c>
    </row>
    <row r="217" spans="1:14" ht="14.25" customHeight="1" thickBot="1">
      <c r="B217" s="6"/>
      <c r="E217" s="53" t="s">
        <v>85</v>
      </c>
      <c r="F217" s="61">
        <v>2000</v>
      </c>
      <c r="G217" s="62">
        <v>1000</v>
      </c>
      <c r="H217" s="63">
        <v>300</v>
      </c>
      <c r="I217" s="61">
        <v>500</v>
      </c>
      <c r="J217" s="62">
        <v>250</v>
      </c>
      <c r="K217" s="63">
        <v>150</v>
      </c>
      <c r="L217" s="61">
        <v>300</v>
      </c>
      <c r="M217" s="62">
        <v>80</v>
      </c>
      <c r="N217" s="63">
        <v>30</v>
      </c>
    </row>
    <row r="218" spans="1:14" ht="14.25" customHeight="1" thickBot="1">
      <c r="A218" t="s">
        <v>43</v>
      </c>
      <c r="B218" s="6" t="s">
        <v>60</v>
      </c>
      <c r="E218" s="72"/>
      <c r="F218" s="73"/>
      <c r="G218" s="74"/>
      <c r="H218" s="75"/>
      <c r="I218" s="73"/>
      <c r="J218" s="74"/>
      <c r="K218" s="75"/>
      <c r="L218" s="73"/>
      <c r="M218" s="74"/>
      <c r="N218" s="75"/>
    </row>
    <row r="219" spans="1:14" ht="14.25" customHeight="1" thickBot="1">
      <c r="A219" t="s">
        <v>48</v>
      </c>
      <c r="B219" s="6">
        <v>40</v>
      </c>
      <c r="E219" s="50" t="s">
        <v>63</v>
      </c>
      <c r="F219" s="76"/>
      <c r="G219" s="77"/>
      <c r="H219" s="78"/>
      <c r="I219" s="76"/>
      <c r="J219" s="77"/>
      <c r="K219" s="78"/>
      <c r="L219" s="76"/>
      <c r="M219" s="77"/>
      <c r="N219" s="78"/>
    </row>
    <row r="220" spans="1:14" ht="14.25" customHeight="1">
      <c r="A220" t="s">
        <v>49</v>
      </c>
      <c r="B220" s="6" t="s">
        <v>54</v>
      </c>
      <c r="E220" s="85" t="s">
        <v>86</v>
      </c>
      <c r="F220" s="84">
        <v>6140</v>
      </c>
      <c r="G220" s="70"/>
      <c r="H220" s="71"/>
      <c r="I220" s="84"/>
      <c r="J220" s="70">
        <v>3000</v>
      </c>
      <c r="K220" s="71"/>
      <c r="L220" s="84"/>
      <c r="M220" s="70"/>
      <c r="N220" s="71"/>
    </row>
    <row r="221" spans="1:14" ht="14.25" customHeight="1">
      <c r="B221" s="6"/>
      <c r="E221" s="52" t="s">
        <v>65</v>
      </c>
      <c r="F221" s="83">
        <v>355</v>
      </c>
      <c r="G221" s="58">
        <v>355</v>
      </c>
      <c r="H221" s="59">
        <v>355</v>
      </c>
      <c r="I221" s="83">
        <v>355</v>
      </c>
      <c r="J221" s="58">
        <v>355</v>
      </c>
      <c r="K221" s="59">
        <v>355</v>
      </c>
      <c r="L221" s="83">
        <v>355</v>
      </c>
      <c r="M221" s="58">
        <v>355</v>
      </c>
      <c r="N221" s="59">
        <v>355</v>
      </c>
    </row>
    <row r="222" spans="1:14" ht="14.25" customHeight="1" thickBot="1">
      <c r="B222" s="6"/>
      <c r="C222" t="s">
        <v>62</v>
      </c>
      <c r="E222" s="72"/>
      <c r="F222" s="73"/>
      <c r="G222" s="74"/>
      <c r="H222" s="75"/>
      <c r="I222" s="73"/>
      <c r="J222" s="74"/>
      <c r="K222" s="75"/>
      <c r="L222" s="73"/>
      <c r="M222" s="74"/>
      <c r="N222" s="75"/>
    </row>
    <row r="223" spans="1:14" ht="14.25" customHeight="1">
      <c r="A223" t="s">
        <v>59</v>
      </c>
      <c r="B223" s="6" t="s">
        <v>61</v>
      </c>
      <c r="C223">
        <v>6495</v>
      </c>
      <c r="E223" s="51" t="s">
        <v>67</v>
      </c>
      <c r="F223" s="69">
        <f>SUM(F214:F217)</f>
        <v>4350</v>
      </c>
      <c r="G223" s="70">
        <f>SUM(G214:G217)</f>
        <v>4100</v>
      </c>
      <c r="H223" s="71">
        <f>SUM(H214:H217)</f>
        <v>2850</v>
      </c>
      <c r="I223" s="69">
        <f>SUM(I214:I217)</f>
        <v>3150</v>
      </c>
      <c r="J223" s="70">
        <f>SUM(J214:J217)</f>
        <v>2350</v>
      </c>
      <c r="K223" s="71">
        <f>SUM(K214:K217)</f>
        <v>1650</v>
      </c>
      <c r="L223" s="69">
        <f>SUM(L214:L217)</f>
        <v>3850</v>
      </c>
      <c r="M223" s="70">
        <f>SUM(M214:M217)</f>
        <v>4330</v>
      </c>
      <c r="N223" s="71">
        <f>SUM(N214:N217)</f>
        <v>3380</v>
      </c>
    </row>
    <row r="224" spans="1:14" ht="14.25" customHeight="1">
      <c r="A224">
        <v>4000</v>
      </c>
      <c r="B224" s="6"/>
      <c r="E224" s="52" t="s">
        <v>68</v>
      </c>
      <c r="F224" s="57">
        <f>SUM(F220:F221)</f>
        <v>6495</v>
      </c>
      <c r="G224" s="58">
        <f>SUM(G220:G221)</f>
        <v>355</v>
      </c>
      <c r="H224" s="59">
        <f>SUM(H220:H221)</f>
        <v>355</v>
      </c>
      <c r="I224" s="57">
        <f>SUM(I220:I221)</f>
        <v>355</v>
      </c>
      <c r="J224" s="58">
        <f>SUM(J220:J221)</f>
        <v>3355</v>
      </c>
      <c r="K224" s="59">
        <f>SUM(K220:K221)</f>
        <v>355</v>
      </c>
      <c r="L224" s="57">
        <f>SUM(L220:L221)</f>
        <v>355</v>
      </c>
      <c r="M224" s="58">
        <f>SUM(M220:M221)</f>
        <v>355</v>
      </c>
      <c r="N224" s="59">
        <f>SUM(N220:N221)</f>
        <v>355</v>
      </c>
    </row>
    <row r="225" spans="1:14" ht="14.25" customHeight="1">
      <c r="B225" s="6"/>
      <c r="E225" s="52" t="s">
        <v>69</v>
      </c>
      <c r="F225" s="57">
        <f>F223-F224</f>
        <v>-2145</v>
      </c>
      <c r="G225" s="58">
        <f>G223-G224</f>
        <v>3745</v>
      </c>
      <c r="H225" s="59">
        <f t="shared" ref="H225" si="112">H223-H224</f>
        <v>2495</v>
      </c>
      <c r="I225" s="57">
        <f t="shared" ref="I225" si="113">I223-I224</f>
        <v>2795</v>
      </c>
      <c r="J225" s="58">
        <f t="shared" ref="J225" si="114">J223-J224</f>
        <v>-1005</v>
      </c>
      <c r="K225" s="59">
        <f t="shared" ref="K225" si="115">K223-K224</f>
        <v>1295</v>
      </c>
      <c r="L225" s="57">
        <f t="shared" ref="L225" si="116">L223-L224</f>
        <v>3495</v>
      </c>
      <c r="M225" s="58">
        <f t="shared" ref="M225" si="117">M223-M224</f>
        <v>3975</v>
      </c>
      <c r="N225" s="59">
        <f t="shared" ref="N225" si="118">N223-N224</f>
        <v>3025</v>
      </c>
    </row>
    <row r="226" spans="1:14" ht="14.25" customHeight="1" thickBot="1">
      <c r="B226" s="6"/>
      <c r="E226" s="53" t="s">
        <v>71</v>
      </c>
      <c r="F226" s="61">
        <f>F225</f>
        <v>-2145</v>
      </c>
      <c r="G226" s="62">
        <f>F226+G225</f>
        <v>1600</v>
      </c>
      <c r="H226" s="63">
        <f>G226+H225</f>
        <v>4095</v>
      </c>
      <c r="I226" s="61">
        <f t="shared" ref="I226" si="119">H226+I225</f>
        <v>6890</v>
      </c>
      <c r="J226" s="62">
        <f t="shared" ref="J226" si="120">I226+J225</f>
        <v>5885</v>
      </c>
      <c r="K226" s="63">
        <f t="shared" ref="K226" si="121">J226+K225</f>
        <v>7180</v>
      </c>
      <c r="L226" s="61">
        <f t="shared" ref="L226" si="122">K226+L225</f>
        <v>10675</v>
      </c>
      <c r="M226" s="62">
        <f t="shared" ref="M226" si="123">L226+M225</f>
        <v>14650</v>
      </c>
      <c r="N226" s="63">
        <f t="shared" ref="N226" si="124">M226+N225</f>
        <v>17675</v>
      </c>
    </row>
    <row r="227" spans="1:14" ht="14.25" customHeight="1">
      <c r="B227" s="6"/>
    </row>
    <row r="228" spans="1:14" ht="14.25" customHeight="1">
      <c r="A228" t="s">
        <v>44</v>
      </c>
      <c r="B228" s="6"/>
    </row>
    <row r="229" spans="1:14" ht="14.25" customHeight="1">
      <c r="A229" t="s">
        <v>45</v>
      </c>
      <c r="B229" s="6"/>
    </row>
    <row r="230" spans="1:14" ht="14.25" customHeight="1">
      <c r="A230" t="s">
        <v>46</v>
      </c>
      <c r="B230" s="6"/>
    </row>
    <row r="231" spans="1:14" ht="14.25" customHeight="1">
      <c r="A231" t="s">
        <v>50</v>
      </c>
      <c r="B231" s="6"/>
    </row>
    <row r="232" spans="1:14" ht="14.25" customHeight="1">
      <c r="A232" t="s">
        <v>47</v>
      </c>
      <c r="B232" s="6"/>
    </row>
    <row r="233" spans="1:14" ht="14.25" customHeight="1">
      <c r="B233" s="6"/>
    </row>
    <row r="234" spans="1:14" ht="14.25" customHeight="1">
      <c r="B234" s="6"/>
    </row>
    <row r="235" spans="1:14" ht="14.25" customHeight="1">
      <c r="B235" s="6"/>
    </row>
    <row r="236" spans="1:14" ht="14.25" customHeight="1">
      <c r="B236" s="6"/>
    </row>
    <row r="237" spans="1:14" ht="14.25" customHeight="1">
      <c r="B237" s="6"/>
    </row>
    <row r="238" spans="1:14" ht="14.25" customHeight="1">
      <c r="B238" s="6"/>
    </row>
    <row r="239" spans="1:14" ht="14.25" customHeight="1">
      <c r="B239" s="6"/>
    </row>
    <row r="240" spans="1:14" ht="14.25" customHeight="1">
      <c r="B240" s="6"/>
    </row>
    <row r="241" spans="2:2" ht="14.25" customHeight="1">
      <c r="B241" s="6"/>
    </row>
    <row r="242" spans="2:2" ht="14.25" customHeight="1">
      <c r="B242" s="6"/>
    </row>
    <row r="243" spans="2:2" ht="14.25" customHeight="1">
      <c r="B243" s="6"/>
    </row>
    <row r="244" spans="2:2" ht="14.25" customHeight="1">
      <c r="B244" s="6"/>
    </row>
    <row r="245" spans="2:2" ht="14.25" customHeight="1">
      <c r="B245" s="6"/>
    </row>
    <row r="246" spans="2:2" ht="14.25" customHeight="1">
      <c r="B246" s="6"/>
    </row>
    <row r="247" spans="2:2" ht="14.25" customHeight="1">
      <c r="B247" s="6"/>
    </row>
    <row r="248" spans="2:2" ht="14.25" customHeight="1">
      <c r="B248" s="6"/>
    </row>
    <row r="249" spans="2:2" ht="14.25" customHeight="1">
      <c r="B249" s="6"/>
    </row>
    <row r="250" spans="2:2" ht="14.25" customHeight="1">
      <c r="B250" s="6"/>
    </row>
    <row r="251" spans="2:2" ht="14.25" customHeight="1">
      <c r="B251" s="6"/>
    </row>
    <row r="252" spans="2:2" ht="14.25" customHeight="1">
      <c r="B252" s="6"/>
    </row>
    <row r="253" spans="2:2" ht="14.25" customHeight="1">
      <c r="B253" s="6"/>
    </row>
    <row r="254" spans="2:2" ht="14.25" customHeight="1">
      <c r="B254" s="6"/>
    </row>
    <row r="255" spans="2:2" ht="14.25" customHeight="1">
      <c r="B255" s="6"/>
    </row>
    <row r="256" spans="2:2" ht="14.25" customHeight="1">
      <c r="B256" s="6"/>
    </row>
    <row r="257" spans="2:2" ht="14.25" customHeight="1">
      <c r="B257" s="6"/>
    </row>
    <row r="258" spans="2:2" ht="14.25" customHeight="1">
      <c r="B258" s="6"/>
    </row>
    <row r="259" spans="2:2" ht="14.25" customHeight="1">
      <c r="B259" s="6"/>
    </row>
    <row r="260" spans="2:2" ht="14.25" customHeight="1">
      <c r="B260" s="6"/>
    </row>
    <row r="261" spans="2:2" ht="14.25" customHeight="1">
      <c r="B261" s="6"/>
    </row>
    <row r="262" spans="2:2" ht="14.25" customHeight="1">
      <c r="B262" s="6"/>
    </row>
    <row r="263" spans="2:2" ht="14.25" customHeight="1">
      <c r="B263" s="6"/>
    </row>
    <row r="264" spans="2:2" ht="14.25" customHeight="1">
      <c r="B264" s="6"/>
    </row>
    <row r="265" spans="2:2" ht="14.25" customHeight="1">
      <c r="B265" s="6"/>
    </row>
    <row r="266" spans="2:2" ht="14.25" customHeight="1">
      <c r="B266" s="6"/>
    </row>
    <row r="267" spans="2:2" ht="14.25" customHeight="1">
      <c r="B267" s="6"/>
    </row>
    <row r="268" spans="2:2" ht="14.25" customHeight="1">
      <c r="B268" s="6"/>
    </row>
    <row r="269" spans="2:2" ht="14.25" customHeight="1">
      <c r="B269" s="6"/>
    </row>
    <row r="270" spans="2:2" ht="14.25" customHeight="1">
      <c r="B270" s="6"/>
    </row>
    <row r="271" spans="2:2" ht="14.25" customHeight="1">
      <c r="B271" s="6"/>
    </row>
    <row r="272" spans="2:2" ht="14.25" customHeight="1">
      <c r="B272" s="6"/>
    </row>
    <row r="273" spans="2:2" ht="14.25" customHeight="1">
      <c r="B273" s="6"/>
    </row>
    <row r="274" spans="2:2" ht="14.25" customHeight="1">
      <c r="B274" s="6"/>
    </row>
    <row r="275" spans="2:2" ht="14.25" customHeight="1">
      <c r="B275" s="6"/>
    </row>
    <row r="276" spans="2:2" ht="14.25" customHeight="1">
      <c r="B276" s="6"/>
    </row>
    <row r="277" spans="2:2" ht="14.25" customHeight="1">
      <c r="B277" s="6"/>
    </row>
    <row r="278" spans="2:2" ht="14.25" customHeight="1">
      <c r="B278" s="6"/>
    </row>
    <row r="279" spans="2:2" ht="14.25" customHeight="1">
      <c r="B279" s="6"/>
    </row>
    <row r="280" spans="2:2" ht="14.25" customHeight="1">
      <c r="B280" s="6"/>
    </row>
    <row r="281" spans="2:2" ht="14.25" customHeight="1">
      <c r="B281" s="6"/>
    </row>
    <row r="282" spans="2:2" ht="14.25" customHeight="1">
      <c r="B282" s="6"/>
    </row>
    <row r="283" spans="2:2" ht="14.25" customHeight="1">
      <c r="B283" s="6"/>
    </row>
    <row r="284" spans="2:2" ht="14.25" customHeight="1">
      <c r="B284" s="6"/>
    </row>
    <row r="285" spans="2:2" ht="14.25" customHeight="1">
      <c r="B285" s="6"/>
    </row>
    <row r="286" spans="2:2" ht="14.25" customHeight="1">
      <c r="B286" s="6"/>
    </row>
    <row r="287" spans="2:2" ht="14.25" customHeight="1">
      <c r="B287" s="6"/>
    </row>
    <row r="288" spans="2:2" ht="14.25" customHeight="1">
      <c r="B288" s="6"/>
    </row>
    <row r="289" spans="2:2" ht="14.25" customHeight="1">
      <c r="B289" s="6"/>
    </row>
    <row r="290" spans="2:2" ht="14.25" customHeight="1">
      <c r="B290" s="6"/>
    </row>
    <row r="291" spans="2:2" ht="14.25" customHeight="1">
      <c r="B291" s="6"/>
    </row>
    <row r="292" spans="2:2" ht="14.25" customHeight="1">
      <c r="B292" s="6"/>
    </row>
    <row r="293" spans="2:2" ht="14.25" customHeight="1">
      <c r="B293" s="6"/>
    </row>
    <row r="294" spans="2:2" ht="14.25" customHeight="1">
      <c r="B294" s="6"/>
    </row>
    <row r="295" spans="2:2" ht="14.25" customHeight="1">
      <c r="B295" s="6"/>
    </row>
    <row r="296" spans="2:2" ht="14.25" customHeight="1">
      <c r="B296" s="6"/>
    </row>
    <row r="297" spans="2:2" ht="14.25" customHeight="1">
      <c r="B297" s="6"/>
    </row>
    <row r="298" spans="2:2" ht="14.25" customHeight="1">
      <c r="B298" s="6"/>
    </row>
    <row r="299" spans="2:2" ht="14.25" customHeight="1">
      <c r="B299" s="6"/>
    </row>
    <row r="300" spans="2:2" ht="14.25" customHeight="1">
      <c r="B300" s="6"/>
    </row>
    <row r="301" spans="2:2" ht="14.25" customHeight="1">
      <c r="B301" s="6"/>
    </row>
    <row r="302" spans="2:2" ht="14.25" customHeight="1">
      <c r="B302" s="6"/>
    </row>
    <row r="303" spans="2:2" ht="14.25" customHeight="1">
      <c r="B303" s="6"/>
    </row>
    <row r="304" spans="2:2" ht="14.25" customHeight="1">
      <c r="B304" s="6"/>
    </row>
    <row r="305" spans="2:2" ht="14.25" customHeight="1">
      <c r="B305" s="6"/>
    </row>
    <row r="306" spans="2:2" ht="14.25" customHeight="1">
      <c r="B306" s="6"/>
    </row>
    <row r="307" spans="2:2" ht="14.25" customHeight="1">
      <c r="B307" s="6"/>
    </row>
    <row r="308" spans="2:2" ht="14.25" customHeight="1">
      <c r="B308" s="6"/>
    </row>
    <row r="309" spans="2:2" ht="14.25" customHeight="1">
      <c r="B309" s="6"/>
    </row>
    <row r="310" spans="2:2" ht="14.25" customHeight="1">
      <c r="B310" s="6"/>
    </row>
    <row r="311" spans="2:2" ht="14.25" customHeight="1">
      <c r="B311" s="6"/>
    </row>
    <row r="312" spans="2:2" ht="14.25" customHeight="1">
      <c r="B312" s="6"/>
    </row>
    <row r="313" spans="2:2" ht="14.25" customHeight="1">
      <c r="B313" s="6"/>
    </row>
    <row r="314" spans="2:2" ht="14.25" customHeight="1">
      <c r="B314" s="6"/>
    </row>
    <row r="315" spans="2:2" ht="14.25" customHeight="1">
      <c r="B315" s="6"/>
    </row>
    <row r="316" spans="2:2" ht="14.25" customHeight="1">
      <c r="B316" s="6"/>
    </row>
    <row r="317" spans="2:2" ht="14.25" customHeight="1">
      <c r="B317" s="6"/>
    </row>
    <row r="318" spans="2:2" ht="14.25" customHeight="1">
      <c r="B318" s="6"/>
    </row>
    <row r="319" spans="2:2" ht="14.25" customHeight="1">
      <c r="B319" s="6"/>
    </row>
    <row r="320" spans="2:2" ht="14.25" customHeight="1">
      <c r="B320" s="6"/>
    </row>
    <row r="321" spans="2:2" ht="14.25" customHeight="1">
      <c r="B321" s="6"/>
    </row>
    <row r="322" spans="2:2" ht="14.25" customHeight="1">
      <c r="B322" s="6"/>
    </row>
    <row r="323" spans="2:2" ht="14.25" customHeight="1">
      <c r="B323" s="6"/>
    </row>
    <row r="324" spans="2:2" ht="14.25" customHeight="1">
      <c r="B324" s="6"/>
    </row>
    <row r="325" spans="2:2" ht="14.25" customHeight="1">
      <c r="B325" s="6"/>
    </row>
    <row r="326" spans="2:2" ht="14.25" customHeight="1">
      <c r="B326" s="6"/>
    </row>
    <row r="327" spans="2:2" ht="14.25" customHeight="1">
      <c r="B327" s="6"/>
    </row>
    <row r="328" spans="2:2" ht="14.25" customHeight="1">
      <c r="B328" s="6"/>
    </row>
    <row r="329" spans="2:2" ht="14.25" customHeight="1">
      <c r="B329" s="6"/>
    </row>
    <row r="330" spans="2:2" ht="14.25" customHeight="1">
      <c r="B330" s="6"/>
    </row>
    <row r="331" spans="2:2" ht="14.25" customHeight="1">
      <c r="B331" s="6"/>
    </row>
    <row r="332" spans="2:2" ht="14.25" customHeight="1">
      <c r="B332" s="6"/>
    </row>
    <row r="333" spans="2:2" ht="14.25" customHeight="1">
      <c r="B333" s="6"/>
    </row>
    <row r="334" spans="2:2" ht="14.25" customHeight="1">
      <c r="B334" s="6"/>
    </row>
    <row r="335" spans="2:2" ht="14.25" customHeight="1">
      <c r="B335" s="6"/>
    </row>
    <row r="336" spans="2:2" ht="14.25" customHeight="1">
      <c r="B336" s="6"/>
    </row>
    <row r="337" spans="2:2" ht="14.25" customHeight="1">
      <c r="B337" s="6"/>
    </row>
    <row r="338" spans="2:2" ht="14.25" customHeight="1">
      <c r="B338" s="6"/>
    </row>
    <row r="339" spans="2:2" ht="14.25" customHeight="1">
      <c r="B339" s="6"/>
    </row>
    <row r="340" spans="2:2" ht="14.25" customHeight="1">
      <c r="B340" s="6"/>
    </row>
    <row r="341" spans="2:2" ht="14.25" customHeight="1">
      <c r="B341" s="6"/>
    </row>
    <row r="342" spans="2:2" ht="14.25" customHeight="1">
      <c r="B342" s="6"/>
    </row>
    <row r="343" spans="2:2" ht="14.25" customHeight="1">
      <c r="B343" s="6"/>
    </row>
    <row r="344" spans="2:2" ht="14.25" customHeight="1">
      <c r="B344" s="6"/>
    </row>
    <row r="345" spans="2:2" ht="14.25" customHeight="1">
      <c r="B345" s="6"/>
    </row>
    <row r="346" spans="2:2" ht="14.25" customHeight="1">
      <c r="B346" s="6"/>
    </row>
    <row r="347" spans="2:2" ht="14.25" customHeight="1">
      <c r="B347" s="6"/>
    </row>
    <row r="348" spans="2:2" ht="14.25" customHeight="1">
      <c r="B348" s="6"/>
    </row>
    <row r="349" spans="2:2" ht="14.25" customHeight="1">
      <c r="B349" s="6"/>
    </row>
    <row r="350" spans="2:2" ht="14.25" customHeight="1">
      <c r="B350" s="6"/>
    </row>
    <row r="351" spans="2:2" ht="14.25" customHeight="1">
      <c r="B351" s="6"/>
    </row>
    <row r="352" spans="2:2" ht="14.25" customHeight="1">
      <c r="B352" s="6"/>
    </row>
    <row r="353" spans="2:2" ht="14.25" customHeight="1">
      <c r="B353" s="6"/>
    </row>
    <row r="354" spans="2:2" ht="14.25" customHeight="1">
      <c r="B354" s="6"/>
    </row>
    <row r="355" spans="2:2" ht="14.25" customHeight="1">
      <c r="B355" s="6"/>
    </row>
    <row r="356" spans="2:2" ht="14.25" customHeight="1">
      <c r="B356" s="6"/>
    </row>
    <row r="357" spans="2:2" ht="14.25" customHeight="1">
      <c r="B357" s="6"/>
    </row>
    <row r="358" spans="2:2" ht="14.25" customHeight="1">
      <c r="B358" s="6"/>
    </row>
    <row r="359" spans="2:2" ht="14.25" customHeight="1">
      <c r="B359" s="6"/>
    </row>
    <row r="360" spans="2:2" ht="14.25" customHeight="1">
      <c r="B360" s="6"/>
    </row>
    <row r="361" spans="2:2" ht="14.25" customHeight="1">
      <c r="B361" s="6"/>
    </row>
    <row r="362" spans="2:2" ht="14.25" customHeight="1">
      <c r="B362" s="6"/>
    </row>
    <row r="363" spans="2:2" ht="14.25" customHeight="1">
      <c r="B363" s="6"/>
    </row>
    <row r="364" spans="2:2" ht="14.25" customHeight="1">
      <c r="B364" s="6"/>
    </row>
    <row r="365" spans="2:2" ht="14.25" customHeight="1">
      <c r="B365" s="6"/>
    </row>
    <row r="366" spans="2:2" ht="14.25" customHeight="1">
      <c r="B366" s="6"/>
    </row>
    <row r="367" spans="2:2" ht="14.25" customHeight="1">
      <c r="B367" s="6"/>
    </row>
    <row r="368" spans="2:2" ht="14.25" customHeight="1">
      <c r="B368" s="6"/>
    </row>
    <row r="369" spans="2:2" ht="14.25" customHeight="1">
      <c r="B369" s="6"/>
    </row>
    <row r="370" spans="2:2" ht="14.25" customHeight="1">
      <c r="B370" s="6"/>
    </row>
    <row r="371" spans="2:2" ht="14.25" customHeight="1">
      <c r="B371" s="6"/>
    </row>
    <row r="372" spans="2:2" ht="14.25" customHeight="1">
      <c r="B372" s="6"/>
    </row>
    <row r="373" spans="2:2" ht="14.25" customHeight="1">
      <c r="B373" s="6"/>
    </row>
    <row r="374" spans="2:2" ht="14.25" customHeight="1">
      <c r="B374" s="6"/>
    </row>
    <row r="375" spans="2:2" ht="14.25" customHeight="1">
      <c r="B375" s="6"/>
    </row>
    <row r="376" spans="2:2" ht="14.25" customHeight="1">
      <c r="B376" s="6"/>
    </row>
    <row r="377" spans="2:2" ht="14.25" customHeight="1">
      <c r="B377" s="6"/>
    </row>
    <row r="378" spans="2:2" ht="14.25" customHeight="1">
      <c r="B378" s="6"/>
    </row>
    <row r="379" spans="2:2" ht="14.25" customHeight="1">
      <c r="B379" s="6"/>
    </row>
    <row r="380" spans="2:2" ht="14.25" customHeight="1">
      <c r="B380" s="6"/>
    </row>
    <row r="381" spans="2:2" ht="14.25" customHeight="1">
      <c r="B381" s="6"/>
    </row>
    <row r="382" spans="2:2" ht="14.25" customHeight="1">
      <c r="B382" s="6"/>
    </row>
    <row r="383" spans="2:2" ht="14.25" customHeight="1">
      <c r="B383" s="6"/>
    </row>
    <row r="384" spans="2:2" ht="14.25" customHeight="1">
      <c r="B384" s="6"/>
    </row>
    <row r="385" spans="2:2" ht="14.25" customHeight="1">
      <c r="B385" s="6"/>
    </row>
    <row r="386" spans="2:2" ht="14.25" customHeight="1">
      <c r="B386" s="6"/>
    </row>
    <row r="387" spans="2:2" ht="14.25" customHeight="1">
      <c r="B387" s="6"/>
    </row>
    <row r="388" spans="2:2" ht="14.25" customHeight="1">
      <c r="B388" s="6"/>
    </row>
    <row r="389" spans="2:2" ht="14.25" customHeight="1">
      <c r="B389" s="6"/>
    </row>
    <row r="390" spans="2:2" ht="14.25" customHeight="1">
      <c r="B390" s="6"/>
    </row>
    <row r="391" spans="2:2" ht="14.25" customHeight="1">
      <c r="B391" s="6"/>
    </row>
    <row r="392" spans="2:2" ht="14.25" customHeight="1">
      <c r="B392" s="6"/>
    </row>
    <row r="393" spans="2:2" ht="14.25" customHeight="1">
      <c r="B393" s="6"/>
    </row>
    <row r="394" spans="2:2" ht="14.25" customHeight="1">
      <c r="B394" s="6"/>
    </row>
    <row r="395" spans="2:2" ht="14.25" customHeight="1">
      <c r="B395" s="6"/>
    </row>
    <row r="396" spans="2:2" ht="14.25" customHeight="1">
      <c r="B396" s="6"/>
    </row>
    <row r="397" spans="2:2" ht="14.25" customHeight="1">
      <c r="B397" s="6"/>
    </row>
    <row r="398" spans="2:2" ht="14.25" customHeight="1">
      <c r="B398" s="6"/>
    </row>
    <row r="399" spans="2:2" ht="14.25" customHeight="1">
      <c r="B399" s="6"/>
    </row>
    <row r="400" spans="2:2" ht="14.25" customHeight="1">
      <c r="B400" s="6"/>
    </row>
    <row r="401" spans="2:2" ht="14.25" customHeight="1">
      <c r="B401" s="6"/>
    </row>
    <row r="402" spans="2:2" ht="14.25" customHeight="1">
      <c r="B402" s="6"/>
    </row>
    <row r="403" spans="2:2" ht="14.25" customHeight="1">
      <c r="B403" s="6"/>
    </row>
    <row r="404" spans="2:2" ht="14.25" customHeight="1">
      <c r="B404" s="6"/>
    </row>
    <row r="405" spans="2:2" ht="14.25" customHeight="1">
      <c r="B405" s="6"/>
    </row>
    <row r="406" spans="2:2" ht="14.25" customHeight="1">
      <c r="B406" s="6"/>
    </row>
    <row r="407" spans="2:2" ht="14.25" customHeight="1">
      <c r="B407" s="6"/>
    </row>
    <row r="408" spans="2:2" ht="14.25" customHeight="1">
      <c r="B408" s="6"/>
    </row>
    <row r="409" spans="2:2" ht="14.25" customHeight="1">
      <c r="B409" s="6"/>
    </row>
    <row r="410" spans="2:2" ht="14.25" customHeight="1">
      <c r="B410" s="6"/>
    </row>
    <row r="411" spans="2:2" ht="14.25" customHeight="1">
      <c r="B411" s="6"/>
    </row>
    <row r="412" spans="2:2" ht="14.25" customHeight="1">
      <c r="B412" s="6"/>
    </row>
    <row r="413" spans="2:2" ht="14.25" customHeight="1">
      <c r="B413" s="6"/>
    </row>
    <row r="414" spans="2:2" ht="14.25" customHeight="1">
      <c r="B414" s="6"/>
    </row>
    <row r="415" spans="2:2" ht="14.25" customHeight="1">
      <c r="B415" s="6"/>
    </row>
    <row r="416" spans="2:2" ht="14.25" customHeight="1">
      <c r="B416" s="6"/>
    </row>
    <row r="417" spans="2:2" ht="14.25" customHeight="1">
      <c r="B417" s="6"/>
    </row>
    <row r="418" spans="2:2" ht="14.25" customHeight="1">
      <c r="B418" s="6"/>
    </row>
    <row r="419" spans="2:2" ht="14.25" customHeight="1">
      <c r="B419" s="6"/>
    </row>
    <row r="420" spans="2:2" ht="14.25" customHeight="1">
      <c r="B420" s="6"/>
    </row>
    <row r="421" spans="2:2" ht="14.25" customHeight="1">
      <c r="B421" s="6"/>
    </row>
    <row r="422" spans="2:2" ht="14.25" customHeight="1">
      <c r="B422" s="6"/>
    </row>
    <row r="423" spans="2:2" ht="14.25" customHeight="1">
      <c r="B423" s="6"/>
    </row>
    <row r="424" spans="2:2" ht="14.25" customHeight="1">
      <c r="B424" s="6"/>
    </row>
    <row r="425" spans="2:2" ht="14.25" customHeight="1">
      <c r="B425" s="6"/>
    </row>
    <row r="426" spans="2:2" ht="14.25" customHeight="1">
      <c r="B426" s="6"/>
    </row>
    <row r="427" spans="2:2" ht="14.25" customHeight="1">
      <c r="B427" s="6"/>
    </row>
    <row r="428" spans="2:2" ht="14.25" customHeight="1">
      <c r="B428" s="6"/>
    </row>
    <row r="429" spans="2:2" ht="14.25" customHeight="1">
      <c r="B429" s="6"/>
    </row>
    <row r="430" spans="2:2" ht="14.25" customHeight="1">
      <c r="B430" s="6"/>
    </row>
    <row r="431" spans="2:2" ht="14.25" customHeight="1">
      <c r="B431" s="6"/>
    </row>
    <row r="432" spans="2:2" ht="14.25" customHeight="1">
      <c r="B432" s="6"/>
    </row>
    <row r="433" spans="2:2" ht="14.25" customHeight="1">
      <c r="B433" s="6"/>
    </row>
    <row r="434" spans="2:2" ht="14.25" customHeight="1">
      <c r="B434" s="6"/>
    </row>
    <row r="435" spans="2:2" ht="14.25" customHeight="1">
      <c r="B435" s="6"/>
    </row>
    <row r="436" spans="2:2" ht="14.25" customHeight="1">
      <c r="B436" s="6"/>
    </row>
    <row r="437" spans="2:2" ht="14.25" customHeight="1">
      <c r="B437" s="6"/>
    </row>
    <row r="438" spans="2:2" ht="14.25" customHeight="1">
      <c r="B438" s="6"/>
    </row>
    <row r="439" spans="2:2" ht="14.25" customHeight="1">
      <c r="B439" s="6"/>
    </row>
    <row r="440" spans="2:2" ht="14.25" customHeight="1">
      <c r="B440" s="6"/>
    </row>
    <row r="441" spans="2:2" ht="14.25" customHeight="1">
      <c r="B441" s="6"/>
    </row>
    <row r="442" spans="2:2" ht="14.25" customHeight="1">
      <c r="B442" s="6"/>
    </row>
    <row r="443" spans="2:2" ht="14.25" customHeight="1">
      <c r="B443" s="6"/>
    </row>
    <row r="444" spans="2:2" ht="14.25" customHeight="1">
      <c r="B444" s="6"/>
    </row>
    <row r="445" spans="2:2" ht="14.25" customHeight="1">
      <c r="B445" s="6"/>
    </row>
    <row r="446" spans="2:2" ht="14.25" customHeight="1">
      <c r="B446" s="6"/>
    </row>
    <row r="447" spans="2:2" ht="14.25" customHeight="1">
      <c r="B447" s="6"/>
    </row>
    <row r="448" spans="2:2" ht="14.25" customHeight="1">
      <c r="B448" s="6"/>
    </row>
    <row r="449" spans="2:2" ht="14.25" customHeight="1">
      <c r="B449" s="6"/>
    </row>
    <row r="450" spans="2:2" ht="14.25" customHeight="1">
      <c r="B450" s="6"/>
    </row>
    <row r="451" spans="2:2" ht="14.25" customHeight="1">
      <c r="B451" s="6"/>
    </row>
    <row r="452" spans="2:2" ht="14.25" customHeight="1">
      <c r="B452" s="6"/>
    </row>
    <row r="453" spans="2:2" ht="14.25" customHeight="1">
      <c r="B453" s="6"/>
    </row>
    <row r="454" spans="2:2" ht="14.25" customHeight="1">
      <c r="B454" s="6"/>
    </row>
    <row r="455" spans="2:2" ht="14.25" customHeight="1">
      <c r="B455" s="6"/>
    </row>
    <row r="456" spans="2:2" ht="14.25" customHeight="1">
      <c r="B456" s="6"/>
    </row>
    <row r="457" spans="2:2" ht="14.25" customHeight="1">
      <c r="B457" s="6"/>
    </row>
    <row r="458" spans="2:2" ht="14.25" customHeight="1">
      <c r="B458" s="6"/>
    </row>
    <row r="459" spans="2:2" ht="14.25" customHeight="1">
      <c r="B459" s="6"/>
    </row>
    <row r="460" spans="2:2" ht="14.25" customHeight="1">
      <c r="B460" s="6"/>
    </row>
    <row r="461" spans="2:2" ht="14.25" customHeight="1">
      <c r="B461" s="6"/>
    </row>
    <row r="462" spans="2:2" ht="14.25" customHeight="1">
      <c r="B462" s="6"/>
    </row>
    <row r="463" spans="2:2" ht="14.25" customHeight="1">
      <c r="B463" s="6"/>
    </row>
    <row r="464" spans="2:2" ht="14.25" customHeight="1">
      <c r="B464" s="6"/>
    </row>
    <row r="465" spans="2:2" ht="14.25" customHeight="1">
      <c r="B465" s="6"/>
    </row>
    <row r="466" spans="2:2" ht="14.25" customHeight="1">
      <c r="B466" s="6"/>
    </row>
    <row r="467" spans="2:2" ht="14.25" customHeight="1">
      <c r="B467" s="6"/>
    </row>
    <row r="468" spans="2:2" ht="14.25" customHeight="1">
      <c r="B468" s="6"/>
    </row>
    <row r="469" spans="2:2" ht="14.25" customHeight="1">
      <c r="B469" s="6"/>
    </row>
    <row r="470" spans="2:2" ht="14.25" customHeight="1">
      <c r="B470" s="6"/>
    </row>
    <row r="471" spans="2:2" ht="14.25" customHeight="1">
      <c r="B471" s="6"/>
    </row>
    <row r="472" spans="2:2" ht="14.25" customHeight="1">
      <c r="B472" s="6"/>
    </row>
    <row r="473" spans="2:2" ht="14.25" customHeight="1">
      <c r="B473" s="6"/>
    </row>
    <row r="474" spans="2:2" ht="14.25" customHeight="1">
      <c r="B474" s="6"/>
    </row>
    <row r="475" spans="2:2" ht="14.25" customHeight="1">
      <c r="B475" s="6"/>
    </row>
    <row r="476" spans="2:2" ht="14.25" customHeight="1">
      <c r="B476" s="6"/>
    </row>
    <row r="477" spans="2:2" ht="14.25" customHeight="1">
      <c r="B477" s="6"/>
    </row>
    <row r="478" spans="2:2" ht="14.25" customHeight="1">
      <c r="B478" s="6"/>
    </row>
    <row r="479" spans="2:2" ht="14.25" customHeight="1">
      <c r="B479" s="6"/>
    </row>
    <row r="480" spans="2:2" ht="14.25" customHeight="1">
      <c r="B480" s="6"/>
    </row>
    <row r="481" spans="2:2" ht="14.25" customHeight="1">
      <c r="B481" s="6"/>
    </row>
    <row r="482" spans="2:2" ht="14.25" customHeight="1">
      <c r="B482" s="6"/>
    </row>
    <row r="483" spans="2:2" ht="14.25" customHeight="1">
      <c r="B483" s="6"/>
    </row>
    <row r="484" spans="2:2" ht="14.25" customHeight="1">
      <c r="B484" s="6"/>
    </row>
    <row r="485" spans="2:2" ht="14.25" customHeight="1">
      <c r="B485" s="6"/>
    </row>
    <row r="486" spans="2:2" ht="14.25" customHeight="1">
      <c r="B486" s="6"/>
    </row>
    <row r="487" spans="2:2" ht="14.25" customHeight="1">
      <c r="B487" s="6"/>
    </row>
    <row r="488" spans="2:2" ht="14.25" customHeight="1">
      <c r="B488" s="6"/>
    </row>
    <row r="489" spans="2:2" ht="14.25" customHeight="1">
      <c r="B489" s="6"/>
    </row>
    <row r="490" spans="2:2" ht="14.25" customHeight="1">
      <c r="B490" s="6"/>
    </row>
    <row r="491" spans="2:2" ht="14.25" customHeight="1">
      <c r="B491" s="6"/>
    </row>
    <row r="492" spans="2:2" ht="14.25" customHeight="1">
      <c r="B492" s="6"/>
    </row>
    <row r="493" spans="2:2" ht="14.25" customHeight="1">
      <c r="B493" s="6"/>
    </row>
    <row r="494" spans="2:2" ht="14.25" customHeight="1">
      <c r="B494" s="6"/>
    </row>
    <row r="495" spans="2:2" ht="14.25" customHeight="1">
      <c r="B495" s="6"/>
    </row>
    <row r="496" spans="2:2" ht="14.25" customHeight="1">
      <c r="B496" s="6"/>
    </row>
    <row r="497" spans="2:2" ht="14.25" customHeight="1">
      <c r="B497" s="6"/>
    </row>
    <row r="498" spans="2:2" ht="14.25" customHeight="1">
      <c r="B498" s="6"/>
    </row>
    <row r="499" spans="2:2" ht="14.25" customHeight="1">
      <c r="B499" s="6"/>
    </row>
    <row r="500" spans="2:2" ht="14.25" customHeight="1">
      <c r="B500" s="6"/>
    </row>
    <row r="501" spans="2:2" ht="14.25" customHeight="1">
      <c r="B501" s="6"/>
    </row>
    <row r="502" spans="2:2" ht="14.25" customHeight="1">
      <c r="B502" s="6"/>
    </row>
    <row r="503" spans="2:2" ht="14.25" customHeight="1">
      <c r="B503" s="6"/>
    </row>
    <row r="504" spans="2:2" ht="14.25" customHeight="1">
      <c r="B504" s="6"/>
    </row>
    <row r="505" spans="2:2" ht="14.25" customHeight="1">
      <c r="B505" s="6"/>
    </row>
    <row r="506" spans="2:2" ht="14.25" customHeight="1">
      <c r="B506" s="6"/>
    </row>
    <row r="507" spans="2:2" ht="14.25" customHeight="1">
      <c r="B507" s="6"/>
    </row>
    <row r="508" spans="2:2" ht="14.25" customHeight="1">
      <c r="B508" s="6"/>
    </row>
    <row r="509" spans="2:2" ht="14.25" customHeight="1">
      <c r="B509" s="6"/>
    </row>
    <row r="510" spans="2:2" ht="14.25" customHeight="1">
      <c r="B510" s="6"/>
    </row>
    <row r="511" spans="2:2" ht="14.25" customHeight="1">
      <c r="B511" s="6"/>
    </row>
    <row r="512" spans="2:2" ht="14.25" customHeight="1">
      <c r="B512" s="6"/>
    </row>
    <row r="513" spans="2:2" ht="14.25" customHeight="1">
      <c r="B513" s="6"/>
    </row>
    <row r="514" spans="2:2" ht="14.25" customHeight="1">
      <c r="B514" s="6"/>
    </row>
    <row r="515" spans="2:2" ht="14.25" customHeight="1">
      <c r="B515" s="6"/>
    </row>
    <row r="516" spans="2:2" ht="14.25" customHeight="1">
      <c r="B516" s="6"/>
    </row>
    <row r="517" spans="2:2" ht="14.25" customHeight="1">
      <c r="B517" s="6"/>
    </row>
    <row r="518" spans="2:2" ht="14.25" customHeight="1">
      <c r="B518" s="6"/>
    </row>
    <row r="519" spans="2:2" ht="14.25" customHeight="1">
      <c r="B519" s="6"/>
    </row>
    <row r="520" spans="2:2" ht="14.25" customHeight="1">
      <c r="B520" s="6"/>
    </row>
    <row r="521" spans="2:2" ht="14.25" customHeight="1">
      <c r="B521" s="6"/>
    </row>
    <row r="522" spans="2:2" ht="14.25" customHeight="1">
      <c r="B522" s="6"/>
    </row>
    <row r="523" spans="2:2" ht="14.25" customHeight="1">
      <c r="B523" s="6"/>
    </row>
    <row r="524" spans="2:2" ht="14.25" customHeight="1">
      <c r="B524" s="6"/>
    </row>
    <row r="525" spans="2:2" ht="14.25" customHeight="1">
      <c r="B525" s="6"/>
    </row>
    <row r="526" spans="2:2" ht="14.25" customHeight="1">
      <c r="B526" s="6"/>
    </row>
    <row r="527" spans="2:2" ht="14.25" customHeight="1">
      <c r="B527" s="6"/>
    </row>
    <row r="528" spans="2:2" ht="14.25" customHeight="1">
      <c r="B528" s="6"/>
    </row>
    <row r="529" spans="2:2" ht="14.25" customHeight="1">
      <c r="B529" s="6"/>
    </row>
    <row r="530" spans="2:2" ht="14.25" customHeight="1">
      <c r="B530" s="6"/>
    </row>
    <row r="531" spans="2:2" ht="14.25" customHeight="1">
      <c r="B531" s="6"/>
    </row>
    <row r="532" spans="2:2" ht="14.25" customHeight="1">
      <c r="B532" s="6"/>
    </row>
    <row r="533" spans="2:2" ht="14.25" customHeight="1">
      <c r="B533" s="6"/>
    </row>
    <row r="534" spans="2:2" ht="14.25" customHeight="1">
      <c r="B534" s="6"/>
    </row>
    <row r="535" spans="2:2" ht="14.25" customHeight="1">
      <c r="B535" s="6"/>
    </row>
    <row r="536" spans="2:2" ht="14.25" customHeight="1">
      <c r="B536" s="6"/>
    </row>
    <row r="537" spans="2:2" ht="14.25" customHeight="1">
      <c r="B537" s="6"/>
    </row>
    <row r="538" spans="2:2" ht="14.25" customHeight="1">
      <c r="B538" s="6"/>
    </row>
    <row r="539" spans="2:2" ht="14.25" customHeight="1">
      <c r="B539" s="6"/>
    </row>
    <row r="540" spans="2:2" ht="14.25" customHeight="1">
      <c r="B540" s="6"/>
    </row>
    <row r="541" spans="2:2" ht="14.25" customHeight="1">
      <c r="B541" s="6"/>
    </row>
    <row r="542" spans="2:2" ht="14.25" customHeight="1">
      <c r="B542" s="6"/>
    </row>
    <row r="543" spans="2:2" ht="14.25" customHeight="1">
      <c r="B543" s="6"/>
    </row>
    <row r="544" spans="2:2" ht="14.25" customHeight="1">
      <c r="B544" s="6"/>
    </row>
    <row r="545" spans="2:2" ht="14.25" customHeight="1">
      <c r="B545" s="6"/>
    </row>
    <row r="546" spans="2:2" ht="14.25" customHeight="1">
      <c r="B546" s="6"/>
    </row>
    <row r="547" spans="2:2" ht="14.25" customHeight="1">
      <c r="B547" s="6"/>
    </row>
    <row r="548" spans="2:2" ht="14.25" customHeight="1">
      <c r="B548" s="6"/>
    </row>
    <row r="549" spans="2:2" ht="14.25" customHeight="1">
      <c r="B549" s="6"/>
    </row>
    <row r="550" spans="2:2" ht="14.25" customHeight="1">
      <c r="B550" s="6"/>
    </row>
    <row r="551" spans="2:2" ht="14.25" customHeight="1">
      <c r="B551" s="6"/>
    </row>
    <row r="552" spans="2:2" ht="14.25" customHeight="1">
      <c r="B552" s="6"/>
    </row>
    <row r="553" spans="2:2" ht="14.25" customHeight="1">
      <c r="B553" s="6"/>
    </row>
    <row r="554" spans="2:2" ht="14.25" customHeight="1">
      <c r="B554" s="6"/>
    </row>
    <row r="555" spans="2:2" ht="14.25" customHeight="1">
      <c r="B555" s="6"/>
    </row>
    <row r="556" spans="2:2" ht="14.25" customHeight="1">
      <c r="B556" s="6"/>
    </row>
    <row r="557" spans="2:2" ht="14.25" customHeight="1">
      <c r="B557" s="6"/>
    </row>
    <row r="558" spans="2:2" ht="14.25" customHeight="1">
      <c r="B558" s="6"/>
    </row>
    <row r="559" spans="2:2" ht="14.25" customHeight="1">
      <c r="B559" s="6"/>
    </row>
    <row r="560" spans="2:2" ht="14.25" customHeight="1">
      <c r="B560" s="6"/>
    </row>
    <row r="561" spans="2:2" ht="14.25" customHeight="1">
      <c r="B561" s="6"/>
    </row>
    <row r="562" spans="2:2" ht="14.25" customHeight="1">
      <c r="B562" s="6"/>
    </row>
    <row r="563" spans="2:2" ht="14.25" customHeight="1">
      <c r="B563" s="6"/>
    </row>
    <row r="564" spans="2:2" ht="14.25" customHeight="1">
      <c r="B564" s="6"/>
    </row>
    <row r="565" spans="2:2" ht="14.25" customHeight="1">
      <c r="B565" s="6"/>
    </row>
    <row r="566" spans="2:2" ht="14.25" customHeight="1">
      <c r="B566" s="6"/>
    </row>
    <row r="567" spans="2:2" ht="14.25" customHeight="1">
      <c r="B567" s="6"/>
    </row>
    <row r="568" spans="2:2" ht="14.25" customHeight="1">
      <c r="B568" s="6"/>
    </row>
    <row r="569" spans="2:2" ht="14.25" customHeight="1">
      <c r="B569" s="6"/>
    </row>
    <row r="570" spans="2:2" ht="14.25" customHeight="1">
      <c r="B570" s="6"/>
    </row>
    <row r="571" spans="2:2" ht="14.25" customHeight="1">
      <c r="B571" s="6"/>
    </row>
    <row r="572" spans="2:2" ht="14.25" customHeight="1">
      <c r="B572" s="6"/>
    </row>
    <row r="573" spans="2:2" ht="14.25" customHeight="1">
      <c r="B573" s="6"/>
    </row>
    <row r="574" spans="2:2" ht="14.25" customHeight="1">
      <c r="B574" s="6"/>
    </row>
    <row r="575" spans="2:2" ht="14.25" customHeight="1">
      <c r="B575" s="6"/>
    </row>
    <row r="576" spans="2:2" ht="14.25" customHeight="1">
      <c r="B576" s="6"/>
    </row>
    <row r="577" spans="2:2" ht="14.25" customHeight="1">
      <c r="B577" s="6"/>
    </row>
    <row r="578" spans="2:2" ht="14.25" customHeight="1">
      <c r="B578" s="6"/>
    </row>
    <row r="579" spans="2:2" ht="14.25" customHeight="1">
      <c r="B579" s="6"/>
    </row>
    <row r="580" spans="2:2" ht="14.25" customHeight="1">
      <c r="B580" s="6"/>
    </row>
    <row r="581" spans="2:2" ht="14.25" customHeight="1">
      <c r="B581" s="6"/>
    </row>
    <row r="582" spans="2:2" ht="14.25" customHeight="1">
      <c r="B582" s="6"/>
    </row>
    <row r="583" spans="2:2" ht="14.25" customHeight="1">
      <c r="B583" s="6"/>
    </row>
    <row r="584" spans="2:2" ht="14.25" customHeight="1">
      <c r="B584" s="6"/>
    </row>
    <row r="585" spans="2:2" ht="14.25" customHeight="1">
      <c r="B585" s="6"/>
    </row>
    <row r="586" spans="2:2" ht="14.25" customHeight="1">
      <c r="B586" s="6"/>
    </row>
    <row r="587" spans="2:2" ht="14.25" customHeight="1">
      <c r="B587" s="6"/>
    </row>
    <row r="588" spans="2:2" ht="14.25" customHeight="1">
      <c r="B588" s="6"/>
    </row>
    <row r="589" spans="2:2" ht="14.25" customHeight="1">
      <c r="B589" s="6"/>
    </row>
    <row r="590" spans="2:2" ht="14.25" customHeight="1">
      <c r="B590" s="6"/>
    </row>
    <row r="591" spans="2:2" ht="14.25" customHeight="1">
      <c r="B591" s="6"/>
    </row>
    <row r="592" spans="2:2" ht="14.25" customHeight="1">
      <c r="B592" s="6"/>
    </row>
    <row r="593" spans="2:2" ht="14.25" customHeight="1">
      <c r="B593" s="6"/>
    </row>
    <row r="594" spans="2:2" ht="14.25" customHeight="1">
      <c r="B594" s="6"/>
    </row>
    <row r="595" spans="2:2" ht="14.25" customHeight="1">
      <c r="B595" s="6"/>
    </row>
    <row r="596" spans="2:2" ht="14.25" customHeight="1">
      <c r="B596" s="6"/>
    </row>
    <row r="597" spans="2:2" ht="14.25" customHeight="1">
      <c r="B597" s="6"/>
    </row>
    <row r="598" spans="2:2" ht="14.25" customHeight="1">
      <c r="B598" s="6"/>
    </row>
    <row r="599" spans="2:2" ht="14.25" customHeight="1">
      <c r="B599" s="6"/>
    </row>
    <row r="600" spans="2:2" ht="14.25" customHeight="1">
      <c r="B600" s="6"/>
    </row>
    <row r="601" spans="2:2" ht="14.25" customHeight="1">
      <c r="B601" s="6"/>
    </row>
    <row r="602" spans="2:2" ht="14.25" customHeight="1">
      <c r="B602" s="6"/>
    </row>
    <row r="603" spans="2:2" ht="14.25" customHeight="1">
      <c r="B603" s="6"/>
    </row>
    <row r="604" spans="2:2" ht="14.25" customHeight="1">
      <c r="B604" s="6"/>
    </row>
    <row r="605" spans="2:2" ht="14.25" customHeight="1">
      <c r="B605" s="6"/>
    </row>
    <row r="606" spans="2:2" ht="14.25" customHeight="1">
      <c r="B606" s="6"/>
    </row>
    <row r="607" spans="2:2" ht="14.25" customHeight="1">
      <c r="B607" s="6"/>
    </row>
    <row r="608" spans="2:2" ht="14.25" customHeight="1">
      <c r="B608" s="6"/>
    </row>
    <row r="609" spans="2:2" ht="14.25" customHeight="1">
      <c r="B609" s="6"/>
    </row>
    <row r="610" spans="2:2" ht="14.25" customHeight="1">
      <c r="B610" s="6"/>
    </row>
    <row r="611" spans="2:2" ht="14.25" customHeight="1">
      <c r="B611" s="6"/>
    </row>
    <row r="612" spans="2:2" ht="14.25" customHeight="1">
      <c r="B612" s="6"/>
    </row>
    <row r="613" spans="2:2" ht="14.25" customHeight="1">
      <c r="B613" s="6"/>
    </row>
    <row r="614" spans="2:2" ht="14.25" customHeight="1">
      <c r="B614" s="6"/>
    </row>
    <row r="615" spans="2:2" ht="14.25" customHeight="1">
      <c r="B615" s="6"/>
    </row>
    <row r="616" spans="2:2" ht="14.25" customHeight="1">
      <c r="B616" s="6"/>
    </row>
    <row r="617" spans="2:2" ht="14.25" customHeight="1">
      <c r="B617" s="6"/>
    </row>
    <row r="618" spans="2:2" ht="14.25" customHeight="1">
      <c r="B618" s="6"/>
    </row>
    <row r="619" spans="2:2" ht="14.25" customHeight="1">
      <c r="B619" s="6"/>
    </row>
    <row r="620" spans="2:2" ht="14.25" customHeight="1">
      <c r="B620" s="6"/>
    </row>
    <row r="621" spans="2:2" ht="14.25" customHeight="1">
      <c r="B621" s="6"/>
    </row>
    <row r="622" spans="2:2" ht="14.25" customHeight="1">
      <c r="B622" s="6"/>
    </row>
    <row r="623" spans="2:2" ht="14.25" customHeight="1">
      <c r="B623" s="6"/>
    </row>
    <row r="624" spans="2:2" ht="14.25" customHeight="1">
      <c r="B624" s="6"/>
    </row>
    <row r="625" spans="2:2" ht="14.25" customHeight="1">
      <c r="B625" s="6"/>
    </row>
    <row r="626" spans="2:2" ht="14.25" customHeight="1">
      <c r="B626" s="6"/>
    </row>
    <row r="627" spans="2:2" ht="14.25" customHeight="1">
      <c r="B627" s="6"/>
    </row>
    <row r="628" spans="2:2" ht="14.25" customHeight="1">
      <c r="B628" s="6"/>
    </row>
    <row r="629" spans="2:2" ht="14.25" customHeight="1">
      <c r="B629" s="6"/>
    </row>
    <row r="630" spans="2:2" ht="14.25" customHeight="1">
      <c r="B630" s="6"/>
    </row>
    <row r="631" spans="2:2" ht="14.25" customHeight="1">
      <c r="B631" s="6"/>
    </row>
    <row r="632" spans="2:2" ht="14.25" customHeight="1">
      <c r="B632" s="6"/>
    </row>
    <row r="633" spans="2:2" ht="14.25" customHeight="1">
      <c r="B633" s="6"/>
    </row>
    <row r="634" spans="2:2" ht="14.25" customHeight="1">
      <c r="B634" s="6"/>
    </row>
    <row r="635" spans="2:2" ht="14.25" customHeight="1">
      <c r="B635" s="6"/>
    </row>
    <row r="636" spans="2:2" ht="14.25" customHeight="1">
      <c r="B636" s="6"/>
    </row>
    <row r="637" spans="2:2" ht="14.25" customHeight="1">
      <c r="B637" s="6"/>
    </row>
    <row r="638" spans="2:2" ht="14.25" customHeight="1">
      <c r="B638" s="6"/>
    </row>
    <row r="639" spans="2:2" ht="14.25" customHeight="1">
      <c r="B639" s="6"/>
    </row>
    <row r="640" spans="2:2" ht="14.25" customHeight="1">
      <c r="B640" s="6"/>
    </row>
    <row r="641" spans="2:2" ht="14.25" customHeight="1">
      <c r="B641" s="6"/>
    </row>
    <row r="642" spans="2:2" ht="14.25" customHeight="1">
      <c r="B642" s="6"/>
    </row>
    <row r="643" spans="2:2" ht="14.25" customHeight="1">
      <c r="B643" s="6"/>
    </row>
    <row r="644" spans="2:2" ht="14.25" customHeight="1">
      <c r="B644" s="6"/>
    </row>
    <row r="645" spans="2:2" ht="14.25" customHeight="1">
      <c r="B645" s="6"/>
    </row>
    <row r="646" spans="2:2" ht="14.25" customHeight="1">
      <c r="B646" s="6"/>
    </row>
    <row r="647" spans="2:2" ht="14.25" customHeight="1">
      <c r="B647" s="6"/>
    </row>
    <row r="648" spans="2:2" ht="14.25" customHeight="1">
      <c r="B648" s="6"/>
    </row>
    <row r="649" spans="2:2" ht="14.25" customHeight="1">
      <c r="B649" s="6"/>
    </row>
    <row r="650" spans="2:2" ht="14.25" customHeight="1">
      <c r="B650" s="6"/>
    </row>
    <row r="651" spans="2:2" ht="14.25" customHeight="1">
      <c r="B651" s="6"/>
    </row>
    <row r="652" spans="2:2" ht="14.25" customHeight="1">
      <c r="B652" s="6"/>
    </row>
    <row r="653" spans="2:2" ht="14.25" customHeight="1">
      <c r="B653" s="6"/>
    </row>
    <row r="654" spans="2:2" ht="14.25" customHeight="1">
      <c r="B654" s="6"/>
    </row>
    <row r="655" spans="2:2" ht="14.25" customHeight="1">
      <c r="B655" s="6"/>
    </row>
    <row r="656" spans="2:2" ht="14.25" customHeight="1">
      <c r="B656" s="6"/>
    </row>
    <row r="657" spans="2:2" ht="14.25" customHeight="1">
      <c r="B657" s="6"/>
    </row>
    <row r="658" spans="2:2" ht="14.25" customHeight="1">
      <c r="B658" s="6"/>
    </row>
    <row r="659" spans="2:2" ht="14.25" customHeight="1">
      <c r="B659" s="6"/>
    </row>
    <row r="660" spans="2:2" ht="14.25" customHeight="1">
      <c r="B660" s="6"/>
    </row>
    <row r="661" spans="2:2" ht="14.25" customHeight="1">
      <c r="B661" s="6"/>
    </row>
    <row r="662" spans="2:2" ht="14.25" customHeight="1">
      <c r="B662" s="6"/>
    </row>
    <row r="663" spans="2:2" ht="14.25" customHeight="1">
      <c r="B663" s="6"/>
    </row>
    <row r="664" spans="2:2" ht="14.25" customHeight="1">
      <c r="B664" s="6"/>
    </row>
    <row r="665" spans="2:2" ht="14.25" customHeight="1">
      <c r="B665" s="6"/>
    </row>
    <row r="666" spans="2:2" ht="14.25" customHeight="1">
      <c r="B666" s="6"/>
    </row>
    <row r="667" spans="2:2" ht="14.25" customHeight="1">
      <c r="B667" s="6"/>
    </row>
    <row r="668" spans="2:2" ht="14.25" customHeight="1">
      <c r="B668" s="6"/>
    </row>
    <row r="669" spans="2:2" ht="14.25" customHeight="1">
      <c r="B669" s="6"/>
    </row>
    <row r="670" spans="2:2" ht="14.25" customHeight="1">
      <c r="B670" s="6"/>
    </row>
    <row r="671" spans="2:2" ht="14.25" customHeight="1">
      <c r="B671" s="6"/>
    </row>
    <row r="672" spans="2:2" ht="14.25" customHeight="1">
      <c r="B672" s="6"/>
    </row>
    <row r="673" spans="2:2" ht="14.25" customHeight="1">
      <c r="B673" s="6"/>
    </row>
    <row r="674" spans="2:2" ht="14.25" customHeight="1">
      <c r="B674" s="6"/>
    </row>
    <row r="675" spans="2:2" ht="14.25" customHeight="1">
      <c r="B675" s="6"/>
    </row>
    <row r="676" spans="2:2" ht="14.25" customHeight="1">
      <c r="B676" s="6"/>
    </row>
    <row r="677" spans="2:2" ht="14.25" customHeight="1">
      <c r="B677" s="6"/>
    </row>
    <row r="678" spans="2:2" ht="14.25" customHeight="1">
      <c r="B678" s="6"/>
    </row>
    <row r="679" spans="2:2" ht="14.25" customHeight="1">
      <c r="B679" s="6"/>
    </row>
    <row r="680" spans="2:2" ht="14.25" customHeight="1">
      <c r="B680" s="6"/>
    </row>
    <row r="681" spans="2:2" ht="14.25" customHeight="1">
      <c r="B681" s="6"/>
    </row>
    <row r="682" spans="2:2" ht="14.25" customHeight="1">
      <c r="B682" s="6"/>
    </row>
    <row r="683" spans="2:2" ht="14.25" customHeight="1">
      <c r="B683" s="6"/>
    </row>
    <row r="684" spans="2:2" ht="14.25" customHeight="1">
      <c r="B684" s="6"/>
    </row>
    <row r="685" spans="2:2" ht="14.25" customHeight="1">
      <c r="B685" s="6"/>
    </row>
    <row r="686" spans="2:2" ht="14.25" customHeight="1">
      <c r="B686" s="6"/>
    </row>
    <row r="687" spans="2:2" ht="14.25" customHeight="1">
      <c r="B687" s="6"/>
    </row>
    <row r="688" spans="2:2" ht="14.25" customHeight="1">
      <c r="B688" s="6"/>
    </row>
    <row r="689" spans="2:2" ht="14.25" customHeight="1">
      <c r="B689" s="6"/>
    </row>
    <row r="690" spans="2:2" ht="14.25" customHeight="1">
      <c r="B690" s="6"/>
    </row>
    <row r="691" spans="2:2" ht="14.25" customHeight="1">
      <c r="B691" s="6"/>
    </row>
    <row r="692" spans="2:2" ht="14.25" customHeight="1">
      <c r="B692" s="6"/>
    </row>
    <row r="693" spans="2:2" ht="14.25" customHeight="1">
      <c r="B693" s="6"/>
    </row>
    <row r="694" spans="2:2" ht="14.25" customHeight="1">
      <c r="B694" s="6"/>
    </row>
    <row r="695" spans="2:2" ht="14.25" customHeight="1">
      <c r="B695" s="6"/>
    </row>
    <row r="696" spans="2:2" ht="14.25" customHeight="1">
      <c r="B696" s="6"/>
    </row>
    <row r="697" spans="2:2" ht="14.25" customHeight="1">
      <c r="B697" s="6"/>
    </row>
    <row r="698" spans="2:2" ht="14.25" customHeight="1">
      <c r="B698" s="6"/>
    </row>
    <row r="699" spans="2:2" ht="14.25" customHeight="1">
      <c r="B699" s="6"/>
    </row>
    <row r="700" spans="2:2" ht="14.25" customHeight="1">
      <c r="B700" s="6"/>
    </row>
    <row r="701" spans="2:2" ht="14.25" customHeight="1">
      <c r="B701" s="6"/>
    </row>
    <row r="702" spans="2:2" ht="14.25" customHeight="1">
      <c r="B702" s="6"/>
    </row>
    <row r="703" spans="2:2" ht="14.25" customHeight="1">
      <c r="B703" s="6"/>
    </row>
    <row r="704" spans="2:2" ht="14.25" customHeight="1">
      <c r="B704" s="6"/>
    </row>
    <row r="705" spans="2:2" ht="14.25" customHeight="1">
      <c r="B705" s="6"/>
    </row>
    <row r="706" spans="2:2" ht="14.25" customHeight="1">
      <c r="B706" s="6"/>
    </row>
    <row r="707" spans="2:2" ht="14.25" customHeight="1">
      <c r="B707" s="6"/>
    </row>
    <row r="708" spans="2:2" ht="14.25" customHeight="1">
      <c r="B708" s="6"/>
    </row>
    <row r="709" spans="2:2" ht="14.25" customHeight="1">
      <c r="B709" s="6"/>
    </row>
    <row r="710" spans="2:2" ht="14.25" customHeight="1">
      <c r="B710" s="6"/>
    </row>
    <row r="711" spans="2:2" ht="14.25" customHeight="1">
      <c r="B711" s="6"/>
    </row>
    <row r="712" spans="2:2" ht="14.25" customHeight="1">
      <c r="B712" s="6"/>
    </row>
    <row r="713" spans="2:2" ht="14.25" customHeight="1">
      <c r="B713" s="6"/>
    </row>
    <row r="714" spans="2:2" ht="14.25" customHeight="1">
      <c r="B714" s="6"/>
    </row>
    <row r="715" spans="2:2" ht="14.25" customHeight="1">
      <c r="B715" s="6"/>
    </row>
    <row r="716" spans="2:2" ht="14.25" customHeight="1">
      <c r="B716" s="6"/>
    </row>
    <row r="717" spans="2:2" ht="14.25" customHeight="1">
      <c r="B717" s="6"/>
    </row>
    <row r="718" spans="2:2" ht="14.25" customHeight="1">
      <c r="B718" s="6"/>
    </row>
    <row r="719" spans="2:2" ht="14.25" customHeight="1">
      <c r="B719" s="6"/>
    </row>
    <row r="720" spans="2:2" ht="14.25" customHeight="1">
      <c r="B720" s="6"/>
    </row>
    <row r="721" spans="2:2" ht="14.25" customHeight="1">
      <c r="B721" s="6"/>
    </row>
    <row r="722" spans="2:2" ht="14.25" customHeight="1">
      <c r="B722" s="6"/>
    </row>
    <row r="723" spans="2:2" ht="14.25" customHeight="1">
      <c r="B723" s="6"/>
    </row>
    <row r="724" spans="2:2" ht="14.25" customHeight="1">
      <c r="B724" s="6"/>
    </row>
    <row r="725" spans="2:2" ht="14.25" customHeight="1">
      <c r="B725" s="6"/>
    </row>
    <row r="726" spans="2:2" ht="14.25" customHeight="1">
      <c r="B726" s="6"/>
    </row>
    <row r="727" spans="2:2" ht="14.25" customHeight="1">
      <c r="B727" s="6"/>
    </row>
    <row r="728" spans="2:2" ht="14.25" customHeight="1">
      <c r="B728" s="6"/>
    </row>
    <row r="729" spans="2:2" ht="14.25" customHeight="1">
      <c r="B729" s="6"/>
    </row>
    <row r="730" spans="2:2" ht="14.25" customHeight="1">
      <c r="B730" s="6"/>
    </row>
    <row r="731" spans="2:2" ht="14.25" customHeight="1">
      <c r="B731" s="6"/>
    </row>
    <row r="732" spans="2:2" ht="14.25" customHeight="1">
      <c r="B732" s="6"/>
    </row>
    <row r="733" spans="2:2" ht="14.25" customHeight="1">
      <c r="B733" s="6"/>
    </row>
    <row r="734" spans="2:2" ht="14.25" customHeight="1">
      <c r="B734" s="6"/>
    </row>
    <row r="735" spans="2:2" ht="14.25" customHeight="1">
      <c r="B735" s="6"/>
    </row>
    <row r="736" spans="2:2" ht="14.25" customHeight="1">
      <c r="B736" s="6"/>
    </row>
    <row r="737" spans="2:2" ht="14.25" customHeight="1">
      <c r="B737" s="6"/>
    </row>
    <row r="738" spans="2:2" ht="14.25" customHeight="1">
      <c r="B738" s="6"/>
    </row>
    <row r="739" spans="2:2" ht="14.25" customHeight="1">
      <c r="B739" s="6"/>
    </row>
    <row r="740" spans="2:2" ht="14.25" customHeight="1">
      <c r="B740" s="6"/>
    </row>
    <row r="741" spans="2:2" ht="14.25" customHeight="1">
      <c r="B741" s="6"/>
    </row>
    <row r="742" spans="2:2" ht="14.25" customHeight="1">
      <c r="B742" s="6"/>
    </row>
    <row r="743" spans="2:2" ht="14.25" customHeight="1">
      <c r="B743" s="6"/>
    </row>
    <row r="744" spans="2:2" ht="14.25" customHeight="1">
      <c r="B744" s="6"/>
    </row>
    <row r="745" spans="2:2" ht="14.25" customHeight="1">
      <c r="B745" s="6"/>
    </row>
    <row r="746" spans="2:2" ht="14.25" customHeight="1">
      <c r="B746" s="6"/>
    </row>
    <row r="747" spans="2:2" ht="14.25" customHeight="1">
      <c r="B747" s="6"/>
    </row>
    <row r="748" spans="2:2" ht="14.25" customHeight="1">
      <c r="B748" s="6"/>
    </row>
    <row r="749" spans="2:2" ht="14.25" customHeight="1">
      <c r="B749" s="6"/>
    </row>
    <row r="750" spans="2:2" ht="14.25" customHeight="1">
      <c r="B750" s="6"/>
    </row>
    <row r="751" spans="2:2" ht="14.25" customHeight="1">
      <c r="B751" s="6"/>
    </row>
    <row r="752" spans="2:2" ht="14.25" customHeight="1">
      <c r="B752" s="6"/>
    </row>
    <row r="753" spans="2:2" ht="14.25" customHeight="1">
      <c r="B753" s="6"/>
    </row>
    <row r="754" spans="2:2" ht="14.25" customHeight="1">
      <c r="B754" s="6"/>
    </row>
    <row r="755" spans="2:2" ht="14.25" customHeight="1">
      <c r="B755" s="6"/>
    </row>
    <row r="756" spans="2:2" ht="14.25" customHeight="1">
      <c r="B756" s="6"/>
    </row>
    <row r="757" spans="2:2" ht="14.25" customHeight="1">
      <c r="B757" s="6"/>
    </row>
    <row r="758" spans="2:2" ht="14.25" customHeight="1">
      <c r="B758" s="6"/>
    </row>
    <row r="759" spans="2:2" ht="14.25" customHeight="1">
      <c r="B759" s="6"/>
    </row>
    <row r="760" spans="2:2" ht="14.25" customHeight="1">
      <c r="B760" s="6"/>
    </row>
    <row r="761" spans="2:2" ht="14.25" customHeight="1">
      <c r="B761" s="6"/>
    </row>
    <row r="762" spans="2:2" ht="14.25" customHeight="1">
      <c r="B762" s="6"/>
    </row>
    <row r="763" spans="2:2" ht="14.25" customHeight="1">
      <c r="B763" s="6"/>
    </row>
    <row r="764" spans="2:2" ht="14.25" customHeight="1">
      <c r="B764" s="6"/>
    </row>
    <row r="765" spans="2:2" ht="14.25" customHeight="1">
      <c r="B765" s="6"/>
    </row>
    <row r="766" spans="2:2" ht="14.25" customHeight="1">
      <c r="B766" s="6"/>
    </row>
    <row r="767" spans="2:2" ht="14.25" customHeight="1">
      <c r="B767" s="6"/>
    </row>
    <row r="768" spans="2:2" ht="14.25" customHeight="1">
      <c r="B768" s="6"/>
    </row>
    <row r="769" spans="2:2" ht="14.25" customHeight="1">
      <c r="B769" s="6"/>
    </row>
    <row r="770" spans="2:2" ht="14.25" customHeight="1">
      <c r="B770" s="6"/>
    </row>
    <row r="771" spans="2:2" ht="14.25" customHeight="1">
      <c r="B771" s="6"/>
    </row>
    <row r="772" spans="2:2" ht="14.25" customHeight="1">
      <c r="B772" s="6"/>
    </row>
    <row r="773" spans="2:2" ht="14.25" customHeight="1">
      <c r="B773" s="6"/>
    </row>
    <row r="774" spans="2:2" ht="14.25" customHeight="1">
      <c r="B774" s="6"/>
    </row>
    <row r="775" spans="2:2" ht="14.25" customHeight="1">
      <c r="B775" s="6"/>
    </row>
    <row r="776" spans="2:2" ht="14.25" customHeight="1">
      <c r="B776" s="6"/>
    </row>
    <row r="777" spans="2:2" ht="14.25" customHeight="1">
      <c r="B777" s="6"/>
    </row>
    <row r="778" spans="2:2" ht="14.25" customHeight="1">
      <c r="B778" s="6"/>
    </row>
    <row r="779" spans="2:2" ht="14.25" customHeight="1">
      <c r="B779" s="6"/>
    </row>
    <row r="780" spans="2:2" ht="14.25" customHeight="1">
      <c r="B780" s="6"/>
    </row>
    <row r="781" spans="2:2" ht="14.25" customHeight="1">
      <c r="B781" s="6"/>
    </row>
    <row r="782" spans="2:2" ht="14.25" customHeight="1">
      <c r="B782" s="6"/>
    </row>
    <row r="783" spans="2:2" ht="14.25" customHeight="1">
      <c r="B783" s="6"/>
    </row>
    <row r="784" spans="2:2" ht="14.25" customHeight="1">
      <c r="B784" s="6"/>
    </row>
    <row r="785" spans="2:2" ht="14.25" customHeight="1">
      <c r="B785" s="6"/>
    </row>
    <row r="786" spans="2:2" ht="14.25" customHeight="1">
      <c r="B786" s="6"/>
    </row>
    <row r="787" spans="2:2" ht="14.25" customHeight="1">
      <c r="B787" s="6"/>
    </row>
    <row r="788" spans="2:2" ht="14.25" customHeight="1">
      <c r="B788" s="6"/>
    </row>
    <row r="789" spans="2:2" ht="14.25" customHeight="1">
      <c r="B789" s="6"/>
    </row>
    <row r="790" spans="2:2" ht="14.25" customHeight="1">
      <c r="B790" s="6"/>
    </row>
    <row r="791" spans="2:2" ht="14.25" customHeight="1">
      <c r="B791" s="6"/>
    </row>
    <row r="792" spans="2:2" ht="14.25" customHeight="1">
      <c r="B792" s="6"/>
    </row>
    <row r="793" spans="2:2" ht="14.25" customHeight="1">
      <c r="B793" s="6"/>
    </row>
    <row r="794" spans="2:2" ht="14.25" customHeight="1">
      <c r="B794" s="6"/>
    </row>
    <row r="795" spans="2:2" ht="14.25" customHeight="1">
      <c r="B795" s="6"/>
    </row>
    <row r="796" spans="2:2" ht="14.25" customHeight="1">
      <c r="B796" s="6"/>
    </row>
    <row r="797" spans="2:2" ht="14.25" customHeight="1">
      <c r="B797" s="6"/>
    </row>
    <row r="798" spans="2:2" ht="14.25" customHeight="1">
      <c r="B798" s="6"/>
    </row>
    <row r="799" spans="2:2" ht="14.25" customHeight="1">
      <c r="B799" s="6"/>
    </row>
    <row r="800" spans="2:2" ht="14.25" customHeight="1">
      <c r="B800" s="6"/>
    </row>
    <row r="801" spans="2:2" ht="14.25" customHeight="1">
      <c r="B801" s="6"/>
    </row>
    <row r="802" spans="2:2" ht="14.25" customHeight="1">
      <c r="B802" s="6"/>
    </row>
    <row r="803" spans="2:2" ht="14.25" customHeight="1">
      <c r="B803" s="6"/>
    </row>
    <row r="804" spans="2:2" ht="14.25" customHeight="1">
      <c r="B804" s="6"/>
    </row>
    <row r="805" spans="2:2" ht="14.25" customHeight="1">
      <c r="B805" s="6"/>
    </row>
    <row r="806" spans="2:2" ht="14.25" customHeight="1">
      <c r="B806" s="6"/>
    </row>
    <row r="807" spans="2:2" ht="14.25" customHeight="1">
      <c r="B807" s="6"/>
    </row>
    <row r="808" spans="2:2" ht="14.25" customHeight="1">
      <c r="B808" s="6"/>
    </row>
    <row r="809" spans="2:2" ht="14.25" customHeight="1">
      <c r="B809" s="6"/>
    </row>
    <row r="810" spans="2:2" ht="14.25" customHeight="1">
      <c r="B810" s="6"/>
    </row>
    <row r="811" spans="2:2" ht="14.25" customHeight="1">
      <c r="B811" s="6"/>
    </row>
    <row r="812" spans="2:2" ht="14.25" customHeight="1">
      <c r="B812" s="6"/>
    </row>
    <row r="813" spans="2:2" ht="14.25" customHeight="1">
      <c r="B813" s="6"/>
    </row>
    <row r="814" spans="2:2" ht="14.25" customHeight="1">
      <c r="B814" s="6"/>
    </row>
    <row r="815" spans="2:2" ht="14.25" customHeight="1">
      <c r="B815" s="6"/>
    </row>
    <row r="816" spans="2:2" ht="14.25" customHeight="1">
      <c r="B816" s="6"/>
    </row>
    <row r="817" spans="2:2" ht="14.25" customHeight="1">
      <c r="B817" s="6"/>
    </row>
    <row r="818" spans="2:2" ht="14.25" customHeight="1">
      <c r="B818" s="6"/>
    </row>
    <row r="819" spans="2:2" ht="14.25" customHeight="1">
      <c r="B819" s="6"/>
    </row>
    <row r="820" spans="2:2" ht="14.25" customHeight="1">
      <c r="B820" s="6"/>
    </row>
    <row r="821" spans="2:2" ht="14.25" customHeight="1">
      <c r="B821" s="6"/>
    </row>
    <row r="822" spans="2:2" ht="14.25" customHeight="1">
      <c r="B822" s="6"/>
    </row>
    <row r="823" spans="2:2" ht="14.25" customHeight="1">
      <c r="B823" s="6"/>
    </row>
    <row r="824" spans="2:2" ht="14.25" customHeight="1">
      <c r="B824" s="6"/>
    </row>
    <row r="825" spans="2:2" ht="14.25" customHeight="1">
      <c r="B825" s="6"/>
    </row>
    <row r="826" spans="2:2" ht="14.25" customHeight="1">
      <c r="B826" s="6"/>
    </row>
    <row r="827" spans="2:2" ht="14.25" customHeight="1">
      <c r="B827" s="6"/>
    </row>
    <row r="828" spans="2:2" ht="14.25" customHeight="1">
      <c r="B828" s="6"/>
    </row>
    <row r="829" spans="2:2" ht="14.25" customHeight="1">
      <c r="B829" s="6"/>
    </row>
    <row r="830" spans="2:2" ht="14.25" customHeight="1">
      <c r="B830" s="6"/>
    </row>
    <row r="831" spans="2:2" ht="14.25" customHeight="1">
      <c r="B831" s="6"/>
    </row>
    <row r="832" spans="2:2" ht="14.25" customHeight="1">
      <c r="B832" s="6"/>
    </row>
    <row r="833" spans="2:2" ht="14.25" customHeight="1">
      <c r="B833" s="6"/>
    </row>
    <row r="834" spans="2:2" ht="14.25" customHeight="1">
      <c r="B834" s="6"/>
    </row>
    <row r="835" spans="2:2" ht="14.25" customHeight="1">
      <c r="B835" s="6"/>
    </row>
    <row r="836" spans="2:2" ht="14.25" customHeight="1">
      <c r="B836" s="6"/>
    </row>
    <row r="837" spans="2:2" ht="14.25" customHeight="1">
      <c r="B837" s="6"/>
    </row>
    <row r="838" spans="2:2" ht="14.25" customHeight="1">
      <c r="B838" s="6"/>
    </row>
    <row r="839" spans="2:2" ht="14.25" customHeight="1">
      <c r="B839" s="6"/>
    </row>
    <row r="840" spans="2:2" ht="14.25" customHeight="1">
      <c r="B840" s="6"/>
    </row>
    <row r="841" spans="2:2" ht="14.25" customHeight="1">
      <c r="B841" s="6"/>
    </row>
    <row r="842" spans="2:2" ht="14.25" customHeight="1">
      <c r="B842" s="6"/>
    </row>
    <row r="843" spans="2:2" ht="14.25" customHeight="1">
      <c r="B843" s="6"/>
    </row>
    <row r="844" spans="2:2" ht="14.25" customHeight="1">
      <c r="B844" s="6"/>
    </row>
    <row r="845" spans="2:2" ht="14.25" customHeight="1">
      <c r="B845" s="6"/>
    </row>
    <row r="846" spans="2:2" ht="14.25" customHeight="1">
      <c r="B846" s="6"/>
    </row>
    <row r="847" spans="2:2" ht="14.25" customHeight="1">
      <c r="B847" s="6"/>
    </row>
    <row r="848" spans="2:2" ht="14.25" customHeight="1">
      <c r="B848" s="6"/>
    </row>
    <row r="849" spans="2:2" ht="14.25" customHeight="1">
      <c r="B849" s="6"/>
    </row>
    <row r="850" spans="2:2" ht="14.25" customHeight="1">
      <c r="B850" s="6"/>
    </row>
    <row r="851" spans="2:2" ht="14.25" customHeight="1">
      <c r="B851" s="6"/>
    </row>
    <row r="852" spans="2:2" ht="14.25" customHeight="1">
      <c r="B852" s="6"/>
    </row>
    <row r="853" spans="2:2" ht="14.25" customHeight="1">
      <c r="B853" s="6"/>
    </row>
    <row r="854" spans="2:2" ht="14.25" customHeight="1">
      <c r="B854" s="6"/>
    </row>
    <row r="855" spans="2:2" ht="14.25" customHeight="1">
      <c r="B855" s="6"/>
    </row>
    <row r="856" spans="2:2" ht="14.25" customHeight="1">
      <c r="B856" s="6"/>
    </row>
    <row r="857" spans="2:2" ht="14.25" customHeight="1">
      <c r="B857" s="6"/>
    </row>
    <row r="858" spans="2:2" ht="14.25" customHeight="1">
      <c r="B858" s="6"/>
    </row>
    <row r="859" spans="2:2" ht="14.25" customHeight="1">
      <c r="B859" s="6"/>
    </row>
    <row r="860" spans="2:2" ht="14.25" customHeight="1">
      <c r="B860" s="6"/>
    </row>
    <row r="861" spans="2:2" ht="14.25" customHeight="1">
      <c r="B861" s="6"/>
    </row>
    <row r="862" spans="2:2" ht="14.25" customHeight="1">
      <c r="B862" s="6"/>
    </row>
    <row r="863" spans="2:2" ht="14.25" customHeight="1">
      <c r="B863" s="6"/>
    </row>
    <row r="864" spans="2:2" ht="14.25" customHeight="1">
      <c r="B864" s="6"/>
    </row>
    <row r="865" spans="2:2" ht="14.25" customHeight="1">
      <c r="B865" s="6"/>
    </row>
    <row r="866" spans="2:2" ht="14.25" customHeight="1">
      <c r="B866" s="6"/>
    </row>
    <row r="867" spans="2:2" ht="14.25" customHeight="1">
      <c r="B867" s="6"/>
    </row>
    <row r="868" spans="2:2" ht="14.25" customHeight="1">
      <c r="B868" s="6"/>
    </row>
    <row r="869" spans="2:2" ht="14.25" customHeight="1">
      <c r="B869" s="6"/>
    </row>
    <row r="870" spans="2:2" ht="14.25" customHeight="1">
      <c r="B870" s="6"/>
    </row>
    <row r="871" spans="2:2" ht="14.25" customHeight="1">
      <c r="B871" s="6"/>
    </row>
    <row r="872" spans="2:2" ht="14.25" customHeight="1">
      <c r="B872" s="6"/>
    </row>
    <row r="873" spans="2:2" ht="14.25" customHeight="1">
      <c r="B873" s="6"/>
    </row>
    <row r="874" spans="2:2" ht="14.25" customHeight="1">
      <c r="B874" s="6"/>
    </row>
    <row r="875" spans="2:2" ht="14.25" customHeight="1">
      <c r="B875" s="6"/>
    </row>
    <row r="876" spans="2:2" ht="14.25" customHeight="1">
      <c r="B876" s="6"/>
    </row>
    <row r="877" spans="2:2" ht="14.25" customHeight="1">
      <c r="B877" s="6"/>
    </row>
    <row r="878" spans="2:2" ht="14.25" customHeight="1">
      <c r="B878" s="6"/>
    </row>
    <row r="879" spans="2:2" ht="14.25" customHeight="1">
      <c r="B879" s="6"/>
    </row>
    <row r="880" spans="2:2" ht="14.25" customHeight="1">
      <c r="B880" s="6"/>
    </row>
    <row r="881" spans="2:2" ht="14.25" customHeight="1">
      <c r="B881" s="6"/>
    </row>
    <row r="882" spans="2:2" ht="14.25" customHeight="1">
      <c r="B882" s="6"/>
    </row>
    <row r="883" spans="2:2" ht="14.25" customHeight="1">
      <c r="B883" s="6"/>
    </row>
    <row r="884" spans="2:2" ht="14.25" customHeight="1">
      <c r="B884" s="6"/>
    </row>
    <row r="885" spans="2:2" ht="14.25" customHeight="1">
      <c r="B885" s="6"/>
    </row>
    <row r="886" spans="2:2" ht="14.25" customHeight="1">
      <c r="B886" s="6"/>
    </row>
    <row r="887" spans="2:2" ht="14.25" customHeight="1">
      <c r="B887" s="6"/>
    </row>
    <row r="888" spans="2:2" ht="14.25" customHeight="1">
      <c r="B888" s="6"/>
    </row>
    <row r="889" spans="2:2" ht="14.25" customHeight="1">
      <c r="B889" s="6"/>
    </row>
    <row r="890" spans="2:2" ht="14.25" customHeight="1">
      <c r="B890" s="6"/>
    </row>
    <row r="891" spans="2:2" ht="14.25" customHeight="1">
      <c r="B891" s="6"/>
    </row>
    <row r="892" spans="2:2" ht="14.25" customHeight="1">
      <c r="B892" s="6"/>
    </row>
    <row r="893" spans="2:2" ht="14.25" customHeight="1">
      <c r="B893" s="6"/>
    </row>
    <row r="894" spans="2:2" ht="14.25" customHeight="1">
      <c r="B894" s="6"/>
    </row>
    <row r="895" spans="2:2" ht="14.25" customHeight="1">
      <c r="B895" s="6"/>
    </row>
    <row r="896" spans="2:2" ht="14.25" customHeight="1">
      <c r="B896" s="6"/>
    </row>
    <row r="897" spans="2:2" ht="14.25" customHeight="1">
      <c r="B897" s="6"/>
    </row>
    <row r="898" spans="2:2" ht="14.25" customHeight="1">
      <c r="B898" s="6"/>
    </row>
    <row r="899" spans="2:2" ht="14.25" customHeight="1">
      <c r="B899" s="6"/>
    </row>
    <row r="900" spans="2:2" ht="14.25" customHeight="1">
      <c r="B900" s="6"/>
    </row>
    <row r="901" spans="2:2" ht="14.25" customHeight="1">
      <c r="B901" s="6"/>
    </row>
    <row r="902" spans="2:2" ht="14.25" customHeight="1">
      <c r="B902" s="6"/>
    </row>
    <row r="903" spans="2:2" ht="14.25" customHeight="1">
      <c r="B903" s="6"/>
    </row>
    <row r="904" spans="2:2" ht="14.25" customHeight="1">
      <c r="B904" s="6"/>
    </row>
    <row r="905" spans="2:2" ht="14.25" customHeight="1">
      <c r="B905" s="6"/>
    </row>
    <row r="906" spans="2:2" ht="14.25" customHeight="1">
      <c r="B906" s="6"/>
    </row>
    <row r="907" spans="2:2" ht="14.25" customHeight="1">
      <c r="B907" s="6"/>
    </row>
    <row r="908" spans="2:2" ht="14.25" customHeight="1">
      <c r="B908" s="6"/>
    </row>
    <row r="909" spans="2:2" ht="14.25" customHeight="1">
      <c r="B909" s="6"/>
    </row>
    <row r="910" spans="2:2" ht="14.25" customHeight="1">
      <c r="B910" s="6"/>
    </row>
    <row r="911" spans="2:2" ht="14.25" customHeight="1">
      <c r="B911" s="6"/>
    </row>
    <row r="912" spans="2:2" ht="14.25" customHeight="1">
      <c r="B912" s="6"/>
    </row>
    <row r="913" spans="2:2" ht="14.25" customHeight="1">
      <c r="B913" s="6"/>
    </row>
    <row r="914" spans="2:2" ht="14.25" customHeight="1">
      <c r="B914" s="6"/>
    </row>
    <row r="915" spans="2:2" ht="14.25" customHeight="1">
      <c r="B915" s="6"/>
    </row>
    <row r="916" spans="2:2" ht="14.25" customHeight="1">
      <c r="B916" s="6"/>
    </row>
    <row r="917" spans="2:2" ht="14.25" customHeight="1">
      <c r="B917" s="6"/>
    </row>
    <row r="918" spans="2:2" ht="14.25" customHeight="1">
      <c r="B918" s="6"/>
    </row>
    <row r="919" spans="2:2" ht="14.25" customHeight="1">
      <c r="B919" s="6"/>
    </row>
    <row r="920" spans="2:2" ht="14.25" customHeight="1">
      <c r="B920" s="6"/>
    </row>
    <row r="921" spans="2:2" ht="14.25" customHeight="1">
      <c r="B921" s="6"/>
    </row>
    <row r="922" spans="2:2" ht="14.25" customHeight="1">
      <c r="B922" s="6"/>
    </row>
    <row r="923" spans="2:2" ht="14.25" customHeight="1">
      <c r="B923" s="6"/>
    </row>
    <row r="924" spans="2:2" ht="14.25" customHeight="1">
      <c r="B924" s="6"/>
    </row>
    <row r="925" spans="2:2" ht="14.25" customHeight="1">
      <c r="B925" s="6"/>
    </row>
    <row r="926" spans="2:2" ht="14.25" customHeight="1">
      <c r="B926" s="6"/>
    </row>
    <row r="927" spans="2:2" ht="14.25" customHeight="1">
      <c r="B927" s="6"/>
    </row>
    <row r="928" spans="2:2" ht="14.25" customHeight="1">
      <c r="B928" s="6"/>
    </row>
    <row r="929" spans="2:2" ht="14.25" customHeight="1">
      <c r="B929" s="6"/>
    </row>
    <row r="930" spans="2:2" ht="14.25" customHeight="1">
      <c r="B930" s="6"/>
    </row>
    <row r="931" spans="2:2" ht="14.25" customHeight="1">
      <c r="B931" s="6"/>
    </row>
    <row r="932" spans="2:2" ht="14.25" customHeight="1">
      <c r="B932" s="6"/>
    </row>
    <row r="933" spans="2:2" ht="14.25" customHeight="1">
      <c r="B933" s="6"/>
    </row>
    <row r="934" spans="2:2" ht="14.25" customHeight="1">
      <c r="B934" s="6"/>
    </row>
    <row r="935" spans="2:2" ht="14.25" customHeight="1">
      <c r="B935" s="6"/>
    </row>
    <row r="936" spans="2:2" ht="14.25" customHeight="1">
      <c r="B936" s="6"/>
    </row>
    <row r="937" spans="2:2" ht="14.25" customHeight="1">
      <c r="B937" s="6"/>
    </row>
    <row r="938" spans="2:2" ht="14.25" customHeight="1">
      <c r="B938" s="6"/>
    </row>
    <row r="939" spans="2:2" ht="14.25" customHeight="1">
      <c r="B939" s="6"/>
    </row>
    <row r="940" spans="2:2" ht="14.25" customHeight="1">
      <c r="B940" s="6"/>
    </row>
    <row r="941" spans="2:2" ht="14.25" customHeight="1">
      <c r="B941" s="6"/>
    </row>
    <row r="942" spans="2:2" ht="14.25" customHeight="1">
      <c r="B942" s="6"/>
    </row>
    <row r="943" spans="2:2" ht="14.25" customHeight="1">
      <c r="B943" s="6"/>
    </row>
    <row r="944" spans="2:2" ht="14.25" customHeight="1">
      <c r="B944" s="6"/>
    </row>
    <row r="945" spans="2:2" ht="14.25" customHeight="1">
      <c r="B945" s="6"/>
    </row>
    <row r="946" spans="2:2" ht="14.25" customHeight="1">
      <c r="B946" s="6"/>
    </row>
    <row r="947" spans="2:2" ht="14.25" customHeight="1">
      <c r="B947" s="6"/>
    </row>
    <row r="948" spans="2:2" ht="14.25" customHeight="1">
      <c r="B948" s="6"/>
    </row>
    <row r="949" spans="2:2" ht="14.25" customHeight="1">
      <c r="B949" s="6"/>
    </row>
    <row r="950" spans="2:2" ht="14.25" customHeight="1">
      <c r="B950" s="6"/>
    </row>
    <row r="951" spans="2:2" ht="14.25" customHeight="1">
      <c r="B951" s="6"/>
    </row>
    <row r="952" spans="2:2" ht="14.25" customHeight="1">
      <c r="B952" s="6"/>
    </row>
    <row r="953" spans="2:2" ht="14.25" customHeight="1">
      <c r="B953" s="6"/>
    </row>
    <row r="954" spans="2:2" ht="14.25" customHeight="1">
      <c r="B954" s="6"/>
    </row>
    <row r="955" spans="2:2" ht="14.25" customHeight="1">
      <c r="B955" s="6"/>
    </row>
    <row r="956" spans="2:2" ht="14.25" customHeight="1">
      <c r="B956" s="6"/>
    </row>
    <row r="957" spans="2:2" ht="14.25" customHeight="1">
      <c r="B957" s="6"/>
    </row>
    <row r="958" spans="2:2" ht="14.25" customHeight="1">
      <c r="B958" s="6"/>
    </row>
    <row r="959" spans="2:2" ht="14.25" customHeight="1">
      <c r="B959" s="6"/>
    </row>
    <row r="960" spans="2:2" ht="14.25" customHeight="1">
      <c r="B960" s="6"/>
    </row>
    <row r="961" spans="2:2" ht="14.25" customHeight="1">
      <c r="B961" s="6"/>
    </row>
    <row r="962" spans="2:2" ht="14.25" customHeight="1">
      <c r="B962" s="6"/>
    </row>
    <row r="963" spans="2:2" ht="14.25" customHeight="1">
      <c r="B963" s="6"/>
    </row>
    <row r="964" spans="2:2" ht="14.25" customHeight="1">
      <c r="B964" s="6"/>
    </row>
    <row r="965" spans="2:2" ht="14.25" customHeight="1">
      <c r="B965" s="6"/>
    </row>
    <row r="966" spans="2:2" ht="14.25" customHeight="1">
      <c r="B966" s="6"/>
    </row>
    <row r="967" spans="2:2" ht="14.25" customHeight="1">
      <c r="B967" s="6"/>
    </row>
    <row r="968" spans="2:2" ht="14.25" customHeight="1">
      <c r="B968" s="6"/>
    </row>
    <row r="969" spans="2:2" ht="14.25" customHeight="1">
      <c r="B969" s="6"/>
    </row>
    <row r="970" spans="2:2" ht="14.25" customHeight="1">
      <c r="B970" s="6"/>
    </row>
    <row r="971" spans="2:2" ht="14.25" customHeight="1">
      <c r="B971" s="6"/>
    </row>
    <row r="972" spans="2:2" ht="14.25" customHeight="1">
      <c r="B972" s="6"/>
    </row>
    <row r="973" spans="2:2" ht="14.25" customHeight="1">
      <c r="B973" s="6"/>
    </row>
    <row r="974" spans="2:2" ht="14.25" customHeight="1">
      <c r="B974" s="6"/>
    </row>
    <row r="975" spans="2:2" ht="14.25" customHeight="1">
      <c r="B975" s="6"/>
    </row>
    <row r="976" spans="2:2" ht="14.25" customHeight="1">
      <c r="B976" s="6"/>
    </row>
    <row r="977" spans="2:2" ht="14.25" customHeight="1">
      <c r="B977" s="6"/>
    </row>
    <row r="978" spans="2:2" ht="14.25" customHeight="1">
      <c r="B978" s="6"/>
    </row>
    <row r="979" spans="2:2" ht="14.25" customHeight="1">
      <c r="B979" s="6"/>
    </row>
    <row r="980" spans="2:2" ht="14.25" customHeight="1">
      <c r="B980" s="6"/>
    </row>
    <row r="981" spans="2:2" ht="14.25" customHeight="1">
      <c r="B981" s="6"/>
    </row>
    <row r="982" spans="2:2" ht="14.25" customHeight="1">
      <c r="B982" s="6"/>
    </row>
    <row r="983" spans="2:2" ht="14.25" customHeight="1">
      <c r="B983" s="6"/>
    </row>
    <row r="984" spans="2:2" ht="14.25" customHeight="1">
      <c r="B984" s="6"/>
    </row>
    <row r="985" spans="2:2" ht="14.25" customHeight="1">
      <c r="B985" s="6"/>
    </row>
    <row r="986" spans="2:2" ht="14.25" customHeight="1">
      <c r="B986" s="6"/>
    </row>
    <row r="987" spans="2:2" ht="14.25" customHeight="1">
      <c r="B987" s="6"/>
    </row>
    <row r="988" spans="2:2" ht="14.25" customHeight="1">
      <c r="B988" s="6"/>
    </row>
    <row r="989" spans="2:2" ht="14.25" customHeight="1">
      <c r="B989" s="6"/>
    </row>
    <row r="990" spans="2:2" ht="14.25" customHeight="1">
      <c r="B990" s="6"/>
    </row>
    <row r="991" spans="2:2" ht="14.25" customHeight="1">
      <c r="B991" s="6"/>
    </row>
    <row r="992" spans="2:2" ht="14.25" customHeight="1">
      <c r="B992" s="6"/>
    </row>
    <row r="993" spans="2:2" ht="14.25" customHeight="1">
      <c r="B993" s="6"/>
    </row>
    <row r="994" spans="2:2" ht="14.25" customHeight="1">
      <c r="B994" s="6"/>
    </row>
    <row r="995" spans="2:2" ht="14.25" customHeight="1">
      <c r="B995" s="6"/>
    </row>
    <row r="996" spans="2:2" ht="14.25" customHeight="1">
      <c r="B996" s="6"/>
    </row>
    <row r="997" spans="2:2" ht="14.25" customHeight="1">
      <c r="B997" s="6"/>
    </row>
    <row r="998" spans="2:2" ht="14.25" customHeight="1">
      <c r="B998" s="6"/>
    </row>
    <row r="999" spans="2:2" ht="14.25" customHeight="1">
      <c r="B999" s="6"/>
    </row>
    <row r="1000" spans="2:2" ht="14.25" customHeight="1">
      <c r="B1000" s="6"/>
    </row>
  </sheetData>
  <mergeCells count="24">
    <mergeCell ref="F211:H211"/>
    <mergeCell ref="I211:K211"/>
    <mergeCell ref="L211:N211"/>
    <mergeCell ref="O185:Q185"/>
    <mergeCell ref="R185:T185"/>
    <mergeCell ref="F160:H160"/>
    <mergeCell ref="I160:K160"/>
    <mergeCell ref="L160:N160"/>
    <mergeCell ref="F185:H185"/>
    <mergeCell ref="I185:K185"/>
    <mergeCell ref="L185:N185"/>
    <mergeCell ref="D155:E155"/>
    <mergeCell ref="I13:T13"/>
    <mergeCell ref="D23:E23"/>
    <mergeCell ref="D35:E35"/>
    <mergeCell ref="D47:E47"/>
    <mergeCell ref="D59:E59"/>
    <mergeCell ref="D71:E71"/>
    <mergeCell ref="D83:E83"/>
    <mergeCell ref="D95:E95"/>
    <mergeCell ref="D107:E107"/>
    <mergeCell ref="D119:E119"/>
    <mergeCell ref="D131:E131"/>
    <mergeCell ref="D143:E14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2.6640625" defaultRowHeight="15" customHeight="1"/>
  <cols>
    <col min="1" max="1" width="15.109375" customWidth="1"/>
    <col min="2" max="2" width="16.44140625" customWidth="1"/>
    <col min="3" max="26" width="10.6640625" customWidth="1"/>
  </cols>
  <sheetData>
    <row r="1" spans="1:2" ht="14.25" customHeight="1">
      <c r="A1" s="44" t="s">
        <v>40</v>
      </c>
      <c r="B1" s="24">
        <f>SUM(B3:B14)</f>
        <v>297928676.39999998</v>
      </c>
    </row>
    <row r="2" spans="1:2" ht="14.25" customHeight="1"/>
    <row r="3" spans="1:2" ht="14.25" customHeight="1">
      <c r="A3" s="44" t="str">
        <f>+Hoja1!A14</f>
        <v>Enero</v>
      </c>
      <c r="B3" s="24">
        <f>+Hoja1!F23</f>
        <v>6600000</v>
      </c>
    </row>
    <row r="4" spans="1:2" ht="14.25" customHeight="1">
      <c r="A4" s="44" t="str">
        <f>+Hoja1!A26</f>
        <v>Febrero</v>
      </c>
      <c r="B4" s="24">
        <f>+Hoja1!F35</f>
        <v>7260000</v>
      </c>
    </row>
    <row r="5" spans="1:2" ht="14.25" customHeight="1">
      <c r="A5" s="44" t="str">
        <f>+Hoja1!A38</f>
        <v xml:space="preserve">Marzo </v>
      </c>
      <c r="B5" s="24">
        <f>+Hoja1!F47</f>
        <v>7986000</v>
      </c>
    </row>
    <row r="6" spans="1:2" ht="14.25" customHeight="1">
      <c r="A6" s="44" t="str">
        <f>+Hoja1!A50</f>
        <v>Abril</v>
      </c>
      <c r="B6" s="24">
        <f>+Hoja1!F59</f>
        <v>8784600</v>
      </c>
    </row>
    <row r="7" spans="1:2" ht="14.25" customHeight="1">
      <c r="A7" s="44" t="str">
        <f>+Hoja1!A62</f>
        <v>Mayo</v>
      </c>
      <c r="B7" s="24">
        <f>+Hoja1!F71</f>
        <v>21375860</v>
      </c>
    </row>
    <row r="8" spans="1:2" ht="14.25" customHeight="1">
      <c r="A8" s="44" t="str">
        <f>+Hoja1!A74</f>
        <v>Junio</v>
      </c>
      <c r="B8" s="24">
        <f>+Hoja1!F83</f>
        <v>23514244</v>
      </c>
    </row>
    <row r="9" spans="1:2" ht="14.25" customHeight="1">
      <c r="A9" s="44" t="str">
        <f>+Hoja1!A86</f>
        <v>Julio</v>
      </c>
      <c r="B9" s="24">
        <f>+Hoja1!F95</f>
        <v>25866048</v>
      </c>
    </row>
    <row r="10" spans="1:2" ht="14.25" customHeight="1">
      <c r="A10" s="44" t="str">
        <f>+Hoja1!A98</f>
        <v>Agosto</v>
      </c>
      <c r="B10" s="24">
        <f>+Hoja1!F107</f>
        <v>28452904</v>
      </c>
    </row>
    <row r="11" spans="1:2" ht="14.25" customHeight="1">
      <c r="A11" s="44" t="str">
        <f>+Hoja1!A110</f>
        <v>Septiembre</v>
      </c>
      <c r="B11" s="24">
        <f>+Hoja1!F119</f>
        <v>31298316</v>
      </c>
    </row>
    <row r="12" spans="1:2" ht="14.25" customHeight="1">
      <c r="A12" s="44" t="str">
        <f>+Hoja1!A122</f>
        <v>Octubre</v>
      </c>
      <c r="B12" s="24">
        <f>+Hoja1!F131</f>
        <v>34428448</v>
      </c>
    </row>
    <row r="13" spans="1:2" ht="14.25" customHeight="1">
      <c r="A13" s="44" t="str">
        <f>+Hoja1!A134</f>
        <v>Noviembre</v>
      </c>
      <c r="B13" s="24">
        <f>+Hoja1!F143</f>
        <v>37871932</v>
      </c>
    </row>
    <row r="14" spans="1:2" ht="14.25" customHeight="1">
      <c r="A14" s="44" t="str">
        <f>+Hoja1!A146</f>
        <v>Diciembre</v>
      </c>
      <c r="B14" s="24">
        <f>+Hoja1!F155</f>
        <v>64490324.400000006</v>
      </c>
    </row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Melina Caciani Toniolo</dc:creator>
  <cp:lastModifiedBy>Joaquin Chanquia</cp:lastModifiedBy>
  <dcterms:created xsi:type="dcterms:W3CDTF">2024-04-28T01:36:50Z</dcterms:created>
  <dcterms:modified xsi:type="dcterms:W3CDTF">2024-06-27T04:43:17Z</dcterms:modified>
</cp:coreProperties>
</file>