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cremonainoxidablesrl-my.sharepoint.com/personal/jfulguera_creminox_com/Documents/01_DEVELOPER/INFORME DE EQUIPOS/"/>
    </mc:Choice>
  </mc:AlternateContent>
  <xr:revisionPtr revIDLastSave="0" documentId="8_{67C8719A-3105-45A2-9C39-48BBE42E0B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quipos Activos - Dep. Adm." sheetId="1" r:id="rId1"/>
    <sheet name="Equipos Activos - Ofic. Tesor." sheetId="11" r:id="rId2"/>
    <sheet name="Equipos Activos - Dep. Ventas" sheetId="10" r:id="rId3"/>
    <sheet name="Equipos Activos - Dep. Ing." sheetId="9" r:id="rId4"/>
    <sheet name="Equipos Activos - Dep. Elec." sheetId="8" r:id="rId5"/>
    <sheet name="Equipos Activos - Dep. Sist." sheetId="7" r:id="rId6"/>
    <sheet name="Equipos Activos - Dep. Prod." sheetId="6" r:id="rId7"/>
    <sheet name="Equipos Activos - Ofic. Pañol" sheetId="5" r:id="rId8"/>
    <sheet name="Equipos Activos - Gerencia" sheetId="4" r:id="rId9"/>
    <sheet name="Equipos Activos - Total Cremona" sheetId="14" r:id="rId10"/>
  </sheets>
  <definedNames>
    <definedName name="_xlnm._FilterDatabase" localSheetId="9" hidden="1">'Equipos Activos - Total Cremona'!$A$1:$M$1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1" i="14" l="1" a="1"/>
  <c r="A141" i="14"/>
  <c r="A123" i="14" a="1"/>
  <c r="A123" i="14"/>
  <c r="A105" i="14" a="1"/>
  <c r="A105" i="14"/>
  <c r="A88" i="14" a="1"/>
  <c r="A88" i="14"/>
  <c r="A71" i="14" a="1"/>
  <c r="A71" i="14"/>
  <c r="A54" i="14" a="1"/>
  <c r="A54" i="14"/>
  <c r="A37" i="14" a="1"/>
  <c r="A37" i="14"/>
  <c r="A3" i="14" a="1"/>
  <c r="A3" i="14" s="1"/>
  <c r="A20" i="14" a="1"/>
  <c r="A20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<sst xmlns="http://schemas.openxmlformats.org/spreadsheetml/2006/main" count="661" uniqueCount="138">
  <si>
    <t>ID</t>
  </si>
  <si>
    <t>Tipo</t>
  </si>
  <si>
    <t>Modelo</t>
  </si>
  <si>
    <t>SO</t>
  </si>
  <si>
    <t>Marca</t>
  </si>
  <si>
    <t>Usuarios</t>
  </si>
  <si>
    <t>Antiguedad</t>
  </si>
  <si>
    <t>Gama</t>
  </si>
  <si>
    <t>Disco</t>
  </si>
  <si>
    <t>Costo (U$D)</t>
  </si>
  <si>
    <t>Estado</t>
  </si>
  <si>
    <t>Observaciones</t>
  </si>
  <si>
    <t>Licencia</t>
  </si>
  <si>
    <t>PC</t>
  </si>
  <si>
    <t>READY J7-V5488S</t>
  </si>
  <si>
    <t>Windows 10</t>
  </si>
  <si>
    <t>EXO</t>
  </si>
  <si>
    <t>R. Del Pozo</t>
  </si>
  <si>
    <t>Baja</t>
  </si>
  <si>
    <t>SSD</t>
  </si>
  <si>
    <t>Bueno</t>
  </si>
  <si>
    <t>Ninguna.</t>
  </si>
  <si>
    <t>Sin Licencia</t>
  </si>
  <si>
    <t>Notebook</t>
  </si>
  <si>
    <t>Lenovo V310 15ISK</t>
  </si>
  <si>
    <t>Lenovo</t>
  </si>
  <si>
    <t>Regular</t>
  </si>
  <si>
    <t>Es necesario un cambio de bateria.</t>
  </si>
  <si>
    <t>Generico</t>
  </si>
  <si>
    <t>J. Cariaga</t>
  </si>
  <si>
    <t>Excelente</t>
  </si>
  <si>
    <t>SNERD</t>
  </si>
  <si>
    <t>C. Zalazar</t>
  </si>
  <si>
    <t>Licencia Oficial Microsoft OS</t>
  </si>
  <si>
    <t>Windows 11</t>
  </si>
  <si>
    <t>D. Quiroga</t>
  </si>
  <si>
    <t>N. Carasa</t>
  </si>
  <si>
    <t>Pasante-Admin</t>
  </si>
  <si>
    <t>Monitor: Instalar monitor.</t>
  </si>
  <si>
    <t>I. Kechichian</t>
  </si>
  <si>
    <t>HDD</t>
  </si>
  <si>
    <t>Angela Mariana</t>
  </si>
  <si>
    <t>Windows 7</t>
  </si>
  <si>
    <t>AFIP</t>
  </si>
  <si>
    <t>A. Agrenta</t>
  </si>
  <si>
    <t>Media</t>
  </si>
  <si>
    <t>Y. Mejuto</t>
  </si>
  <si>
    <t>Actualizar memoria RAM.</t>
  </si>
  <si>
    <t>Lenovo G50-80</t>
  </si>
  <si>
    <t>B. Dupont</t>
  </si>
  <si>
    <t>282.69</t>
  </si>
  <si>
    <t>V. Agrenta</t>
  </si>
  <si>
    <t>Monitor: Presenta pixeles muertos.</t>
  </si>
  <si>
    <t>Gale</t>
  </si>
  <si>
    <t>V. Rothkopf</t>
  </si>
  <si>
    <t>Baja/Media</t>
  </si>
  <si>
    <t>JoseLuisAldrey</t>
  </si>
  <si>
    <t>ThinkPad T16 2da Gen (16)</t>
  </si>
  <si>
    <t>A. Bouquet</t>
  </si>
  <si>
    <t>M.2</t>
  </si>
  <si>
    <t>Generica</t>
  </si>
  <si>
    <t>J. Fernandez</t>
  </si>
  <si>
    <t>O. Figueira</t>
  </si>
  <si>
    <t>A. Gregorio</t>
  </si>
  <si>
    <t>SSD/HDD</t>
  </si>
  <si>
    <t>Fabrizio Sossa</t>
  </si>
  <si>
    <t>F. Pugliese</t>
  </si>
  <si>
    <t>F. Russo</t>
  </si>
  <si>
    <t>Alta</t>
  </si>
  <si>
    <t>LJLACOLLA</t>
  </si>
  <si>
    <t>ICasco</t>
  </si>
  <si>
    <t>Lenovo E490 Type 20N8, 20N9</t>
  </si>
  <si>
    <t>CorteLaserChapa</t>
  </si>
  <si>
    <t>ThinkPad E15 2da Gen (15° Intel)</t>
  </si>
  <si>
    <t>ThinkPad P16 1ra Gen (16° Intel)</t>
  </si>
  <si>
    <t>Sin Usuario</t>
  </si>
  <si>
    <t>Lenovo V330-16IKB - Type 81AX</t>
  </si>
  <si>
    <t>G. Gomez</t>
  </si>
  <si>
    <t>Mantenimiento.</t>
  </si>
  <si>
    <t>Exo</t>
  </si>
  <si>
    <t>ThinkPad T16 1ra Gen (16)</t>
  </si>
  <si>
    <t>F. Pereyra</t>
  </si>
  <si>
    <t>Biswall</t>
  </si>
  <si>
    <t>I. Pennacchietti</t>
  </si>
  <si>
    <t>Matias Stamm</t>
  </si>
  <si>
    <t>Media/Alta</t>
  </si>
  <si>
    <t>ThinkPad E15 2da Gen (15)</t>
  </si>
  <si>
    <t>F. Glimberg</t>
  </si>
  <si>
    <t>Generica AMD</t>
  </si>
  <si>
    <t>Biswal</t>
  </si>
  <si>
    <t>E. Escalera</t>
  </si>
  <si>
    <t>Servidor</t>
  </si>
  <si>
    <t>DVR/SERVIDORES</t>
  </si>
  <si>
    <t>Windows Server</t>
  </si>
  <si>
    <t>Serv.</t>
  </si>
  <si>
    <t>ThinkPad E16 1ra Gen (16" Intel)</t>
  </si>
  <si>
    <t>J. Fulguera</t>
  </si>
  <si>
    <t>BGH</t>
  </si>
  <si>
    <t>No funciona los perifericos.</t>
  </si>
  <si>
    <t>Lenovo Z50 - 70</t>
  </si>
  <si>
    <t>AsistenciaIT</t>
  </si>
  <si>
    <t>Lenovo G50  80</t>
  </si>
  <si>
    <t>El PAD deja de funcionar al suspender o reiniciar el equipo.</t>
  </si>
  <si>
    <t>Ubuntu</t>
  </si>
  <si>
    <t>A. Vargas</t>
  </si>
  <si>
    <t>L. Guglielmero</t>
  </si>
  <si>
    <t>S. Bergon</t>
  </si>
  <si>
    <t>L. Pilotto</t>
  </si>
  <si>
    <t>M. Fernandez</t>
  </si>
  <si>
    <t>ThinkPad E16 1ra Gen (16", Intel)</t>
  </si>
  <si>
    <t>J. Tascon</t>
  </si>
  <si>
    <t>Windows XP</t>
  </si>
  <si>
    <t>Maquina agua</t>
  </si>
  <si>
    <t>Muy Baja</t>
  </si>
  <si>
    <t>Test - Se recomienda cambiar el equipo, siempre en cuando funcione el adaptador para la llave.</t>
  </si>
  <si>
    <t>Linux</t>
  </si>
  <si>
    <t>HP</t>
  </si>
  <si>
    <t>HSG G3015X-M</t>
  </si>
  <si>
    <t>CorteLaserdeChapa</t>
  </si>
  <si>
    <t>PCBOX</t>
  </si>
  <si>
    <t>Produccion</t>
  </si>
  <si>
    <t>Mouse defectuoso.</t>
  </si>
  <si>
    <t>Se puede/recomienda cambiar el equipo.</t>
  </si>
  <si>
    <t>MiniPC</t>
  </si>
  <si>
    <t>H. Agrenta</t>
  </si>
  <si>
    <t>iMac 24 M1</t>
  </si>
  <si>
    <t>macOS</t>
  </si>
  <si>
    <t>iMac</t>
  </si>
  <si>
    <t>A. Carasa</t>
  </si>
  <si>
    <t>Dep. Adm.</t>
  </si>
  <si>
    <t>Ofic. Tesoreria</t>
  </si>
  <si>
    <t>Dep. Ventas</t>
  </si>
  <si>
    <t>Dep. Ing.</t>
  </si>
  <si>
    <t>Dep. Elec.</t>
  </si>
  <si>
    <t>Dep. Sist.</t>
  </si>
  <si>
    <t>Dep. Prod</t>
  </si>
  <si>
    <t>Pañol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</si>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</sst>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174">
    <dxf>
      <font>
        <color theme="1"/>
      </font>
      <fill>
        <patternFill patternType="solid">
          <bgColor theme="7" tint="0.39997558519241921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[$$-2C0A]\ #,##0.00"/>
      <alignment horizontal="center" vertical="center"/>
    </dxf>
    <dxf>
      <alignment horizontal="center" vertical="center"/>
    </dxf>
    <dxf>
      <alignment horizontal="center" vertical="center"/>
    </dxf>
    <dxf>
      <numFmt numFmtId="19" formatCode="dd/mm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4" tint="0.39997558519241921"/>
        </patternFill>
      </fill>
    </dxf>
    <dxf>
      <font>
        <color theme="1"/>
      </font>
      <fill>
        <patternFill patternType="solid"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FE90B-43E5-44A2-BD98-C19333FC3B5C}" name="TablaAdministracion" displayName="TablaAdministracion" ref="A1:M12" headerRowDxfId="170" dataDxfId="169" totalsRowDxfId="168">
  <autoFilter ref="A1:M12" xr:uid="{924FE90B-43E5-44A2-BD98-C19333FC3B5C}"/>
  <tableColumns count="13">
    <tableColumn id="1" xr3:uid="{E045A038-A7D2-47A5-9C1D-CF475A69F529}" name="ID" totalsRowLabel="Total" dataDxfId="167"/>
    <tableColumn id="2" xr3:uid="{5FF1E4D0-BF6C-4350-9433-82DDE987485B}" name="Tipo" dataDxfId="166"/>
    <tableColumn id="3" xr3:uid="{A134D362-4C03-4180-97EF-F7B7DC29CA8E}" name="Modelo" dataDxfId="165"/>
    <tableColumn id="4" xr3:uid="{4AC826ED-EA60-41F6-8114-254C6ED1C122}" name="SO" dataDxfId="164"/>
    <tableColumn id="5" xr3:uid="{A91DD90E-01B3-4A2E-9D5C-8440CA6439FB}" name="Marca" dataDxfId="163"/>
    <tableColumn id="6" xr3:uid="{FAAEAD1C-95AC-411A-94C1-02CD085D5506}" name="Usuarios" dataDxfId="162"/>
    <tableColumn id="7" xr3:uid="{D1778760-09C2-414C-A0E4-82C3C47EA0E4}" name="Antiguedad" dataDxfId="161"/>
    <tableColumn id="8" xr3:uid="{EF8E8594-99F1-404E-B06A-805D9FA33484}" name="Gama" dataDxfId="160"/>
    <tableColumn id="9" xr3:uid="{A3628AF9-42EA-489B-BC86-0937664BFCB5}" name="Disco" dataDxfId="159"/>
    <tableColumn id="10" xr3:uid="{D6690C7C-588A-401A-A4B0-5EEE92C1131B}" name="Costo (U$D)" dataDxfId="158"/>
    <tableColumn id="11" xr3:uid="{D88D5F85-5AE7-4AF9-8CEC-286A11861ED8}" name="Estado" dataDxfId="157"/>
    <tableColumn id="12" xr3:uid="{22383674-ED8B-42A1-AC91-9B52F35AD992}" name="Observaciones" totalsRowFunction="count" dataDxfId="156"/>
    <tableColumn id="13" xr3:uid="{83CA826B-5FFC-420C-96C2-AC740A18BC42}" name="Licencia" dataDxfId="15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F51C97-960D-4519-8EC5-33254479F710}" name="TablaTesoreria" displayName="TablaTesoreria" ref="A1:M4" headerRowDxfId="151" dataDxfId="150" totalsRowDxfId="149">
  <autoFilter ref="A1:M4" xr:uid="{924FE90B-43E5-44A2-BD98-C19333FC3B5C}"/>
  <tableColumns count="13">
    <tableColumn id="1" xr3:uid="{DB8F84D5-EC1E-4BCA-929C-A5EAB36E29CD}" name="ID" totalsRowLabel="Total" dataDxfId="148"/>
    <tableColumn id="2" xr3:uid="{A988CA3F-4F37-4005-A6C6-3BCF661F6581}" name="Tipo" dataDxfId="147"/>
    <tableColumn id="3" xr3:uid="{C1131886-3F6D-4F46-8B35-55C9699AE1A3}" name="Modelo" dataDxfId="146"/>
    <tableColumn id="4" xr3:uid="{CC331B31-92FB-4254-8038-F3A8E6A4EC24}" name="SO" dataDxfId="145"/>
    <tableColumn id="5" xr3:uid="{70AE7CF4-9FFE-4E03-8AAA-37D86C6580CE}" name="Marca" dataDxfId="144"/>
    <tableColumn id="6" xr3:uid="{6B725126-5BCB-49AF-AE3E-B90CA77E5B54}" name="Usuarios" dataDxfId="143"/>
    <tableColumn id="7" xr3:uid="{73C63B0A-1B49-42A4-BAD1-A54C217E98BB}" name="Antiguedad" dataDxfId="142"/>
    <tableColumn id="8" xr3:uid="{1D5C766E-2CDB-40A2-B414-E84D87D9DB78}" name="Gama" dataDxfId="141"/>
    <tableColumn id="9" xr3:uid="{92FC1E51-6443-4096-9228-D5BDE9ED8E27}" name="Disco" dataDxfId="140"/>
    <tableColumn id="10" xr3:uid="{21ECCD2A-301F-471A-A254-9173634D8109}" name="Costo (U$D)" dataDxfId="139"/>
    <tableColumn id="11" xr3:uid="{F7CABD28-35BC-4E16-866B-F07D1741ECDF}" name="Estado" dataDxfId="138"/>
    <tableColumn id="12" xr3:uid="{E13B9EFF-95C9-480B-B9F9-860FB243DD47}" name="Observaciones" totalsRowFunction="count" dataDxfId="137"/>
    <tableColumn id="13" xr3:uid="{51A9E781-AD61-4058-BCE3-0BD71981F187}" name="Licencia" dataDxfId="13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62586A-A634-4579-8956-1659407CC3A4}" name="TablaVentas" displayName="TablaVentas" ref="A1:M6" headerRowDxfId="132" dataDxfId="131" totalsRowDxfId="130">
  <autoFilter ref="A1:M6" xr:uid="{924FE90B-43E5-44A2-BD98-C19333FC3B5C}"/>
  <tableColumns count="13">
    <tableColumn id="1" xr3:uid="{60F53897-107A-4256-8304-D38BB417D37D}" name="ID" totalsRowLabel="Total" dataDxfId="129"/>
    <tableColumn id="2" xr3:uid="{BF00568D-F27C-46DB-9B89-B6CC01512F9C}" name="Tipo" dataDxfId="128"/>
    <tableColumn id="3" xr3:uid="{EF4B4461-5091-4A03-A9F0-6B436EF434A3}" name="Modelo" dataDxfId="127"/>
    <tableColumn id="4" xr3:uid="{856DA9FD-F5D6-4393-8A0F-3E82853C2DB3}" name="SO" dataDxfId="126"/>
    <tableColumn id="5" xr3:uid="{835BDABF-F6F7-488C-9D5C-83C503454896}" name="Marca" dataDxfId="125"/>
    <tableColumn id="6" xr3:uid="{1E30CB65-A750-4D5F-97B8-693287B0DDD8}" name="Usuarios" dataDxfId="124"/>
    <tableColumn id="7" xr3:uid="{364A8DBC-07BD-4BDF-8800-42CE97732ADF}" name="Antiguedad" dataDxfId="123"/>
    <tableColumn id="8" xr3:uid="{03BD1CEC-BE88-4078-A230-11E059E8A004}" name="Gama" dataDxfId="122"/>
    <tableColumn id="9" xr3:uid="{1B3F7E93-F2A2-4EB0-A259-37B7A6BDBBA4}" name="Disco" dataDxfId="121"/>
    <tableColumn id="10" xr3:uid="{B95820F6-7BEF-4D97-AB15-AD21F56527C0}" name="Costo (U$D)" dataDxfId="120"/>
    <tableColumn id="11" xr3:uid="{C2203D00-9FA4-47B8-AFD6-2650590CA6D6}" name="Estado" dataDxfId="119"/>
    <tableColumn id="12" xr3:uid="{586AF7FC-D81E-462C-A742-12248394E758}" name="Observaciones" totalsRowFunction="count" dataDxfId="118"/>
    <tableColumn id="13" xr3:uid="{EA27F1DD-A0E7-47BC-9A90-98775B2D4F4D}" name="Licencia" dataDxfId="11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0AAF18-31AE-4201-BA4C-B8EB013CF1C8}" name="TablaIngenieria" displayName="TablaIngenieria" ref="A1:M11" headerRowDxfId="113" dataDxfId="112" totalsRowDxfId="111">
  <autoFilter ref="A1:M11" xr:uid="{924FE90B-43E5-44A2-BD98-C19333FC3B5C}"/>
  <tableColumns count="13">
    <tableColumn id="1" xr3:uid="{0F036081-40EF-4A16-94D7-9DD0F88BB4A8}" name="ID" totalsRowLabel="Total" dataDxfId="110"/>
    <tableColumn id="2" xr3:uid="{76D3EF83-5D43-4778-8217-EFB7D0CB76FA}" name="Tipo" dataDxfId="109"/>
    <tableColumn id="3" xr3:uid="{EFCB37EC-8552-4EB8-A81A-74138885F5E6}" name="Modelo" dataDxfId="108"/>
    <tableColumn id="4" xr3:uid="{DE774518-8E81-4862-AFBF-62C5B0BD7B3B}" name="SO" dataDxfId="107"/>
    <tableColumn id="5" xr3:uid="{69E54A2E-634F-4B1B-BFC4-E9ADE55E60A3}" name="Marca" dataDxfId="106"/>
    <tableColumn id="6" xr3:uid="{D2A0B640-DD9C-4765-AC0C-BF1776496CE3}" name="Usuarios" dataDxfId="105"/>
    <tableColumn id="7" xr3:uid="{B16F0D2C-F2F5-45C8-B5C2-88195421EA01}" name="Antiguedad" dataDxfId="104"/>
    <tableColumn id="8" xr3:uid="{9B2A78FC-FE83-41FD-87F3-EFF4953A4541}" name="Gama" dataDxfId="103"/>
    <tableColumn id="9" xr3:uid="{6972B8DD-8B2A-4736-8E9B-876846B5E6AE}" name="Disco" dataDxfId="102"/>
    <tableColumn id="10" xr3:uid="{C0E95C9C-677F-4CE0-8C60-D3BFFC938BE5}" name="Costo (U$D)" dataDxfId="101"/>
    <tableColumn id="11" xr3:uid="{35CD0864-3157-4784-BC03-28F400F48B2E}" name="Estado" dataDxfId="100"/>
    <tableColumn id="12" xr3:uid="{BC827595-E2E8-4D7E-AEA3-313A5E53B17C}" name="Observaciones" totalsRowFunction="count" dataDxfId="99"/>
    <tableColumn id="13" xr3:uid="{753CFA5D-A69B-416F-A09C-6591F2B75537}" name="Licencia" dataDxfId="98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E05E84-018A-4475-8D10-7A862BAA26E2}" name="TablaElectronica" displayName="TablaElectronica" ref="A1:M7" headerRowDxfId="94" dataDxfId="93" totalsRowDxfId="92">
  <autoFilter ref="A1:M7" xr:uid="{924FE90B-43E5-44A2-BD98-C19333FC3B5C}"/>
  <tableColumns count="13">
    <tableColumn id="1" xr3:uid="{EED2A524-159D-446E-9DBB-0DA2A22679A4}" name="ID" totalsRowLabel="Total" dataDxfId="91"/>
    <tableColumn id="2" xr3:uid="{31A4D86D-06E5-4882-B1F2-79673A54AC08}" name="Tipo" dataDxfId="90"/>
    <tableColumn id="3" xr3:uid="{1D347206-C816-4228-8084-77FFDAF2E68D}" name="Modelo" dataDxfId="89"/>
    <tableColumn id="4" xr3:uid="{6173D76C-A87E-48AA-B2FE-FB6D5F534990}" name="SO" dataDxfId="88"/>
    <tableColumn id="5" xr3:uid="{C6B8CCA5-9A05-4253-BAA9-DAFC626F6EA9}" name="Marca" dataDxfId="87"/>
    <tableColumn id="6" xr3:uid="{DFAC61DE-DD38-4E75-9E28-ECB41CDC7782}" name="Usuarios" dataDxfId="86"/>
    <tableColumn id="7" xr3:uid="{353B03C0-84A8-4494-B856-ED7C3C9D9343}" name="Antiguedad" dataDxfId="85"/>
    <tableColumn id="8" xr3:uid="{9DAE745A-009F-4146-B95B-6B59AEE24C31}" name="Gama" dataDxfId="84"/>
    <tableColumn id="9" xr3:uid="{7E48D655-989B-48B5-A65F-D5C4A4D2A06E}" name="Disco" dataDxfId="83"/>
    <tableColumn id="10" xr3:uid="{A7488142-EE76-462D-9F22-3BA6565E21D6}" name="Costo (U$D)" dataDxfId="82"/>
    <tableColumn id="11" xr3:uid="{0CE46B8A-4BEA-4DA1-A957-36110B7A2EDE}" name="Estado" dataDxfId="81"/>
    <tableColumn id="12" xr3:uid="{8544E126-82FE-4F75-A011-E66F892D5E00}" name="Observaciones" totalsRowFunction="count" dataDxfId="80"/>
    <tableColumn id="13" xr3:uid="{33ECE26C-57BC-483D-BA27-D4BFC7A1E5DC}" name="Licencia" dataDxfId="79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AD0776-D9D6-4C7B-8C61-58C18F817E20}" name="TablaSistemas" displayName="TablaSistemas" ref="A1:M9" headerRowDxfId="75" dataDxfId="74" totalsRowDxfId="73">
  <autoFilter ref="A1:M9" xr:uid="{924FE90B-43E5-44A2-BD98-C19333FC3B5C}"/>
  <tableColumns count="13">
    <tableColumn id="1" xr3:uid="{8DC33550-0671-4165-81C9-C287860FFE4E}" name="ID" totalsRowLabel="Total" dataDxfId="72"/>
    <tableColumn id="2" xr3:uid="{BD3E7670-E0E5-4331-A988-7ED13AD00465}" name="Tipo" dataDxfId="71"/>
    <tableColumn id="3" xr3:uid="{EBE1349C-760E-4EC5-8E80-9A3694E8761E}" name="Modelo" dataDxfId="70"/>
    <tableColumn id="4" xr3:uid="{F6DBA02B-11D2-4370-9917-F4512DFC46E0}" name="SO" dataDxfId="69"/>
    <tableColumn id="5" xr3:uid="{5D4CC055-7FF8-4F56-85E4-C77C92E18590}" name="Marca" dataDxfId="68"/>
    <tableColumn id="6" xr3:uid="{9F19DA7D-C697-45E8-94A0-0E3E1D8E4E04}" name="Usuarios" dataDxfId="67"/>
    <tableColumn id="7" xr3:uid="{AABE5CFD-BB3F-469E-BD80-25AE3D10815D}" name="Antiguedad" dataDxfId="66"/>
    <tableColumn id="8" xr3:uid="{0EAC3A93-6E1E-44A0-9C0F-DB1D30F47020}" name="Gama" dataDxfId="65"/>
    <tableColumn id="9" xr3:uid="{6CA61B0A-4585-4D4F-9165-C5F651297773}" name="Disco" dataDxfId="64"/>
    <tableColumn id="10" xr3:uid="{2A8185DF-CBCF-4FC6-8573-2C0BCF1A8F6F}" name="Costo (U$D)" dataDxfId="63"/>
    <tableColumn id="11" xr3:uid="{39EAE66A-CFD1-4E41-AC70-C8426A8422BE}" name="Estado" dataDxfId="62"/>
    <tableColumn id="12" xr3:uid="{7996411B-7AFF-4D7E-9323-A891F51E5F0B}" name="Observaciones" totalsRowFunction="count" dataDxfId="61"/>
    <tableColumn id="13" xr3:uid="{BDC50EC2-C031-4698-A607-CB5397B98E68}" name="Licencia" dataDxfId="60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76A7B-16B7-4651-8223-1F78FC3FBE72}" name="TablaProduccion" displayName="TablaProduccion" ref="A1:M12" headerRowDxfId="56" dataDxfId="55" totalsRowDxfId="54">
  <autoFilter ref="A1:M12" xr:uid="{924FE90B-43E5-44A2-BD98-C19333FC3B5C}"/>
  <tableColumns count="13">
    <tableColumn id="1" xr3:uid="{2BCB11BA-2513-4E6A-B5DC-3CC20D8556E6}" name="ID" totalsRowLabel="Total" dataDxfId="53"/>
    <tableColumn id="2" xr3:uid="{B8FB8EC2-4502-4A0E-ACDC-E20156C41EA3}" name="Tipo" dataDxfId="52"/>
    <tableColumn id="3" xr3:uid="{5784D954-5E33-4AB6-9330-4D8241E9F6FB}" name="Modelo" dataDxfId="51"/>
    <tableColumn id="4" xr3:uid="{BFAEF3F2-BDC6-44B5-A4F8-0E92E1BF7B94}" name="SO" dataDxfId="50"/>
    <tableColumn id="5" xr3:uid="{734C6CCD-F6BC-4640-AD8B-990CA0B3FEB0}" name="Marca" dataDxfId="49"/>
    <tableColumn id="6" xr3:uid="{89AA7249-9DE9-465C-8BDD-EE4E854FDD2B}" name="Usuarios" dataDxfId="48"/>
    <tableColumn id="7" xr3:uid="{4F74CE53-C547-4BC8-AE30-308762A1B3C2}" name="Antiguedad" dataDxfId="47"/>
    <tableColumn id="8" xr3:uid="{2F976246-F0D3-45CD-BEFE-9DF11A49EAE4}" name="Gama" dataDxfId="46"/>
    <tableColumn id="9" xr3:uid="{638B7964-440C-4CBF-B8BD-5A6A900D92D8}" name="Disco" dataDxfId="45"/>
    <tableColumn id="10" xr3:uid="{2BD3142A-A1F4-44C7-989B-50BDA87A2977}" name="Costo (U$D)" dataDxfId="44"/>
    <tableColumn id="11" xr3:uid="{62A441F0-B27B-4DF3-9E97-9A84CC654B79}" name="Estado" dataDxfId="43"/>
    <tableColumn id="12" xr3:uid="{7F4D79BA-5DAD-4144-950E-4D28BD04C30A}" name="Observaciones" totalsRowFunction="count" dataDxfId="42"/>
    <tableColumn id="13" xr3:uid="{67C7A78D-ECE8-445F-9D19-C10E48F554CF}" name="Licencia" dataDxfId="41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9C225-A696-4522-9DCF-DC3974198406}" name="TablaPañol" displayName="TablaPañol" ref="A1:M3" headerRowDxfId="37" dataDxfId="36" totalsRowDxfId="35">
  <autoFilter ref="A1:M3" xr:uid="{924FE90B-43E5-44A2-BD98-C19333FC3B5C}"/>
  <tableColumns count="13">
    <tableColumn id="1" xr3:uid="{15F8FD38-9B57-44F7-ADE4-5EFDDA80FB2E}" name="ID" totalsRowLabel="Total" dataDxfId="34"/>
    <tableColumn id="2" xr3:uid="{93A8CE31-3104-4A0D-83E1-27463A405363}" name="Tipo" dataDxfId="33"/>
    <tableColumn id="3" xr3:uid="{03D2B56E-26E5-4FE5-A1AA-17AD8939CF76}" name="Modelo" dataDxfId="32"/>
    <tableColumn id="4" xr3:uid="{EAC14885-D8FF-43D9-A78C-866AFD7DCA30}" name="SO" dataDxfId="31"/>
    <tableColumn id="5" xr3:uid="{0BC30BEC-9367-4CAF-A38C-6DE50B5A1B9C}" name="Marca" dataDxfId="30"/>
    <tableColumn id="6" xr3:uid="{BB866FF5-9AA1-44CC-B48A-06EB019CAA88}" name="Usuarios" dataDxfId="29"/>
    <tableColumn id="7" xr3:uid="{38B4D095-8A3B-4D9E-9562-F35CD592FB52}" name="Antiguedad" dataDxfId="28"/>
    <tableColumn id="8" xr3:uid="{08735C05-31F1-4173-933D-422A8E5125BA}" name="Gama" dataDxfId="27"/>
    <tableColumn id="9" xr3:uid="{5943F154-6751-4B70-BF44-61A50EC2703F}" name="Disco" dataDxfId="26"/>
    <tableColumn id="10" xr3:uid="{D8E22DCA-F607-4A31-A6C1-1C5189152E22}" name="Costo (U$D)" dataDxfId="25"/>
    <tableColumn id="11" xr3:uid="{02D186F8-B38F-41E5-989F-34F4C345095F}" name="Estado" dataDxfId="24"/>
    <tableColumn id="12" xr3:uid="{C510BDCC-A223-4A21-868D-D39BF2A1453A}" name="Observaciones" totalsRowFunction="count" dataDxfId="23"/>
    <tableColumn id="13" xr3:uid="{3E4E59CB-1178-4E2F-9282-295255B29700}" name="Licencia" dataDxfId="2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C5BA80-9009-4D9E-98F5-43F7D02C0AA4}" name="TablaGerencia" displayName="TablaGerencia" ref="A1:M4" headerRowDxfId="18" dataDxfId="17" totalsRowDxfId="16">
  <autoFilter ref="A1:M4" xr:uid="{924FE90B-43E5-44A2-BD98-C19333FC3B5C}"/>
  <tableColumns count="13">
    <tableColumn id="1" xr3:uid="{51338A06-02C3-41BF-A91F-E97CE6FF2007}" name="ID" totalsRowLabel="Total" dataDxfId="15"/>
    <tableColumn id="2" xr3:uid="{202795D8-DB7E-4085-82C4-3768E16A08C8}" name="Tipo" dataDxfId="14"/>
    <tableColumn id="3" xr3:uid="{40FD041A-8D09-44D6-BA94-EB1FACFC296D}" name="Modelo" dataDxfId="13"/>
    <tableColumn id="4" xr3:uid="{51B2E72A-91BF-4AC4-9E4A-E9E5EEA2DFAC}" name="SO" dataDxfId="12"/>
    <tableColumn id="5" xr3:uid="{005A23B9-AFDD-4C75-AFFD-9D7EE0E9F966}" name="Marca" dataDxfId="11"/>
    <tableColumn id="6" xr3:uid="{7AE09635-BF58-4F03-B5B0-BA90E810C6BB}" name="Usuarios" dataDxfId="10"/>
    <tableColumn id="7" xr3:uid="{F460F19A-9D18-4F75-AB6E-540F2F3EA604}" name="Antiguedad" dataDxfId="9"/>
    <tableColumn id="8" xr3:uid="{335B8272-776F-4ABA-A16C-51D4F0D02A66}" name="Gama" dataDxfId="8"/>
    <tableColumn id="9" xr3:uid="{89DD9F06-2FC0-4E27-A368-5173CF9AA358}" name="Disco" dataDxfId="7"/>
    <tableColumn id="10" xr3:uid="{5F8D2385-5C63-4DE2-A635-0D67D8E0C231}" name="Costo (U$D)" dataDxfId="6"/>
    <tableColumn id="11" xr3:uid="{31AC1821-7DE5-4DB7-A7E1-3A1AC9CE0746}" name="Estado" dataDxfId="5"/>
    <tableColumn id="12" xr3:uid="{272FF2B6-8E92-40AD-8284-512A25190E37}" name="Observaciones" totalsRowFunction="count" dataDxfId="4"/>
    <tableColumn id="13" xr3:uid="{0D68FEF3-DC33-48CB-BC0C-46C13D205B88}" name="Licencia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13" sqref="A13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4">
        <v>41772</v>
      </c>
      <c r="H2" s="1" t="s">
        <v>18</v>
      </c>
      <c r="I2" s="1" t="s">
        <v>19</v>
      </c>
      <c r="J2" s="8">
        <v>356</v>
      </c>
      <c r="K2" s="1" t="s">
        <v>20</v>
      </c>
      <c r="L2" s="1" t="s">
        <v>21</v>
      </c>
      <c r="M2" s="1" t="s">
        <v>22</v>
      </c>
    </row>
    <row r="3" spans="1:13">
      <c r="A3" s="1">
        <v>2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17</v>
      </c>
      <c r="I3" s="1" t="s">
        <v>19</v>
      </c>
      <c r="K3" s="1" t="s">
        <v>26</v>
      </c>
      <c r="L3" s="1" t="s">
        <v>27</v>
      </c>
      <c r="M3" s="1" t="s">
        <v>22</v>
      </c>
    </row>
    <row r="4" spans="1:13">
      <c r="A4" s="1">
        <v>3</v>
      </c>
      <c r="B4" s="1" t="s">
        <v>13</v>
      </c>
      <c r="D4" s="1" t="s">
        <v>15</v>
      </c>
      <c r="E4" s="1" t="s">
        <v>28</v>
      </c>
      <c r="F4" s="1" t="s">
        <v>29</v>
      </c>
      <c r="G4" s="4">
        <v>44365</v>
      </c>
      <c r="H4" s="1" t="s">
        <v>18</v>
      </c>
      <c r="I4" s="1" t="s">
        <v>19</v>
      </c>
      <c r="J4" s="8">
        <v>270</v>
      </c>
      <c r="K4" s="1" t="s">
        <v>30</v>
      </c>
      <c r="L4" s="1" t="s">
        <v>21</v>
      </c>
      <c r="M4" s="1" t="s">
        <v>22</v>
      </c>
    </row>
    <row r="5" spans="1:13">
      <c r="A5" s="1">
        <v>4</v>
      </c>
      <c r="B5" s="1" t="s">
        <v>13</v>
      </c>
      <c r="D5" s="1" t="s">
        <v>15</v>
      </c>
      <c r="E5" s="1" t="s">
        <v>31</v>
      </c>
      <c r="F5" s="1" t="s">
        <v>32</v>
      </c>
      <c r="G5" s="4">
        <v>44365</v>
      </c>
      <c r="H5" s="1" t="s">
        <v>18</v>
      </c>
      <c r="I5" s="1" t="s">
        <v>19</v>
      </c>
      <c r="J5" s="8">
        <v>270</v>
      </c>
      <c r="K5" s="1" t="s">
        <v>30</v>
      </c>
      <c r="L5" s="1" t="s">
        <v>21</v>
      </c>
      <c r="M5" s="1" t="s">
        <v>33</v>
      </c>
    </row>
    <row r="6" spans="1:13">
      <c r="A6" s="1">
        <v>5</v>
      </c>
      <c r="B6" s="1" t="s">
        <v>13</v>
      </c>
      <c r="D6" s="1" t="s">
        <v>34</v>
      </c>
      <c r="E6" s="1" t="s">
        <v>31</v>
      </c>
      <c r="F6" s="1" t="s">
        <v>35</v>
      </c>
      <c r="G6" s="4">
        <v>44365</v>
      </c>
      <c r="H6" s="1" t="s">
        <v>18</v>
      </c>
      <c r="I6" s="1" t="s">
        <v>19</v>
      </c>
      <c r="J6" s="8">
        <v>270</v>
      </c>
      <c r="K6" s="1" t="s">
        <v>30</v>
      </c>
      <c r="L6" s="1" t="s">
        <v>21</v>
      </c>
      <c r="M6" s="1" t="s">
        <v>33</v>
      </c>
    </row>
    <row r="7" spans="1:13">
      <c r="A7" s="1">
        <v>6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36</v>
      </c>
      <c r="G7" s="4">
        <v>41240</v>
      </c>
      <c r="H7" s="1" t="s">
        <v>18</v>
      </c>
      <c r="I7" s="1" t="s">
        <v>19</v>
      </c>
      <c r="J7" s="8">
        <v>356</v>
      </c>
      <c r="K7" s="1" t="s">
        <v>20</v>
      </c>
      <c r="L7" s="1" t="s">
        <v>21</v>
      </c>
      <c r="M7" s="1" t="s">
        <v>22</v>
      </c>
    </row>
    <row r="8" spans="1:13">
      <c r="A8" s="1">
        <v>7</v>
      </c>
      <c r="B8" s="1" t="s">
        <v>13</v>
      </c>
      <c r="C8" s="1" t="s">
        <v>14</v>
      </c>
      <c r="D8" s="1" t="s">
        <v>34</v>
      </c>
      <c r="E8" s="1" t="s">
        <v>16</v>
      </c>
      <c r="F8" s="1" t="s">
        <v>37</v>
      </c>
      <c r="G8" s="4">
        <v>41241</v>
      </c>
      <c r="H8" s="1" t="s">
        <v>18</v>
      </c>
      <c r="I8" s="1" t="s">
        <v>19</v>
      </c>
      <c r="J8" s="8">
        <v>356</v>
      </c>
      <c r="K8" s="1" t="s">
        <v>20</v>
      </c>
      <c r="L8" s="1" t="s">
        <v>38</v>
      </c>
      <c r="M8" s="1" t="s">
        <v>22</v>
      </c>
    </row>
    <row r="9" spans="1:13">
      <c r="A9" s="1">
        <v>8</v>
      </c>
      <c r="B9" s="1" t="s">
        <v>13</v>
      </c>
      <c r="D9" s="1" t="s">
        <v>34</v>
      </c>
      <c r="E9" s="1" t="s">
        <v>28</v>
      </c>
      <c r="F9" s="1" t="s">
        <v>39</v>
      </c>
      <c r="G9" s="4">
        <v>41772</v>
      </c>
      <c r="H9" s="1" t="s">
        <v>18</v>
      </c>
      <c r="I9" s="1" t="s">
        <v>40</v>
      </c>
      <c r="J9" s="8">
        <v>270</v>
      </c>
      <c r="K9" s="1" t="s">
        <v>20</v>
      </c>
      <c r="L9" s="1" t="s">
        <v>21</v>
      </c>
      <c r="M9" s="1" t="s">
        <v>33</v>
      </c>
    </row>
    <row r="10" spans="1:13">
      <c r="A10" s="1">
        <v>9</v>
      </c>
      <c r="B10" s="1" t="s">
        <v>13</v>
      </c>
      <c r="D10" s="1" t="s">
        <v>34</v>
      </c>
      <c r="E10" s="1" t="s">
        <v>28</v>
      </c>
      <c r="F10" s="1" t="s">
        <v>41</v>
      </c>
      <c r="G10" s="4">
        <v>44876</v>
      </c>
      <c r="H10" s="1" t="s">
        <v>18</v>
      </c>
      <c r="I10" s="1" t="s">
        <v>19</v>
      </c>
      <c r="J10" s="8">
        <v>270</v>
      </c>
      <c r="K10" s="1" t="s">
        <v>30</v>
      </c>
      <c r="L10" s="1" t="s">
        <v>21</v>
      </c>
      <c r="M10" s="1" t="s">
        <v>33</v>
      </c>
    </row>
    <row r="11" spans="1:13">
      <c r="A11" s="1">
        <v>10</v>
      </c>
      <c r="B11" s="1" t="s">
        <v>13</v>
      </c>
      <c r="D11" s="1" t="s">
        <v>42</v>
      </c>
      <c r="F11" s="1" t="s">
        <v>43</v>
      </c>
      <c r="L11" s="1" t="s">
        <v>21</v>
      </c>
      <c r="M11" s="1" t="s">
        <v>22</v>
      </c>
    </row>
    <row r="12" spans="1:13">
      <c r="A12" s="1">
        <v>11</v>
      </c>
      <c r="B12" s="1" t="s">
        <v>13</v>
      </c>
      <c r="D12" s="1" t="s">
        <v>34</v>
      </c>
      <c r="F12" s="1" t="s">
        <v>44</v>
      </c>
      <c r="H12" s="1" t="s">
        <v>45</v>
      </c>
      <c r="I12" s="1" t="s">
        <v>19</v>
      </c>
      <c r="J12" s="8">
        <v>270</v>
      </c>
      <c r="K12" s="1" t="s">
        <v>30</v>
      </c>
      <c r="L12" s="1" t="s">
        <v>21</v>
      </c>
      <c r="M12" s="1" t="s">
        <v>22</v>
      </c>
    </row>
  </sheetData>
  <conditionalFormatting sqref="M1:M1048576">
    <cfRule type="containsText" dxfId="173" priority="1" operator="containsText" text="Licencia Software FlowCut | Flow Path V.6">
      <formula>NOT(ISERROR(SEARCH("Licencia Software FlowCut | Flow Path V.6",M1)))</formula>
    </cfRule>
    <cfRule type="containsText" dxfId="172" priority="2" operator="containsText" text="Licencia Oficial Microsoft OS">
      <formula>NOT(ISERROR(SEARCH("Licencia Oficial Microsoft OS",M1)))</formula>
    </cfRule>
    <cfRule type="containsText" dxfId="171" priority="3" operator="containsText" text="Sin Licencia">
      <formula>NOT(ISERROR(SEARCH("Sin Licencia",M1)))</formula>
    </cfRule>
  </conditionalFormatting>
  <dataValidations count="7">
    <dataValidation type="list" allowBlank="1" showInputMessage="1" showErrorMessage="1" sqref="B1:B1048576" xr:uid="{2D005188-3116-4616-A5C2-1CEEC3F91170}">
      <formula1>"PC, Notebook, MiniPC, Servidor"</formula1>
    </dataValidation>
    <dataValidation type="list" showInputMessage="1" showErrorMessage="1" sqref="D1:D1048576" xr:uid="{A3201FFB-573C-4A93-8F25-10124E86CE6F}">
      <formula1>"Windows 10,Windows 11,Windows 7,Windows Server,Ubuntu,Windows XP,Linux,macOS"</formula1>
    </dataValidation>
    <dataValidation type="list" allowBlank="1" showInputMessage="1" showErrorMessage="1" sqref="H1:H1048576" xr:uid="{BEFA51E9-8FBD-412D-92BC-ED14A73824BD}">
      <formula1>"Baja, Media, Alta, Baja/Media, Media/Alta"</formula1>
    </dataValidation>
    <dataValidation type="list" allowBlank="1" showInputMessage="1" showErrorMessage="1" sqref="I1:I1048576" xr:uid="{0C59AFDF-4780-4E6A-8258-BA75A71ED882}">
      <formula1>"SSD, HDD, M.2, SSD/HDD, SSD/M.2, HDD/M.2"</formula1>
    </dataValidation>
    <dataValidation type="list" allowBlank="1" showInputMessage="1" showErrorMessage="1" sqref="K1:K1048576" xr:uid="{0234FD29-9B53-493F-B489-F5D3970B239D}">
      <formula1>"Bueno,Excelente,Regular"</formula1>
    </dataValidation>
    <dataValidation type="list" allowBlank="1" showInputMessage="1" showErrorMessage="1" sqref="M1:M1048576" xr:uid="{5FD2B9CA-DC11-4F7A-8096-3EDFF8135FF6}">
      <formula1>"Sin Licencia, Licencia Oficial Microsoft OS, Licencia Software FlowCut | Flow Path V.6"</formula1>
    </dataValidation>
    <dataValidation type="date" operator="greaterThan" allowBlank="1" showInputMessage="1" showErrorMessage="1" sqref="G1:G1048576" xr:uid="{BE61B15B-4F19-4960-A65C-0D1AFAC5AB80}">
      <formula1>36526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629C-5FFC-42C2-BE81-D29A4EC4FDDE}">
  <dimension ref="A1:M4"/>
  <sheetViews>
    <sheetView workbookViewId="0">
      <selection activeCell="A4" sqref="A4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D2" s="1" t="s">
        <v>15</v>
      </c>
      <c r="E2" s="1" t="s">
        <v>31</v>
      </c>
      <c r="F2" s="1" t="s">
        <v>46</v>
      </c>
      <c r="G2" s="4">
        <v>44365</v>
      </c>
      <c r="H2" s="1" t="s">
        <v>18</v>
      </c>
      <c r="I2" s="1" t="s">
        <v>19</v>
      </c>
      <c r="J2" s="8">
        <v>270</v>
      </c>
      <c r="K2" s="1" t="s">
        <v>20</v>
      </c>
      <c r="L2" s="1" t="s">
        <v>47</v>
      </c>
      <c r="M2" s="1" t="s">
        <v>33</v>
      </c>
    </row>
    <row r="3" spans="1:13">
      <c r="A3" s="1">
        <v>2</v>
      </c>
      <c r="B3" s="1" t="s">
        <v>23</v>
      </c>
      <c r="C3" s="1" t="s">
        <v>48</v>
      </c>
      <c r="D3" s="1" t="s">
        <v>15</v>
      </c>
      <c r="E3" s="1" t="s">
        <v>25</v>
      </c>
      <c r="F3" s="1" t="s">
        <v>49</v>
      </c>
      <c r="G3" s="4">
        <v>44715</v>
      </c>
      <c r="H3" s="1" t="s">
        <v>45</v>
      </c>
      <c r="I3" s="1" t="s">
        <v>19</v>
      </c>
      <c r="J3" s="8" t="s">
        <v>50</v>
      </c>
      <c r="K3" s="1" t="s">
        <v>30</v>
      </c>
      <c r="L3" s="1" t="s">
        <v>47</v>
      </c>
      <c r="M3" s="1" t="s">
        <v>22</v>
      </c>
    </row>
    <row r="4" spans="1:13">
      <c r="A4" s="1">
        <v>3</v>
      </c>
      <c r="B4" s="1" t="s">
        <v>13</v>
      </c>
      <c r="D4" s="1" t="s">
        <v>34</v>
      </c>
      <c r="E4" s="1" t="s">
        <v>31</v>
      </c>
      <c r="F4" s="1" t="s">
        <v>51</v>
      </c>
      <c r="H4" s="1" t="s">
        <v>45</v>
      </c>
      <c r="I4" s="1" t="s">
        <v>19</v>
      </c>
      <c r="J4" s="8">
        <v>270</v>
      </c>
      <c r="K4" s="1" t="s">
        <v>30</v>
      </c>
      <c r="L4" s="1" t="s">
        <v>52</v>
      </c>
      <c r="M4" s="1" t="s">
        <v>33</v>
      </c>
    </row>
  </sheetData>
  <conditionalFormatting sqref="M1:M1048576">
    <cfRule type="containsText" dxfId="154" priority="1" operator="containsText" text="Licencia Software FlowCut | Flow Path V.6">
      <formula>NOT(ISERROR(SEARCH("Licencia Software FlowCut | Flow Path V.6",M1)))</formula>
    </cfRule>
    <cfRule type="containsText" dxfId="153" priority="2" operator="containsText" text="Licencia Oficial Microsoft OS">
      <formula>NOT(ISERROR(SEARCH("Licencia Oficial Microsoft OS",M1)))</formula>
    </cfRule>
    <cfRule type="containsText" dxfId="152" priority="3" operator="containsText" text="Sin Licencia">
      <formula>NOT(ISERROR(SEARCH("Sin Licencia",M1)))</formula>
    </cfRule>
  </conditionalFormatting>
  <dataValidations count="7">
    <dataValidation type="date" operator="greaterThan" allowBlank="1" showInputMessage="1" showErrorMessage="1" sqref="G1:G1048576" xr:uid="{92A9FA5F-03FA-46D5-988A-F915212DD86A}">
      <formula1>36526</formula1>
    </dataValidation>
    <dataValidation type="list" allowBlank="1" showInputMessage="1" showErrorMessage="1" sqref="M1:M1048576" xr:uid="{4C41C614-A7C9-4283-B75F-51EA49353030}">
      <formula1>"Sin Licencia, Licencia Oficial Microsoft OS, Licencia Software FlowCut | Flow Path V.6"</formula1>
    </dataValidation>
    <dataValidation type="list" allowBlank="1" showInputMessage="1" showErrorMessage="1" sqref="K1:K1048576" xr:uid="{D4E73F86-155D-42B1-A950-915F1CD04922}">
      <formula1>"Bueno,Excelente,Regular"</formula1>
    </dataValidation>
    <dataValidation type="list" allowBlank="1" showInputMessage="1" showErrorMessage="1" sqref="I1:I1048576" xr:uid="{ACC60256-E117-41F6-9AA8-76E192B11A4A}">
      <formula1>"SSD, HDD, M.2, SSD/HDD, SSD/M.2, HDD/M.2"</formula1>
    </dataValidation>
    <dataValidation type="list" allowBlank="1" showInputMessage="1" showErrorMessage="1" sqref="H1:H1048576" xr:uid="{A80658C0-88F7-47AB-B5A8-7F77AA38AC75}">
      <formula1>"Baja, Media, Alta, Baja/Media, Media/Alta"</formula1>
    </dataValidation>
    <dataValidation type="list" showInputMessage="1" showErrorMessage="1" sqref="D1:D1048576" xr:uid="{33354563-5608-44BF-B690-F2D4C43EE54D}">
      <formula1>"Windows 10,Windows 11,Windows 7,Windows Server,Ubuntu,Windows XP,Linux,macOS"</formula1>
    </dataValidation>
    <dataValidation type="list" allowBlank="1" showInputMessage="1" showErrorMessage="1" sqref="B1:B1048576" xr:uid="{5042B964-6980-4FED-91E4-262CD37B752C}">
      <formula1>"PC, Notebook, MiniPC, Servidor"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EE90-A3C5-45C0-901A-54FA351BAD5F}">
  <dimension ref="A1:M6"/>
  <sheetViews>
    <sheetView workbookViewId="0">
      <selection activeCell="M2" sqref="M2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D2" s="1" t="s">
        <v>15</v>
      </c>
      <c r="E2" s="1" t="s">
        <v>53</v>
      </c>
      <c r="F2" s="1" t="s">
        <v>54</v>
      </c>
      <c r="H2" s="1" t="s">
        <v>55</v>
      </c>
      <c r="K2" s="1" t="s">
        <v>30</v>
      </c>
      <c r="L2" s="1" t="s">
        <v>21</v>
      </c>
      <c r="M2" s="1" t="s">
        <v>22</v>
      </c>
    </row>
    <row r="3" spans="1:13">
      <c r="A3" s="1">
        <v>2</v>
      </c>
      <c r="B3" s="1" t="s">
        <v>23</v>
      </c>
      <c r="D3" s="1" t="s">
        <v>15</v>
      </c>
      <c r="E3" s="1" t="s">
        <v>25</v>
      </c>
      <c r="F3" s="1" t="s">
        <v>56</v>
      </c>
      <c r="G3" s="4">
        <v>44713</v>
      </c>
      <c r="H3" s="1" t="s">
        <v>45</v>
      </c>
      <c r="I3" s="1" t="s">
        <v>19</v>
      </c>
      <c r="K3" s="1" t="s">
        <v>30</v>
      </c>
      <c r="L3" s="1" t="s">
        <v>21</v>
      </c>
      <c r="M3" s="1" t="s">
        <v>33</v>
      </c>
    </row>
    <row r="4" spans="1:13">
      <c r="A4" s="1">
        <v>3</v>
      </c>
      <c r="B4" s="1" t="s">
        <v>23</v>
      </c>
      <c r="C4" s="1" t="s">
        <v>57</v>
      </c>
      <c r="D4" s="1" t="s">
        <v>34</v>
      </c>
      <c r="E4" s="1" t="s">
        <v>25</v>
      </c>
      <c r="F4" s="1" t="s">
        <v>58</v>
      </c>
      <c r="G4" s="4">
        <v>45124</v>
      </c>
      <c r="H4" s="1" t="s">
        <v>45</v>
      </c>
      <c r="I4" s="1" t="s">
        <v>59</v>
      </c>
      <c r="J4" s="8">
        <v>1688</v>
      </c>
      <c r="K4" s="1" t="s">
        <v>30</v>
      </c>
      <c r="L4" s="1" t="s">
        <v>21</v>
      </c>
      <c r="M4" s="1" t="s">
        <v>33</v>
      </c>
    </row>
    <row r="5" spans="1:13">
      <c r="A5" s="1">
        <v>4</v>
      </c>
      <c r="B5" s="1" t="s">
        <v>13</v>
      </c>
      <c r="D5" s="1" t="s">
        <v>15</v>
      </c>
      <c r="E5" s="1" t="s">
        <v>60</v>
      </c>
      <c r="F5" s="1" t="s">
        <v>61</v>
      </c>
      <c r="I5" s="1" t="s">
        <v>19</v>
      </c>
      <c r="J5" s="8">
        <v>356</v>
      </c>
      <c r="L5" s="1" t="s">
        <v>21</v>
      </c>
      <c r="M5" s="1" t="s">
        <v>33</v>
      </c>
    </row>
    <row r="6" spans="1:13">
      <c r="A6" s="1">
        <v>5</v>
      </c>
      <c r="B6" s="1" t="s">
        <v>23</v>
      </c>
      <c r="D6" s="1" t="s">
        <v>34</v>
      </c>
      <c r="E6" s="1" t="s">
        <v>25</v>
      </c>
      <c r="F6" s="1" t="s">
        <v>62</v>
      </c>
      <c r="G6" s="4">
        <v>44713</v>
      </c>
      <c r="H6" s="1" t="s">
        <v>45</v>
      </c>
      <c r="I6" s="1" t="s">
        <v>59</v>
      </c>
      <c r="K6" s="1" t="s">
        <v>30</v>
      </c>
      <c r="L6" s="1" t="s">
        <v>21</v>
      </c>
      <c r="M6" s="1" t="s">
        <v>33</v>
      </c>
    </row>
  </sheetData>
  <conditionalFormatting sqref="M1:M1048576">
    <cfRule type="containsText" dxfId="135" priority="1" operator="containsText" text="Licencia Software FlowCut | Flow Path V.6">
      <formula>NOT(ISERROR(SEARCH("Licencia Software FlowCut | Flow Path V.6",M1)))</formula>
    </cfRule>
    <cfRule type="containsText" dxfId="134" priority="2" operator="containsText" text="Licencia Oficial Microsoft OS">
      <formula>NOT(ISERROR(SEARCH("Licencia Oficial Microsoft OS",M1)))</formula>
    </cfRule>
    <cfRule type="containsText" dxfId="133" priority="3" operator="containsText" text="Sin Licencia">
      <formula>NOT(ISERROR(SEARCH("Sin Licencia",M1)))</formula>
    </cfRule>
  </conditionalFormatting>
  <dataValidations count="7">
    <dataValidation type="list" allowBlank="1" showInputMessage="1" showErrorMessage="1" sqref="B1:B1048576" xr:uid="{95705595-4019-48D5-B37F-C472BD6DDB28}">
      <formula1>"PC, Notebook, MiniPC, Servidor"</formula1>
    </dataValidation>
    <dataValidation type="list" showInputMessage="1" showErrorMessage="1" sqref="D1:D1048576" xr:uid="{E4BE7D54-05D7-499F-8ECA-FE9452C12E97}">
      <formula1>"Windows 10,Windows 11,Windows 7,Windows Server,Ubuntu,Windows XP,Linux,macOS"</formula1>
    </dataValidation>
    <dataValidation type="list" allowBlank="1" showInputMessage="1" showErrorMessage="1" sqref="H1:H1048576" xr:uid="{02764573-C0FF-4C17-95DA-770552E8F978}">
      <formula1>"Baja, Media, Alta, Baja/Media, Media/Alta"</formula1>
    </dataValidation>
    <dataValidation type="list" allowBlank="1" showInputMessage="1" showErrorMessage="1" sqref="I1:I1048576" xr:uid="{DF1EFA2A-466D-4167-B5F4-DE04337F5294}">
      <formula1>"SSD, HDD, M.2, SSD/HDD, SSD/M.2, HDD/M.2"</formula1>
    </dataValidation>
    <dataValidation type="list" allowBlank="1" showInputMessage="1" showErrorMessage="1" sqref="K1:K1048576" xr:uid="{563E3118-FF56-4259-A7E4-71D187F370F0}">
      <formula1>"Bueno,Excelente,Regular"</formula1>
    </dataValidation>
    <dataValidation type="list" allowBlank="1" showInputMessage="1" showErrorMessage="1" sqref="M1:M1048576" xr:uid="{B4322838-1793-4D7D-8DF2-C883AD73FAC3}">
      <formula1>"Sin Licencia, Licencia Oficial Microsoft OS, Licencia Software FlowCut | Flow Path V.6"</formula1>
    </dataValidation>
    <dataValidation type="date" operator="greaterThan" allowBlank="1" showInputMessage="1" showErrorMessage="1" sqref="G1:G1048576" xr:uid="{C88262E3-2AC9-484D-B3C3-AC795388E74B}">
      <formula1>36526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9991-75D4-427F-AD60-15CA269A77E8}">
  <dimension ref="A1:M11"/>
  <sheetViews>
    <sheetView workbookViewId="0">
      <selection activeCell="L11" sqref="L11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9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D2" s="1" t="s">
        <v>15</v>
      </c>
      <c r="E2" s="1" t="s">
        <v>28</v>
      </c>
      <c r="F2" s="1" t="s">
        <v>63</v>
      </c>
      <c r="G2" s="4">
        <v>43083</v>
      </c>
      <c r="H2" s="1" t="s">
        <v>45</v>
      </c>
      <c r="I2" s="1" t="s">
        <v>64</v>
      </c>
      <c r="L2" s="1" t="s">
        <v>21</v>
      </c>
      <c r="M2" s="1" t="s">
        <v>33</v>
      </c>
    </row>
    <row r="3" spans="1:13">
      <c r="A3" s="1">
        <v>2</v>
      </c>
      <c r="B3" s="1" t="s">
        <v>13</v>
      </c>
      <c r="D3" s="1" t="s">
        <v>15</v>
      </c>
      <c r="E3" s="1" t="s">
        <v>28</v>
      </c>
      <c r="F3" s="1" t="s">
        <v>65</v>
      </c>
      <c r="G3" s="4">
        <v>44526</v>
      </c>
      <c r="H3" s="1" t="s">
        <v>55</v>
      </c>
      <c r="I3" s="1" t="s">
        <v>19</v>
      </c>
      <c r="J3" s="8">
        <v>613</v>
      </c>
      <c r="L3" s="1" t="s">
        <v>21</v>
      </c>
      <c r="M3" s="1" t="s">
        <v>33</v>
      </c>
    </row>
    <row r="4" spans="1:13">
      <c r="A4" s="1">
        <v>3</v>
      </c>
      <c r="B4" s="1" t="s">
        <v>13</v>
      </c>
      <c r="D4" s="1" t="s">
        <v>15</v>
      </c>
      <c r="E4" s="1" t="s">
        <v>28</v>
      </c>
      <c r="F4" s="1" t="s">
        <v>66</v>
      </c>
      <c r="G4" s="4">
        <v>44526</v>
      </c>
      <c r="H4" s="1" t="s">
        <v>55</v>
      </c>
      <c r="I4" s="1" t="s">
        <v>59</v>
      </c>
      <c r="J4" s="8">
        <v>613</v>
      </c>
      <c r="K4" s="1" t="s">
        <v>30</v>
      </c>
      <c r="L4" s="1" t="s">
        <v>21</v>
      </c>
      <c r="M4" s="1" t="s">
        <v>22</v>
      </c>
    </row>
    <row r="5" spans="1:13">
      <c r="A5" s="1">
        <v>4</v>
      </c>
      <c r="B5" s="1" t="s">
        <v>13</v>
      </c>
      <c r="D5" s="1" t="s">
        <v>15</v>
      </c>
      <c r="E5" s="1" t="s">
        <v>28</v>
      </c>
      <c r="F5" s="1" t="s">
        <v>67</v>
      </c>
      <c r="G5" s="4">
        <v>42772</v>
      </c>
      <c r="H5" s="1" t="s">
        <v>68</v>
      </c>
      <c r="I5" s="1" t="s">
        <v>59</v>
      </c>
      <c r="K5" s="1" t="s">
        <v>30</v>
      </c>
      <c r="L5" s="1" t="s">
        <v>21</v>
      </c>
      <c r="M5" s="1" t="s">
        <v>33</v>
      </c>
    </row>
    <row r="6" spans="1:13">
      <c r="A6" s="1">
        <v>5</v>
      </c>
      <c r="B6" s="1" t="s">
        <v>13</v>
      </c>
      <c r="D6" s="1" t="s">
        <v>15</v>
      </c>
      <c r="E6" s="1" t="s">
        <v>28</v>
      </c>
      <c r="F6" s="1" t="s">
        <v>69</v>
      </c>
      <c r="G6" s="4">
        <v>42748</v>
      </c>
      <c r="H6" s="1" t="s">
        <v>68</v>
      </c>
      <c r="I6" s="1" t="s">
        <v>19</v>
      </c>
      <c r="K6" s="1" t="s">
        <v>30</v>
      </c>
      <c r="L6" s="1" t="s">
        <v>21</v>
      </c>
      <c r="M6" s="1" t="s">
        <v>33</v>
      </c>
    </row>
    <row r="7" spans="1:13">
      <c r="A7" s="1">
        <v>6</v>
      </c>
      <c r="B7" s="1" t="s">
        <v>13</v>
      </c>
      <c r="D7" s="1" t="s">
        <v>15</v>
      </c>
      <c r="E7" s="1" t="s">
        <v>28</v>
      </c>
      <c r="F7" s="1" t="s">
        <v>70</v>
      </c>
      <c r="G7" s="4">
        <v>45075</v>
      </c>
      <c r="H7" s="1" t="s">
        <v>55</v>
      </c>
      <c r="I7" s="1" t="s">
        <v>19</v>
      </c>
      <c r="J7" s="8">
        <v>613</v>
      </c>
      <c r="K7" s="1" t="s">
        <v>30</v>
      </c>
      <c r="L7" s="1" t="s">
        <v>21</v>
      </c>
      <c r="M7" s="1" t="s">
        <v>22</v>
      </c>
    </row>
    <row r="8" spans="1:13">
      <c r="A8" s="1">
        <v>7</v>
      </c>
      <c r="B8" s="1" t="s">
        <v>23</v>
      </c>
      <c r="C8" s="1" t="s">
        <v>71</v>
      </c>
      <c r="D8" s="1" t="s">
        <v>15</v>
      </c>
      <c r="E8" s="1" t="s">
        <v>25</v>
      </c>
      <c r="F8" s="1" t="s">
        <v>72</v>
      </c>
      <c r="H8" s="1" t="s">
        <v>18</v>
      </c>
      <c r="I8" s="1" t="s">
        <v>19</v>
      </c>
      <c r="L8" s="1" t="s">
        <v>21</v>
      </c>
      <c r="M8" s="1" t="s">
        <v>22</v>
      </c>
    </row>
    <row r="9" spans="1:13">
      <c r="A9" s="1">
        <v>8</v>
      </c>
      <c r="B9" s="1" t="s">
        <v>23</v>
      </c>
      <c r="C9" s="1" t="s">
        <v>73</v>
      </c>
      <c r="D9" s="1" t="s">
        <v>15</v>
      </c>
      <c r="E9" s="1" t="s">
        <v>25</v>
      </c>
      <c r="F9" s="1" t="s">
        <v>67</v>
      </c>
      <c r="G9" s="4">
        <v>44713</v>
      </c>
      <c r="H9" s="1" t="s">
        <v>55</v>
      </c>
      <c r="I9" s="1" t="s">
        <v>19</v>
      </c>
      <c r="J9" s="8">
        <v>1230.8900000000001</v>
      </c>
      <c r="K9" s="1" t="s">
        <v>30</v>
      </c>
      <c r="L9" s="1" t="s">
        <v>21</v>
      </c>
      <c r="M9" s="1" t="s">
        <v>33</v>
      </c>
    </row>
    <row r="10" spans="1:13">
      <c r="A10" s="1">
        <v>9</v>
      </c>
      <c r="B10" s="1" t="s">
        <v>23</v>
      </c>
      <c r="C10" s="1" t="s">
        <v>74</v>
      </c>
      <c r="D10" s="1" t="s">
        <v>34</v>
      </c>
      <c r="E10" s="1" t="s">
        <v>25</v>
      </c>
      <c r="F10" s="1" t="s">
        <v>69</v>
      </c>
      <c r="G10" s="4">
        <v>44713</v>
      </c>
      <c r="H10" s="1" t="s">
        <v>55</v>
      </c>
      <c r="I10" s="1" t="s">
        <v>19</v>
      </c>
      <c r="J10" s="8">
        <v>1700</v>
      </c>
      <c r="K10" s="1" t="s">
        <v>30</v>
      </c>
      <c r="L10" s="1" t="s">
        <v>21</v>
      </c>
      <c r="M10" s="1" t="s">
        <v>33</v>
      </c>
    </row>
    <row r="11" spans="1:13">
      <c r="A11" s="1">
        <v>10</v>
      </c>
      <c r="B11" s="1" t="s">
        <v>23</v>
      </c>
      <c r="D11" s="1" t="s">
        <v>15</v>
      </c>
      <c r="E11" s="1" t="s">
        <v>25</v>
      </c>
      <c r="F11" s="1" t="s">
        <v>75</v>
      </c>
      <c r="G11" s="4">
        <v>44714</v>
      </c>
      <c r="H11" s="1" t="s">
        <v>55</v>
      </c>
      <c r="I11" s="1" t="s">
        <v>19</v>
      </c>
      <c r="K11" s="1" t="s">
        <v>30</v>
      </c>
      <c r="L11" s="1" t="s">
        <v>21</v>
      </c>
      <c r="M11" s="1" t="s">
        <v>33</v>
      </c>
    </row>
  </sheetData>
  <conditionalFormatting sqref="M1:M1048576">
    <cfRule type="containsText" dxfId="116" priority="1" operator="containsText" text="Licencia Software FlowCut | Flow Path V.6">
      <formula>NOT(ISERROR(SEARCH("Licencia Software FlowCut | Flow Path V.6",M1)))</formula>
    </cfRule>
    <cfRule type="containsText" dxfId="115" priority="2" operator="containsText" text="Licencia Oficial Microsoft OS">
      <formula>NOT(ISERROR(SEARCH("Licencia Oficial Microsoft OS",M1)))</formula>
    </cfRule>
    <cfRule type="containsText" dxfId="114" priority="3" operator="containsText" text="Sin Licencia">
      <formula>NOT(ISERROR(SEARCH("Sin Licencia",M1)))</formula>
    </cfRule>
  </conditionalFormatting>
  <dataValidations count="7">
    <dataValidation type="date" operator="greaterThan" allowBlank="1" showInputMessage="1" showErrorMessage="1" sqref="G1:G1048576" xr:uid="{73DF871F-CCC4-4FD6-A969-4B76BC7136DF}">
      <formula1>36526</formula1>
    </dataValidation>
    <dataValidation type="list" allowBlank="1" showInputMessage="1" showErrorMessage="1" sqref="M1:M1048576" xr:uid="{23714371-1C66-48A3-83EC-ACEBD228C8C2}">
      <formula1>"Sin Licencia, Licencia Oficial Microsoft OS, Licencia Software FlowCut | Flow Path V.6"</formula1>
    </dataValidation>
    <dataValidation type="list" allowBlank="1" showInputMessage="1" showErrorMessage="1" sqref="K1:K1048576" xr:uid="{23D7F2D3-3977-4492-97D9-42B3205D9D67}">
      <formula1>"Bueno,Excelente,Regular"</formula1>
    </dataValidation>
    <dataValidation type="list" allowBlank="1" showInputMessage="1" showErrorMessage="1" sqref="I1:I1048576" xr:uid="{F5EFC8FF-9440-4CD5-91B1-7ACEF0E82385}">
      <formula1>"SSD, HDD, M.2, SSD/HDD, SSD/M.2, HDD/M.2"</formula1>
    </dataValidation>
    <dataValidation type="list" allowBlank="1" showInputMessage="1" showErrorMessage="1" sqref="H1:H1048576" xr:uid="{B22DF337-4660-487E-B890-B722344EEE71}">
      <formula1>"Baja, Media, Alta, Baja/Media, Media/Alta"</formula1>
    </dataValidation>
    <dataValidation type="list" showInputMessage="1" showErrorMessage="1" sqref="D1:D1048576" xr:uid="{D6E64A72-AACB-4D2D-B7BF-D39F6F59C1BC}">
      <formula1>"Windows 10,Windows 11,Windows 7,Windows Server,Ubuntu,Windows XP,Linux,macOS"</formula1>
    </dataValidation>
    <dataValidation type="list" allowBlank="1" showInputMessage="1" showErrorMessage="1" sqref="B1:B1048576" xr:uid="{2393F1E9-8689-4D80-92A4-A61B9088F6A9}">
      <formula1>"PC, Notebook, MiniPC, Servidor"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BC5-1127-4C7B-A338-DEFEA1CAF678}">
  <dimension ref="A1:M7"/>
  <sheetViews>
    <sheetView workbookViewId="0">
      <selection activeCell="L5" sqref="L5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23</v>
      </c>
      <c r="C2" s="1" t="s">
        <v>76</v>
      </c>
      <c r="D2" s="1" t="s">
        <v>15</v>
      </c>
      <c r="E2" s="1" t="s">
        <v>25</v>
      </c>
      <c r="F2" s="1" t="s">
        <v>77</v>
      </c>
      <c r="G2" s="4">
        <v>41406</v>
      </c>
      <c r="H2" s="1" t="s">
        <v>18</v>
      </c>
      <c r="I2" s="1" t="s">
        <v>19</v>
      </c>
      <c r="K2" s="1" t="s">
        <v>20</v>
      </c>
      <c r="L2" s="1" t="s">
        <v>78</v>
      </c>
      <c r="M2" s="1" t="s">
        <v>22</v>
      </c>
    </row>
    <row r="3" spans="1:13">
      <c r="A3" s="1">
        <v>2</v>
      </c>
      <c r="B3" s="1" t="s">
        <v>13</v>
      </c>
      <c r="C3" s="1" t="s">
        <v>14</v>
      </c>
      <c r="D3" s="1" t="s">
        <v>15</v>
      </c>
      <c r="E3" s="1" t="s">
        <v>79</v>
      </c>
      <c r="F3" s="1" t="s">
        <v>77</v>
      </c>
      <c r="G3" s="4">
        <v>41407</v>
      </c>
      <c r="H3" s="1" t="s">
        <v>18</v>
      </c>
      <c r="I3" s="1" t="s">
        <v>19</v>
      </c>
      <c r="J3" s="8">
        <v>355</v>
      </c>
      <c r="K3" s="1" t="s">
        <v>20</v>
      </c>
      <c r="L3" s="1" t="s">
        <v>21</v>
      </c>
      <c r="M3" s="1" t="s">
        <v>22</v>
      </c>
    </row>
    <row r="4" spans="1:13">
      <c r="A4" s="1">
        <v>3</v>
      </c>
      <c r="B4" s="1" t="s">
        <v>23</v>
      </c>
      <c r="C4" s="1" t="s">
        <v>80</v>
      </c>
      <c r="D4" s="1" t="s">
        <v>15</v>
      </c>
      <c r="E4" s="1" t="s">
        <v>25</v>
      </c>
      <c r="F4" s="1" t="s">
        <v>81</v>
      </c>
      <c r="L4" s="1" t="s">
        <v>21</v>
      </c>
      <c r="M4" s="1" t="s">
        <v>22</v>
      </c>
    </row>
    <row r="5" spans="1:13">
      <c r="A5" s="1">
        <v>4</v>
      </c>
      <c r="B5" s="1" t="s">
        <v>13</v>
      </c>
      <c r="D5" s="1" t="s">
        <v>15</v>
      </c>
      <c r="E5" s="1" t="s">
        <v>82</v>
      </c>
      <c r="F5" s="1" t="s">
        <v>83</v>
      </c>
      <c r="I5" s="1" t="s">
        <v>19</v>
      </c>
      <c r="J5" s="8">
        <v>277.58</v>
      </c>
      <c r="K5" s="1" t="s">
        <v>20</v>
      </c>
      <c r="L5" s="1" t="s">
        <v>21</v>
      </c>
      <c r="M5" s="1" t="s">
        <v>22</v>
      </c>
    </row>
    <row r="6" spans="1:13">
      <c r="A6" s="1">
        <v>5</v>
      </c>
      <c r="B6" s="1" t="s">
        <v>23</v>
      </c>
      <c r="C6" s="1" t="s">
        <v>57</v>
      </c>
      <c r="D6" s="1" t="s">
        <v>34</v>
      </c>
      <c r="E6" s="1" t="s">
        <v>25</v>
      </c>
      <c r="F6" s="1" t="s">
        <v>84</v>
      </c>
      <c r="G6" s="4">
        <v>44713</v>
      </c>
      <c r="H6" s="1" t="s">
        <v>85</v>
      </c>
      <c r="I6" s="1" t="s">
        <v>59</v>
      </c>
      <c r="J6" s="8">
        <v>1688</v>
      </c>
      <c r="K6" s="1" t="s">
        <v>30</v>
      </c>
      <c r="L6" s="1" t="s">
        <v>21</v>
      </c>
      <c r="M6" s="1" t="s">
        <v>33</v>
      </c>
    </row>
    <row r="7" spans="1:13">
      <c r="A7" s="1">
        <v>6</v>
      </c>
      <c r="B7" s="1" t="s">
        <v>23</v>
      </c>
      <c r="C7" s="1" t="s">
        <v>86</v>
      </c>
      <c r="D7" s="1" t="s">
        <v>15</v>
      </c>
      <c r="E7" s="1" t="s">
        <v>25</v>
      </c>
      <c r="F7" s="1" t="s">
        <v>87</v>
      </c>
      <c r="G7" s="4">
        <v>44714</v>
      </c>
      <c r="H7" s="1" t="s">
        <v>45</v>
      </c>
      <c r="I7" s="1" t="s">
        <v>59</v>
      </c>
      <c r="J7" s="8">
        <v>1230</v>
      </c>
      <c r="K7" s="1" t="s">
        <v>30</v>
      </c>
      <c r="L7" s="1" t="s">
        <v>21</v>
      </c>
      <c r="M7" s="1" t="s">
        <v>33</v>
      </c>
    </row>
  </sheetData>
  <conditionalFormatting sqref="M1:M1048576">
    <cfRule type="containsText" dxfId="97" priority="1" operator="containsText" text="Licencia Software FlowCut | Flow Path V.6">
      <formula>NOT(ISERROR(SEARCH("Licencia Software FlowCut | Flow Path V.6",M1)))</formula>
    </cfRule>
    <cfRule type="containsText" dxfId="96" priority="2" operator="containsText" text="Licencia Oficial Microsoft OS">
      <formula>NOT(ISERROR(SEARCH("Licencia Oficial Microsoft OS",M1)))</formula>
    </cfRule>
    <cfRule type="containsText" dxfId="95" priority="3" operator="containsText" text="Sin Licencia">
      <formula>NOT(ISERROR(SEARCH("Sin Licencia",M1)))</formula>
    </cfRule>
  </conditionalFormatting>
  <dataValidations count="7">
    <dataValidation type="list" allowBlank="1" showInputMessage="1" showErrorMessage="1" sqref="B1:B1048576" xr:uid="{BBC85743-34BF-4C48-82ED-9155AF3B1B15}">
      <formula1>"PC, Notebook, MiniPC, Servidor"</formula1>
    </dataValidation>
    <dataValidation type="list" showInputMessage="1" showErrorMessage="1" sqref="D1:D1048576" xr:uid="{41702FD5-365E-4AA0-88B0-E452FAFCCA9F}">
      <formula1>"Windows 10,Windows 11,Windows 7,Windows Server,Ubuntu,Windows XP,Linux,macOS"</formula1>
    </dataValidation>
    <dataValidation type="list" allowBlank="1" showInputMessage="1" showErrorMessage="1" sqref="H1:H1048576" xr:uid="{0554CF6C-725B-4231-ACA9-064564A8AC34}">
      <formula1>"Baja, Media, Alta, Baja/Media, Media/Alta"</formula1>
    </dataValidation>
    <dataValidation type="list" allowBlank="1" showInputMessage="1" showErrorMessage="1" sqref="I1:I1048576" xr:uid="{C39E583E-9057-4D2B-9204-B9CE160212C6}">
      <formula1>"SSD, HDD, M.2, SSD/HDD, SSD/M.2, HDD/M.2"</formula1>
    </dataValidation>
    <dataValidation type="list" allowBlank="1" showInputMessage="1" showErrorMessage="1" sqref="K1:K1048576" xr:uid="{0CFA89C3-BDF5-4EC3-958E-D90AC4B93C72}">
      <formula1>"Bueno,Excelente,Regular"</formula1>
    </dataValidation>
    <dataValidation type="list" allowBlank="1" showInputMessage="1" showErrorMessage="1" sqref="M1:M1048576" xr:uid="{FF7CD04D-ACF6-49FB-944D-2A5CA86A48CA}">
      <formula1>"Sin Licencia, Licencia Oficial Microsoft OS, Licencia Software FlowCut | Flow Path V.6"</formula1>
    </dataValidation>
    <dataValidation type="date" operator="greaterThan" allowBlank="1" showInputMessage="1" showErrorMessage="1" sqref="G1:G1048576" xr:uid="{9A3CEDF7-D8F6-4F00-80F0-4082C2E18C9C}">
      <formula1>36526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6F04-7C4E-4654-8E5E-DD59C4DAC9E3}">
  <dimension ref="A1:M9"/>
  <sheetViews>
    <sheetView workbookViewId="0">
      <selection activeCell="L5" sqref="L5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7109375" style="1" customWidth="1"/>
    <col min="4" max="4" width="16" style="1" customWidth="1"/>
    <col min="5" max="5" width="13" style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D2" s="1" t="s">
        <v>15</v>
      </c>
      <c r="E2" s="1" t="s">
        <v>88</v>
      </c>
      <c r="F2" s="1" t="s">
        <v>75</v>
      </c>
      <c r="G2" s="4">
        <v>45007</v>
      </c>
      <c r="H2" s="1" t="s">
        <v>45</v>
      </c>
      <c r="I2" s="1" t="s">
        <v>19</v>
      </c>
      <c r="J2" s="8">
        <v>355</v>
      </c>
      <c r="L2" s="1" t="s">
        <v>21</v>
      </c>
      <c r="M2" s="1" t="s">
        <v>22</v>
      </c>
    </row>
    <row r="3" spans="1:13">
      <c r="A3" s="1">
        <v>2</v>
      </c>
      <c r="B3" s="1" t="s">
        <v>13</v>
      </c>
      <c r="D3" s="1" t="s">
        <v>15</v>
      </c>
      <c r="E3" s="1" t="s">
        <v>89</v>
      </c>
      <c r="F3" s="1" t="s">
        <v>90</v>
      </c>
      <c r="G3" s="4">
        <v>40991</v>
      </c>
      <c r="H3" s="1" t="s">
        <v>55</v>
      </c>
      <c r="I3" s="1" t="s">
        <v>19</v>
      </c>
      <c r="J3" s="8">
        <v>277.58</v>
      </c>
      <c r="L3" s="1" t="s">
        <v>21</v>
      </c>
      <c r="M3" s="1" t="s">
        <v>22</v>
      </c>
    </row>
    <row r="4" spans="1:13">
      <c r="A4" s="1">
        <v>3</v>
      </c>
      <c r="B4" s="1" t="s">
        <v>91</v>
      </c>
      <c r="C4" s="1" t="s">
        <v>92</v>
      </c>
      <c r="D4" s="1" t="s">
        <v>93</v>
      </c>
      <c r="F4" s="1" t="s">
        <v>94</v>
      </c>
      <c r="L4" s="1" t="s">
        <v>21</v>
      </c>
      <c r="M4" s="1" t="s">
        <v>22</v>
      </c>
    </row>
    <row r="5" spans="1:13">
      <c r="A5" s="1">
        <v>4</v>
      </c>
      <c r="B5" s="1" t="s">
        <v>23</v>
      </c>
      <c r="C5" s="1" t="s">
        <v>95</v>
      </c>
      <c r="D5" s="1" t="s">
        <v>34</v>
      </c>
      <c r="E5" s="1" t="s">
        <v>25</v>
      </c>
      <c r="F5" s="1" t="s">
        <v>96</v>
      </c>
      <c r="G5" s="4">
        <v>45325</v>
      </c>
      <c r="H5" s="1" t="s">
        <v>45</v>
      </c>
      <c r="I5" s="1" t="s">
        <v>19</v>
      </c>
      <c r="J5" s="8">
        <v>1247</v>
      </c>
      <c r="L5" s="1" t="s">
        <v>21</v>
      </c>
      <c r="M5" s="1" t="s">
        <v>33</v>
      </c>
    </row>
    <row r="6" spans="1:13">
      <c r="A6" s="1">
        <v>5</v>
      </c>
      <c r="B6" s="1" t="s">
        <v>23</v>
      </c>
      <c r="D6" s="1" t="s">
        <v>15</v>
      </c>
      <c r="E6" s="1" t="s">
        <v>97</v>
      </c>
      <c r="F6" s="1" t="s">
        <v>43</v>
      </c>
      <c r="H6" s="1" t="s">
        <v>55</v>
      </c>
      <c r="I6" s="1" t="s">
        <v>19</v>
      </c>
      <c r="K6" s="1" t="s">
        <v>26</v>
      </c>
      <c r="L6" s="1" t="s">
        <v>98</v>
      </c>
      <c r="M6" s="1" t="s">
        <v>22</v>
      </c>
    </row>
    <row r="7" spans="1:13">
      <c r="A7" s="1">
        <v>6</v>
      </c>
      <c r="B7" s="1" t="s">
        <v>23</v>
      </c>
      <c r="C7" s="1" t="s">
        <v>99</v>
      </c>
      <c r="D7" s="1" t="s">
        <v>15</v>
      </c>
      <c r="E7" s="1" t="s">
        <v>25</v>
      </c>
      <c r="F7" s="1" t="s">
        <v>100</v>
      </c>
      <c r="L7" s="1" t="s">
        <v>98</v>
      </c>
      <c r="M7" s="1" t="s">
        <v>22</v>
      </c>
    </row>
    <row r="8" spans="1:13">
      <c r="A8" s="1">
        <v>7</v>
      </c>
      <c r="B8" s="1" t="s">
        <v>23</v>
      </c>
      <c r="C8" s="1" t="s">
        <v>101</v>
      </c>
      <c r="D8" s="1" t="s">
        <v>15</v>
      </c>
      <c r="E8" s="1" t="s">
        <v>25</v>
      </c>
      <c r="F8" s="1" t="s">
        <v>100</v>
      </c>
      <c r="H8" s="1" t="s">
        <v>55</v>
      </c>
      <c r="I8" s="1" t="s">
        <v>19</v>
      </c>
      <c r="J8" s="8">
        <v>282.69</v>
      </c>
      <c r="K8" s="1" t="s">
        <v>20</v>
      </c>
      <c r="L8" s="1" t="s">
        <v>102</v>
      </c>
      <c r="M8" s="1" t="s">
        <v>22</v>
      </c>
    </row>
    <row r="9" spans="1:13">
      <c r="A9" s="1">
        <v>8</v>
      </c>
      <c r="B9" s="1" t="s">
        <v>13</v>
      </c>
      <c r="D9" s="1" t="s">
        <v>103</v>
      </c>
      <c r="E9" s="1" t="s">
        <v>16</v>
      </c>
      <c r="F9" s="1" t="s">
        <v>75</v>
      </c>
      <c r="G9" s="4">
        <v>43441</v>
      </c>
      <c r="H9" s="1" t="s">
        <v>18</v>
      </c>
      <c r="I9" s="1" t="s">
        <v>19</v>
      </c>
      <c r="L9" s="1" t="s">
        <v>21</v>
      </c>
      <c r="M9" s="1" t="s">
        <v>22</v>
      </c>
    </row>
  </sheetData>
  <conditionalFormatting sqref="M1:M1048576">
    <cfRule type="containsText" dxfId="78" priority="1" operator="containsText" text="Licencia Software FlowCut | Flow Path V.6">
      <formula>NOT(ISERROR(SEARCH("Licencia Software FlowCut | Flow Path V.6",M1)))</formula>
    </cfRule>
    <cfRule type="containsText" dxfId="77" priority="2" operator="containsText" text="Licencia Oficial Microsoft OS">
      <formula>NOT(ISERROR(SEARCH("Licencia Oficial Microsoft OS",M1)))</formula>
    </cfRule>
    <cfRule type="containsText" dxfId="76" priority="3" operator="containsText" text="Sin Licencia">
      <formula>NOT(ISERROR(SEARCH("Sin Licencia",M1)))</formula>
    </cfRule>
  </conditionalFormatting>
  <dataValidations count="7">
    <dataValidation type="date" operator="greaterThan" allowBlank="1" showInputMessage="1" showErrorMessage="1" sqref="G1:G1048576" xr:uid="{38EC6D71-D605-49F9-9748-CEFCEE499B58}">
      <formula1>36526</formula1>
    </dataValidation>
    <dataValidation type="list" allowBlank="1" showInputMessage="1" showErrorMessage="1" sqref="M1:M1048576" xr:uid="{769E288D-B06F-483A-8322-4BA06E995A87}">
      <formula1>"Sin Licencia, Licencia Oficial Microsoft OS, Licencia Software FlowCut | Flow Path V.6"</formula1>
    </dataValidation>
    <dataValidation type="list" allowBlank="1" showInputMessage="1" showErrorMessage="1" sqref="K1:K1048576" xr:uid="{DBE79C41-7988-42EE-B8C1-2FB5AE3C36FF}">
      <formula1>"Bueno,Excelente,Regular"</formula1>
    </dataValidation>
    <dataValidation type="list" allowBlank="1" showInputMessage="1" showErrorMessage="1" sqref="I1:I1048576" xr:uid="{5D4D0457-17FB-4F0D-936A-8DF09D7016E8}">
      <formula1>"SSD, HDD, M.2, SSD/HDD, SSD/M.2, HDD/M.2"</formula1>
    </dataValidation>
    <dataValidation type="list" allowBlank="1" showInputMessage="1" showErrorMessage="1" sqref="H1:H1048576" xr:uid="{843741F4-1EA6-4022-A65A-8C8B3E5D3123}">
      <formula1>"Baja, Media, Alta, Baja/Media, Media/Alta"</formula1>
    </dataValidation>
    <dataValidation type="list" showInputMessage="1" showErrorMessage="1" sqref="D1:D1048576" xr:uid="{8302A925-6C72-4944-A55A-EB8CE3CF1D8C}">
      <formula1>"Windows 10,Windows 11,Windows 7,Windows Server,Ubuntu,Windows XP,Linux,macOS"</formula1>
    </dataValidation>
    <dataValidation type="list" allowBlank="1" showInputMessage="1" showErrorMessage="1" sqref="B1:B1048576" xr:uid="{B00542E1-EC05-419C-AE7A-6E3EA8C50B63}">
      <formula1>"PC, Notebook, MiniPC, Servidor"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12DE-F359-40AB-B331-D6FBB57757E3}">
  <dimension ref="A1:M12"/>
  <sheetViews>
    <sheetView workbookViewId="0">
      <selection activeCell="L11" sqref="L11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30.140625" style="1" customWidth="1"/>
    <col min="4" max="4" width="16" style="1" customWidth="1"/>
    <col min="5" max="5" width="12.42578125" style="1" bestFit="1" customWidth="1"/>
    <col min="6" max="6" width="17.570312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84.140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D2" s="1" t="s">
        <v>15</v>
      </c>
      <c r="E2" s="1" t="s">
        <v>53</v>
      </c>
      <c r="F2" s="1" t="s">
        <v>104</v>
      </c>
      <c r="G2" s="4">
        <v>41407</v>
      </c>
      <c r="H2" s="1" t="s">
        <v>55</v>
      </c>
      <c r="I2" s="1" t="s">
        <v>19</v>
      </c>
      <c r="K2" s="1" t="s">
        <v>30</v>
      </c>
      <c r="L2" s="1" t="s">
        <v>21</v>
      </c>
      <c r="M2" s="1" t="s">
        <v>22</v>
      </c>
    </row>
    <row r="3" spans="1:13" ht="15">
      <c r="A3" s="1">
        <v>2</v>
      </c>
      <c r="B3" s="1" t="s">
        <v>13</v>
      </c>
      <c r="C3" s="1" t="s">
        <v>14</v>
      </c>
      <c r="D3" s="1" t="s">
        <v>15</v>
      </c>
      <c r="E3" s="1" t="s">
        <v>79</v>
      </c>
      <c r="F3" s="1" t="s">
        <v>105</v>
      </c>
      <c r="G3" s="4">
        <v>41715</v>
      </c>
      <c r="H3" s="1" t="s">
        <v>18</v>
      </c>
      <c r="I3" s="1" t="s">
        <v>19</v>
      </c>
      <c r="K3" s="1" t="s">
        <v>30</v>
      </c>
      <c r="L3" s="1" t="s">
        <v>21</v>
      </c>
      <c r="M3" s="1" t="s">
        <v>22</v>
      </c>
    </row>
    <row r="4" spans="1:13">
      <c r="A4" s="1">
        <v>3</v>
      </c>
      <c r="B4" s="1" t="s">
        <v>13</v>
      </c>
      <c r="D4" s="1" t="s">
        <v>15</v>
      </c>
      <c r="E4" s="1" t="s">
        <v>53</v>
      </c>
      <c r="F4" s="1" t="s">
        <v>106</v>
      </c>
      <c r="G4" s="4">
        <v>43767</v>
      </c>
      <c r="H4" s="1" t="s">
        <v>55</v>
      </c>
      <c r="I4" s="1" t="s">
        <v>19</v>
      </c>
      <c r="K4" s="1" t="s">
        <v>30</v>
      </c>
      <c r="L4" s="1" t="s">
        <v>21</v>
      </c>
      <c r="M4" s="1" t="s">
        <v>33</v>
      </c>
    </row>
    <row r="5" spans="1:13">
      <c r="A5" s="1">
        <v>4</v>
      </c>
      <c r="B5" s="1" t="s">
        <v>13</v>
      </c>
      <c r="D5" s="1" t="s">
        <v>15</v>
      </c>
      <c r="E5" s="1" t="s">
        <v>53</v>
      </c>
      <c r="F5" s="1" t="s">
        <v>107</v>
      </c>
      <c r="G5" s="4">
        <v>44292</v>
      </c>
      <c r="I5" s="1" t="s">
        <v>19</v>
      </c>
      <c r="L5" s="1" t="s">
        <v>21</v>
      </c>
      <c r="M5" s="1" t="s">
        <v>33</v>
      </c>
    </row>
    <row r="6" spans="1:13">
      <c r="A6" s="1">
        <v>5</v>
      </c>
      <c r="B6" s="1" t="s">
        <v>13</v>
      </c>
      <c r="D6" s="1" t="s">
        <v>15</v>
      </c>
      <c r="E6" s="1" t="s">
        <v>28</v>
      </c>
      <c r="F6" s="1" t="s">
        <v>108</v>
      </c>
      <c r="H6" s="1" t="s">
        <v>55</v>
      </c>
      <c r="I6" s="1" t="s">
        <v>19</v>
      </c>
      <c r="K6" s="1" t="s">
        <v>30</v>
      </c>
      <c r="L6" s="1" t="s">
        <v>21</v>
      </c>
      <c r="M6" s="1" t="s">
        <v>22</v>
      </c>
    </row>
    <row r="7" spans="1:13">
      <c r="A7" s="1">
        <v>6</v>
      </c>
      <c r="B7" s="1" t="s">
        <v>23</v>
      </c>
      <c r="C7" s="1" t="s">
        <v>109</v>
      </c>
      <c r="D7" s="1" t="s">
        <v>15</v>
      </c>
      <c r="E7" s="1" t="s">
        <v>25</v>
      </c>
      <c r="F7" s="1" t="s">
        <v>107</v>
      </c>
      <c r="G7" s="4">
        <v>44634</v>
      </c>
      <c r="H7" s="1" t="s">
        <v>45</v>
      </c>
      <c r="I7" s="1" t="s">
        <v>19</v>
      </c>
      <c r="K7" s="1" t="s">
        <v>30</v>
      </c>
      <c r="L7" s="1" t="s">
        <v>21</v>
      </c>
      <c r="M7" s="1" t="s">
        <v>33</v>
      </c>
    </row>
    <row r="8" spans="1:13">
      <c r="A8" s="1">
        <v>7</v>
      </c>
      <c r="B8" s="1" t="s">
        <v>13</v>
      </c>
      <c r="D8" s="1" t="s">
        <v>15</v>
      </c>
      <c r="E8" s="1" t="s">
        <v>53</v>
      </c>
      <c r="F8" s="1" t="s">
        <v>110</v>
      </c>
      <c r="H8" s="1" t="s">
        <v>18</v>
      </c>
      <c r="I8" s="1" t="s">
        <v>40</v>
      </c>
      <c r="K8" s="1" t="s">
        <v>20</v>
      </c>
      <c r="L8" s="1" t="s">
        <v>21</v>
      </c>
      <c r="M8" s="1" t="s">
        <v>22</v>
      </c>
    </row>
    <row r="9" spans="1:13">
      <c r="A9" s="1">
        <v>8</v>
      </c>
      <c r="B9" s="1" t="s">
        <v>13</v>
      </c>
      <c r="D9" s="1" t="s">
        <v>111</v>
      </c>
      <c r="E9" s="1" t="s">
        <v>53</v>
      </c>
      <c r="F9" s="1" t="s">
        <v>112</v>
      </c>
      <c r="H9" s="1" t="s">
        <v>113</v>
      </c>
      <c r="I9" s="1" t="s">
        <v>19</v>
      </c>
      <c r="K9" s="1" t="s">
        <v>26</v>
      </c>
      <c r="L9" s="1" t="s">
        <v>114</v>
      </c>
      <c r="M9" s="1" t="s">
        <v>22</v>
      </c>
    </row>
    <row r="10" spans="1:13">
      <c r="A10" s="1">
        <v>9</v>
      </c>
      <c r="B10" s="1" t="s">
        <v>13</v>
      </c>
      <c r="D10" s="1" t="s">
        <v>115</v>
      </c>
      <c r="E10" s="1" t="s">
        <v>116</v>
      </c>
      <c r="F10" s="1" t="s">
        <v>75</v>
      </c>
      <c r="H10" s="1" t="s">
        <v>18</v>
      </c>
      <c r="K10" s="1" t="s">
        <v>20</v>
      </c>
      <c r="L10" s="1" t="s">
        <v>21</v>
      </c>
      <c r="M10" s="1" t="s">
        <v>22</v>
      </c>
    </row>
    <row r="11" spans="1:13">
      <c r="A11" s="1">
        <v>10</v>
      </c>
      <c r="B11" s="1" t="s">
        <v>13</v>
      </c>
      <c r="C11" s="1" t="s">
        <v>117</v>
      </c>
      <c r="D11" s="1" t="s">
        <v>34</v>
      </c>
      <c r="E11" s="1" t="s">
        <v>116</v>
      </c>
      <c r="F11" s="1" t="s">
        <v>118</v>
      </c>
      <c r="H11" s="1" t="s">
        <v>45</v>
      </c>
      <c r="K11" s="1" t="s">
        <v>20</v>
      </c>
      <c r="L11" s="1" t="s">
        <v>21</v>
      </c>
      <c r="M11" s="1" t="s">
        <v>22</v>
      </c>
    </row>
    <row r="12" spans="1:13">
      <c r="A12" s="1">
        <v>11</v>
      </c>
      <c r="B12" s="1" t="s">
        <v>13</v>
      </c>
      <c r="D12" s="1" t="s">
        <v>15</v>
      </c>
      <c r="E12" s="1" t="s">
        <v>119</v>
      </c>
      <c r="F12" s="1" t="s">
        <v>120</v>
      </c>
      <c r="H12" s="1" t="s">
        <v>45</v>
      </c>
      <c r="K12" s="1" t="s">
        <v>20</v>
      </c>
      <c r="L12" s="1" t="s">
        <v>121</v>
      </c>
      <c r="M12" s="1" t="s">
        <v>22</v>
      </c>
    </row>
  </sheetData>
  <conditionalFormatting sqref="M1:M1048576">
    <cfRule type="containsText" dxfId="59" priority="1" operator="containsText" text="Licencia Software FlowCut | Flow Path V.6">
      <formula>NOT(ISERROR(SEARCH("Licencia Software FlowCut | Flow Path V.6",M1)))</formula>
    </cfRule>
    <cfRule type="containsText" dxfId="58" priority="2" operator="containsText" text="Licencia Oficial Microsoft OS">
      <formula>NOT(ISERROR(SEARCH("Licencia Oficial Microsoft OS",M1)))</formula>
    </cfRule>
    <cfRule type="containsText" dxfId="57" priority="3" operator="containsText" text="Sin Licencia">
      <formula>NOT(ISERROR(SEARCH("Sin Licencia",M1)))</formula>
    </cfRule>
  </conditionalFormatting>
  <dataValidations count="7">
    <dataValidation type="list" allowBlank="1" showInputMessage="1" showErrorMessage="1" sqref="B1:B1048576" xr:uid="{8961CE85-78DE-42C5-A93B-02DBF555C97C}">
      <formula1>"PC, Notebook, MiniPC, Servidor"</formula1>
    </dataValidation>
    <dataValidation type="list" showInputMessage="1" showErrorMessage="1" sqref="D1:D1048576" xr:uid="{52186F00-4930-468B-943F-204F521DB8AE}">
      <formula1>"Windows 10,Windows 11,Windows 7,Windows Server,Ubuntu,Windows XP,Linux,macOS"</formula1>
    </dataValidation>
    <dataValidation type="list" allowBlank="1" showInputMessage="1" showErrorMessage="1" sqref="H1:H1048576" xr:uid="{D3A24F72-41A7-4CC2-A0AD-5EBDF03CA5B6}">
      <formula1>"Muy Baja, Baja, Media, Alta, Baja/Media, Media/Alta"</formula1>
    </dataValidation>
    <dataValidation type="list" allowBlank="1" showInputMessage="1" showErrorMessage="1" sqref="I1:I1048576" xr:uid="{4B220B24-F656-44A5-BBA4-C430432E2234}">
      <formula1>"SSD, HDD, M.2, SSD/HDD, SSD/M.2, HDD/M.2"</formula1>
    </dataValidation>
    <dataValidation type="list" allowBlank="1" showInputMessage="1" showErrorMessage="1" sqref="K1:K1048576" xr:uid="{3CF35282-4A7F-4A57-8A92-4F13AAC44B45}">
      <formula1>"Bueno,Excelente,Regular"</formula1>
    </dataValidation>
    <dataValidation type="list" allowBlank="1" showInputMessage="1" showErrorMessage="1" sqref="M1:M1048576" xr:uid="{461C2F95-5576-41B8-B107-BF69408593CD}">
      <formula1>"Sin Licencia, Licencia Oficial Microsoft OS, Licencia Software FlowCut | Flow Path V.6"</formula1>
    </dataValidation>
    <dataValidation type="date" operator="greaterThan" allowBlank="1" showInputMessage="1" showErrorMessage="1" sqref="G1:G1048576" xr:uid="{A6C61966-F317-4EC2-89C3-6D6F939F7D27}">
      <formula1>36526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EF4C-F886-401B-8631-C231E69AAF14}">
  <dimension ref="A1:M3"/>
  <sheetViews>
    <sheetView workbookViewId="0">
      <selection activeCell="M3" sqref="M3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D2" s="1" t="s">
        <v>15</v>
      </c>
      <c r="E2" s="1" t="s">
        <v>53</v>
      </c>
      <c r="F2" s="1" t="s">
        <v>75</v>
      </c>
      <c r="H2" s="1" t="s">
        <v>18</v>
      </c>
      <c r="I2" s="1" t="s">
        <v>40</v>
      </c>
      <c r="L2" s="1" t="s">
        <v>122</v>
      </c>
      <c r="M2" s="1" t="s">
        <v>22</v>
      </c>
    </row>
    <row r="3" spans="1:13">
      <c r="A3" s="1">
        <v>2</v>
      </c>
      <c r="B3" s="1" t="s">
        <v>13</v>
      </c>
      <c r="D3" s="1" t="s">
        <v>42</v>
      </c>
      <c r="E3" s="1" t="s">
        <v>116</v>
      </c>
      <c r="F3" s="1" t="s">
        <v>75</v>
      </c>
      <c r="H3" s="1" t="s">
        <v>18</v>
      </c>
      <c r="I3" s="1" t="s">
        <v>40</v>
      </c>
      <c r="K3" s="1" t="s">
        <v>20</v>
      </c>
      <c r="L3" s="1" t="s">
        <v>122</v>
      </c>
      <c r="M3" s="1" t="s">
        <v>22</v>
      </c>
    </row>
  </sheetData>
  <conditionalFormatting sqref="M1:M1048576">
    <cfRule type="containsText" dxfId="40" priority="1" operator="containsText" text="Licencia Software FlowCut | Flow Path V.6">
      <formula>NOT(ISERROR(SEARCH("Licencia Software FlowCut | Flow Path V.6",M1)))</formula>
    </cfRule>
    <cfRule type="containsText" dxfId="39" priority="2" operator="containsText" text="Licencia Oficial Microsoft OS">
      <formula>NOT(ISERROR(SEARCH("Licencia Oficial Microsoft OS",M1)))</formula>
    </cfRule>
    <cfRule type="containsText" dxfId="38" priority="3" operator="containsText" text="Sin Licencia">
      <formula>NOT(ISERROR(SEARCH("Sin Licencia",M1)))</formula>
    </cfRule>
  </conditionalFormatting>
  <dataValidations count="7">
    <dataValidation type="date" operator="greaterThan" allowBlank="1" showInputMessage="1" showErrorMessage="1" sqref="G1:G1048576" xr:uid="{E16191F4-5D97-4018-B6A8-DDB687AAA855}">
      <formula1>36526</formula1>
    </dataValidation>
    <dataValidation type="list" allowBlank="1" showInputMessage="1" showErrorMessage="1" sqref="M1:M1048576" xr:uid="{E8CD13CD-C0E5-4146-A3FF-36AB78B33E4E}">
      <formula1>"Sin Licencia, Licencia Oficial Microsoft OS, Licencia Software FlowCut | Flow Path V.6"</formula1>
    </dataValidation>
    <dataValidation type="list" allowBlank="1" showInputMessage="1" showErrorMessage="1" sqref="K1:K1048576" xr:uid="{B5B37243-79A8-4060-AACA-59F05FB104D1}">
      <formula1>"Bueno,Excelente,Regular"</formula1>
    </dataValidation>
    <dataValidation type="list" allowBlank="1" showInputMessage="1" showErrorMessage="1" sqref="I1:I1048576" xr:uid="{10EAF2F6-47D0-4A12-956D-89902E3297C3}">
      <formula1>"SSD, HDD, M.2, SSD/HDD, SSD/M.2, HDD/M.2"</formula1>
    </dataValidation>
    <dataValidation type="list" allowBlank="1" showInputMessage="1" showErrorMessage="1" sqref="H1:H1048576" xr:uid="{2A75CEE2-DE0E-438D-B865-6F7A03E32AC2}">
      <formula1>"Baja, Media, Alta, Baja/Media, Media/Alta"</formula1>
    </dataValidation>
    <dataValidation type="list" showInputMessage="1" showErrorMessage="1" sqref="D1:D1048576" xr:uid="{A73FBF60-2C98-430F-9F9B-6B18F346ACC7}">
      <formula1>"Windows 10,Windows 11,Windows 7,Windows Server,Ubuntu,Windows XP,Linux,macOS"</formula1>
    </dataValidation>
    <dataValidation type="list" allowBlank="1" showInputMessage="1" showErrorMessage="1" sqref="B1:B1048576" xr:uid="{650ED91A-C252-47D2-93BA-668612962E5A}">
      <formula1>"PC, Notebook, MiniPC, Servidor"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87F5-3D10-4ACB-8541-07F7EFBCFEC5}">
  <dimension ref="A1:M4"/>
  <sheetViews>
    <sheetView workbookViewId="0">
      <selection activeCell="L4" sqref="L4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bestFit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bestFit="1" customWidth="1"/>
    <col min="10" max="10" width="16.42578125" style="8" customWidth="1"/>
    <col min="11" max="11" width="13.5703125" style="1" bestFit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123</v>
      </c>
      <c r="D2" s="1" t="s">
        <v>15</v>
      </c>
      <c r="E2" s="1" t="s">
        <v>79</v>
      </c>
      <c r="F2" s="1" t="s">
        <v>124</v>
      </c>
      <c r="G2" s="4">
        <v>44428</v>
      </c>
      <c r="H2" s="1" t="s">
        <v>18</v>
      </c>
      <c r="I2" s="1" t="s">
        <v>19</v>
      </c>
      <c r="K2" s="1" t="s">
        <v>30</v>
      </c>
      <c r="L2" s="1" t="s">
        <v>21</v>
      </c>
      <c r="M2" s="1" t="s">
        <v>33</v>
      </c>
    </row>
    <row r="3" spans="1:13">
      <c r="A3" s="1">
        <v>2</v>
      </c>
      <c r="B3" s="1" t="s">
        <v>13</v>
      </c>
      <c r="C3" s="1" t="s">
        <v>125</v>
      </c>
      <c r="D3" s="1" t="s">
        <v>126</v>
      </c>
      <c r="E3" s="1" t="s">
        <v>127</v>
      </c>
      <c r="F3" s="1" t="s">
        <v>124</v>
      </c>
      <c r="G3" s="4">
        <v>42147</v>
      </c>
      <c r="H3" s="1" t="s">
        <v>45</v>
      </c>
      <c r="I3" s="1" t="s">
        <v>19</v>
      </c>
      <c r="K3" s="1" t="s">
        <v>30</v>
      </c>
      <c r="L3" s="1" t="s">
        <v>21</v>
      </c>
      <c r="M3" s="1" t="s">
        <v>22</v>
      </c>
    </row>
    <row r="4" spans="1:13">
      <c r="A4" s="1">
        <v>3</v>
      </c>
      <c r="B4" s="1" t="s">
        <v>13</v>
      </c>
      <c r="C4" s="1" t="s">
        <v>125</v>
      </c>
      <c r="D4" s="1" t="s">
        <v>126</v>
      </c>
      <c r="E4" s="1" t="s">
        <v>127</v>
      </c>
      <c r="F4" s="1" t="s">
        <v>128</v>
      </c>
      <c r="G4" s="4">
        <v>45209</v>
      </c>
      <c r="H4" s="1" t="s">
        <v>45</v>
      </c>
      <c r="I4" s="1" t="s">
        <v>19</v>
      </c>
      <c r="K4" s="1" t="s">
        <v>30</v>
      </c>
      <c r="L4" s="1" t="s">
        <v>21</v>
      </c>
      <c r="M4" s="1" t="s">
        <v>22</v>
      </c>
    </row>
  </sheetData>
  <conditionalFormatting sqref="M6:M1048576 M1:M4">
    <cfRule type="containsText" dxfId="21" priority="1" operator="containsText" text="Licencia Software FlowCut | Flow Path V.6">
      <formula>NOT(ISERROR(SEARCH("Licencia Software FlowCut | Flow Path V.6",M1)))</formula>
    </cfRule>
    <cfRule type="containsText" dxfId="20" priority="2" operator="containsText" text="Licencia Oficial Microsoft OS">
      <formula>NOT(ISERROR(SEARCH("Licencia Oficial Microsoft OS",M1)))</formula>
    </cfRule>
    <cfRule type="containsText" dxfId="19" priority="3" operator="containsText" text="Sin Licencia">
      <formula>NOT(ISERROR(SEARCH("Sin Licencia",M1)))</formula>
    </cfRule>
  </conditionalFormatting>
  <dataValidations count="7">
    <dataValidation type="list" allowBlank="1" showInputMessage="1" showErrorMessage="1" sqref="B1:B1048576" xr:uid="{35438958-AF2A-4BC2-8B27-A8A50612231B}">
      <formula1>"PC, Notebook, MiniPC, Servidor"</formula1>
    </dataValidation>
    <dataValidation type="list" showInputMessage="1" showErrorMessage="1" sqref="D1:D1048576" xr:uid="{310D0E8D-5437-4130-8C4C-6D51280BA0B9}">
      <formula1>"Windows 10,Windows 11,Windows 7,Windows Server,Ubuntu,Windows XP,Linux,macOS"</formula1>
    </dataValidation>
    <dataValidation type="list" allowBlank="1" showInputMessage="1" showErrorMessage="1" sqref="H1:H1048576" xr:uid="{079EF90C-4827-4AF2-A29F-8D7B658E0FFE}">
      <formula1>"Baja, Media, Alta, Baja/Media, Media/Alta"</formula1>
    </dataValidation>
    <dataValidation type="list" allowBlank="1" showInputMessage="1" showErrorMessage="1" sqref="I1:I1048576" xr:uid="{D69971A7-D2AC-453D-B9D6-5369E2917710}">
      <formula1>"SSD, HDD, M.2, SSD/HDD, SSD/M.2, HDD/M.2"</formula1>
    </dataValidation>
    <dataValidation type="list" allowBlank="1" showInputMessage="1" showErrorMessage="1" sqref="K1:K1048576" xr:uid="{A19DCD07-EE06-465F-AC28-83D518FE3DB9}">
      <formula1>"Bueno,Excelente,Regular"</formula1>
    </dataValidation>
    <dataValidation type="date" operator="greaterThan" allowBlank="1" showInputMessage="1" showErrorMessage="1" sqref="G1:G1048576" xr:uid="{8846F2CA-F481-4882-B249-27912690BD86}">
      <formula1>36526</formula1>
    </dataValidation>
    <dataValidation type="list" allowBlank="1" showInputMessage="1" showErrorMessage="1" sqref="M6:M1048576 M1:M4" xr:uid="{9BA2F8C4-A125-4D38-B200-F7E5B48F42EE}">
      <formula1>"Sin Licencia, Licencia Oficial Microsoft OS, Licencia Software FlowCut | Flow Path V.6"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AECF-B66D-46AA-852D-D621E45531B4}">
  <dimension ref="A1:M143"/>
  <sheetViews>
    <sheetView topLeftCell="A11" workbookViewId="0">
      <selection activeCell="J27" sqref="J27"/>
    </sheetView>
  </sheetViews>
  <sheetFormatPr defaultColWidth="9.140625" defaultRowHeight="14.45"/>
  <cols>
    <col min="1" max="1" width="9.28515625" style="1" customWidth="1"/>
    <col min="2" max="2" width="10.28515625" style="1" customWidth="1"/>
    <col min="3" max="3" width="28.140625" style="1" customWidth="1"/>
    <col min="4" max="4" width="16" style="1" customWidth="1"/>
    <col min="5" max="5" width="12.42578125" style="1" customWidth="1"/>
    <col min="6" max="6" width="16.7109375" style="1" customWidth="1"/>
    <col min="7" max="7" width="14" style="4" customWidth="1"/>
    <col min="8" max="8" width="10.85546875" style="1" customWidth="1"/>
    <col min="9" max="9" width="12.42578125" style="1" customWidth="1"/>
    <col min="10" max="10" width="16.42578125" style="8" customWidth="1"/>
    <col min="11" max="11" width="13.5703125" style="1" customWidth="1"/>
    <col min="12" max="12" width="56.28515625" style="1" customWidth="1"/>
    <col min="13" max="13" width="36.42578125" style="1" customWidth="1"/>
    <col min="14" max="16384" width="9.140625" style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9" t="s">
        <v>9</v>
      </c>
      <c r="K1" s="5" t="s">
        <v>10</v>
      </c>
      <c r="L1" s="5" t="s">
        <v>11</v>
      </c>
      <c r="M1" s="5" t="s">
        <v>12</v>
      </c>
    </row>
    <row r="2" spans="1:13">
      <c r="A2" s="10" t="s">
        <v>129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" cm="1">
        <f t="array" ref="A3:M13">TablaAdministracion[]</f>
        <v>1</v>
      </c>
      <c r="B3" s="1" t="str">
        <v>PC</v>
      </c>
      <c r="C3" s="1" t="str">
        <v>READY J7-V5488S</v>
      </c>
      <c r="D3" s="1" t="str">
        <v>Windows 10</v>
      </c>
      <c r="E3" s="1" t="str">
        <v>EXO</v>
      </c>
      <c r="F3" s="1" t="str">
        <v>R. Del Pozo</v>
      </c>
      <c r="G3" s="4">
        <v>41772</v>
      </c>
      <c r="H3" s="1" t="str">
        <v>Baja</v>
      </c>
      <c r="I3" s="1" t="str">
        <v>SSD</v>
      </c>
      <c r="J3" s="8">
        <v>356</v>
      </c>
      <c r="K3" s="1" t="str">
        <v>Bueno</v>
      </c>
      <c r="L3" s="1" t="str">
        <v>Ninguna.</v>
      </c>
      <c r="M3" s="1" t="str">
        <v>Sin Licencia</v>
      </c>
    </row>
    <row r="4" spans="1:13">
      <c r="A4" s="1">
        <v>2</v>
      </c>
      <c r="B4" s="1" t="str">
        <v>Notebook</v>
      </c>
      <c r="C4" s="1" t="str">
        <v>Lenovo V310 15ISK</v>
      </c>
      <c r="D4" s="1" t="str">
        <v>Windows 10</v>
      </c>
      <c r="E4" s="1" t="str">
        <v>Lenovo</v>
      </c>
      <c r="F4" s="1" t="str">
        <v>R. Del Pozo</v>
      </c>
      <c r="G4" s="4">
        <v>0</v>
      </c>
      <c r="H4" s="1">
        <v>0</v>
      </c>
      <c r="I4" s="1" t="str">
        <v>SSD</v>
      </c>
      <c r="J4" s="8">
        <v>0</v>
      </c>
      <c r="K4" s="1" t="str">
        <v>Regular</v>
      </c>
      <c r="L4" s="1" t="str">
        <v>Es necesario un cambio de bateria.</v>
      </c>
      <c r="M4" s="1" t="str">
        <v>Sin Licencia</v>
      </c>
    </row>
    <row r="5" spans="1:13">
      <c r="A5" s="1">
        <v>3</v>
      </c>
      <c r="B5" s="1" t="str">
        <v>PC</v>
      </c>
      <c r="C5" s="1">
        <v>0</v>
      </c>
      <c r="D5" s="1" t="str">
        <v>Windows 10</v>
      </c>
      <c r="E5" s="1" t="str">
        <v>Generico</v>
      </c>
      <c r="F5" s="1" t="str">
        <v>J. Cariaga</v>
      </c>
      <c r="G5" s="4">
        <v>44365</v>
      </c>
      <c r="H5" s="1" t="str">
        <v>Baja</v>
      </c>
      <c r="I5" s="1" t="str">
        <v>SSD</v>
      </c>
      <c r="J5" s="8">
        <v>270</v>
      </c>
      <c r="K5" s="1" t="str">
        <v>Excelente</v>
      </c>
      <c r="L5" s="1" t="str">
        <v>Ninguna.</v>
      </c>
      <c r="M5" s="1" t="str">
        <v>Sin Licencia</v>
      </c>
    </row>
    <row r="6" spans="1:13">
      <c r="A6" s="1">
        <v>4</v>
      </c>
      <c r="B6" s="1" t="str">
        <v>PC</v>
      </c>
      <c r="C6" s="1">
        <v>0</v>
      </c>
      <c r="D6" s="1" t="str">
        <v>Windows 10</v>
      </c>
      <c r="E6" s="1" t="str">
        <v>SNERD</v>
      </c>
      <c r="F6" s="1" t="str">
        <v>C. Zalazar</v>
      </c>
      <c r="G6" s="4">
        <v>44365</v>
      </c>
      <c r="H6" s="1" t="str">
        <v>Baja</v>
      </c>
      <c r="I6" s="1" t="str">
        <v>SSD</v>
      </c>
      <c r="J6" s="8">
        <v>270</v>
      </c>
      <c r="K6" s="1" t="str">
        <v>Excelente</v>
      </c>
      <c r="L6" s="1" t="str">
        <v>Ninguna.</v>
      </c>
      <c r="M6" s="1" t="str">
        <v>Licencia Oficial Microsoft OS</v>
      </c>
    </row>
    <row r="7" spans="1:13">
      <c r="A7" s="1">
        <v>5</v>
      </c>
      <c r="B7" s="1" t="str">
        <v>PC</v>
      </c>
      <c r="C7" s="1">
        <v>0</v>
      </c>
      <c r="D7" s="1" t="str">
        <v>Windows 11</v>
      </c>
      <c r="E7" s="1" t="str">
        <v>SNERD</v>
      </c>
      <c r="F7" s="1" t="str">
        <v>D. Quiroga</v>
      </c>
      <c r="G7" s="4">
        <v>44365</v>
      </c>
      <c r="H7" s="1" t="str">
        <v>Baja</v>
      </c>
      <c r="I7" s="1" t="str">
        <v>SSD</v>
      </c>
      <c r="J7" s="8">
        <v>270</v>
      </c>
      <c r="K7" s="1" t="str">
        <v>Excelente</v>
      </c>
      <c r="L7" s="1" t="str">
        <v>Ninguna.</v>
      </c>
      <c r="M7" s="1" t="str">
        <v>Licencia Oficial Microsoft OS</v>
      </c>
    </row>
    <row r="8" spans="1:13">
      <c r="A8" s="1">
        <v>6</v>
      </c>
      <c r="B8" s="1" t="str">
        <v>PC</v>
      </c>
      <c r="C8" s="1" t="str">
        <v>READY J7-V5488S</v>
      </c>
      <c r="D8" s="1" t="str">
        <v>Windows 10</v>
      </c>
      <c r="E8" s="1" t="str">
        <v>EXO</v>
      </c>
      <c r="F8" s="1" t="str">
        <v>N. Carasa</v>
      </c>
      <c r="G8" s="4">
        <v>41240</v>
      </c>
      <c r="H8" s="1" t="str">
        <v>Baja</v>
      </c>
      <c r="I8" s="1" t="str">
        <v>SSD</v>
      </c>
      <c r="J8" s="8">
        <v>356</v>
      </c>
      <c r="K8" s="1" t="str">
        <v>Bueno</v>
      </c>
      <c r="L8" s="1" t="str">
        <v>Ninguna.</v>
      </c>
      <c r="M8" s="1" t="str">
        <v>Sin Licencia</v>
      </c>
    </row>
    <row r="9" spans="1:13">
      <c r="A9" s="1">
        <v>7</v>
      </c>
      <c r="B9" s="1" t="str">
        <v>PC</v>
      </c>
      <c r="C9" s="1" t="str">
        <v>READY J7-V5488S</v>
      </c>
      <c r="D9" s="1" t="str">
        <v>Windows 11</v>
      </c>
      <c r="E9" s="1" t="str">
        <v>EXO</v>
      </c>
      <c r="F9" s="1" t="str">
        <v>Pasante-Admin</v>
      </c>
      <c r="G9" s="4">
        <v>41241</v>
      </c>
      <c r="H9" s="1" t="str">
        <v>Baja</v>
      </c>
      <c r="I9" s="1" t="str">
        <v>SSD</v>
      </c>
      <c r="J9" s="8">
        <v>356</v>
      </c>
      <c r="K9" s="1" t="str">
        <v>Bueno</v>
      </c>
      <c r="L9" s="1" t="str">
        <v>Monitor: Instalar monitor.</v>
      </c>
      <c r="M9" s="1" t="str">
        <v>Sin Licencia</v>
      </c>
    </row>
    <row r="10" spans="1:13">
      <c r="A10" s="1">
        <v>8</v>
      </c>
      <c r="B10" s="1" t="str">
        <v>PC</v>
      </c>
      <c r="C10" s="1">
        <v>0</v>
      </c>
      <c r="D10" s="1" t="str">
        <v>Windows 11</v>
      </c>
      <c r="E10" s="1" t="str">
        <v>Generico</v>
      </c>
      <c r="F10" s="1" t="str">
        <v>I. Kechichian</v>
      </c>
      <c r="G10" s="4">
        <v>41772</v>
      </c>
      <c r="H10" s="1" t="str">
        <v>Baja</v>
      </c>
      <c r="I10" s="1" t="str">
        <v>HDD</v>
      </c>
      <c r="J10" s="8">
        <v>270</v>
      </c>
      <c r="K10" s="1" t="str">
        <v>Bueno</v>
      </c>
      <c r="L10" s="1" t="str">
        <v>Ninguna.</v>
      </c>
      <c r="M10" s="1" t="str">
        <v>Licencia Oficial Microsoft OS</v>
      </c>
    </row>
    <row r="11" spans="1:13">
      <c r="A11" s="1">
        <v>9</v>
      </c>
      <c r="B11" s="1" t="str">
        <v>PC</v>
      </c>
      <c r="C11" s="1">
        <v>0</v>
      </c>
      <c r="D11" s="1" t="str">
        <v>Windows 11</v>
      </c>
      <c r="E11" s="1" t="str">
        <v>Generico</v>
      </c>
      <c r="F11" s="1" t="str">
        <v>Angela Mariana</v>
      </c>
      <c r="G11" s="4">
        <v>44876</v>
      </c>
      <c r="H11" s="1" t="str">
        <v>Baja</v>
      </c>
      <c r="I11" s="1" t="str">
        <v>SSD</v>
      </c>
      <c r="J11" s="8">
        <v>270</v>
      </c>
      <c r="K11" s="1" t="str">
        <v>Excelente</v>
      </c>
      <c r="L11" s="1" t="str">
        <v>Ninguna.</v>
      </c>
      <c r="M11" s="1" t="str">
        <v>Licencia Oficial Microsoft OS</v>
      </c>
    </row>
    <row r="12" spans="1:13">
      <c r="A12" s="1">
        <v>10</v>
      </c>
      <c r="B12" s="1" t="str">
        <v>PC</v>
      </c>
      <c r="C12" s="1">
        <v>0</v>
      </c>
      <c r="D12" s="1" t="str">
        <v>Windows 7</v>
      </c>
      <c r="E12" s="1">
        <v>0</v>
      </c>
      <c r="F12" s="1" t="str">
        <v>AFIP</v>
      </c>
      <c r="G12" s="4">
        <v>0</v>
      </c>
      <c r="H12" s="1">
        <v>0</v>
      </c>
      <c r="I12" s="1">
        <v>0</v>
      </c>
      <c r="J12" s="8">
        <v>0</v>
      </c>
      <c r="K12" s="1">
        <v>0</v>
      </c>
      <c r="L12" s="1" t="str">
        <v>Ninguna.</v>
      </c>
      <c r="M12" s="1" t="str">
        <v>Sin Licencia</v>
      </c>
    </row>
    <row r="13" spans="1:13">
      <c r="A13" s="1">
        <v>11</v>
      </c>
      <c r="B13" s="1" t="str">
        <v>PC</v>
      </c>
      <c r="C13" s="1">
        <v>0</v>
      </c>
      <c r="D13" s="1" t="str">
        <v>Windows 11</v>
      </c>
      <c r="E13" s="1">
        <v>0</v>
      </c>
      <c r="F13" s="1" t="str">
        <v>A. Agrenta</v>
      </c>
      <c r="G13" s="4">
        <v>0</v>
      </c>
      <c r="H13" s="1" t="str">
        <v>Media</v>
      </c>
      <c r="I13" s="1" t="str">
        <v>SSD</v>
      </c>
      <c r="J13" s="8">
        <v>270</v>
      </c>
      <c r="K13" s="1" t="str">
        <v>Excelente</v>
      </c>
      <c r="L13" s="1" t="str">
        <v>Ninguna.</v>
      </c>
      <c r="M13" s="1" t="str">
        <v>Sin Licencia</v>
      </c>
    </row>
    <row r="19" spans="1:13">
      <c r="A19" s="10" t="s">
        <v>130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1" cm="1">
        <f t="array" ref="A20:M22">TablaTesoreria[]</f>
        <v>1</v>
      </c>
      <c r="B20" s="1" t="str">
        <v>PC</v>
      </c>
      <c r="C20" s="1">
        <v>0</v>
      </c>
      <c r="D20" s="1" t="str">
        <v>Windows 10</v>
      </c>
      <c r="E20" s="1" t="str">
        <v>SNERD</v>
      </c>
      <c r="F20" s="1" t="str">
        <v>Y. Mejuto</v>
      </c>
      <c r="G20" s="4">
        <v>44365</v>
      </c>
      <c r="H20" s="1" t="str">
        <v>Baja</v>
      </c>
      <c r="I20" s="1" t="str">
        <v>SSD</v>
      </c>
      <c r="J20" s="8">
        <v>270</v>
      </c>
      <c r="K20" s="1" t="str">
        <v>Bueno</v>
      </c>
      <c r="L20" s="1" t="str">
        <v>Actualizar memoria RAM.</v>
      </c>
      <c r="M20" s="1" t="str">
        <v>Licencia Oficial Microsoft OS</v>
      </c>
    </row>
    <row r="21" spans="1:13">
      <c r="A21" s="1">
        <v>2</v>
      </c>
      <c r="B21" s="1" t="str">
        <v>Notebook</v>
      </c>
      <c r="C21" s="1" t="str">
        <v>Lenovo G50-80</v>
      </c>
      <c r="D21" s="1" t="str">
        <v>Windows 10</v>
      </c>
      <c r="E21" s="1" t="str">
        <v>Lenovo</v>
      </c>
      <c r="F21" s="1" t="str">
        <v>B. Dupont</v>
      </c>
      <c r="G21" s="4">
        <v>44715</v>
      </c>
      <c r="H21" s="1" t="str">
        <v>Media</v>
      </c>
      <c r="I21" s="1" t="str">
        <v>SSD</v>
      </c>
      <c r="J21" s="8" t="str">
        <v>282.69</v>
      </c>
      <c r="K21" s="1" t="str">
        <v>Excelente</v>
      </c>
      <c r="L21" s="1" t="str">
        <v>Actualizar memoria RAM.</v>
      </c>
      <c r="M21" s="1" t="str">
        <v>Sin Licencia</v>
      </c>
    </row>
    <row r="22" spans="1:13">
      <c r="A22" s="1">
        <v>3</v>
      </c>
      <c r="B22" s="1" t="str">
        <v>PC</v>
      </c>
      <c r="C22" s="1">
        <v>0</v>
      </c>
      <c r="D22" s="1" t="str">
        <v>Windows 11</v>
      </c>
      <c r="E22" s="1" t="str">
        <v>SNERD</v>
      </c>
      <c r="F22" s="1" t="str">
        <v>V. Agrenta</v>
      </c>
      <c r="G22" s="4">
        <v>0</v>
      </c>
      <c r="H22" s="1" t="str">
        <v>Media</v>
      </c>
      <c r="I22" s="1" t="str">
        <v>SSD</v>
      </c>
      <c r="J22" s="8">
        <v>270</v>
      </c>
      <c r="K22" s="1" t="str">
        <v>Excelente</v>
      </c>
      <c r="L22" s="1" t="str">
        <v>Monitor: Presenta pixeles muertos.</v>
      </c>
      <c r="M22" s="1" t="str">
        <v>Licencia Oficial Microsoft OS</v>
      </c>
    </row>
    <row r="36" spans="1:13">
      <c r="A36" s="10" t="s">
        <v>131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 s="1" cm="1">
        <f t="array" ref="A37:M41">TablaVentas[]</f>
        <v>1</v>
      </c>
      <c r="B37" s="1" t="str">
        <v>PC</v>
      </c>
      <c r="C37" s="1">
        <v>0</v>
      </c>
      <c r="D37" s="1" t="str">
        <v>Windows 10</v>
      </c>
      <c r="E37" s="1" t="str">
        <v>Gale</v>
      </c>
      <c r="F37" s="1" t="str">
        <v>V. Rothkopf</v>
      </c>
      <c r="G37" s="4">
        <v>0</v>
      </c>
      <c r="H37" s="1" t="str">
        <v>Baja/Media</v>
      </c>
      <c r="I37" s="1">
        <v>0</v>
      </c>
      <c r="J37" s="8">
        <v>0</v>
      </c>
      <c r="K37" s="1" t="str">
        <v>Excelente</v>
      </c>
      <c r="L37" s="1" t="str">
        <v>Ninguna.</v>
      </c>
      <c r="M37" s="1" t="str">
        <v>Sin Licencia</v>
      </c>
    </row>
    <row r="38" spans="1:13">
      <c r="A38" s="1">
        <v>2</v>
      </c>
      <c r="B38" s="1" t="str">
        <v>Notebook</v>
      </c>
      <c r="C38" s="1">
        <v>0</v>
      </c>
      <c r="D38" s="1" t="str">
        <v>Windows 10</v>
      </c>
      <c r="E38" s="1" t="str">
        <v>Lenovo</v>
      </c>
      <c r="F38" s="1" t="str">
        <v>JoseLuisAldrey</v>
      </c>
      <c r="G38" s="4">
        <v>44713</v>
      </c>
      <c r="H38" s="1" t="str">
        <v>Media</v>
      </c>
      <c r="I38" s="1" t="str">
        <v>SSD</v>
      </c>
      <c r="J38" s="8">
        <v>0</v>
      </c>
      <c r="K38" s="1" t="str">
        <v>Excelente</v>
      </c>
      <c r="L38" s="1" t="str">
        <v>Ninguna.</v>
      </c>
      <c r="M38" s="1" t="str">
        <v>Licencia Oficial Microsoft OS</v>
      </c>
    </row>
    <row r="39" spans="1:13">
      <c r="A39" s="1">
        <v>3</v>
      </c>
      <c r="B39" s="1" t="str">
        <v>Notebook</v>
      </c>
      <c r="C39" s="1" t="str">
        <v>ThinkPad T16 2da Gen (16)</v>
      </c>
      <c r="D39" s="1" t="str">
        <v>Windows 11</v>
      </c>
      <c r="E39" s="1" t="str">
        <v>Lenovo</v>
      </c>
      <c r="F39" s="1" t="str">
        <v>A. Bouquet</v>
      </c>
      <c r="G39" s="4">
        <v>45124</v>
      </c>
      <c r="H39" s="1" t="str">
        <v>Media</v>
      </c>
      <c r="I39" s="1" t="str">
        <v>M.2</v>
      </c>
      <c r="J39" s="8">
        <v>1688</v>
      </c>
      <c r="K39" s="1" t="str">
        <v>Excelente</v>
      </c>
      <c r="L39" s="1" t="str">
        <v>Ninguna.</v>
      </c>
      <c r="M39" s="1" t="str">
        <v>Licencia Oficial Microsoft OS</v>
      </c>
    </row>
    <row r="40" spans="1:13">
      <c r="A40" s="1">
        <v>4</v>
      </c>
      <c r="B40" s="1" t="str">
        <v>PC</v>
      </c>
      <c r="C40" s="1">
        <v>0</v>
      </c>
      <c r="D40" s="1" t="str">
        <v>Windows 10</v>
      </c>
      <c r="E40" s="1" t="str">
        <v>Generica</v>
      </c>
      <c r="F40" s="1" t="str">
        <v>J. Fernandez</v>
      </c>
      <c r="G40" s="4">
        <v>0</v>
      </c>
      <c r="H40" s="1">
        <v>0</v>
      </c>
      <c r="I40" s="1" t="str">
        <v>SSD</v>
      </c>
      <c r="J40" s="8">
        <v>356</v>
      </c>
      <c r="K40" s="1">
        <v>0</v>
      </c>
      <c r="L40" s="1" t="str">
        <v>Ninguna.</v>
      </c>
      <c r="M40" s="1" t="str">
        <v>Licencia Oficial Microsoft OS</v>
      </c>
    </row>
    <row r="41" spans="1:13">
      <c r="A41" s="1">
        <v>5</v>
      </c>
      <c r="B41" s="1" t="str">
        <v>Notebook</v>
      </c>
      <c r="C41" s="1">
        <v>0</v>
      </c>
      <c r="D41" s="1" t="str">
        <v>Windows 11</v>
      </c>
      <c r="E41" s="1" t="str">
        <v>Lenovo</v>
      </c>
      <c r="F41" s="1" t="str">
        <v>O. Figueira</v>
      </c>
      <c r="G41" s="4">
        <v>44713</v>
      </c>
      <c r="H41" s="1" t="str">
        <v>Media</v>
      </c>
      <c r="I41" s="1" t="str">
        <v>M.2</v>
      </c>
      <c r="J41" s="8">
        <v>0</v>
      </c>
      <c r="K41" s="1" t="str">
        <v>Excelente</v>
      </c>
      <c r="L41" s="1" t="str">
        <v>Ninguna.</v>
      </c>
      <c r="M41" s="1" t="str">
        <v>Licencia Oficial Microsoft OS</v>
      </c>
    </row>
    <row r="53" spans="1:13">
      <c r="A53" s="10" t="s">
        <v>132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>
      <c r="A54" s="1" cm="1">
        <f t="array" ref="A54:M63">TablaIngenieria[]</f>
        <v>1</v>
      </c>
      <c r="B54" s="1" t="str">
        <v>PC</v>
      </c>
      <c r="C54" s="1">
        <v>0</v>
      </c>
      <c r="D54" s="1" t="str">
        <v>Windows 10</v>
      </c>
      <c r="E54" s="1" t="str">
        <v>Generico</v>
      </c>
      <c r="F54" s="1" t="str">
        <v>A. Gregorio</v>
      </c>
      <c r="G54" s="4">
        <v>43083</v>
      </c>
      <c r="H54" s="1" t="str">
        <v>Media</v>
      </c>
      <c r="I54" s="1" t="str">
        <v>SSD/HDD</v>
      </c>
      <c r="J54" s="8">
        <v>0</v>
      </c>
      <c r="K54" s="1">
        <v>0</v>
      </c>
      <c r="L54" s="1" t="str">
        <v>Ninguna.</v>
      </c>
      <c r="M54" s="1" t="str">
        <v>Licencia Oficial Microsoft OS</v>
      </c>
    </row>
    <row r="55" spans="1:13">
      <c r="A55" s="1">
        <v>2</v>
      </c>
      <c r="B55" s="1" t="str">
        <v>PC</v>
      </c>
      <c r="C55" s="1">
        <v>0</v>
      </c>
      <c r="D55" s="1" t="str">
        <v>Windows 10</v>
      </c>
      <c r="E55" s="1" t="str">
        <v>Generico</v>
      </c>
      <c r="F55" s="1" t="str">
        <v>Fabrizio Sossa</v>
      </c>
      <c r="G55" s="4">
        <v>44526</v>
      </c>
      <c r="H55" s="1" t="str">
        <v>Baja/Media</v>
      </c>
      <c r="I55" s="1" t="str">
        <v>SSD</v>
      </c>
      <c r="J55" s="8">
        <v>613</v>
      </c>
      <c r="K55" s="1">
        <v>0</v>
      </c>
      <c r="L55" s="1" t="str">
        <v>Ninguna.</v>
      </c>
      <c r="M55" s="1" t="str">
        <v>Licencia Oficial Microsoft OS</v>
      </c>
    </row>
    <row r="56" spans="1:13">
      <c r="A56" s="1">
        <v>3</v>
      </c>
      <c r="B56" s="1" t="str">
        <v>PC</v>
      </c>
      <c r="C56" s="1">
        <v>0</v>
      </c>
      <c r="D56" s="1" t="str">
        <v>Windows 10</v>
      </c>
      <c r="E56" s="1" t="str">
        <v>Generico</v>
      </c>
      <c r="F56" s="1" t="str">
        <v>F. Pugliese</v>
      </c>
      <c r="G56" s="4">
        <v>44526</v>
      </c>
      <c r="H56" s="1" t="str">
        <v>Baja/Media</v>
      </c>
      <c r="I56" s="1" t="str">
        <v>M.2</v>
      </c>
      <c r="J56" s="8">
        <v>613</v>
      </c>
      <c r="K56" s="1" t="str">
        <v>Excelente</v>
      </c>
      <c r="L56" s="1" t="str">
        <v>Ninguna.</v>
      </c>
      <c r="M56" s="1" t="str">
        <v>Sin Licencia</v>
      </c>
    </row>
    <row r="57" spans="1:13">
      <c r="A57" s="1">
        <v>4</v>
      </c>
      <c r="B57" s="1" t="str">
        <v>PC</v>
      </c>
      <c r="C57" s="1">
        <v>0</v>
      </c>
      <c r="D57" s="1" t="str">
        <v>Windows 10</v>
      </c>
      <c r="E57" s="1" t="str">
        <v>Generico</v>
      </c>
      <c r="F57" s="1" t="str">
        <v>F. Russo</v>
      </c>
      <c r="G57" s="4">
        <v>42772</v>
      </c>
      <c r="H57" s="1" t="str">
        <v>Alta</v>
      </c>
      <c r="I57" s="1" t="str">
        <v>M.2</v>
      </c>
      <c r="J57" s="8">
        <v>0</v>
      </c>
      <c r="K57" s="1" t="str">
        <v>Excelente</v>
      </c>
      <c r="L57" s="1" t="str">
        <v>Ninguna.</v>
      </c>
      <c r="M57" s="1" t="str">
        <v>Licencia Oficial Microsoft OS</v>
      </c>
    </row>
    <row r="58" spans="1:13">
      <c r="A58" s="1">
        <v>5</v>
      </c>
      <c r="B58" s="1" t="str">
        <v>PC</v>
      </c>
      <c r="C58" s="1">
        <v>0</v>
      </c>
      <c r="D58" s="1" t="str">
        <v>Windows 10</v>
      </c>
      <c r="E58" s="1" t="str">
        <v>Generico</v>
      </c>
      <c r="F58" s="1" t="str">
        <v>LJLACOLLA</v>
      </c>
      <c r="G58" s="4">
        <v>42748</v>
      </c>
      <c r="H58" s="1" t="str">
        <v>Alta</v>
      </c>
      <c r="I58" s="1" t="str">
        <v>SSD</v>
      </c>
      <c r="J58" s="8">
        <v>0</v>
      </c>
      <c r="K58" s="1" t="str">
        <v>Excelente</v>
      </c>
      <c r="L58" s="1" t="str">
        <v>Ninguna.</v>
      </c>
      <c r="M58" s="1" t="str">
        <v>Licencia Oficial Microsoft OS</v>
      </c>
    </row>
    <row r="59" spans="1:13">
      <c r="A59" s="1">
        <v>6</v>
      </c>
      <c r="B59" s="1" t="str">
        <v>PC</v>
      </c>
      <c r="C59" s="1">
        <v>0</v>
      </c>
      <c r="D59" s="1" t="str">
        <v>Windows 10</v>
      </c>
      <c r="E59" s="1" t="str">
        <v>Generico</v>
      </c>
      <c r="F59" s="1" t="str">
        <v>ICasco</v>
      </c>
      <c r="G59" s="4">
        <v>45075</v>
      </c>
      <c r="H59" s="1" t="str">
        <v>Baja/Media</v>
      </c>
      <c r="I59" s="1" t="str">
        <v>SSD</v>
      </c>
      <c r="J59" s="8">
        <v>613</v>
      </c>
      <c r="K59" s="1" t="str">
        <v>Excelente</v>
      </c>
      <c r="L59" s="1" t="str">
        <v>Ninguna.</v>
      </c>
      <c r="M59" s="1" t="str">
        <v>Sin Licencia</v>
      </c>
    </row>
    <row r="60" spans="1:13">
      <c r="A60" s="1">
        <v>7</v>
      </c>
      <c r="B60" s="1" t="str">
        <v>Notebook</v>
      </c>
      <c r="C60" s="1" t="str">
        <v>Lenovo E490 Type 20N8, 20N9</v>
      </c>
      <c r="D60" s="1" t="str">
        <v>Windows 10</v>
      </c>
      <c r="E60" s="1" t="str">
        <v>Lenovo</v>
      </c>
      <c r="F60" s="1" t="str">
        <v>CorteLaserChapa</v>
      </c>
      <c r="G60" s="4">
        <v>0</v>
      </c>
      <c r="H60" s="1" t="str">
        <v>Baja</v>
      </c>
      <c r="I60" s="1" t="str">
        <v>SSD</v>
      </c>
      <c r="J60" s="8">
        <v>0</v>
      </c>
      <c r="K60" s="1">
        <v>0</v>
      </c>
      <c r="L60" s="1" t="str">
        <v>Ninguna.</v>
      </c>
      <c r="M60" s="1" t="str">
        <v>Sin Licencia</v>
      </c>
    </row>
    <row r="61" spans="1:13">
      <c r="A61" s="1">
        <v>8</v>
      </c>
      <c r="B61" s="1" t="str">
        <v>Notebook</v>
      </c>
      <c r="C61" s="1" t="str">
        <v>ThinkPad E15 2da Gen (15° Intel)</v>
      </c>
      <c r="D61" s="1" t="str">
        <v>Windows 10</v>
      </c>
      <c r="E61" s="1" t="str">
        <v>Lenovo</v>
      </c>
      <c r="F61" s="1" t="str">
        <v>F. Russo</v>
      </c>
      <c r="G61" s="4">
        <v>44713</v>
      </c>
      <c r="H61" s="1" t="str">
        <v>Baja/Media</v>
      </c>
      <c r="I61" s="1" t="str">
        <v>SSD</v>
      </c>
      <c r="J61" s="8">
        <v>1230.8900000000001</v>
      </c>
      <c r="K61" s="1" t="str">
        <v>Excelente</v>
      </c>
      <c r="L61" s="1" t="str">
        <v>Ninguna.</v>
      </c>
      <c r="M61" s="1" t="str">
        <v>Licencia Oficial Microsoft OS</v>
      </c>
    </row>
    <row r="62" spans="1:13">
      <c r="A62" s="1">
        <v>9</v>
      </c>
      <c r="B62" s="1" t="str">
        <v>Notebook</v>
      </c>
      <c r="C62" s="1" t="str">
        <v>ThinkPad P16 1ra Gen (16° Intel)</v>
      </c>
      <c r="D62" s="1" t="str">
        <v>Windows 11</v>
      </c>
      <c r="E62" s="1" t="str">
        <v>Lenovo</v>
      </c>
      <c r="F62" s="1" t="str">
        <v>LJLACOLLA</v>
      </c>
      <c r="G62" s="4">
        <v>44713</v>
      </c>
      <c r="H62" s="1" t="str">
        <v>Baja/Media</v>
      </c>
      <c r="I62" s="1" t="str">
        <v>SSD</v>
      </c>
      <c r="J62" s="8">
        <v>1700</v>
      </c>
      <c r="K62" s="1" t="str">
        <v>Excelente</v>
      </c>
      <c r="L62" s="1" t="str">
        <v>Ninguna.</v>
      </c>
      <c r="M62" s="1" t="str">
        <v>Licencia Oficial Microsoft OS</v>
      </c>
    </row>
    <row r="63" spans="1:13">
      <c r="A63" s="1">
        <v>10</v>
      </c>
      <c r="B63" s="1" t="str">
        <v>Notebook</v>
      </c>
      <c r="C63" s="1">
        <v>0</v>
      </c>
      <c r="D63" s="1" t="str">
        <v>Windows 10</v>
      </c>
      <c r="E63" s="1" t="str">
        <v>Lenovo</v>
      </c>
      <c r="F63" s="1" t="str">
        <v>Sin Usuario</v>
      </c>
      <c r="G63" s="4">
        <v>44714</v>
      </c>
      <c r="H63" s="1" t="str">
        <v>Baja/Media</v>
      </c>
      <c r="I63" s="1" t="str">
        <v>SSD</v>
      </c>
      <c r="J63" s="8">
        <v>0</v>
      </c>
      <c r="K63" s="1" t="str">
        <v>Excelente</v>
      </c>
      <c r="L63" s="1" t="str">
        <v>Ninguna.</v>
      </c>
      <c r="M63" s="1" t="str">
        <v>Licencia Oficial Microsoft OS</v>
      </c>
    </row>
    <row r="70" spans="1:13">
      <c r="A70" s="10" t="s">
        <v>133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>
      <c r="A71" s="1" cm="1">
        <f t="array" ref="A71:M76">TablaElectronica[]</f>
        <v>1</v>
      </c>
      <c r="B71" s="1" t="str">
        <v>Notebook</v>
      </c>
      <c r="C71" s="1" t="str">
        <v>Lenovo V330-16IKB - Type 81AX</v>
      </c>
      <c r="D71" s="1" t="str">
        <v>Windows 10</v>
      </c>
      <c r="E71" s="1" t="str">
        <v>Lenovo</v>
      </c>
      <c r="F71" s="1" t="str">
        <v>G. Gomez</v>
      </c>
      <c r="G71" s="4">
        <v>41406</v>
      </c>
      <c r="H71" s="1" t="str">
        <v>Baja</v>
      </c>
      <c r="I71" s="1" t="str">
        <v>SSD</v>
      </c>
      <c r="J71" s="8">
        <v>0</v>
      </c>
      <c r="K71" s="1" t="str">
        <v>Bueno</v>
      </c>
      <c r="L71" s="1" t="str">
        <v>Mantenimiento.</v>
      </c>
      <c r="M71" s="1" t="str">
        <v>Sin Licencia</v>
      </c>
    </row>
    <row r="72" spans="1:13">
      <c r="A72" s="1">
        <v>2</v>
      </c>
      <c r="B72" s="1" t="str">
        <v>PC</v>
      </c>
      <c r="C72" s="1" t="str">
        <v>READY J7-V5488S</v>
      </c>
      <c r="D72" s="1" t="str">
        <v>Windows 10</v>
      </c>
      <c r="E72" s="1" t="str">
        <v>Exo</v>
      </c>
      <c r="F72" s="1" t="str">
        <v>G. Gomez</v>
      </c>
      <c r="G72" s="4">
        <v>41407</v>
      </c>
      <c r="H72" s="1" t="str">
        <v>Baja</v>
      </c>
      <c r="I72" s="1" t="str">
        <v>SSD</v>
      </c>
      <c r="J72" s="8">
        <v>355</v>
      </c>
      <c r="K72" s="1" t="str">
        <v>Bueno</v>
      </c>
      <c r="L72" s="1" t="str">
        <v>Ninguna.</v>
      </c>
      <c r="M72" s="1" t="str">
        <v>Sin Licencia</v>
      </c>
    </row>
    <row r="73" spans="1:13">
      <c r="A73" s="1">
        <v>3</v>
      </c>
      <c r="B73" s="1" t="str">
        <v>Notebook</v>
      </c>
      <c r="C73" s="1" t="str">
        <v>ThinkPad T16 1ra Gen (16)</v>
      </c>
      <c r="D73" s="1" t="str">
        <v>Windows 10</v>
      </c>
      <c r="E73" s="1" t="str">
        <v>Lenovo</v>
      </c>
      <c r="F73" s="1" t="str">
        <v>F. Pereyra</v>
      </c>
      <c r="G73" s="4">
        <v>0</v>
      </c>
      <c r="H73" s="1">
        <v>0</v>
      </c>
      <c r="I73" s="1">
        <v>0</v>
      </c>
      <c r="J73" s="8">
        <v>0</v>
      </c>
      <c r="K73" s="1">
        <v>0</v>
      </c>
      <c r="L73" s="1" t="str">
        <v>Ninguna.</v>
      </c>
      <c r="M73" s="1" t="str">
        <v>Sin Licencia</v>
      </c>
    </row>
    <row r="74" spans="1:13">
      <c r="A74" s="1">
        <v>4</v>
      </c>
      <c r="B74" s="1" t="str">
        <v>PC</v>
      </c>
      <c r="C74" s="1">
        <v>0</v>
      </c>
      <c r="D74" s="1" t="str">
        <v>Windows 10</v>
      </c>
      <c r="E74" s="1" t="str">
        <v>Biswall</v>
      </c>
      <c r="F74" s="1" t="str">
        <v>I. Pennacchietti</v>
      </c>
      <c r="G74" s="4">
        <v>0</v>
      </c>
      <c r="H74" s="1">
        <v>0</v>
      </c>
      <c r="I74" s="1" t="str">
        <v>SSD</v>
      </c>
      <c r="J74" s="8">
        <v>277.58</v>
      </c>
      <c r="K74" s="1" t="str">
        <v>Bueno</v>
      </c>
      <c r="L74" s="1" t="str">
        <v>Ninguna.</v>
      </c>
      <c r="M74" s="1" t="str">
        <v>Sin Licencia</v>
      </c>
    </row>
    <row r="75" spans="1:13">
      <c r="A75" s="1">
        <v>5</v>
      </c>
      <c r="B75" s="1" t="str">
        <v>Notebook</v>
      </c>
      <c r="C75" s="1" t="str">
        <v>ThinkPad T16 2da Gen (16)</v>
      </c>
      <c r="D75" s="1" t="str">
        <v>Windows 11</v>
      </c>
      <c r="E75" s="1" t="str">
        <v>Lenovo</v>
      </c>
      <c r="F75" s="1" t="str">
        <v>Matias Stamm</v>
      </c>
      <c r="G75" s="4">
        <v>44713</v>
      </c>
      <c r="H75" s="1" t="str">
        <v>Media/Alta</v>
      </c>
      <c r="I75" s="1" t="str">
        <v>M.2</v>
      </c>
      <c r="J75" s="8">
        <v>1688</v>
      </c>
      <c r="K75" s="1" t="str">
        <v>Excelente</v>
      </c>
      <c r="L75" s="1" t="str">
        <v>Ninguna.</v>
      </c>
      <c r="M75" s="1" t="str">
        <v>Licencia Oficial Microsoft OS</v>
      </c>
    </row>
    <row r="76" spans="1:13">
      <c r="A76" s="1">
        <v>6</v>
      </c>
      <c r="B76" s="1" t="str">
        <v>Notebook</v>
      </c>
      <c r="C76" s="1" t="str">
        <v>ThinkPad E15 2da Gen (15)</v>
      </c>
      <c r="D76" s="1" t="str">
        <v>Windows 10</v>
      </c>
      <c r="E76" s="1" t="str">
        <v>Lenovo</v>
      </c>
      <c r="F76" s="1" t="str">
        <v>F. Glimberg</v>
      </c>
      <c r="G76" s="4">
        <v>44714</v>
      </c>
      <c r="H76" s="1" t="str">
        <v>Media</v>
      </c>
      <c r="I76" s="1" t="str">
        <v>M.2</v>
      </c>
      <c r="J76" s="8">
        <v>1230</v>
      </c>
      <c r="K76" s="1" t="str">
        <v>Excelente</v>
      </c>
      <c r="L76" s="1" t="str">
        <v>Ninguna.</v>
      </c>
      <c r="M76" s="1" t="str">
        <v>Licencia Oficial Microsoft OS</v>
      </c>
    </row>
    <row r="87" spans="1:13">
      <c r="A87" s="10" t="s">
        <v>134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>
      <c r="A88" s="1" cm="1">
        <f t="array" ref="A88:M95">TablaSistemas[]</f>
        <v>1</v>
      </c>
      <c r="B88" s="1" t="str">
        <v>PC</v>
      </c>
      <c r="C88" s="1">
        <v>0</v>
      </c>
      <c r="D88" s="1" t="str">
        <v>Windows 10</v>
      </c>
      <c r="E88" s="1" t="str">
        <v>Generica AMD</v>
      </c>
      <c r="F88" s="1" t="str">
        <v>Sin Usuario</v>
      </c>
      <c r="G88" s="4">
        <v>45007</v>
      </c>
      <c r="H88" s="1" t="str">
        <v>Media</v>
      </c>
      <c r="I88" s="1" t="str">
        <v>SSD</v>
      </c>
      <c r="J88" s="8">
        <v>355</v>
      </c>
      <c r="K88" s="1">
        <v>0</v>
      </c>
      <c r="L88" s="1" t="str">
        <v>Ninguna.</v>
      </c>
      <c r="M88" s="1" t="str">
        <v>Sin Licencia</v>
      </c>
    </row>
    <row r="89" spans="1:13">
      <c r="A89" s="1">
        <v>2</v>
      </c>
      <c r="B89" s="1" t="str">
        <v>PC</v>
      </c>
      <c r="C89" s="1">
        <v>0</v>
      </c>
      <c r="D89" s="1" t="str">
        <v>Windows 10</v>
      </c>
      <c r="E89" s="1" t="str">
        <v>Biswal</v>
      </c>
      <c r="F89" s="1" t="str">
        <v>E. Escalera</v>
      </c>
      <c r="G89" s="4">
        <v>40991</v>
      </c>
      <c r="H89" s="1" t="str">
        <v>Baja/Media</v>
      </c>
      <c r="I89" s="1" t="str">
        <v>SSD</v>
      </c>
      <c r="J89" s="8">
        <v>277.58</v>
      </c>
      <c r="K89" s="1">
        <v>0</v>
      </c>
      <c r="L89" s="1" t="str">
        <v>Ninguna.</v>
      </c>
      <c r="M89" s="1" t="str">
        <v>Sin Licencia</v>
      </c>
    </row>
    <row r="90" spans="1:13">
      <c r="A90" s="1">
        <v>3</v>
      </c>
      <c r="B90" s="1" t="str">
        <v>Servidor</v>
      </c>
      <c r="C90" s="1" t="str">
        <v>DVR/SERVIDORES</v>
      </c>
      <c r="D90" s="1" t="str">
        <v>Windows Server</v>
      </c>
      <c r="E90" s="1">
        <v>0</v>
      </c>
      <c r="F90" s="1" t="str">
        <v>Serv.</v>
      </c>
      <c r="G90" s="4">
        <v>0</v>
      </c>
      <c r="H90" s="1">
        <v>0</v>
      </c>
      <c r="I90" s="1">
        <v>0</v>
      </c>
      <c r="J90" s="8">
        <v>0</v>
      </c>
      <c r="K90" s="1">
        <v>0</v>
      </c>
      <c r="L90" s="1" t="str">
        <v>Ninguna.</v>
      </c>
      <c r="M90" s="1" t="str">
        <v>Sin Licencia</v>
      </c>
    </row>
    <row r="91" spans="1:13">
      <c r="A91" s="1">
        <v>4</v>
      </c>
      <c r="B91" s="1" t="str">
        <v>Notebook</v>
      </c>
      <c r="C91" s="1" t="str">
        <v>ThinkPad E16 1ra Gen (16" Intel)</v>
      </c>
      <c r="D91" s="1" t="str">
        <v>Windows 11</v>
      </c>
      <c r="E91" s="1" t="str">
        <v>Lenovo</v>
      </c>
      <c r="F91" s="1" t="str">
        <v>J. Fulguera</v>
      </c>
      <c r="G91" s="4">
        <v>45325</v>
      </c>
      <c r="H91" s="1" t="str">
        <v>Media</v>
      </c>
      <c r="I91" s="1" t="str">
        <v>SSD</v>
      </c>
      <c r="J91" s="8">
        <v>1247</v>
      </c>
      <c r="K91" s="1">
        <v>0</v>
      </c>
      <c r="L91" s="1" t="str">
        <v>Ninguna.</v>
      </c>
      <c r="M91" s="1" t="str">
        <v>Licencia Oficial Microsoft OS</v>
      </c>
    </row>
    <row r="92" spans="1:13">
      <c r="A92" s="1">
        <v>5</v>
      </c>
      <c r="B92" s="1" t="str">
        <v>Notebook</v>
      </c>
      <c r="C92" s="1">
        <v>0</v>
      </c>
      <c r="D92" s="1" t="str">
        <v>Windows 10</v>
      </c>
      <c r="E92" s="1" t="str">
        <v>BGH</v>
      </c>
      <c r="F92" s="1" t="str">
        <v>AFIP</v>
      </c>
      <c r="G92" s="4">
        <v>0</v>
      </c>
      <c r="H92" s="1" t="str">
        <v>Baja/Media</v>
      </c>
      <c r="I92" s="1" t="str">
        <v>SSD</v>
      </c>
      <c r="J92" s="8">
        <v>0</v>
      </c>
      <c r="K92" s="1" t="str">
        <v>Regular</v>
      </c>
      <c r="L92" s="1" t="str">
        <v>No funciona los perifericos.</v>
      </c>
      <c r="M92" s="1" t="str">
        <v>Sin Licencia</v>
      </c>
    </row>
    <row r="93" spans="1:13">
      <c r="A93" s="1">
        <v>6</v>
      </c>
      <c r="B93" s="1" t="str">
        <v>Notebook</v>
      </c>
      <c r="C93" s="1" t="str">
        <v>Lenovo Z50 - 70</v>
      </c>
      <c r="D93" s="1" t="str">
        <v>Windows 10</v>
      </c>
      <c r="E93" s="1" t="str">
        <v>Lenovo</v>
      </c>
      <c r="F93" s="1" t="str">
        <v>AsistenciaIT</v>
      </c>
      <c r="G93" s="4">
        <v>0</v>
      </c>
      <c r="H93" s="1">
        <v>0</v>
      </c>
      <c r="I93" s="1">
        <v>0</v>
      </c>
      <c r="J93" s="8">
        <v>0</v>
      </c>
      <c r="K93" s="1">
        <v>0</v>
      </c>
      <c r="L93" s="1" t="str">
        <v>No funciona los perifericos.</v>
      </c>
      <c r="M93" s="1" t="str">
        <v>Sin Licencia</v>
      </c>
    </row>
    <row r="94" spans="1:13">
      <c r="A94" s="1">
        <v>7</v>
      </c>
      <c r="B94" s="1" t="str">
        <v>Notebook</v>
      </c>
      <c r="C94" s="1" t="str">
        <v>Lenovo G50  80</v>
      </c>
      <c r="D94" s="1" t="str">
        <v>Windows 10</v>
      </c>
      <c r="E94" s="1" t="str">
        <v>Lenovo</v>
      </c>
      <c r="F94" s="1" t="str">
        <v>AsistenciaIT</v>
      </c>
      <c r="G94" s="4">
        <v>0</v>
      </c>
      <c r="H94" s="1" t="str">
        <v>Baja/Media</v>
      </c>
      <c r="I94" s="1" t="str">
        <v>SSD</v>
      </c>
      <c r="J94" s="8">
        <v>282.69</v>
      </c>
      <c r="K94" s="1" t="str">
        <v>Bueno</v>
      </c>
      <c r="L94" s="1" t="str">
        <v>El PAD deja de funcionar al suspender o reiniciar el equipo.</v>
      </c>
      <c r="M94" s="1" t="str">
        <v>Sin Licencia</v>
      </c>
    </row>
    <row r="95" spans="1:13">
      <c r="A95" s="1">
        <v>8</v>
      </c>
      <c r="B95" s="1" t="str">
        <v>PC</v>
      </c>
      <c r="C95" s="1">
        <v>0</v>
      </c>
      <c r="D95" s="1" t="str">
        <v>Ubuntu</v>
      </c>
      <c r="E95" s="1" t="str">
        <v>EXO</v>
      </c>
      <c r="F95" s="1" t="str">
        <v>Sin Usuario</v>
      </c>
      <c r="G95" s="4">
        <v>43441</v>
      </c>
      <c r="H95" s="1" t="str">
        <v>Baja</v>
      </c>
      <c r="I95" s="1" t="str">
        <v>SSD</v>
      </c>
      <c r="J95" s="8">
        <v>0</v>
      </c>
      <c r="K95" s="1">
        <v>0</v>
      </c>
      <c r="L95" s="1" t="str">
        <v>Ninguna.</v>
      </c>
      <c r="M95" s="1" t="str">
        <v>Sin Licencia</v>
      </c>
    </row>
    <row r="104" spans="1:13">
      <c r="A104" s="10" t="s">
        <v>135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>
      <c r="A105" s="1" cm="1">
        <f t="array" ref="A105:M115">TablaProduccion[]</f>
        <v>1</v>
      </c>
      <c r="B105" s="1" t="str">
        <v>PC</v>
      </c>
      <c r="C105" s="1">
        <v>0</v>
      </c>
      <c r="D105" s="1" t="str">
        <v>Windows 10</v>
      </c>
      <c r="E105" s="1" t="str">
        <v>Gale</v>
      </c>
      <c r="F105" s="1" t="str">
        <v>A. Vargas</v>
      </c>
      <c r="G105" s="4">
        <v>41407</v>
      </c>
      <c r="H105" s="1" t="str">
        <v>Baja/Media</v>
      </c>
      <c r="I105" s="1" t="str">
        <v>SSD</v>
      </c>
      <c r="J105" s="8">
        <v>0</v>
      </c>
      <c r="K105" s="1" t="str">
        <v>Excelente</v>
      </c>
      <c r="L105" s="1" t="str">
        <v>Ninguna.</v>
      </c>
      <c r="M105" s="1" t="str">
        <v>Sin Licencia</v>
      </c>
    </row>
    <row r="106" spans="1:13">
      <c r="A106" s="1">
        <v>2</v>
      </c>
      <c r="B106" s="1" t="str">
        <v>PC</v>
      </c>
      <c r="C106" s="1" t="str">
        <v>READY J7-V5488S</v>
      </c>
      <c r="D106" s="1" t="str">
        <v>Windows 10</v>
      </c>
      <c r="E106" s="1" t="str">
        <v>Exo</v>
      </c>
      <c r="F106" s="1" t="str">
        <v>L. Guglielmero</v>
      </c>
      <c r="G106" s="4">
        <v>41715</v>
      </c>
      <c r="H106" s="1" t="str">
        <v>Baja</v>
      </c>
      <c r="I106" s="1" t="str">
        <v>SSD</v>
      </c>
      <c r="J106" s="8">
        <v>0</v>
      </c>
      <c r="K106" s="1" t="str">
        <v>Excelente</v>
      </c>
      <c r="L106" s="1" t="str">
        <v>Ninguna.</v>
      </c>
      <c r="M106" s="1" t="str">
        <v>Sin Licencia</v>
      </c>
    </row>
    <row r="107" spans="1:13">
      <c r="A107" s="1">
        <v>3</v>
      </c>
      <c r="B107" s="1" t="str">
        <v>PC</v>
      </c>
      <c r="C107" s="1">
        <v>0</v>
      </c>
      <c r="D107" s="1" t="str">
        <v>Windows 10</v>
      </c>
      <c r="E107" s="1" t="str">
        <v>Gale</v>
      </c>
      <c r="F107" s="1" t="str">
        <v>S. Bergon</v>
      </c>
      <c r="G107" s="4">
        <v>43767</v>
      </c>
      <c r="H107" s="1" t="str">
        <v>Baja/Media</v>
      </c>
      <c r="I107" s="1" t="str">
        <v>SSD</v>
      </c>
      <c r="J107" s="8">
        <v>0</v>
      </c>
      <c r="K107" s="1" t="str">
        <v>Excelente</v>
      </c>
      <c r="L107" s="1" t="str">
        <v>Ninguna.</v>
      </c>
      <c r="M107" s="1" t="str">
        <v>Licencia Oficial Microsoft OS</v>
      </c>
    </row>
    <row r="108" spans="1:13">
      <c r="A108" s="1">
        <v>4</v>
      </c>
      <c r="B108" s="1" t="str">
        <v>PC</v>
      </c>
      <c r="C108" s="1">
        <v>0</v>
      </c>
      <c r="D108" s="1" t="str">
        <v>Windows 10</v>
      </c>
      <c r="E108" s="1" t="str">
        <v>Gale</v>
      </c>
      <c r="F108" s="1" t="str">
        <v>L. Pilotto</v>
      </c>
      <c r="G108" s="4">
        <v>44292</v>
      </c>
      <c r="H108" s="1">
        <v>0</v>
      </c>
      <c r="I108" s="1" t="str">
        <v>SSD</v>
      </c>
      <c r="J108" s="8">
        <v>0</v>
      </c>
      <c r="K108" s="1">
        <v>0</v>
      </c>
      <c r="L108" s="1" t="str">
        <v>Ninguna.</v>
      </c>
      <c r="M108" s="1" t="str">
        <v>Licencia Oficial Microsoft OS</v>
      </c>
    </row>
    <row r="109" spans="1:13">
      <c r="A109" s="1">
        <v>5</v>
      </c>
      <c r="B109" s="1" t="str">
        <v>PC</v>
      </c>
      <c r="C109" s="1">
        <v>0</v>
      </c>
      <c r="D109" s="1" t="str">
        <v>Windows 10</v>
      </c>
      <c r="E109" s="1" t="str">
        <v>Generico</v>
      </c>
      <c r="F109" s="1" t="str">
        <v>M. Fernandez</v>
      </c>
      <c r="G109" s="4">
        <v>0</v>
      </c>
      <c r="H109" s="1" t="str">
        <v>Baja/Media</v>
      </c>
      <c r="I109" s="1" t="str">
        <v>SSD</v>
      </c>
      <c r="J109" s="8">
        <v>0</v>
      </c>
      <c r="K109" s="1" t="str">
        <v>Excelente</v>
      </c>
      <c r="L109" s="1" t="str">
        <v>Ninguna.</v>
      </c>
      <c r="M109" s="1" t="str">
        <v>Sin Licencia</v>
      </c>
    </row>
    <row r="110" spans="1:13">
      <c r="A110" s="1">
        <v>6</v>
      </c>
      <c r="B110" s="1" t="str">
        <v>Notebook</v>
      </c>
      <c r="C110" s="1" t="str">
        <v>ThinkPad E16 1ra Gen (16", Intel)</v>
      </c>
      <c r="D110" s="1" t="str">
        <v>Windows 10</v>
      </c>
      <c r="E110" s="1" t="str">
        <v>Lenovo</v>
      </c>
      <c r="F110" s="1" t="str">
        <v>L. Pilotto</v>
      </c>
      <c r="G110" s="4">
        <v>44634</v>
      </c>
      <c r="H110" s="1" t="str">
        <v>Media</v>
      </c>
      <c r="I110" s="1" t="str">
        <v>SSD</v>
      </c>
      <c r="J110" s="8">
        <v>0</v>
      </c>
      <c r="K110" s="1" t="str">
        <v>Excelente</v>
      </c>
      <c r="L110" s="1" t="str">
        <v>Ninguna.</v>
      </c>
      <c r="M110" s="1" t="str">
        <v>Licencia Oficial Microsoft OS</v>
      </c>
    </row>
    <row r="111" spans="1:13">
      <c r="A111" s="1">
        <v>7</v>
      </c>
      <c r="B111" s="1" t="str">
        <v>PC</v>
      </c>
      <c r="C111" s="1">
        <v>0</v>
      </c>
      <c r="D111" s="1" t="str">
        <v>Windows 10</v>
      </c>
      <c r="E111" s="1" t="str">
        <v>Gale</v>
      </c>
      <c r="F111" s="1" t="str">
        <v>J. Tascon</v>
      </c>
      <c r="G111" s="4">
        <v>0</v>
      </c>
      <c r="H111" s="1" t="str">
        <v>Baja</v>
      </c>
      <c r="I111" s="1" t="str">
        <v>HDD</v>
      </c>
      <c r="J111" s="8">
        <v>0</v>
      </c>
      <c r="K111" s="1" t="str">
        <v>Bueno</v>
      </c>
      <c r="L111" s="1" t="str">
        <v>Ninguna.</v>
      </c>
      <c r="M111" s="1" t="str">
        <v>Sin Licencia</v>
      </c>
    </row>
    <row r="112" spans="1:13">
      <c r="A112" s="1">
        <v>8</v>
      </c>
      <c r="B112" s="1" t="str">
        <v>PC</v>
      </c>
      <c r="C112" s="1">
        <v>0</v>
      </c>
      <c r="D112" s="1" t="str">
        <v>Windows XP</v>
      </c>
      <c r="E112" s="1" t="str">
        <v>Gale</v>
      </c>
      <c r="F112" s="1" t="str">
        <v>Maquina agua</v>
      </c>
      <c r="G112" s="4">
        <v>0</v>
      </c>
      <c r="H112" s="1" t="str">
        <v>Muy Baja</v>
      </c>
      <c r="I112" s="1" t="str">
        <v>SSD</v>
      </c>
      <c r="J112" s="8">
        <v>0</v>
      </c>
      <c r="K112" s="1" t="str">
        <v>Regular</v>
      </c>
      <c r="L112" s="1" t="str">
        <v>Test - Se recomienda cambiar el equipo, siempre en cuando funcione el adaptador para la llave.</v>
      </c>
      <c r="M112" s="1" t="str">
        <v>Sin Licencia</v>
      </c>
    </row>
    <row r="113" spans="1:13">
      <c r="A113" s="1">
        <v>9</v>
      </c>
      <c r="B113" s="1" t="str">
        <v>PC</v>
      </c>
      <c r="C113" s="1">
        <v>0</v>
      </c>
      <c r="D113" s="1" t="str">
        <v>Linux</v>
      </c>
      <c r="E113" s="1" t="str">
        <v>HP</v>
      </c>
      <c r="F113" s="1" t="str">
        <v>Sin Usuario</v>
      </c>
      <c r="G113" s="4">
        <v>0</v>
      </c>
      <c r="H113" s="1" t="str">
        <v>Baja</v>
      </c>
      <c r="I113" s="1">
        <v>0</v>
      </c>
      <c r="J113" s="8">
        <v>0</v>
      </c>
      <c r="K113" s="1" t="str">
        <v>Bueno</v>
      </c>
      <c r="L113" s="1" t="str">
        <v>Ninguna.</v>
      </c>
      <c r="M113" s="1" t="str">
        <v>Sin Licencia</v>
      </c>
    </row>
    <row r="114" spans="1:13">
      <c r="A114" s="1">
        <v>10</v>
      </c>
      <c r="B114" s="1" t="str">
        <v>PC</v>
      </c>
      <c r="C114" s="1" t="str">
        <v>HSG G3015X-M</v>
      </c>
      <c r="D114" s="1" t="str">
        <v>Windows 11</v>
      </c>
      <c r="E114" s="1" t="str">
        <v>HP</v>
      </c>
      <c r="F114" s="1" t="str">
        <v>CorteLaserdeChapa</v>
      </c>
      <c r="G114" s="4">
        <v>0</v>
      </c>
      <c r="H114" s="1" t="str">
        <v>Media</v>
      </c>
      <c r="I114" s="1">
        <v>0</v>
      </c>
      <c r="J114" s="8">
        <v>0</v>
      </c>
      <c r="K114" s="1" t="str">
        <v>Bueno</v>
      </c>
      <c r="L114" s="1" t="str">
        <v>Ninguna.</v>
      </c>
      <c r="M114" s="1" t="str">
        <v>Sin Licencia</v>
      </c>
    </row>
    <row r="115" spans="1:13">
      <c r="A115" s="1">
        <v>11</v>
      </c>
      <c r="B115" s="1" t="str">
        <v>PC</v>
      </c>
      <c r="C115" s="1">
        <v>0</v>
      </c>
      <c r="D115" s="1" t="str">
        <v>Windows 10</v>
      </c>
      <c r="E115" s="1" t="str">
        <v>PCBOX</v>
      </c>
      <c r="F115" s="1" t="str">
        <v>Produccion</v>
      </c>
      <c r="G115" s="4">
        <v>0</v>
      </c>
      <c r="H115" s="1" t="str">
        <v>Media</v>
      </c>
      <c r="I115" s="1">
        <v>0</v>
      </c>
      <c r="J115" s="8">
        <v>0</v>
      </c>
      <c r="K115" s="1" t="str">
        <v>Bueno</v>
      </c>
      <c r="L115" s="1" t="str">
        <v>Mouse defectuoso.</v>
      </c>
      <c r="M115" s="1" t="str">
        <v>Sin Licencia</v>
      </c>
    </row>
    <row r="122" spans="1:13">
      <c r="A122" s="10" t="s">
        <v>136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>
      <c r="A123" s="1" cm="1">
        <f t="array" ref="A123:M124">TablaPañol[]</f>
        <v>1</v>
      </c>
      <c r="B123" s="1" t="str">
        <v>PC</v>
      </c>
      <c r="C123" s="1">
        <v>0</v>
      </c>
      <c r="D123" s="1" t="str">
        <v>Windows 10</v>
      </c>
      <c r="E123" s="1" t="str">
        <v>Gale</v>
      </c>
      <c r="F123" s="1" t="str">
        <v>Sin Usuario</v>
      </c>
      <c r="G123" s="4">
        <v>0</v>
      </c>
      <c r="H123" s="1" t="str">
        <v>Baja</v>
      </c>
      <c r="I123" s="1" t="str">
        <v>HDD</v>
      </c>
      <c r="J123" s="8">
        <v>0</v>
      </c>
      <c r="K123" s="1">
        <v>0</v>
      </c>
      <c r="L123" s="1" t="str">
        <v>Se puede/recomienda cambiar el equipo.</v>
      </c>
      <c r="M123" s="1" t="str">
        <v>Sin Licencia</v>
      </c>
    </row>
    <row r="124" spans="1:13">
      <c r="A124" s="1">
        <v>2</v>
      </c>
      <c r="B124" s="1" t="str">
        <v>PC</v>
      </c>
      <c r="C124" s="1">
        <v>0</v>
      </c>
      <c r="D124" s="1" t="str">
        <v>Windows 7</v>
      </c>
      <c r="E124" s="1" t="str">
        <v>HP</v>
      </c>
      <c r="F124" s="1" t="str">
        <v>Sin Usuario</v>
      </c>
      <c r="G124" s="4">
        <v>0</v>
      </c>
      <c r="H124" s="1" t="str">
        <v>Baja</v>
      </c>
      <c r="I124" s="1" t="str">
        <v>HDD</v>
      </c>
      <c r="J124" s="8">
        <v>0</v>
      </c>
      <c r="K124" s="1" t="str">
        <v>Bueno</v>
      </c>
      <c r="L124" s="1" t="str">
        <v>Se puede/recomienda cambiar el equipo.</v>
      </c>
      <c r="M124" s="1" t="str">
        <v>Sin Licencia</v>
      </c>
    </row>
    <row r="140" spans="1:13">
      <c r="A140" s="10" t="s">
        <v>137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>
      <c r="A141" s="1" cm="1">
        <f t="array" ref="A141:M143">TablaGerencia[]</f>
        <v>1</v>
      </c>
      <c r="B141" s="1" t="str">
        <v>MiniPC</v>
      </c>
      <c r="C141" s="1">
        <v>0</v>
      </c>
      <c r="D141" s="1" t="str">
        <v>Windows 10</v>
      </c>
      <c r="E141" s="1" t="str">
        <v>Exo</v>
      </c>
      <c r="F141" s="1" t="str">
        <v>H. Agrenta</v>
      </c>
      <c r="G141" s="4">
        <v>44428</v>
      </c>
      <c r="H141" s="1" t="str">
        <v>Baja</v>
      </c>
      <c r="I141" s="1" t="str">
        <v>SSD</v>
      </c>
      <c r="J141" s="8">
        <v>0</v>
      </c>
      <c r="K141" s="1" t="str">
        <v>Excelente</v>
      </c>
      <c r="L141" s="1" t="str">
        <v>Ninguna.</v>
      </c>
      <c r="M141" s="1" t="str">
        <v>Licencia Oficial Microsoft OS</v>
      </c>
    </row>
    <row r="142" spans="1:13">
      <c r="A142" s="1">
        <v>2</v>
      </c>
      <c r="B142" s="1" t="str">
        <v>PC</v>
      </c>
      <c r="C142" s="1" t="str">
        <v>iMac 24 M1</v>
      </c>
      <c r="D142" s="1" t="str">
        <v>macOS</v>
      </c>
      <c r="E142" s="1" t="str">
        <v>iMac</v>
      </c>
      <c r="F142" s="1" t="str">
        <v>H. Agrenta</v>
      </c>
      <c r="G142" s="4">
        <v>42147</v>
      </c>
      <c r="H142" s="1" t="str">
        <v>Media</v>
      </c>
      <c r="I142" s="1" t="str">
        <v>SSD</v>
      </c>
      <c r="J142" s="8">
        <v>0</v>
      </c>
      <c r="K142" s="1" t="str">
        <v>Excelente</v>
      </c>
      <c r="L142" s="1" t="str">
        <v>Ninguna.</v>
      </c>
      <c r="M142" s="1" t="str">
        <v>Sin Licencia</v>
      </c>
    </row>
    <row r="143" spans="1:13">
      <c r="A143" s="1">
        <v>3</v>
      </c>
      <c r="B143" s="1" t="str">
        <v>PC</v>
      </c>
      <c r="C143" s="1" t="str">
        <v>iMac 24 M1</v>
      </c>
      <c r="D143" s="1" t="str">
        <v>macOS</v>
      </c>
      <c r="E143" s="1" t="str">
        <v>iMac</v>
      </c>
      <c r="F143" s="1" t="str">
        <v>A. Carasa</v>
      </c>
      <c r="G143" s="4">
        <v>45209</v>
      </c>
      <c r="H143" s="1" t="str">
        <v>Media</v>
      </c>
      <c r="I143" s="1" t="str">
        <v>SSD</v>
      </c>
      <c r="J143" s="8">
        <v>0</v>
      </c>
      <c r="K143" s="1" t="str">
        <v>Excelente</v>
      </c>
      <c r="L143" s="1" t="str">
        <v>Ninguna.</v>
      </c>
      <c r="M143" s="1" t="str">
        <v>Sin Licencia</v>
      </c>
    </row>
  </sheetData>
  <autoFilter ref="A1:M1" xr:uid="{85A0AECF-B66D-46AA-852D-D621E45531B4}"/>
  <mergeCells count="9">
    <mergeCell ref="A104:M104"/>
    <mergeCell ref="A122:M122"/>
    <mergeCell ref="A140:M140"/>
    <mergeCell ref="A2:M2"/>
    <mergeCell ref="A19:M19"/>
    <mergeCell ref="A36:M36"/>
    <mergeCell ref="A53:M53"/>
    <mergeCell ref="A70:M70"/>
    <mergeCell ref="A87:M87"/>
  </mergeCells>
  <conditionalFormatting sqref="M1 M3:M18 M20:M35 M37:M52 M54:M69 M71:M86 M88:M103 M105:M121 M123:M139 M141:M1048576">
    <cfRule type="cellIs" dxfId="2" priority="3" operator="equal">
      <formula>"Licencia Oficial Microsoft OS"</formula>
    </cfRule>
    <cfRule type="cellIs" dxfId="1" priority="4" operator="equal">
      <formula>"Sin Licencia"</formula>
    </cfRule>
  </conditionalFormatting>
  <conditionalFormatting sqref="M1:M1048576">
    <cfRule type="cellIs" dxfId="0" priority="1" operator="equal">
      <formula>"Licencia Software FlowCut | Flow Path V.6"</formula>
    </cfRule>
  </conditionalFormatting>
  <dataValidations count="7">
    <dataValidation type="date" operator="greaterThan" allowBlank="1" showInputMessage="1" showErrorMessage="1" sqref="G1" xr:uid="{4B3A031F-6011-46E6-BA62-A91AE03F05B7}">
      <formula1>36526</formula1>
    </dataValidation>
    <dataValidation type="list" allowBlank="1" showInputMessage="1" showErrorMessage="1" sqref="M1" xr:uid="{E941ADB5-898F-4EAD-ADC2-559518C3BB5E}">
      <formula1>"Sin Licencia, Licencia Oficial Microsoft OS, Licencia Software FlowCut | Flow Path V.6"</formula1>
    </dataValidation>
    <dataValidation type="list" allowBlank="1" showInputMessage="1" showErrorMessage="1" sqref="K1" xr:uid="{1B25B542-D104-4EE6-9CD3-8B4CDAD28673}">
      <formula1>"Bueno,Excelente,Regular"</formula1>
    </dataValidation>
    <dataValidation type="list" allowBlank="1" showInputMessage="1" showErrorMessage="1" sqref="I1" xr:uid="{3327C57C-D167-4AC4-8404-EAED423C4AEE}">
      <formula1>"SSD, HDD, M.2, SSD/HDD, SSD/M.2, HDD/M.2"</formula1>
    </dataValidation>
    <dataValidation type="list" allowBlank="1" showInputMessage="1" showErrorMessage="1" sqref="H1" xr:uid="{7934023D-1E6F-4A6C-ACB5-5CACDE46A8E0}">
      <formula1>"Baja, Media, Alta, Baja/Media, Media/Alta"</formula1>
    </dataValidation>
    <dataValidation type="list" showInputMessage="1" showErrorMessage="1" sqref="D1" xr:uid="{26102E78-5E56-49FA-9348-1155FD1CACA1}">
      <formula1>"Windows 10,Windows 11,Windows 7,Windows Server,Ubuntu,Windows XP,Linux,macOS"</formula1>
    </dataValidation>
    <dataValidation type="list" allowBlank="1" showInputMessage="1" showErrorMessage="1" sqref="B1" xr:uid="{2D8CCE1E-5059-4BA0-966E-04F8197046E0}">
      <formula1>"PC, Notebook, MiniPC, Servidor"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Fulguera</dc:creator>
  <cp:keywords/>
  <dc:description/>
  <cp:lastModifiedBy/>
  <cp:revision/>
  <dcterms:created xsi:type="dcterms:W3CDTF">2015-06-05T18:19:34Z</dcterms:created>
  <dcterms:modified xsi:type="dcterms:W3CDTF">2024-10-31T12:07:52Z</dcterms:modified>
  <cp:category/>
  <cp:contentStatus/>
</cp:coreProperties>
</file>