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Race Interventions/mit-tmle/results/table1/"/>
    </mc:Choice>
  </mc:AlternateContent>
  <xr:revisionPtr revIDLastSave="0" documentId="13_ncr:1_{FF4565D9-8B9F-E447-8E8F-76E7B22D53BB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2" l="1"/>
  <c r="B58" i="2"/>
  <c r="B59" i="2"/>
  <c r="B60" i="2"/>
  <c r="B61" i="2"/>
  <c r="B62" i="2"/>
  <c r="B63" i="2"/>
  <c r="B56" i="2"/>
  <c r="B55" i="2"/>
  <c r="J42" i="2"/>
  <c r="C32" i="2"/>
  <c r="C42" i="2" s="1"/>
  <c r="D32" i="2"/>
  <c r="D42" i="2" s="1"/>
  <c r="E32" i="2"/>
  <c r="E42" i="2" s="1"/>
  <c r="F32" i="2"/>
  <c r="F42" i="2" s="1"/>
  <c r="G32" i="2"/>
  <c r="G42" i="2" s="1"/>
  <c r="H32" i="2"/>
  <c r="H42" i="2" s="1"/>
  <c r="I32" i="2"/>
  <c r="I42" i="2" s="1"/>
  <c r="J32" i="2"/>
  <c r="D31" i="2"/>
  <c r="E31" i="2"/>
  <c r="E41" i="2" s="1"/>
  <c r="F31" i="2"/>
  <c r="F41" i="2" s="1"/>
  <c r="G31" i="2"/>
  <c r="G41" i="2" s="1"/>
  <c r="H31" i="2"/>
  <c r="H41" i="2" s="1"/>
  <c r="I31" i="2"/>
  <c r="I41" i="2" s="1"/>
  <c r="J31" i="2"/>
  <c r="J41" i="2" s="1"/>
  <c r="C31" i="2"/>
  <c r="C41" i="2" s="1"/>
  <c r="C29" i="2"/>
  <c r="C39" i="2" s="1"/>
  <c r="D29" i="2"/>
  <c r="D39" i="2" s="1"/>
  <c r="E29" i="2"/>
  <c r="F29" i="2"/>
  <c r="F39" i="2" s="1"/>
  <c r="G29" i="2"/>
  <c r="H29" i="2"/>
  <c r="I29" i="2"/>
  <c r="J29" i="2"/>
  <c r="J39" i="2" s="1"/>
  <c r="D28" i="2"/>
  <c r="D38" i="2" s="1"/>
  <c r="E28" i="2"/>
  <c r="F28" i="2"/>
  <c r="F38" i="2" s="1"/>
  <c r="G28" i="2"/>
  <c r="G38" i="2" s="1"/>
  <c r="H28" i="2"/>
  <c r="I28" i="2"/>
  <c r="I38" i="2" s="1"/>
  <c r="J28" i="2"/>
  <c r="J38" i="2" s="1"/>
  <c r="C28" i="2"/>
  <c r="C38" i="2" s="1"/>
  <c r="C26" i="2"/>
  <c r="D26" i="2"/>
  <c r="D36" i="2" s="1"/>
  <c r="E26" i="2"/>
  <c r="E36" i="2" s="1"/>
  <c r="F26" i="2"/>
  <c r="F36" i="2" s="1"/>
  <c r="G26" i="2"/>
  <c r="G36" i="2" s="1"/>
  <c r="H26" i="2"/>
  <c r="H36" i="2" s="1"/>
  <c r="I26" i="2"/>
  <c r="J26" i="2"/>
  <c r="J36" i="2" s="1"/>
  <c r="D25" i="2"/>
  <c r="E25" i="2"/>
  <c r="F25" i="2"/>
  <c r="G25" i="2"/>
  <c r="G35" i="2" s="1"/>
  <c r="H25" i="2"/>
  <c r="H35" i="2" s="1"/>
  <c r="I25" i="2"/>
  <c r="I35" i="2" s="1"/>
  <c r="J25" i="2"/>
  <c r="J35" i="2" s="1"/>
  <c r="C25" i="2"/>
  <c r="C35" i="2" s="1"/>
  <c r="L41" i="2" l="1"/>
  <c r="F51" i="2" s="1"/>
  <c r="F62" i="2" s="1"/>
  <c r="M42" i="2"/>
  <c r="G52" i="2" s="1"/>
  <c r="G63" i="2" s="1"/>
  <c r="K39" i="2"/>
  <c r="D49" i="2" s="1"/>
  <c r="D60" i="2" s="1"/>
  <c r="M35" i="2"/>
  <c r="G45" i="2" s="1"/>
  <c r="G56" i="2" s="1"/>
  <c r="N41" i="2"/>
  <c r="J51" i="2" s="1"/>
  <c r="J62" i="2" s="1"/>
  <c r="N35" i="2"/>
  <c r="I45" i="2" s="1"/>
  <c r="I56" i="2" s="1"/>
  <c r="E38" i="2"/>
  <c r="L42" i="2"/>
  <c r="F52" i="2" s="1"/>
  <c r="F63" i="2" s="1"/>
  <c r="H52" i="2"/>
  <c r="H63" i="2" s="1"/>
  <c r="K38" i="2"/>
  <c r="C48" i="2" s="1"/>
  <c r="C59" i="2" s="1"/>
  <c r="K42" i="2"/>
  <c r="D52" i="2" s="1"/>
  <c r="D63" i="2" s="1"/>
  <c r="N42" i="2"/>
  <c r="J52" i="2" s="1"/>
  <c r="J63" i="2" s="1"/>
  <c r="M41" i="2"/>
  <c r="H51" i="2" s="1"/>
  <c r="H62" i="2" s="1"/>
  <c r="N38" i="2"/>
  <c r="I48" i="2" s="1"/>
  <c r="I59" i="2" s="1"/>
  <c r="I36" i="2"/>
  <c r="H38" i="2"/>
  <c r="E39" i="2"/>
  <c r="D41" i="2"/>
  <c r="K41" i="2" s="1"/>
  <c r="C51" i="2" s="1"/>
  <c r="C62" i="2" s="1"/>
  <c r="E51" i="2"/>
  <c r="E62" i="2" s="1"/>
  <c r="L36" i="2"/>
  <c r="F46" i="2" s="1"/>
  <c r="F57" i="2" s="1"/>
  <c r="F35" i="2"/>
  <c r="C36" i="2"/>
  <c r="I39" i="2"/>
  <c r="M36" i="2"/>
  <c r="H46" i="2" s="1"/>
  <c r="H57" i="2" s="1"/>
  <c r="E35" i="2"/>
  <c r="H39" i="2"/>
  <c r="D35" i="2"/>
  <c r="G39" i="2"/>
  <c r="C49" i="2" l="1"/>
  <c r="C60" i="2" s="1"/>
  <c r="I52" i="2"/>
  <c r="I63" i="2" s="1"/>
  <c r="G46" i="2"/>
  <c r="G57" i="2" s="1"/>
  <c r="C52" i="2"/>
  <c r="C63" i="2" s="1"/>
  <c r="E52" i="2"/>
  <c r="E63" i="2" s="1"/>
  <c r="H45" i="2"/>
  <c r="H56" i="2" s="1"/>
  <c r="G51" i="2"/>
  <c r="G62" i="2" s="1"/>
  <c r="J48" i="2"/>
  <c r="J59" i="2" s="1"/>
  <c r="I51" i="2"/>
  <c r="I62" i="2" s="1"/>
  <c r="L38" i="2"/>
  <c r="F48" i="2" s="1"/>
  <c r="F59" i="2" s="1"/>
  <c r="J45" i="2"/>
  <c r="J56" i="2" s="1"/>
  <c r="D48" i="2"/>
  <c r="D59" i="2" s="1"/>
  <c r="M39" i="2"/>
  <c r="G49" i="2" s="1"/>
  <c r="G60" i="2" s="1"/>
  <c r="L35" i="2"/>
  <c r="E45" i="2" s="1"/>
  <c r="E56" i="2" s="1"/>
  <c r="K35" i="2"/>
  <c r="C45" i="2" s="1"/>
  <c r="C56" i="2" s="1"/>
  <c r="N39" i="2"/>
  <c r="J49" i="2" s="1"/>
  <c r="J60" i="2" s="1"/>
  <c r="L39" i="2"/>
  <c r="F49" i="2" s="1"/>
  <c r="F60" i="2" s="1"/>
  <c r="E46" i="2"/>
  <c r="E57" i="2" s="1"/>
  <c r="N36" i="2"/>
  <c r="J46" i="2" s="1"/>
  <c r="J57" i="2" s="1"/>
  <c r="K36" i="2"/>
  <c r="D46" i="2" s="1"/>
  <c r="D57" i="2" s="1"/>
  <c r="M38" i="2"/>
  <c r="G48" i="2" s="1"/>
  <c r="G59" i="2" s="1"/>
  <c r="D51" i="2"/>
  <c r="D62" i="2" s="1"/>
  <c r="E49" i="2" l="1"/>
  <c r="E60" i="2" s="1"/>
  <c r="F45" i="2"/>
  <c r="F56" i="2" s="1"/>
  <c r="H49" i="2"/>
  <c r="H60" i="2" s="1"/>
  <c r="I46" i="2"/>
  <c r="I57" i="2" s="1"/>
  <c r="E48" i="2"/>
  <c r="E59" i="2" s="1"/>
  <c r="D45" i="2"/>
  <c r="D56" i="2" s="1"/>
  <c r="I49" i="2"/>
  <c r="I60" i="2" s="1"/>
  <c r="C46" i="2"/>
  <c r="C57" i="2" s="1"/>
  <c r="H48" i="2"/>
  <c r="H59" i="2" s="1"/>
</calcChain>
</file>

<file path=xl/sharedStrings.xml><?xml version="1.0" encoding="utf-8"?>
<sst xmlns="http://schemas.openxmlformats.org/spreadsheetml/2006/main" count="62" uniqueCount="58">
  <si>
    <t>4,287 (23.9%)</t>
  </si>
  <si>
    <t>933 (33.2%)</t>
  </si>
  <si>
    <t>6,546 (41.1%)</t>
  </si>
  <si>
    <t>1,989 (44.0%)</t>
  </si>
  <si>
    <t>5,049 (65.7%)</t>
  </si>
  <si>
    <t>2,952 (70.5%)</t>
  </si>
  <si>
    <t>1,712 (89.1%)</t>
  </si>
  <si>
    <t>2,498 (93.1%)</t>
  </si>
  <si>
    <t>Mechanical Ventilation</t>
  </si>
  <si>
    <t>  Received</t>
  </si>
  <si>
    <t>  Not received</t>
  </si>
  <si>
    <t>Renal Replacement Therapy</t>
  </si>
  <si>
    <t>Vasopressor(s)</t>
  </si>
  <si>
    <t>No ()</t>
  </si>
  <si>
    <t>No ,</t>
  </si>
  <si>
    <t>Sums</t>
  </si>
  <si>
    <t>Percentages</t>
  </si>
  <si>
    <t>Table</t>
  </si>
  <si>
    <t>13,745 (76.6%)</t>
  </si>
  <si>
    <t>1,831 (65.2%)</t>
  </si>
  <si>
    <t>9,673 (60.7%)</t>
  </si>
  <si>
    <t>2,590 (57.3%)</t>
  </si>
  <si>
    <t>2,919 (38.0%)</t>
  </si>
  <si>
    <t>1,545 (36.9%)</t>
  </si>
  <si>
    <t>232 (12.1%)</t>
  </si>
  <si>
    <t>412 (15.4%)</t>
  </si>
  <si>
    <t>4,201 (23.4%)</t>
  </si>
  <si>
    <t>976 (34.8%)</t>
  </si>
  <si>
    <t>6,251 (39.3%)</t>
  </si>
  <si>
    <t>1,933 (42.7%)</t>
  </si>
  <si>
    <t>4,769 (62.0%)</t>
  </si>
  <si>
    <t>2,645 (63.1%)</t>
  </si>
  <si>
    <t>1,690 (87.9%)</t>
  </si>
  <si>
    <t>2,270 (84.6%)</t>
  </si>
  <si>
    <t>17,664 (98.4%)</t>
  </si>
  <si>
    <t>2,726 (97.1%)</t>
  </si>
  <si>
    <t>14,904 (93.6%)</t>
  </si>
  <si>
    <t>4,197 (92.8%)</t>
  </si>
  <si>
    <t>6,652 (86.5%)</t>
  </si>
  <si>
    <t>3,570 (85.2%)</t>
  </si>
  <si>
    <t>1,322 (68.8%)</t>
  </si>
  <si>
    <t>1,915 (71.4%)</t>
  </si>
  <si>
    <t>282 (1.6%)</t>
  </si>
  <si>
    <t>81 (2.9%)</t>
  </si>
  <si>
    <t>1,020 (6.4%)</t>
  </si>
  <si>
    <t>326 (7.2%)</t>
  </si>
  <si>
    <t>1,036 (13.5%)</t>
  </si>
  <si>
    <t>620 (14.8%)</t>
  </si>
  <si>
    <t>600 (31.2%)</t>
  </si>
  <si>
    <t>767 (28.6%)</t>
  </si>
  <si>
    <t>13,659 (76.1%)</t>
  </si>
  <si>
    <t>1,874 (66.8%)</t>
  </si>
  <si>
    <t>9,378 (58.9%)</t>
  </si>
  <si>
    <t>2,534 (56.0%)</t>
  </si>
  <si>
    <t>2,639 (34.3%)</t>
  </si>
  <si>
    <t>1,238 (29.5%)</t>
  </si>
  <si>
    <t>210 (10.9%)</t>
  </si>
  <si>
    <t>184 (6.9%)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</si>
</sst>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20"/>
      <color rgb="FF0C0C0C"/>
      <name val="Inherit"/>
    </font>
    <font>
      <b/>
      <sz val="11"/>
      <color rgb="FF000000"/>
      <name val="Helvetica"/>
      <family val="2"/>
    </font>
    <font>
      <sz val="11"/>
      <color rgb="FF000000"/>
      <name val="Helvetica"/>
      <family val="2"/>
    </font>
    <font>
      <sz val="11"/>
      <color rgb="FF1E1E1E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2" fontId="0" fillId="0" borderId="0" xfId="0" applyNumberFormat="1"/>
    <xf numFmtId="0" fontId="5" fillId="0" borderId="0" xfId="0" applyFont="1"/>
    <xf numFmtId="1" fontId="0" fillId="0" borderId="0" xfId="0" applyNumberFormat="1"/>
    <xf numFmtId="164" fontId="0" fillId="0" borderId="0" xfId="1" applyNumberFormat="1" applyFont="1"/>
    <xf numFmtId="0" fontId="6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8" fillId="0" borderId="0" xfId="0" applyFont="1"/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66DF-60D3-8B45-B772-A83C43B16640}">
  <dimension ref="B7:N63"/>
  <sheetViews>
    <sheetView tabSelected="1" zoomScale="80" zoomScaleNormal="80" workbookViewId="0">
      <selection activeCell="F5" sqref="F5"/>
    </sheetView>
  </sheetViews>
  <sheetFormatPr baseColWidth="10" defaultRowHeight="15"/>
  <cols>
    <col min="4" max="4" width="15.33203125" bestFit="1" customWidth="1"/>
  </cols>
  <sheetData>
    <row r="7" spans="2:13">
      <c r="D7" s="2"/>
      <c r="E7" s="2"/>
      <c r="F7" s="2"/>
      <c r="G7" s="2"/>
      <c r="H7" s="2"/>
      <c r="I7" s="2"/>
      <c r="J7" s="2"/>
      <c r="K7" s="2"/>
    </row>
    <row r="8" spans="2:13"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>
      <c r="D9" s="4"/>
      <c r="E9" s="4"/>
      <c r="F9" s="4"/>
      <c r="G9" s="4"/>
      <c r="H9" s="4"/>
      <c r="I9" s="4"/>
      <c r="J9" s="4"/>
      <c r="K9" s="4"/>
    </row>
    <row r="11" spans="2:13">
      <c r="D11" s="5"/>
      <c r="E11" s="5"/>
      <c r="F11" s="5"/>
      <c r="G11" s="5"/>
      <c r="H11" s="5"/>
      <c r="I11" s="5"/>
      <c r="J11" s="5"/>
      <c r="K11" s="5"/>
    </row>
    <row r="12" spans="2:13" ht="25">
      <c r="D12" s="3"/>
    </row>
    <row r="14" spans="2:13" ht="48">
      <c r="B14" s="6" t="s">
        <v>8</v>
      </c>
      <c r="C14" s="7"/>
      <c r="D14" s="7"/>
      <c r="E14" s="7"/>
      <c r="F14" s="7"/>
      <c r="G14" s="7"/>
      <c r="H14" s="7"/>
      <c r="I14" s="7"/>
      <c r="J14" s="7"/>
    </row>
    <row r="15" spans="2:13" ht="28">
      <c r="B15" s="8" t="s">
        <v>9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  <c r="H15" s="1" t="s">
        <v>23</v>
      </c>
      <c r="I15" s="1" t="s">
        <v>24</v>
      </c>
      <c r="J15" s="1" t="s">
        <v>25</v>
      </c>
    </row>
    <row r="16" spans="2:13" ht="32">
      <c r="B16" s="8" t="s">
        <v>10</v>
      </c>
      <c r="C16" s="1" t="s">
        <v>26</v>
      </c>
      <c r="D16" s="1" t="s">
        <v>27</v>
      </c>
      <c r="E16" s="1" t="s">
        <v>28</v>
      </c>
      <c r="F16" s="1" t="s">
        <v>29</v>
      </c>
      <c r="G16" s="1" t="s">
        <v>30</v>
      </c>
      <c r="H16" s="1" t="s">
        <v>31</v>
      </c>
      <c r="I16" s="1" t="s">
        <v>32</v>
      </c>
      <c r="J16" s="1" t="s">
        <v>33</v>
      </c>
    </row>
    <row r="17" spans="2:10" ht="48">
      <c r="B17" s="6" t="s">
        <v>11</v>
      </c>
      <c r="C17" s="10"/>
      <c r="D17" s="10"/>
      <c r="E17" s="10"/>
      <c r="F17" s="10"/>
      <c r="G17" s="10"/>
      <c r="H17" s="10"/>
      <c r="I17" s="10"/>
      <c r="J17" s="10"/>
    </row>
    <row r="18" spans="2:10" ht="28">
      <c r="B18" s="8" t="s">
        <v>9</v>
      </c>
      <c r="C18" s="1" t="s">
        <v>34</v>
      </c>
      <c r="D18" s="1" t="s">
        <v>35</v>
      </c>
      <c r="E18" s="1" t="s">
        <v>36</v>
      </c>
      <c r="F18" s="1" t="s">
        <v>37</v>
      </c>
      <c r="G18" s="1" t="s">
        <v>38</v>
      </c>
      <c r="H18" s="1" t="s">
        <v>39</v>
      </c>
      <c r="I18" s="1" t="s">
        <v>40</v>
      </c>
      <c r="J18" s="1" t="s">
        <v>41</v>
      </c>
    </row>
    <row r="19" spans="2:10" ht="32">
      <c r="B19" s="8" t="s">
        <v>10</v>
      </c>
      <c r="C19" s="1" t="s">
        <v>42</v>
      </c>
      <c r="D19" s="1" t="s">
        <v>43</v>
      </c>
      <c r="E19" s="1" t="s">
        <v>44</v>
      </c>
      <c r="F19" s="1" t="s">
        <v>45</v>
      </c>
      <c r="G19" s="1" t="s">
        <v>46</v>
      </c>
      <c r="H19" s="1" t="s">
        <v>47</v>
      </c>
      <c r="I19" s="1" t="s">
        <v>48</v>
      </c>
      <c r="J19" s="1" t="s">
        <v>49</v>
      </c>
    </row>
    <row r="20" spans="2:10" ht="32">
      <c r="B20" s="6" t="s">
        <v>12</v>
      </c>
      <c r="C20" s="10"/>
      <c r="D20" s="10"/>
      <c r="E20" s="10"/>
      <c r="F20" s="10"/>
      <c r="G20" s="10"/>
      <c r="H20" s="10"/>
      <c r="I20" s="10"/>
      <c r="J20" s="10"/>
    </row>
    <row r="21" spans="2:10" ht="28">
      <c r="B21" s="8" t="s">
        <v>9</v>
      </c>
      <c r="C21" s="1" t="s">
        <v>50</v>
      </c>
      <c r="D21" s="1" t="s">
        <v>51</v>
      </c>
      <c r="E21" s="1" t="s">
        <v>52</v>
      </c>
      <c r="F21" s="1" t="s">
        <v>53</v>
      </c>
      <c r="G21" s="1" t="s">
        <v>54</v>
      </c>
      <c r="H21" s="1" t="s">
        <v>55</v>
      </c>
      <c r="I21" s="1" t="s">
        <v>56</v>
      </c>
      <c r="J21" s="1" t="s">
        <v>57</v>
      </c>
    </row>
    <row r="22" spans="2:10" ht="32">
      <c r="B22" s="8" t="s">
        <v>10</v>
      </c>
      <c r="C22" s="1" t="s">
        <v>0</v>
      </c>
      <c r="D22" s="1" t="s">
        <v>1</v>
      </c>
      <c r="E22" s="1" t="s">
        <v>2</v>
      </c>
      <c r="F22" s="1" t="s">
        <v>3</v>
      </c>
      <c r="G22" s="1" t="s">
        <v>4</v>
      </c>
      <c r="H22" s="1" t="s">
        <v>5</v>
      </c>
      <c r="I22" s="1" t="s">
        <v>6</v>
      </c>
      <c r="J22" s="1" t="s">
        <v>7</v>
      </c>
    </row>
    <row r="24" spans="2:10">
      <c r="B24" t="s">
        <v>13</v>
      </c>
    </row>
    <row r="25" spans="2:10">
      <c r="C25" t="str">
        <f>LEFT(C15,FIND("(",C15)-2)</f>
        <v>13,745</v>
      </c>
      <c r="D25" t="str">
        <f t="shared" ref="D25:J26" si="0">LEFT(D15,FIND("(",D15)-2)</f>
        <v>1,831</v>
      </c>
      <c r="E25" t="str">
        <f t="shared" si="0"/>
        <v>9,673</v>
      </c>
      <c r="F25" t="str">
        <f t="shared" si="0"/>
        <v>2,590</v>
      </c>
      <c r="G25" t="str">
        <f t="shared" si="0"/>
        <v>2,919</v>
      </c>
      <c r="H25" t="str">
        <f t="shared" si="0"/>
        <v>1,545</v>
      </c>
      <c r="I25" t="str">
        <f t="shared" si="0"/>
        <v>232</v>
      </c>
      <c r="J25" t="str">
        <f t="shared" si="0"/>
        <v>412</v>
      </c>
    </row>
    <row r="26" spans="2:10">
      <c r="C26" t="str">
        <f>LEFT(C16,FIND("(",C16)-2)</f>
        <v>4,201</v>
      </c>
      <c r="D26" t="str">
        <f t="shared" si="0"/>
        <v>976</v>
      </c>
      <c r="E26" t="str">
        <f t="shared" si="0"/>
        <v>6,251</v>
      </c>
      <c r="F26" t="str">
        <f t="shared" si="0"/>
        <v>1,933</v>
      </c>
      <c r="G26" t="str">
        <f t="shared" si="0"/>
        <v>4,769</v>
      </c>
      <c r="H26" t="str">
        <f t="shared" si="0"/>
        <v>2,645</v>
      </c>
      <c r="I26" t="str">
        <f t="shared" si="0"/>
        <v>1,690</v>
      </c>
      <c r="J26" t="str">
        <f t="shared" si="0"/>
        <v>2,270</v>
      </c>
    </row>
    <row r="28" spans="2:10">
      <c r="C28" t="str">
        <f>LEFT(C18,FIND("(",C18)-2)</f>
        <v>17,664</v>
      </c>
      <c r="D28" t="str">
        <f t="shared" ref="D28:J29" si="1">LEFT(D18,FIND("(",D18)-2)</f>
        <v>2,726</v>
      </c>
      <c r="E28" t="str">
        <f t="shared" si="1"/>
        <v>14,904</v>
      </c>
      <c r="F28" t="str">
        <f t="shared" si="1"/>
        <v>4,197</v>
      </c>
      <c r="G28" t="str">
        <f t="shared" si="1"/>
        <v>6,652</v>
      </c>
      <c r="H28" t="str">
        <f t="shared" si="1"/>
        <v>3,570</v>
      </c>
      <c r="I28" t="str">
        <f t="shared" si="1"/>
        <v>1,322</v>
      </c>
      <c r="J28" t="str">
        <f t="shared" si="1"/>
        <v>1,915</v>
      </c>
    </row>
    <row r="29" spans="2:10">
      <c r="C29" t="str">
        <f>LEFT(C19,FIND("(",C19)-2)</f>
        <v>282</v>
      </c>
      <c r="D29" t="str">
        <f t="shared" si="1"/>
        <v>81</v>
      </c>
      <c r="E29" t="str">
        <f t="shared" si="1"/>
        <v>1,020</v>
      </c>
      <c r="F29" t="str">
        <f t="shared" si="1"/>
        <v>326</v>
      </c>
      <c r="G29" t="str">
        <f t="shared" si="1"/>
        <v>1,036</v>
      </c>
      <c r="H29" t="str">
        <f t="shared" si="1"/>
        <v>620</v>
      </c>
      <c r="I29" t="str">
        <f t="shared" si="1"/>
        <v>600</v>
      </c>
      <c r="J29" t="str">
        <f t="shared" si="1"/>
        <v>767</v>
      </c>
    </row>
    <row r="31" spans="2:10">
      <c r="C31" t="str">
        <f>LEFT(C21,FIND("(",C21)-2)</f>
        <v>13,659</v>
      </c>
      <c r="D31" t="str">
        <f t="shared" ref="D31:J32" si="2">LEFT(D21,FIND("(",D21)-2)</f>
        <v>1,874</v>
      </c>
      <c r="E31" t="str">
        <f t="shared" si="2"/>
        <v>9,378</v>
      </c>
      <c r="F31" t="str">
        <f t="shared" si="2"/>
        <v>2,534</v>
      </c>
      <c r="G31" t="str">
        <f t="shared" si="2"/>
        <v>2,639</v>
      </c>
      <c r="H31" t="str">
        <f t="shared" si="2"/>
        <v>1,238</v>
      </c>
      <c r="I31" t="str">
        <f t="shared" si="2"/>
        <v>210</v>
      </c>
      <c r="J31" t="str">
        <f t="shared" si="2"/>
        <v>184</v>
      </c>
    </row>
    <row r="32" spans="2:10">
      <c r="C32" t="str">
        <f>LEFT(C22,FIND("(",C22)-2)</f>
        <v>4,287</v>
      </c>
      <c r="D32" t="str">
        <f t="shared" si="2"/>
        <v>933</v>
      </c>
      <c r="E32" t="str">
        <f t="shared" si="2"/>
        <v>6,546</v>
      </c>
      <c r="F32" t="str">
        <f t="shared" si="2"/>
        <v>1,989</v>
      </c>
      <c r="G32" t="str">
        <f t="shared" si="2"/>
        <v>5,049</v>
      </c>
      <c r="H32" t="str">
        <f t="shared" si="2"/>
        <v>2,952</v>
      </c>
      <c r="I32" t="str">
        <f t="shared" si="2"/>
        <v>1,712</v>
      </c>
      <c r="J32" t="str">
        <f t="shared" si="2"/>
        <v>2,498</v>
      </c>
    </row>
    <row r="34" spans="2:14">
      <c r="B34" t="s">
        <v>14</v>
      </c>
      <c r="K34" t="s">
        <v>15</v>
      </c>
    </row>
    <row r="35" spans="2:14">
      <c r="C35" t="str">
        <f>SUBSTITUTE(C25,",","")</f>
        <v>13745</v>
      </c>
      <c r="D35" t="str">
        <f t="shared" ref="D35:J36" si="3">SUBSTITUTE(D25,",","")</f>
        <v>1831</v>
      </c>
      <c r="E35" t="str">
        <f t="shared" si="3"/>
        <v>9673</v>
      </c>
      <c r="F35" t="str">
        <f t="shared" si="3"/>
        <v>2590</v>
      </c>
      <c r="G35" t="str">
        <f t="shared" si="3"/>
        <v>2919</v>
      </c>
      <c r="H35" t="str">
        <f t="shared" si="3"/>
        <v>1545</v>
      </c>
      <c r="I35" t="str">
        <f t="shared" si="3"/>
        <v>232</v>
      </c>
      <c r="J35" t="str">
        <f t="shared" si="3"/>
        <v>412</v>
      </c>
      <c r="K35">
        <f>SUM(C35+D35)</f>
        <v>15576</v>
      </c>
      <c r="L35">
        <f>SUM(E35+F35)</f>
        <v>12263</v>
      </c>
      <c r="M35">
        <f>SUM(G35+H35)</f>
        <v>4464</v>
      </c>
      <c r="N35">
        <f>SUM(I35+J35)</f>
        <v>644</v>
      </c>
    </row>
    <row r="36" spans="2:14">
      <c r="C36" t="str">
        <f>SUBSTITUTE(C26,",","")</f>
        <v>4201</v>
      </c>
      <c r="D36" t="str">
        <f t="shared" si="3"/>
        <v>976</v>
      </c>
      <c r="E36" t="str">
        <f t="shared" si="3"/>
        <v>6251</v>
      </c>
      <c r="F36" t="str">
        <f t="shared" si="3"/>
        <v>1933</v>
      </c>
      <c r="G36" t="str">
        <f t="shared" si="3"/>
        <v>4769</v>
      </c>
      <c r="H36" t="str">
        <f t="shared" si="3"/>
        <v>2645</v>
      </c>
      <c r="I36" t="str">
        <f t="shared" si="3"/>
        <v>1690</v>
      </c>
      <c r="J36" t="str">
        <f t="shared" si="3"/>
        <v>2270</v>
      </c>
      <c r="K36">
        <f>SUM(C36+D36)</f>
        <v>5177</v>
      </c>
      <c r="L36">
        <f>SUM(E36+F36)</f>
        <v>8184</v>
      </c>
      <c r="M36">
        <f>SUM(G36+H36)</f>
        <v>7414</v>
      </c>
      <c r="N36">
        <f>SUM(I36+J36)</f>
        <v>3960</v>
      </c>
    </row>
    <row r="38" spans="2:14">
      <c r="C38" t="str">
        <f>SUBSTITUTE(C28,",","")</f>
        <v>17664</v>
      </c>
      <c r="D38" t="str">
        <f t="shared" ref="D38:J39" si="4">SUBSTITUTE(D28,",","")</f>
        <v>2726</v>
      </c>
      <c r="E38" t="str">
        <f t="shared" si="4"/>
        <v>14904</v>
      </c>
      <c r="F38" t="str">
        <f t="shared" si="4"/>
        <v>4197</v>
      </c>
      <c r="G38" t="str">
        <f t="shared" si="4"/>
        <v>6652</v>
      </c>
      <c r="H38" t="str">
        <f t="shared" si="4"/>
        <v>3570</v>
      </c>
      <c r="I38" t="str">
        <f t="shared" si="4"/>
        <v>1322</v>
      </c>
      <c r="J38" t="str">
        <f t="shared" si="4"/>
        <v>1915</v>
      </c>
      <c r="K38">
        <f t="shared" ref="K38:K42" si="5">SUM(C38+D38)</f>
        <v>20390</v>
      </c>
      <c r="L38">
        <f t="shared" ref="L38:L42" si="6">SUM(E38+F38)</f>
        <v>19101</v>
      </c>
      <c r="M38">
        <f t="shared" ref="M38:M42" si="7">SUM(G38+H38)</f>
        <v>10222</v>
      </c>
      <c r="N38">
        <f t="shared" ref="N38:N42" si="8">SUM(I38+J38)</f>
        <v>3237</v>
      </c>
    </row>
    <row r="39" spans="2:14">
      <c r="C39" t="str">
        <f>SUBSTITUTE(C29,",","")</f>
        <v>282</v>
      </c>
      <c r="D39" t="str">
        <f t="shared" si="4"/>
        <v>81</v>
      </c>
      <c r="E39" t="str">
        <f t="shared" si="4"/>
        <v>1020</v>
      </c>
      <c r="F39" t="str">
        <f t="shared" si="4"/>
        <v>326</v>
      </c>
      <c r="G39" t="str">
        <f t="shared" si="4"/>
        <v>1036</v>
      </c>
      <c r="H39" t="str">
        <f t="shared" si="4"/>
        <v>620</v>
      </c>
      <c r="I39" t="str">
        <f t="shared" si="4"/>
        <v>600</v>
      </c>
      <c r="J39" t="str">
        <f t="shared" si="4"/>
        <v>767</v>
      </c>
      <c r="K39">
        <f t="shared" si="5"/>
        <v>363</v>
      </c>
      <c r="L39">
        <f t="shared" si="6"/>
        <v>1346</v>
      </c>
      <c r="M39">
        <f t="shared" si="7"/>
        <v>1656</v>
      </c>
      <c r="N39">
        <f t="shared" si="8"/>
        <v>1367</v>
      </c>
    </row>
    <row r="41" spans="2:14">
      <c r="C41" t="str">
        <f>SUBSTITUTE(C31,",","")</f>
        <v>13659</v>
      </c>
      <c r="D41" t="str">
        <f t="shared" ref="D41:J42" si="9">SUBSTITUTE(D31,",","")</f>
        <v>1874</v>
      </c>
      <c r="E41" t="str">
        <f t="shared" si="9"/>
        <v>9378</v>
      </c>
      <c r="F41" t="str">
        <f t="shared" si="9"/>
        <v>2534</v>
      </c>
      <c r="G41" t="str">
        <f t="shared" si="9"/>
        <v>2639</v>
      </c>
      <c r="H41" t="str">
        <f t="shared" si="9"/>
        <v>1238</v>
      </c>
      <c r="I41" t="str">
        <f t="shared" si="9"/>
        <v>210</v>
      </c>
      <c r="J41" t="str">
        <f t="shared" si="9"/>
        <v>184</v>
      </c>
      <c r="K41">
        <f t="shared" si="5"/>
        <v>15533</v>
      </c>
      <c r="L41">
        <f t="shared" si="6"/>
        <v>11912</v>
      </c>
      <c r="M41">
        <f t="shared" si="7"/>
        <v>3877</v>
      </c>
      <c r="N41">
        <f t="shared" si="8"/>
        <v>394</v>
      </c>
    </row>
    <row r="42" spans="2:14">
      <c r="C42" t="str">
        <f>SUBSTITUTE(C32,",","")</f>
        <v>4287</v>
      </c>
      <c r="D42" t="str">
        <f t="shared" si="9"/>
        <v>933</v>
      </c>
      <c r="E42" t="str">
        <f t="shared" si="9"/>
        <v>6546</v>
      </c>
      <c r="F42" t="str">
        <f t="shared" si="9"/>
        <v>1989</v>
      </c>
      <c r="G42" t="str">
        <f t="shared" si="9"/>
        <v>5049</v>
      </c>
      <c r="H42" t="str">
        <f t="shared" si="9"/>
        <v>2952</v>
      </c>
      <c r="I42" t="str">
        <f t="shared" si="9"/>
        <v>1712</v>
      </c>
      <c r="J42" t="str">
        <f t="shared" si="9"/>
        <v>2498</v>
      </c>
      <c r="K42">
        <f t="shared" si="5"/>
        <v>5220</v>
      </c>
      <c r="L42">
        <f t="shared" si="6"/>
        <v>8535</v>
      </c>
      <c r="M42">
        <f t="shared" si="7"/>
        <v>8001</v>
      </c>
      <c r="N42">
        <f t="shared" si="8"/>
        <v>4210</v>
      </c>
    </row>
    <row r="44" spans="2:14">
      <c r="B44" t="s">
        <v>16</v>
      </c>
    </row>
    <row r="45" spans="2:14">
      <c r="C45" s="5">
        <f>(C35/K35)</f>
        <v>0.88244735490498205</v>
      </c>
      <c r="D45" s="5">
        <f>(D35/K35)</f>
        <v>0.11755264509501798</v>
      </c>
      <c r="E45" s="5">
        <f>(E35/L35)</f>
        <v>0.78879556389138061</v>
      </c>
      <c r="F45" s="5">
        <f>(F35/L35)</f>
        <v>0.21120443610861941</v>
      </c>
      <c r="G45" s="5">
        <f>(G35/M35)</f>
        <v>0.65389784946236562</v>
      </c>
      <c r="H45" s="5">
        <f>(H35/M35)</f>
        <v>0.34610215053763443</v>
      </c>
      <c r="I45" s="5">
        <f>(I35/N35)</f>
        <v>0.36024844720496896</v>
      </c>
      <c r="J45" s="5">
        <f>(J35/N35)</f>
        <v>0.63975155279503104</v>
      </c>
    </row>
    <row r="46" spans="2:14">
      <c r="C46" s="5">
        <f>(C36/K36)</f>
        <v>0.8114738265404674</v>
      </c>
      <c r="D46" s="5">
        <f>(D36/K36)</f>
        <v>0.18852617345953254</v>
      </c>
      <c r="E46" s="5">
        <f>(E36/L36)</f>
        <v>0.76380742913000976</v>
      </c>
      <c r="F46" s="5">
        <f>(F36/L36)</f>
        <v>0.23619257086999024</v>
      </c>
      <c r="G46" s="5">
        <f>(G36/M36)</f>
        <v>0.64324251416239542</v>
      </c>
      <c r="H46" s="5">
        <f>(H36/M36)</f>
        <v>0.35675748583760453</v>
      </c>
      <c r="I46" s="5">
        <f>(I36/N36)</f>
        <v>0.42676767676767674</v>
      </c>
      <c r="J46" s="5">
        <f>(J36/N36)</f>
        <v>0.5732323232323232</v>
      </c>
    </row>
    <row r="47" spans="2:14">
      <c r="C47" s="5"/>
      <c r="D47" s="5"/>
      <c r="E47" s="5"/>
      <c r="F47" s="5"/>
      <c r="G47" s="5"/>
      <c r="H47" s="5"/>
      <c r="I47" s="5"/>
      <c r="J47" s="5"/>
    </row>
    <row r="48" spans="2:14">
      <c r="C48" s="5">
        <f>(C38/K38)</f>
        <v>0.86630701324178516</v>
      </c>
      <c r="D48" s="5">
        <f>(D38/K38)</f>
        <v>0.13369298675821481</v>
      </c>
      <c r="E48" s="5">
        <f>(E38/L38)</f>
        <v>0.78027328412125019</v>
      </c>
      <c r="F48" s="5">
        <f>(F38/L38)</f>
        <v>0.21972671587874981</v>
      </c>
      <c r="G48" s="5">
        <f>(G38/M38)</f>
        <v>0.65075327724515752</v>
      </c>
      <c r="H48" s="5">
        <f>(H38/M38)</f>
        <v>0.34924672275484248</v>
      </c>
      <c r="I48" s="5">
        <f>(I38/N38)</f>
        <v>0.40840284213778189</v>
      </c>
      <c r="J48" s="5">
        <f>(J38/N38)</f>
        <v>0.59159715786221811</v>
      </c>
    </row>
    <row r="49" spans="2:13">
      <c r="C49" s="5">
        <f t="shared" ref="C49:C52" si="10">(C39/K39)</f>
        <v>0.77685950413223137</v>
      </c>
      <c r="D49" s="5">
        <f t="shared" ref="D49:E49" si="11">(D39/K39)</f>
        <v>0.2231404958677686</v>
      </c>
      <c r="E49" s="5">
        <f t="shared" si="11"/>
        <v>0.7578008915304606</v>
      </c>
      <c r="F49" s="5">
        <f t="shared" ref="F49:G49" si="12">(F39/L39)</f>
        <v>0.24219910846953938</v>
      </c>
      <c r="G49" s="5">
        <f t="shared" si="12"/>
        <v>0.62560386473429952</v>
      </c>
      <c r="H49" s="5">
        <f t="shared" ref="H49:I49" si="13">(H39/M39)</f>
        <v>0.37439613526570048</v>
      </c>
      <c r="I49" s="5">
        <f t="shared" si="13"/>
        <v>0.43891733723482079</v>
      </c>
      <c r="J49" s="5">
        <f t="shared" ref="J49:J52" si="14">(J39/N39)</f>
        <v>0.56108266276517926</v>
      </c>
      <c r="M49" s="9"/>
    </row>
    <row r="50" spans="2:13">
      <c r="C50" s="5"/>
      <c r="D50" s="5"/>
      <c r="E50" s="5"/>
      <c r="F50" s="5"/>
      <c r="G50" s="5"/>
      <c r="H50" s="5"/>
      <c r="I50" s="5"/>
      <c r="J50" s="5"/>
    </row>
    <row r="51" spans="2:13">
      <c r="C51" s="5">
        <f t="shared" si="10"/>
        <v>0.87935363419815871</v>
      </c>
      <c r="D51" s="5">
        <f t="shared" ref="D51:E51" si="15">(D41/K41)</f>
        <v>0.12064636580184124</v>
      </c>
      <c r="E51" s="5">
        <f t="shared" si="15"/>
        <v>0.78727333781061115</v>
      </c>
      <c r="F51" s="5">
        <f t="shared" ref="F51:G51" si="16">(F41/L41)</f>
        <v>0.21272666218938885</v>
      </c>
      <c r="G51" s="5">
        <f t="shared" si="16"/>
        <v>0.68068093887026049</v>
      </c>
      <c r="H51" s="5">
        <f t="shared" ref="H51:I51" si="17">(H41/M41)</f>
        <v>0.31931906112973951</v>
      </c>
      <c r="I51" s="5">
        <f t="shared" si="17"/>
        <v>0.53299492385786806</v>
      </c>
      <c r="J51" s="5">
        <f t="shared" si="14"/>
        <v>0.46700507614213199</v>
      </c>
    </row>
    <row r="52" spans="2:13">
      <c r="C52" s="5">
        <f t="shared" si="10"/>
        <v>0.82126436781609191</v>
      </c>
      <c r="D52" s="5">
        <f t="shared" ref="D52:E52" si="18">(D42/K42)</f>
        <v>0.17873563218390803</v>
      </c>
      <c r="E52" s="5">
        <f t="shared" si="18"/>
        <v>0.76695957820738137</v>
      </c>
      <c r="F52" s="5">
        <f t="shared" ref="F52:G52" si="19">(F42/L42)</f>
        <v>0.23304042179261863</v>
      </c>
      <c r="G52" s="5">
        <f t="shared" si="19"/>
        <v>0.63104611923509557</v>
      </c>
      <c r="H52" s="5">
        <f t="shared" ref="H52:I52" si="20">(H42/M42)</f>
        <v>0.36895388076490437</v>
      </c>
      <c r="I52" s="5">
        <f t="shared" si="20"/>
        <v>0.40665083135391922</v>
      </c>
      <c r="J52" s="5">
        <f t="shared" si="14"/>
        <v>0.59334916864608078</v>
      </c>
    </row>
    <row r="54" spans="2:13">
      <c r="B54" t="s">
        <v>17</v>
      </c>
    </row>
    <row r="55" spans="2:13">
      <c r="B55" t="str">
        <f>B14</f>
        <v>Mechanical Ventilation</v>
      </c>
    </row>
    <row r="56" spans="2:13">
      <c r="B56" t="str">
        <f>B15</f>
        <v>  Received</v>
      </c>
      <c r="C56" t="str">
        <f>CONCATENATE(C25," (",ROUND(C45*100,1),"%)")</f>
        <v>13,745 (88.2%)</v>
      </c>
      <c r="D56" t="str">
        <f t="shared" ref="D56:J56" si="21">CONCATENATE(D25," (",ROUND(D45*100,1),"%)")</f>
        <v>1,831 (11.8%)</v>
      </c>
      <c r="E56" t="str">
        <f t="shared" si="21"/>
        <v>9,673 (78.9%)</v>
      </c>
      <c r="F56" t="str">
        <f t="shared" si="21"/>
        <v>2,590 (21.1%)</v>
      </c>
      <c r="G56" t="str">
        <f t="shared" si="21"/>
        <v>2,919 (65.4%)</v>
      </c>
      <c r="H56" t="str">
        <f t="shared" si="21"/>
        <v>1,545 (34.6%)</v>
      </c>
      <c r="I56" t="str">
        <f t="shared" si="21"/>
        <v>232 (36%)</v>
      </c>
      <c r="J56" t="str">
        <f t="shared" si="21"/>
        <v>412 (64%)</v>
      </c>
    </row>
    <row r="57" spans="2:13">
      <c r="B57" t="str">
        <f t="shared" ref="B57:B63" si="22">B16</f>
        <v>  Not received</v>
      </c>
      <c r="C57" t="str">
        <f t="shared" ref="C57:J57" si="23">CONCATENATE(C26," (",ROUND(C46*100,1),"%)")</f>
        <v>4,201 (81.1%)</v>
      </c>
      <c r="D57" t="str">
        <f t="shared" si="23"/>
        <v>976 (18.9%)</v>
      </c>
      <c r="E57" t="str">
        <f t="shared" si="23"/>
        <v>6,251 (76.4%)</v>
      </c>
      <c r="F57" t="str">
        <f t="shared" si="23"/>
        <v>1,933 (23.6%)</v>
      </c>
      <c r="G57" t="str">
        <f t="shared" si="23"/>
        <v>4,769 (64.3%)</v>
      </c>
      <c r="H57" t="str">
        <f t="shared" si="23"/>
        <v>2,645 (35.7%)</v>
      </c>
      <c r="I57" t="str">
        <f t="shared" si="23"/>
        <v>1,690 (42.7%)</v>
      </c>
      <c r="J57" t="str">
        <f t="shared" si="23"/>
        <v>2,270 (57.3%)</v>
      </c>
    </row>
    <row r="58" spans="2:13">
      <c r="B58" t="str">
        <f t="shared" si="22"/>
        <v>Renal Replacement Therapy</v>
      </c>
    </row>
    <row r="59" spans="2:13">
      <c r="B59" t="str">
        <f t="shared" si="22"/>
        <v>  Received</v>
      </c>
      <c r="C59" t="str">
        <f t="shared" ref="C59:J59" si="24">CONCATENATE(C28," (",ROUND(C48*100,1),"%)")</f>
        <v>17,664 (86.6%)</v>
      </c>
      <c r="D59" t="str">
        <f t="shared" si="24"/>
        <v>2,726 (13.4%)</v>
      </c>
      <c r="E59" t="str">
        <f t="shared" si="24"/>
        <v>14,904 (78%)</v>
      </c>
      <c r="F59" t="str">
        <f t="shared" si="24"/>
        <v>4,197 (22%)</v>
      </c>
      <c r="G59" t="str">
        <f t="shared" si="24"/>
        <v>6,652 (65.1%)</v>
      </c>
      <c r="H59" t="str">
        <f t="shared" si="24"/>
        <v>3,570 (34.9%)</v>
      </c>
      <c r="I59" t="str">
        <f t="shared" si="24"/>
        <v>1,322 (40.8%)</v>
      </c>
      <c r="J59" t="str">
        <f t="shared" si="24"/>
        <v>1,915 (59.2%)</v>
      </c>
    </row>
    <row r="60" spans="2:13">
      <c r="B60" t="str">
        <f t="shared" si="22"/>
        <v>  Not received</v>
      </c>
      <c r="C60" t="str">
        <f t="shared" ref="C60:J60" si="25">CONCATENATE(C29," (",ROUND(C49*100,1),"%)")</f>
        <v>282 (77.7%)</v>
      </c>
      <c r="D60" t="str">
        <f t="shared" si="25"/>
        <v>81 (22.3%)</v>
      </c>
      <c r="E60" t="str">
        <f t="shared" si="25"/>
        <v>1,020 (75.8%)</v>
      </c>
      <c r="F60" t="str">
        <f t="shared" si="25"/>
        <v>326 (24.2%)</v>
      </c>
      <c r="G60" t="str">
        <f t="shared" si="25"/>
        <v>1,036 (62.6%)</v>
      </c>
      <c r="H60" t="str">
        <f t="shared" si="25"/>
        <v>620 (37.4%)</v>
      </c>
      <c r="I60" t="str">
        <f t="shared" si="25"/>
        <v>600 (43.9%)</v>
      </c>
      <c r="J60" t="str">
        <f t="shared" si="25"/>
        <v>767 (56.1%)</v>
      </c>
    </row>
    <row r="61" spans="2:13">
      <c r="B61" t="str">
        <f t="shared" si="22"/>
        <v>Vasopressor(s)</v>
      </c>
    </row>
    <row r="62" spans="2:13">
      <c r="B62" t="str">
        <f t="shared" si="22"/>
        <v>  Received</v>
      </c>
      <c r="C62" t="str">
        <f t="shared" ref="C62:J62" si="26">CONCATENATE(C31," (",ROUND(C51*100,1),"%)")</f>
        <v>13,659 (87.9%)</v>
      </c>
      <c r="D62" t="str">
        <f t="shared" si="26"/>
        <v>1,874 (12.1%)</v>
      </c>
      <c r="E62" t="str">
        <f t="shared" si="26"/>
        <v>9,378 (78.7%)</v>
      </c>
      <c r="F62" t="str">
        <f t="shared" si="26"/>
        <v>2,534 (21.3%)</v>
      </c>
      <c r="G62" t="str">
        <f t="shared" si="26"/>
        <v>2,639 (68.1%)</v>
      </c>
      <c r="H62" t="str">
        <f t="shared" si="26"/>
        <v>1,238 (31.9%)</v>
      </c>
      <c r="I62" t="str">
        <f t="shared" si="26"/>
        <v>210 (53.3%)</v>
      </c>
      <c r="J62" t="str">
        <f t="shared" si="26"/>
        <v>184 (46.7%)</v>
      </c>
    </row>
    <row r="63" spans="2:13">
      <c r="B63" t="str">
        <f t="shared" si="22"/>
        <v>  Not received</v>
      </c>
      <c r="C63" t="str">
        <f t="shared" ref="C63:J63" si="27">CONCATENATE(C32," (",ROUND(C52*100,1),"%)")</f>
        <v>4,287 (82.1%)</v>
      </c>
      <c r="D63" t="str">
        <f t="shared" si="27"/>
        <v>933 (17.9%)</v>
      </c>
      <c r="E63" t="str">
        <f t="shared" si="27"/>
        <v>6,546 (76.7%)</v>
      </c>
      <c r="F63" t="str">
        <f t="shared" si="27"/>
        <v>1,989 (23.3%)</v>
      </c>
      <c r="G63" t="str">
        <f t="shared" si="27"/>
        <v>5,049 (63.1%)</v>
      </c>
      <c r="H63" t="str">
        <f t="shared" si="27"/>
        <v>2,952 (36.9%)</v>
      </c>
      <c r="I63" t="str">
        <f t="shared" si="27"/>
        <v>1,712 (40.7%)</v>
      </c>
      <c r="J63" t="str">
        <f t="shared" si="27"/>
        <v>2,498 (59.3%)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2023-03-24T01:35:13Z</dcterms:created>
  <dcterms:modified xsi:type="dcterms:W3CDTF">2023-03-30T18:44:20Z</dcterms:modified>
</cp:coreProperties>
</file>