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Tristan/Documents/Projekte/Boston Celi/1 Causal Inference/Race Interventions/mit-tmle/results/table1/"/>
    </mc:Choice>
  </mc:AlternateContent>
  <xr:revisionPtr revIDLastSave="0" documentId="13_ncr:1_{F2B7BB55-5E63-E74F-B4B9-63273A5B04AA}" xr6:coauthVersionLast="47" xr6:coauthVersionMax="47" xr10:uidLastSave="{00000000-0000-0000-0000-000000000000}"/>
  <bookViews>
    <workbookView xWindow="0" yWindow="740" windowWidth="34560" windowHeight="21600" xr2:uid="{00000000-000D-0000-FFFF-FFFF00000000}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57" i="2" l="1"/>
  <c r="B58" i="2"/>
  <c r="B59" i="2"/>
  <c r="B60" i="2"/>
  <c r="B61" i="2"/>
  <c r="B62" i="2"/>
  <c r="B63" i="2"/>
  <c r="B56" i="2"/>
  <c r="B55" i="2"/>
  <c r="C32" i="2"/>
  <c r="C42" i="2" s="1"/>
  <c r="D32" i="2"/>
  <c r="D42" i="2" s="1"/>
  <c r="E32" i="2"/>
  <c r="E42" i="2" s="1"/>
  <c r="F32" i="2"/>
  <c r="F42" i="2" s="1"/>
  <c r="G32" i="2"/>
  <c r="G42" i="2" s="1"/>
  <c r="H32" i="2"/>
  <c r="H42" i="2" s="1"/>
  <c r="I32" i="2"/>
  <c r="I42" i="2" s="1"/>
  <c r="J32" i="2"/>
  <c r="J42" i="2" s="1"/>
  <c r="D31" i="2"/>
  <c r="E31" i="2"/>
  <c r="E41" i="2" s="1"/>
  <c r="F31" i="2"/>
  <c r="F41" i="2" s="1"/>
  <c r="G31" i="2"/>
  <c r="G41" i="2" s="1"/>
  <c r="H31" i="2"/>
  <c r="H41" i="2" s="1"/>
  <c r="I31" i="2"/>
  <c r="I41" i="2" s="1"/>
  <c r="J31" i="2"/>
  <c r="J41" i="2" s="1"/>
  <c r="C31" i="2"/>
  <c r="C41" i="2" s="1"/>
  <c r="C29" i="2"/>
  <c r="C39" i="2" s="1"/>
  <c r="D29" i="2"/>
  <c r="D39" i="2" s="1"/>
  <c r="E29" i="2"/>
  <c r="F29" i="2"/>
  <c r="F39" i="2" s="1"/>
  <c r="G29" i="2"/>
  <c r="H29" i="2"/>
  <c r="I29" i="2"/>
  <c r="J29" i="2"/>
  <c r="J39" i="2" s="1"/>
  <c r="D28" i="2"/>
  <c r="D38" i="2" s="1"/>
  <c r="E28" i="2"/>
  <c r="F28" i="2"/>
  <c r="F38" i="2" s="1"/>
  <c r="G28" i="2"/>
  <c r="G38" i="2" s="1"/>
  <c r="H28" i="2"/>
  <c r="I28" i="2"/>
  <c r="I38" i="2" s="1"/>
  <c r="J28" i="2"/>
  <c r="J38" i="2" s="1"/>
  <c r="C28" i="2"/>
  <c r="C38" i="2" s="1"/>
  <c r="C26" i="2"/>
  <c r="D26" i="2"/>
  <c r="D36" i="2" s="1"/>
  <c r="E26" i="2"/>
  <c r="E36" i="2" s="1"/>
  <c r="F26" i="2"/>
  <c r="F36" i="2" s="1"/>
  <c r="G26" i="2"/>
  <c r="G36" i="2" s="1"/>
  <c r="H26" i="2"/>
  <c r="H36" i="2" s="1"/>
  <c r="I26" i="2"/>
  <c r="J26" i="2"/>
  <c r="J36" i="2" s="1"/>
  <c r="D25" i="2"/>
  <c r="E25" i="2"/>
  <c r="F25" i="2"/>
  <c r="G25" i="2"/>
  <c r="G35" i="2" s="1"/>
  <c r="H25" i="2"/>
  <c r="H35" i="2" s="1"/>
  <c r="I25" i="2"/>
  <c r="I35" i="2" s="1"/>
  <c r="J25" i="2"/>
  <c r="J35" i="2" s="1"/>
  <c r="C25" i="2"/>
  <c r="C35" i="2" s="1"/>
  <c r="L41" i="2" l="1"/>
  <c r="F51" i="2" s="1"/>
  <c r="F62" i="2" s="1"/>
  <c r="M42" i="2"/>
  <c r="G52" i="2" s="1"/>
  <c r="G63" i="2" s="1"/>
  <c r="K39" i="2"/>
  <c r="D49" i="2" s="1"/>
  <c r="D60" i="2" s="1"/>
  <c r="M35" i="2"/>
  <c r="G45" i="2" s="1"/>
  <c r="G56" i="2" s="1"/>
  <c r="N41" i="2"/>
  <c r="J51" i="2" s="1"/>
  <c r="J62" i="2" s="1"/>
  <c r="N35" i="2"/>
  <c r="I45" i="2" s="1"/>
  <c r="I56" i="2" s="1"/>
  <c r="E38" i="2"/>
  <c r="L42" i="2"/>
  <c r="F52" i="2" s="1"/>
  <c r="F63" i="2" s="1"/>
  <c r="H52" i="2"/>
  <c r="H63" i="2" s="1"/>
  <c r="K38" i="2"/>
  <c r="C48" i="2" s="1"/>
  <c r="C59" i="2" s="1"/>
  <c r="K42" i="2"/>
  <c r="D52" i="2" s="1"/>
  <c r="D63" i="2" s="1"/>
  <c r="N42" i="2"/>
  <c r="J52" i="2" s="1"/>
  <c r="J63" i="2" s="1"/>
  <c r="M41" i="2"/>
  <c r="H51" i="2" s="1"/>
  <c r="H62" i="2" s="1"/>
  <c r="N38" i="2"/>
  <c r="I48" i="2" s="1"/>
  <c r="I59" i="2" s="1"/>
  <c r="I36" i="2"/>
  <c r="H38" i="2"/>
  <c r="E39" i="2"/>
  <c r="D41" i="2"/>
  <c r="K41" i="2" s="1"/>
  <c r="C51" i="2" s="1"/>
  <c r="C62" i="2" s="1"/>
  <c r="E51" i="2"/>
  <c r="E62" i="2" s="1"/>
  <c r="L36" i="2"/>
  <c r="F46" i="2" s="1"/>
  <c r="F57" i="2" s="1"/>
  <c r="F35" i="2"/>
  <c r="C36" i="2"/>
  <c r="I39" i="2"/>
  <c r="M36" i="2"/>
  <c r="H46" i="2" s="1"/>
  <c r="H57" i="2" s="1"/>
  <c r="E35" i="2"/>
  <c r="H39" i="2"/>
  <c r="D35" i="2"/>
  <c r="G39" i="2"/>
  <c r="C49" i="2" l="1"/>
  <c r="C60" i="2" s="1"/>
  <c r="I52" i="2"/>
  <c r="I63" i="2" s="1"/>
  <c r="G46" i="2"/>
  <c r="G57" i="2" s="1"/>
  <c r="C52" i="2"/>
  <c r="C63" i="2" s="1"/>
  <c r="E52" i="2"/>
  <c r="E63" i="2" s="1"/>
  <c r="H45" i="2"/>
  <c r="H56" i="2" s="1"/>
  <c r="G51" i="2"/>
  <c r="G62" i="2" s="1"/>
  <c r="J48" i="2"/>
  <c r="J59" i="2" s="1"/>
  <c r="I51" i="2"/>
  <c r="I62" i="2" s="1"/>
  <c r="L38" i="2"/>
  <c r="F48" i="2" s="1"/>
  <c r="F59" i="2" s="1"/>
  <c r="J45" i="2"/>
  <c r="J56" i="2" s="1"/>
  <c r="D48" i="2"/>
  <c r="D59" i="2" s="1"/>
  <c r="M39" i="2"/>
  <c r="G49" i="2" s="1"/>
  <c r="G60" i="2" s="1"/>
  <c r="L35" i="2"/>
  <c r="E45" i="2" s="1"/>
  <c r="E56" i="2" s="1"/>
  <c r="K35" i="2"/>
  <c r="C45" i="2" s="1"/>
  <c r="C56" i="2" s="1"/>
  <c r="N39" i="2"/>
  <c r="J49" i="2" s="1"/>
  <c r="J60" i="2" s="1"/>
  <c r="L39" i="2"/>
  <c r="F49" i="2" s="1"/>
  <c r="F60" i="2" s="1"/>
  <c r="E46" i="2"/>
  <c r="E57" i="2" s="1"/>
  <c r="N36" i="2"/>
  <c r="J46" i="2" s="1"/>
  <c r="J57" i="2" s="1"/>
  <c r="K36" i="2"/>
  <c r="D46" i="2" s="1"/>
  <c r="D57" i="2" s="1"/>
  <c r="M38" i="2"/>
  <c r="G48" i="2" s="1"/>
  <c r="G59" i="2" s="1"/>
  <c r="D51" i="2"/>
  <c r="D62" i="2" s="1"/>
  <c r="E49" i="2" l="1"/>
  <c r="E60" i="2" s="1"/>
  <c r="F45" i="2"/>
  <c r="F56" i="2" s="1"/>
  <c r="H49" i="2"/>
  <c r="H60" i="2" s="1"/>
  <c r="I46" i="2"/>
  <c r="I57" i="2" s="1"/>
  <c r="E48" i="2"/>
  <c r="E59" i="2" s="1"/>
  <c r="D45" i="2"/>
  <c r="D56" i="2" s="1"/>
  <c r="I49" i="2"/>
  <c r="I60" i="2" s="1"/>
  <c r="C46" i="2"/>
  <c r="C57" i="2" s="1"/>
  <c r="H48" i="2"/>
  <c r="H59" i="2" s="1"/>
</calcChain>
</file>

<file path=xl/sharedStrings.xml><?xml version="1.0" encoding="utf-8"?>
<sst xmlns="http://schemas.openxmlformats.org/spreadsheetml/2006/main" count="62" uniqueCount="58">
  <si>
    <t>No ()</t>
  </si>
  <si>
    <t>No ,</t>
  </si>
  <si>
    <t>Sums</t>
  </si>
  <si>
    <t>Percentages</t>
  </si>
  <si>
    <t>Table</t>
  </si>
  <si>
    <t>Mechanical ventilation</t>
  </si>
  <si>
    <t>  0</t>
  </si>
  <si>
    <t>  1</t>
  </si>
  <si>
    <t>Renal replacement therapy</t>
  </si>
  <si>
    <t>Vasopressor</t>
  </si>
  <si>
    <t>4,155 (70.2%)</t>
  </si>
  <si>
    <t>2,123 (77.3%)</t>
  </si>
  <si>
    <t>1,034 (36.8%)</t>
  </si>
  <si>
    <t>1,143 (57.8%)</t>
  </si>
  <si>
    <t>250 (23.2%)</t>
  </si>
  <si>
    <t>456 (42.7%)</t>
  </si>
  <si>
    <t>99 (9.3%)</t>
  </si>
  <si>
    <t>359 (20.2%)</t>
  </si>
  <si>
    <t>1,767 (29.8%)</t>
  </si>
  <si>
    <t>625 (22.7%)</t>
  </si>
  <si>
    <t>1,774 (63.2%)</t>
  </si>
  <si>
    <t>834 (42.2%)</t>
  </si>
  <si>
    <t>829 (76.8%)</t>
  </si>
  <si>
    <t>613 (57.3%)</t>
  </si>
  <si>
    <t>960 (90.7%)</t>
  </si>
  <si>
    <t>1,422 (79.8%)</t>
  </si>
  <si>
    <t>5,754 (97.2%)</t>
  </si>
  <si>
    <t>2,520 (91.7%)</t>
  </si>
  <si>
    <t>2,679 (95.4%)</t>
  </si>
  <si>
    <t>1,784 (90.2%)</t>
  </si>
  <si>
    <t>1,004 (93.0%)</t>
  </si>
  <si>
    <t>942 (88.1%)</t>
  </si>
  <si>
    <t>895 (84.5%)</t>
  </si>
  <si>
    <t>1,424 (80.0%)</t>
  </si>
  <si>
    <t>168 (2.8%)</t>
  </si>
  <si>
    <t>228 (8.3%)</t>
  </si>
  <si>
    <t>129 (4.6%)</t>
  </si>
  <si>
    <t>193 (9.8%)</t>
  </si>
  <si>
    <t>75 (7.0%)</t>
  </si>
  <si>
    <t>127 (11.9%)</t>
  </si>
  <si>
    <t>164 (15.5%)</t>
  </si>
  <si>
    <t>357 (20.0%)</t>
  </si>
  <si>
    <t>3,420 (57.8%)</t>
  </si>
  <si>
    <t>1,834 (66.7%)</t>
  </si>
  <si>
    <t>1,345 (47.9%)</t>
  </si>
  <si>
    <t>1,117 (56.5%)</t>
  </si>
  <si>
    <t>471 (43.7%)</t>
  </si>
  <si>
    <t>478 (44.7%)</t>
  </si>
  <si>
    <t>295 (27.9%)</t>
  </si>
  <si>
    <t>525 (29.5%)</t>
  </si>
  <si>
    <t>2,502 (42.2%)</t>
  </si>
  <si>
    <t>914 (33.3%)</t>
  </si>
  <si>
    <t>1,463 (52.1%)</t>
  </si>
  <si>
    <t>860 (43.5%)</t>
  </si>
  <si>
    <t>608 (56.3%)</t>
  </si>
  <si>
    <t>591 (55.3%)</t>
  </si>
  <si>
    <t>764 (72.1%)</t>
  </si>
  <si>
    <t>1,256 (70.5%)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</si>
</sst>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mbria"/>
      <family val="1"/>
    </font>
    <font>
      <sz val="20"/>
      <color rgb="FF0C0C0C"/>
      <name val="Inherit"/>
    </font>
    <font>
      <b/>
      <sz val="11"/>
      <color rgb="FF000000"/>
      <name val="Helvetica"/>
      <family val="2"/>
    </font>
    <font>
      <sz val="11"/>
      <color rgb="FF000000"/>
      <name val="Helvetica"/>
      <family val="2"/>
    </font>
    <font>
      <sz val="11"/>
      <color rgb="FF1E1E1E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2" fontId="0" fillId="0" borderId="0" xfId="0" applyNumberFormat="1"/>
    <xf numFmtId="0" fontId="3" fillId="0" borderId="0" xfId="0" applyFont="1"/>
    <xf numFmtId="1" fontId="0" fillId="0" borderId="0" xfId="0" applyNumberFormat="1"/>
    <xf numFmtId="164" fontId="0" fillId="0" borderId="0" xfId="1" applyNumberFormat="1" applyFont="1"/>
    <xf numFmtId="0" fontId="4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vertical="center" wrapText="1"/>
    </xf>
    <xf numFmtId="0" fontId="6" fillId="0" borderId="0" xfId="0" applyFont="1"/>
    <xf numFmtId="0" fontId="5" fillId="2" borderId="0" xfId="0" applyFont="1" applyFill="1" applyAlignment="1">
      <alignment horizontal="center" vertical="center" wrapText="1"/>
    </xf>
  </cellXfs>
  <cellStyles count="2">
    <cellStyle name="Normal" xfId="0" builtinId="0"/>
    <cellStyle name="Per 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866DF-60D3-8B45-B772-A83C43B16640}">
  <dimension ref="B7:N63"/>
  <sheetViews>
    <sheetView tabSelected="1" topLeftCell="A15" zoomScale="80" zoomScaleNormal="80" workbookViewId="0">
      <selection activeCell="M24" sqref="M24"/>
    </sheetView>
  </sheetViews>
  <sheetFormatPr baseColWidth="10" defaultRowHeight="15"/>
  <cols>
    <col min="4" max="4" width="15.33203125" bestFit="1" customWidth="1"/>
  </cols>
  <sheetData>
    <row r="7" spans="2:13">
      <c r="D7" s="1"/>
      <c r="E7" s="1"/>
      <c r="F7" s="1"/>
      <c r="G7" s="1"/>
      <c r="H7" s="1"/>
      <c r="I7" s="1"/>
      <c r="J7" s="1"/>
      <c r="K7" s="1"/>
    </row>
    <row r="8" spans="2:13">
      <c r="D8" s="1"/>
      <c r="E8" s="1"/>
      <c r="F8" s="1"/>
      <c r="G8" s="1"/>
      <c r="H8" s="1"/>
      <c r="I8" s="1"/>
      <c r="J8" s="1"/>
      <c r="K8" s="1"/>
      <c r="L8" s="1"/>
      <c r="M8" s="1"/>
    </row>
    <row r="9" spans="2:13">
      <c r="D9" s="3"/>
      <c r="E9" s="3"/>
      <c r="F9" s="3"/>
      <c r="G9" s="3"/>
      <c r="H9" s="3"/>
      <c r="I9" s="3"/>
      <c r="J9" s="3"/>
      <c r="K9" s="3"/>
    </row>
    <row r="11" spans="2:13">
      <c r="D11" s="4"/>
      <c r="E11" s="4"/>
      <c r="F11" s="4"/>
      <c r="G11" s="4"/>
      <c r="H11" s="4"/>
      <c r="I11" s="4"/>
      <c r="J11" s="4"/>
      <c r="K11" s="4"/>
    </row>
    <row r="12" spans="2:13" ht="25">
      <c r="D12" s="2"/>
    </row>
    <row r="14" spans="2:13" ht="48">
      <c r="B14" s="5" t="s">
        <v>5</v>
      </c>
      <c r="C14" s="6"/>
      <c r="D14" s="6"/>
      <c r="E14" s="6"/>
      <c r="F14" s="6"/>
      <c r="G14" s="6"/>
      <c r="H14" s="6"/>
      <c r="I14" s="6"/>
      <c r="J14" s="6"/>
    </row>
    <row r="15" spans="2:13" ht="32">
      <c r="B15" s="7" t="s">
        <v>6</v>
      </c>
      <c r="C15" s="9" t="s">
        <v>10</v>
      </c>
      <c r="D15" s="9" t="s">
        <v>11</v>
      </c>
      <c r="E15" s="9" t="s">
        <v>12</v>
      </c>
      <c r="F15" s="9" t="s">
        <v>13</v>
      </c>
      <c r="G15" s="9" t="s">
        <v>14</v>
      </c>
      <c r="H15" s="9" t="s">
        <v>15</v>
      </c>
      <c r="I15" s="9" t="s">
        <v>16</v>
      </c>
      <c r="J15" s="9" t="s">
        <v>17</v>
      </c>
    </row>
    <row r="16" spans="2:13" ht="32">
      <c r="B16" s="7" t="s">
        <v>7</v>
      </c>
      <c r="C16" s="9" t="s">
        <v>18</v>
      </c>
      <c r="D16" s="9" t="s">
        <v>19</v>
      </c>
      <c r="E16" s="9" t="s">
        <v>20</v>
      </c>
      <c r="F16" s="9" t="s">
        <v>21</v>
      </c>
      <c r="G16" s="9" t="s">
        <v>22</v>
      </c>
      <c r="H16" s="9" t="s">
        <v>23</v>
      </c>
      <c r="I16" s="9" t="s">
        <v>24</v>
      </c>
      <c r="J16" s="9" t="s">
        <v>25</v>
      </c>
    </row>
    <row r="17" spans="2:10" ht="48">
      <c r="B17" s="5" t="s">
        <v>8</v>
      </c>
      <c r="C17" s="6"/>
      <c r="D17" s="6"/>
      <c r="E17" s="6"/>
      <c r="F17" s="6"/>
      <c r="G17" s="6"/>
      <c r="H17" s="6"/>
      <c r="I17" s="6"/>
      <c r="J17" s="6"/>
    </row>
    <row r="18" spans="2:10" ht="32">
      <c r="B18" s="7" t="s">
        <v>6</v>
      </c>
      <c r="C18" s="9" t="s">
        <v>26</v>
      </c>
      <c r="D18" s="9" t="s">
        <v>27</v>
      </c>
      <c r="E18" s="9" t="s">
        <v>28</v>
      </c>
      <c r="F18" s="9" t="s">
        <v>29</v>
      </c>
      <c r="G18" s="9" t="s">
        <v>30</v>
      </c>
      <c r="H18" s="9" t="s">
        <v>31</v>
      </c>
      <c r="I18" s="9" t="s">
        <v>32</v>
      </c>
      <c r="J18" s="9" t="s">
        <v>33</v>
      </c>
    </row>
    <row r="19" spans="2:10" ht="32">
      <c r="B19" s="7" t="s">
        <v>7</v>
      </c>
      <c r="C19" s="9" t="s">
        <v>34</v>
      </c>
      <c r="D19" s="9" t="s">
        <v>35</v>
      </c>
      <c r="E19" s="9" t="s">
        <v>36</v>
      </c>
      <c r="F19" s="9" t="s">
        <v>37</v>
      </c>
      <c r="G19" s="9" t="s">
        <v>38</v>
      </c>
      <c r="H19" s="9" t="s">
        <v>39</v>
      </c>
      <c r="I19" s="9" t="s">
        <v>40</v>
      </c>
      <c r="J19" s="9" t="s">
        <v>41</v>
      </c>
    </row>
    <row r="20" spans="2:10" ht="32">
      <c r="B20" s="5" t="s">
        <v>9</v>
      </c>
      <c r="C20" s="6"/>
      <c r="D20" s="6"/>
      <c r="E20" s="6"/>
      <c r="F20" s="6"/>
      <c r="G20" s="6"/>
      <c r="H20" s="6"/>
      <c r="I20" s="6"/>
      <c r="J20" s="6"/>
    </row>
    <row r="21" spans="2:10" ht="32">
      <c r="B21" s="7" t="s">
        <v>6</v>
      </c>
      <c r="C21" s="9" t="s">
        <v>42</v>
      </c>
      <c r="D21" s="9" t="s">
        <v>43</v>
      </c>
      <c r="E21" s="9" t="s">
        <v>44</v>
      </c>
      <c r="F21" s="9" t="s">
        <v>45</v>
      </c>
      <c r="G21" s="9" t="s">
        <v>46</v>
      </c>
      <c r="H21" s="9" t="s">
        <v>47</v>
      </c>
      <c r="I21" s="9" t="s">
        <v>48</v>
      </c>
      <c r="J21" s="9" t="s">
        <v>49</v>
      </c>
    </row>
    <row r="22" spans="2:10" ht="32">
      <c r="B22" s="7" t="s">
        <v>7</v>
      </c>
      <c r="C22" s="9" t="s">
        <v>50</v>
      </c>
      <c r="D22" s="9" t="s">
        <v>51</v>
      </c>
      <c r="E22" s="9" t="s">
        <v>52</v>
      </c>
      <c r="F22" s="9" t="s">
        <v>53</v>
      </c>
      <c r="G22" s="9" t="s">
        <v>54</v>
      </c>
      <c r="H22" s="9" t="s">
        <v>55</v>
      </c>
      <c r="I22" s="9" t="s">
        <v>56</v>
      </c>
      <c r="J22" s="9" t="s">
        <v>57</v>
      </c>
    </row>
    <row r="24" spans="2:10">
      <c r="B24" t="s">
        <v>0</v>
      </c>
    </row>
    <row r="25" spans="2:10">
      <c r="C25" t="str">
        <f>LEFT(C15,FIND("(",C15)-2)</f>
        <v>4,155</v>
      </c>
      <c r="D25" t="str">
        <f t="shared" ref="D25:J26" si="0">LEFT(D15,FIND("(",D15)-2)</f>
        <v>2,123</v>
      </c>
      <c r="E25" t="str">
        <f t="shared" si="0"/>
        <v>1,034</v>
      </c>
      <c r="F25" t="str">
        <f t="shared" si="0"/>
        <v>1,143</v>
      </c>
      <c r="G25" t="str">
        <f t="shared" si="0"/>
        <v>250</v>
      </c>
      <c r="H25" t="str">
        <f t="shared" si="0"/>
        <v>456</v>
      </c>
      <c r="I25" t="str">
        <f t="shared" si="0"/>
        <v>99</v>
      </c>
      <c r="J25" t="str">
        <f t="shared" si="0"/>
        <v>359</v>
      </c>
    </row>
    <row r="26" spans="2:10">
      <c r="C26" t="str">
        <f>LEFT(C16,FIND("(",C16)-2)</f>
        <v>1,767</v>
      </c>
      <c r="D26" t="str">
        <f t="shared" si="0"/>
        <v>625</v>
      </c>
      <c r="E26" t="str">
        <f t="shared" si="0"/>
        <v>1,774</v>
      </c>
      <c r="F26" t="str">
        <f t="shared" si="0"/>
        <v>834</v>
      </c>
      <c r="G26" t="str">
        <f t="shared" si="0"/>
        <v>829</v>
      </c>
      <c r="H26" t="str">
        <f t="shared" si="0"/>
        <v>613</v>
      </c>
      <c r="I26" t="str">
        <f t="shared" si="0"/>
        <v>960</v>
      </c>
      <c r="J26" t="str">
        <f t="shared" si="0"/>
        <v>1,422</v>
      </c>
    </row>
    <row r="28" spans="2:10">
      <c r="C28" t="str">
        <f>LEFT(C18,FIND("(",C18)-2)</f>
        <v>5,754</v>
      </c>
      <c r="D28" t="str">
        <f t="shared" ref="D28:J29" si="1">LEFT(D18,FIND("(",D18)-2)</f>
        <v>2,520</v>
      </c>
      <c r="E28" t="str">
        <f t="shared" si="1"/>
        <v>2,679</v>
      </c>
      <c r="F28" t="str">
        <f t="shared" si="1"/>
        <v>1,784</v>
      </c>
      <c r="G28" t="str">
        <f t="shared" si="1"/>
        <v>1,004</v>
      </c>
      <c r="H28" t="str">
        <f t="shared" si="1"/>
        <v>942</v>
      </c>
      <c r="I28" t="str">
        <f t="shared" si="1"/>
        <v>895</v>
      </c>
      <c r="J28" t="str">
        <f t="shared" si="1"/>
        <v>1,424</v>
      </c>
    </row>
    <row r="29" spans="2:10">
      <c r="C29" t="str">
        <f>LEFT(C19,FIND("(",C19)-2)</f>
        <v>168</v>
      </c>
      <c r="D29" t="str">
        <f t="shared" si="1"/>
        <v>228</v>
      </c>
      <c r="E29" t="str">
        <f t="shared" si="1"/>
        <v>129</v>
      </c>
      <c r="F29" t="str">
        <f t="shared" si="1"/>
        <v>193</v>
      </c>
      <c r="G29" t="str">
        <f t="shared" si="1"/>
        <v>75</v>
      </c>
      <c r="H29" t="str">
        <f t="shared" si="1"/>
        <v>127</v>
      </c>
      <c r="I29" t="str">
        <f t="shared" si="1"/>
        <v>164</v>
      </c>
      <c r="J29" t="str">
        <f t="shared" si="1"/>
        <v>357</v>
      </c>
    </row>
    <row r="31" spans="2:10">
      <c r="C31" t="str">
        <f>LEFT(C21,FIND("(",C21)-2)</f>
        <v>3,420</v>
      </c>
      <c r="D31" t="str">
        <f t="shared" ref="D31:J32" si="2">LEFT(D21,FIND("(",D21)-2)</f>
        <v>1,834</v>
      </c>
      <c r="E31" t="str">
        <f t="shared" si="2"/>
        <v>1,345</v>
      </c>
      <c r="F31" t="str">
        <f t="shared" si="2"/>
        <v>1,117</v>
      </c>
      <c r="G31" t="str">
        <f t="shared" si="2"/>
        <v>471</v>
      </c>
      <c r="H31" t="str">
        <f t="shared" si="2"/>
        <v>478</v>
      </c>
      <c r="I31" t="str">
        <f t="shared" si="2"/>
        <v>295</v>
      </c>
      <c r="J31" t="str">
        <f t="shared" si="2"/>
        <v>525</v>
      </c>
    </row>
    <row r="32" spans="2:10">
      <c r="C32" t="str">
        <f>LEFT(C22,FIND("(",C22)-2)</f>
        <v>2,502</v>
      </c>
      <c r="D32" t="str">
        <f t="shared" si="2"/>
        <v>914</v>
      </c>
      <c r="E32" t="str">
        <f t="shared" si="2"/>
        <v>1,463</v>
      </c>
      <c r="F32" t="str">
        <f t="shared" si="2"/>
        <v>860</v>
      </c>
      <c r="G32" t="str">
        <f t="shared" si="2"/>
        <v>608</v>
      </c>
      <c r="H32" t="str">
        <f t="shared" si="2"/>
        <v>591</v>
      </c>
      <c r="I32" t="str">
        <f t="shared" si="2"/>
        <v>764</v>
      </c>
      <c r="J32" t="str">
        <f t="shared" si="2"/>
        <v>1,256</v>
      </c>
    </row>
    <row r="34" spans="2:14">
      <c r="B34" t="s">
        <v>1</v>
      </c>
      <c r="K34" t="s">
        <v>2</v>
      </c>
    </row>
    <row r="35" spans="2:14">
      <c r="C35" t="str">
        <f>SUBSTITUTE(C25,",","")</f>
        <v>4155</v>
      </c>
      <c r="D35" t="str">
        <f t="shared" ref="D35:J36" si="3">SUBSTITUTE(D25,",","")</f>
        <v>2123</v>
      </c>
      <c r="E35" t="str">
        <f t="shared" si="3"/>
        <v>1034</v>
      </c>
      <c r="F35" t="str">
        <f t="shared" si="3"/>
        <v>1143</v>
      </c>
      <c r="G35" t="str">
        <f t="shared" si="3"/>
        <v>250</v>
      </c>
      <c r="H35" t="str">
        <f t="shared" si="3"/>
        <v>456</v>
      </c>
      <c r="I35" t="str">
        <f t="shared" si="3"/>
        <v>99</v>
      </c>
      <c r="J35" t="str">
        <f t="shared" si="3"/>
        <v>359</v>
      </c>
      <c r="K35">
        <f>SUM(C35+D35)</f>
        <v>6278</v>
      </c>
      <c r="L35">
        <f>SUM(E35+F35)</f>
        <v>2177</v>
      </c>
      <c r="M35">
        <f>SUM(G35+H35)</f>
        <v>706</v>
      </c>
      <c r="N35">
        <f>SUM(I35+J35)</f>
        <v>458</v>
      </c>
    </row>
    <row r="36" spans="2:14">
      <c r="C36" t="str">
        <f>SUBSTITUTE(C26,",","")</f>
        <v>1767</v>
      </c>
      <c r="D36" t="str">
        <f t="shared" si="3"/>
        <v>625</v>
      </c>
      <c r="E36" t="str">
        <f t="shared" si="3"/>
        <v>1774</v>
      </c>
      <c r="F36" t="str">
        <f t="shared" si="3"/>
        <v>834</v>
      </c>
      <c r="G36" t="str">
        <f t="shared" si="3"/>
        <v>829</v>
      </c>
      <c r="H36" t="str">
        <f t="shared" si="3"/>
        <v>613</v>
      </c>
      <c r="I36" t="str">
        <f t="shared" si="3"/>
        <v>960</v>
      </c>
      <c r="J36" t="str">
        <f t="shared" si="3"/>
        <v>1422</v>
      </c>
      <c r="K36">
        <f>SUM(C36+D36)</f>
        <v>2392</v>
      </c>
      <c r="L36">
        <f>SUM(E36+F36)</f>
        <v>2608</v>
      </c>
      <c r="M36">
        <f>SUM(G36+H36)</f>
        <v>1442</v>
      </c>
      <c r="N36">
        <f>SUM(I36+J36)</f>
        <v>2382</v>
      </c>
    </row>
    <row r="38" spans="2:14">
      <c r="C38" t="str">
        <f>SUBSTITUTE(C28,",","")</f>
        <v>5754</v>
      </c>
      <c r="D38" t="str">
        <f t="shared" ref="D38:J39" si="4">SUBSTITUTE(D28,",","")</f>
        <v>2520</v>
      </c>
      <c r="E38" t="str">
        <f t="shared" si="4"/>
        <v>2679</v>
      </c>
      <c r="F38" t="str">
        <f t="shared" si="4"/>
        <v>1784</v>
      </c>
      <c r="G38" t="str">
        <f t="shared" si="4"/>
        <v>1004</v>
      </c>
      <c r="H38" t="str">
        <f t="shared" si="4"/>
        <v>942</v>
      </c>
      <c r="I38" t="str">
        <f t="shared" si="4"/>
        <v>895</v>
      </c>
      <c r="J38" t="str">
        <f t="shared" si="4"/>
        <v>1424</v>
      </c>
      <c r="K38">
        <f t="shared" ref="K38:K42" si="5">SUM(C38+D38)</f>
        <v>8274</v>
      </c>
      <c r="L38">
        <f t="shared" ref="L38:L42" si="6">SUM(E38+F38)</f>
        <v>4463</v>
      </c>
      <c r="M38">
        <f t="shared" ref="M38:M42" si="7">SUM(G38+H38)</f>
        <v>1946</v>
      </c>
      <c r="N38">
        <f t="shared" ref="N38:N42" si="8">SUM(I38+J38)</f>
        <v>2319</v>
      </c>
    </row>
    <row r="39" spans="2:14">
      <c r="C39" t="str">
        <f>SUBSTITUTE(C29,",","")</f>
        <v>168</v>
      </c>
      <c r="D39" t="str">
        <f t="shared" si="4"/>
        <v>228</v>
      </c>
      <c r="E39" t="str">
        <f t="shared" si="4"/>
        <v>129</v>
      </c>
      <c r="F39" t="str">
        <f t="shared" si="4"/>
        <v>193</v>
      </c>
      <c r="G39" t="str">
        <f t="shared" si="4"/>
        <v>75</v>
      </c>
      <c r="H39" t="str">
        <f t="shared" si="4"/>
        <v>127</v>
      </c>
      <c r="I39" t="str">
        <f t="shared" si="4"/>
        <v>164</v>
      </c>
      <c r="J39" t="str">
        <f t="shared" si="4"/>
        <v>357</v>
      </c>
      <c r="K39">
        <f t="shared" si="5"/>
        <v>396</v>
      </c>
      <c r="L39">
        <f t="shared" si="6"/>
        <v>322</v>
      </c>
      <c r="M39">
        <f t="shared" si="7"/>
        <v>202</v>
      </c>
      <c r="N39">
        <f t="shared" si="8"/>
        <v>521</v>
      </c>
    </row>
    <row r="41" spans="2:14">
      <c r="C41" t="str">
        <f>SUBSTITUTE(C31,",","")</f>
        <v>3420</v>
      </c>
      <c r="D41" t="str">
        <f t="shared" ref="D41:J42" si="9">SUBSTITUTE(D31,",","")</f>
        <v>1834</v>
      </c>
      <c r="E41" t="str">
        <f t="shared" si="9"/>
        <v>1345</v>
      </c>
      <c r="F41" t="str">
        <f t="shared" si="9"/>
        <v>1117</v>
      </c>
      <c r="G41" t="str">
        <f t="shared" si="9"/>
        <v>471</v>
      </c>
      <c r="H41" t="str">
        <f t="shared" si="9"/>
        <v>478</v>
      </c>
      <c r="I41" t="str">
        <f t="shared" si="9"/>
        <v>295</v>
      </c>
      <c r="J41" t="str">
        <f t="shared" si="9"/>
        <v>525</v>
      </c>
      <c r="K41">
        <f t="shared" si="5"/>
        <v>5254</v>
      </c>
      <c r="L41">
        <f t="shared" si="6"/>
        <v>2462</v>
      </c>
      <c r="M41">
        <f t="shared" si="7"/>
        <v>949</v>
      </c>
      <c r="N41">
        <f t="shared" si="8"/>
        <v>820</v>
      </c>
    </row>
    <row r="42" spans="2:14">
      <c r="C42" t="str">
        <f>SUBSTITUTE(C32,",","")</f>
        <v>2502</v>
      </c>
      <c r="D42" t="str">
        <f t="shared" si="9"/>
        <v>914</v>
      </c>
      <c r="E42" t="str">
        <f t="shared" si="9"/>
        <v>1463</v>
      </c>
      <c r="F42" t="str">
        <f t="shared" si="9"/>
        <v>860</v>
      </c>
      <c r="G42" t="str">
        <f t="shared" si="9"/>
        <v>608</v>
      </c>
      <c r="H42" t="str">
        <f t="shared" si="9"/>
        <v>591</v>
      </c>
      <c r="I42" t="str">
        <f t="shared" si="9"/>
        <v>764</v>
      </c>
      <c r="J42" t="str">
        <f t="shared" si="9"/>
        <v>1256</v>
      </c>
      <c r="K42">
        <f t="shared" si="5"/>
        <v>3416</v>
      </c>
      <c r="L42">
        <f t="shared" si="6"/>
        <v>2323</v>
      </c>
      <c r="M42">
        <f t="shared" si="7"/>
        <v>1199</v>
      </c>
      <c r="N42">
        <f t="shared" si="8"/>
        <v>2020</v>
      </c>
    </row>
    <row r="44" spans="2:14">
      <c r="B44" t="s">
        <v>3</v>
      </c>
    </row>
    <row r="45" spans="2:14">
      <c r="C45" s="4">
        <f>(C35/K35)</f>
        <v>0.66183497929276836</v>
      </c>
      <c r="D45" s="4">
        <f>(D35/K35)</f>
        <v>0.33816502070723159</v>
      </c>
      <c r="E45" s="4">
        <f>(E35/L35)</f>
        <v>0.47496554892053283</v>
      </c>
      <c r="F45" s="4">
        <f>(F35/L35)</f>
        <v>0.52503445107946711</v>
      </c>
      <c r="G45" s="4">
        <f>(G35/M35)</f>
        <v>0.35410764872521244</v>
      </c>
      <c r="H45" s="4">
        <f>(H35/M35)</f>
        <v>0.6458923512747875</v>
      </c>
      <c r="I45" s="4">
        <f>(I35/N35)</f>
        <v>0.21615720524017468</v>
      </c>
      <c r="J45" s="4">
        <f>(J35/N35)</f>
        <v>0.78384279475982532</v>
      </c>
    </row>
    <row r="46" spans="2:14">
      <c r="C46" s="4">
        <f>(C36/K36)</f>
        <v>0.73871237458193983</v>
      </c>
      <c r="D46" s="4">
        <f>(D36/K36)</f>
        <v>0.26128762541806022</v>
      </c>
      <c r="E46" s="4">
        <f>(E36/L36)</f>
        <v>0.68021472392638038</v>
      </c>
      <c r="F46" s="4">
        <f>(F36/L36)</f>
        <v>0.31978527607361962</v>
      </c>
      <c r="G46" s="4">
        <f>(G36/M36)</f>
        <v>0.57489597780859913</v>
      </c>
      <c r="H46" s="4">
        <f>(H36/M36)</f>
        <v>0.42510402219140081</v>
      </c>
      <c r="I46" s="4">
        <f>(I36/N36)</f>
        <v>0.40302267002518893</v>
      </c>
      <c r="J46" s="4">
        <f>(J36/N36)</f>
        <v>0.59697732997481112</v>
      </c>
    </row>
    <row r="47" spans="2:14">
      <c r="C47" s="4"/>
      <c r="D47" s="4"/>
      <c r="E47" s="4"/>
      <c r="F47" s="4"/>
      <c r="G47" s="4"/>
      <c r="H47" s="4"/>
      <c r="I47" s="4"/>
      <c r="J47" s="4"/>
    </row>
    <row r="48" spans="2:14">
      <c r="C48" s="4">
        <f>(C38/K38)</f>
        <v>0.69543147208121825</v>
      </c>
      <c r="D48" s="4">
        <f>(D38/K38)</f>
        <v>0.30456852791878175</v>
      </c>
      <c r="E48" s="4">
        <f>(E38/L38)</f>
        <v>0.60026887743670176</v>
      </c>
      <c r="F48" s="4">
        <f>(F38/L38)</f>
        <v>0.39973112256329824</v>
      </c>
      <c r="G48" s="4">
        <f>(G38/M38)</f>
        <v>0.51593011305241521</v>
      </c>
      <c r="H48" s="4">
        <f>(H38/M38)</f>
        <v>0.48406988694758479</v>
      </c>
      <c r="I48" s="4">
        <f>(I38/N38)</f>
        <v>0.38594221647261751</v>
      </c>
      <c r="J48" s="4">
        <f>(J38/N38)</f>
        <v>0.61405778352738249</v>
      </c>
    </row>
    <row r="49" spans="2:13">
      <c r="C49" s="4">
        <f t="shared" ref="C49:C52" si="10">(C39/K39)</f>
        <v>0.42424242424242425</v>
      </c>
      <c r="D49" s="4">
        <f t="shared" ref="D49:E49" si="11">(D39/K39)</f>
        <v>0.5757575757575758</v>
      </c>
      <c r="E49" s="4">
        <f t="shared" si="11"/>
        <v>0.40062111801242234</v>
      </c>
      <c r="F49" s="4">
        <f t="shared" ref="F49:G49" si="12">(F39/L39)</f>
        <v>0.59937888198757761</v>
      </c>
      <c r="G49" s="4">
        <f t="shared" si="12"/>
        <v>0.37128712871287128</v>
      </c>
      <c r="H49" s="4">
        <f t="shared" ref="H49:I49" si="13">(H39/M39)</f>
        <v>0.62871287128712872</v>
      </c>
      <c r="I49" s="4">
        <f t="shared" si="13"/>
        <v>0.31477927063339733</v>
      </c>
      <c r="J49" s="4">
        <f t="shared" ref="J49:J52" si="14">(J39/N39)</f>
        <v>0.68522072936660272</v>
      </c>
      <c r="M49" s="8"/>
    </row>
    <row r="50" spans="2:13">
      <c r="C50" s="4"/>
      <c r="D50" s="4"/>
      <c r="E50" s="4"/>
      <c r="F50" s="4"/>
      <c r="G50" s="4"/>
      <c r="H50" s="4"/>
      <c r="I50" s="4"/>
      <c r="J50" s="4"/>
    </row>
    <row r="51" spans="2:13">
      <c r="C51" s="4">
        <f t="shared" si="10"/>
        <v>0.65093262276360864</v>
      </c>
      <c r="D51" s="4">
        <f t="shared" ref="D51:E51" si="15">(D41/K41)</f>
        <v>0.34906737723639131</v>
      </c>
      <c r="E51" s="4">
        <f t="shared" si="15"/>
        <v>0.54630381803411865</v>
      </c>
      <c r="F51" s="4">
        <f t="shared" ref="F51:G51" si="16">(F41/L41)</f>
        <v>0.45369618196588141</v>
      </c>
      <c r="G51" s="4">
        <f t="shared" si="16"/>
        <v>0.49631190727081137</v>
      </c>
      <c r="H51" s="4">
        <f t="shared" ref="H51:I51" si="17">(H41/M41)</f>
        <v>0.50368809272918857</v>
      </c>
      <c r="I51" s="4">
        <f t="shared" si="17"/>
        <v>0.3597560975609756</v>
      </c>
      <c r="J51" s="4">
        <f t="shared" si="14"/>
        <v>0.6402439024390244</v>
      </c>
    </row>
    <row r="52" spans="2:13">
      <c r="C52" s="4">
        <f t="shared" si="10"/>
        <v>0.73243559718969553</v>
      </c>
      <c r="D52" s="4">
        <f t="shared" ref="D52:E52" si="18">(D42/K42)</f>
        <v>0.26756440281030447</v>
      </c>
      <c r="E52" s="4">
        <f t="shared" si="18"/>
        <v>0.62978906586310801</v>
      </c>
      <c r="F52" s="4">
        <f t="shared" ref="F52:G52" si="19">(F42/L42)</f>
        <v>0.37021093413689193</v>
      </c>
      <c r="G52" s="4">
        <f t="shared" si="19"/>
        <v>0.50708924103419517</v>
      </c>
      <c r="H52" s="4">
        <f t="shared" ref="H52:I52" si="20">(H42/M42)</f>
        <v>0.49291075896580483</v>
      </c>
      <c r="I52" s="4">
        <f t="shared" si="20"/>
        <v>0.37821782178217822</v>
      </c>
      <c r="J52" s="4">
        <f t="shared" si="14"/>
        <v>0.62178217821782178</v>
      </c>
    </row>
    <row r="54" spans="2:13">
      <c r="B54" t="s">
        <v>4</v>
      </c>
    </row>
    <row r="55" spans="2:13">
      <c r="B55" t="str">
        <f>B14</f>
        <v>Mechanical ventilation</v>
      </c>
    </row>
    <row r="56" spans="2:13">
      <c r="B56" t="str">
        <f>B15</f>
        <v>  0</v>
      </c>
      <c r="C56" t="str">
        <f>CONCATENATE(C25," (",ROUND(C45*100,1),"%)")</f>
        <v>4,155 (66.2%)</v>
      </c>
      <c r="D56" t="str">
        <f t="shared" ref="D56:J56" si="21">CONCATENATE(D25," (",ROUND(D45*100,1),"%)")</f>
        <v>2,123 (33.8%)</v>
      </c>
      <c r="E56" t="str">
        <f t="shared" si="21"/>
        <v>1,034 (47.5%)</v>
      </c>
      <c r="F56" t="str">
        <f t="shared" si="21"/>
        <v>1,143 (52.5%)</v>
      </c>
      <c r="G56" t="str">
        <f t="shared" si="21"/>
        <v>250 (35.4%)</v>
      </c>
      <c r="H56" t="str">
        <f t="shared" si="21"/>
        <v>456 (64.6%)</v>
      </c>
      <c r="I56" t="str">
        <f t="shared" si="21"/>
        <v>99 (21.6%)</v>
      </c>
      <c r="J56" t="str">
        <f t="shared" si="21"/>
        <v>359 (78.4%)</v>
      </c>
    </row>
    <row r="57" spans="2:13">
      <c r="B57" t="str">
        <f t="shared" ref="B57:B63" si="22">B16</f>
        <v>  1</v>
      </c>
      <c r="C57" t="str">
        <f t="shared" ref="C57:J57" si="23">CONCATENATE(C26," (",ROUND(C46*100,1),"%)")</f>
        <v>1,767 (73.9%)</v>
      </c>
      <c r="D57" t="str">
        <f t="shared" si="23"/>
        <v>625 (26.1%)</v>
      </c>
      <c r="E57" t="str">
        <f t="shared" si="23"/>
        <v>1,774 (68%)</v>
      </c>
      <c r="F57" t="str">
        <f t="shared" si="23"/>
        <v>834 (32%)</v>
      </c>
      <c r="G57" t="str">
        <f t="shared" si="23"/>
        <v>829 (57.5%)</v>
      </c>
      <c r="H57" t="str">
        <f t="shared" si="23"/>
        <v>613 (42.5%)</v>
      </c>
      <c r="I57" t="str">
        <f t="shared" si="23"/>
        <v>960 (40.3%)</v>
      </c>
      <c r="J57" t="str">
        <f t="shared" si="23"/>
        <v>1,422 (59.7%)</v>
      </c>
    </row>
    <row r="58" spans="2:13">
      <c r="B58" t="str">
        <f t="shared" si="22"/>
        <v>Renal replacement therapy</v>
      </c>
    </row>
    <row r="59" spans="2:13">
      <c r="B59" t="str">
        <f t="shared" si="22"/>
        <v>  0</v>
      </c>
      <c r="C59" t="str">
        <f t="shared" ref="C59:J59" si="24">CONCATENATE(C28," (",ROUND(C48*100,1),"%)")</f>
        <v>5,754 (69.5%)</v>
      </c>
      <c r="D59" t="str">
        <f t="shared" si="24"/>
        <v>2,520 (30.5%)</v>
      </c>
      <c r="E59" t="str">
        <f t="shared" si="24"/>
        <v>2,679 (60%)</v>
      </c>
      <c r="F59" t="str">
        <f t="shared" si="24"/>
        <v>1,784 (40%)</v>
      </c>
      <c r="G59" t="str">
        <f t="shared" si="24"/>
        <v>1,004 (51.6%)</v>
      </c>
      <c r="H59" t="str">
        <f t="shared" si="24"/>
        <v>942 (48.4%)</v>
      </c>
      <c r="I59" t="str">
        <f t="shared" si="24"/>
        <v>895 (38.6%)</v>
      </c>
      <c r="J59" t="str">
        <f t="shared" si="24"/>
        <v>1,424 (61.4%)</v>
      </c>
    </row>
    <row r="60" spans="2:13">
      <c r="B60" t="str">
        <f t="shared" si="22"/>
        <v>  1</v>
      </c>
      <c r="C60" t="str">
        <f t="shared" ref="C60:J60" si="25">CONCATENATE(C29," (",ROUND(C49*100,1),"%)")</f>
        <v>168 (42.4%)</v>
      </c>
      <c r="D60" t="str">
        <f t="shared" si="25"/>
        <v>228 (57.6%)</v>
      </c>
      <c r="E60" t="str">
        <f t="shared" si="25"/>
        <v>129 (40.1%)</v>
      </c>
      <c r="F60" t="str">
        <f t="shared" si="25"/>
        <v>193 (59.9%)</v>
      </c>
      <c r="G60" t="str">
        <f t="shared" si="25"/>
        <v>75 (37.1%)</v>
      </c>
      <c r="H60" t="str">
        <f t="shared" si="25"/>
        <v>127 (62.9%)</v>
      </c>
      <c r="I60" t="str">
        <f t="shared" si="25"/>
        <v>164 (31.5%)</v>
      </c>
      <c r="J60" t="str">
        <f t="shared" si="25"/>
        <v>357 (68.5%)</v>
      </c>
    </row>
    <row r="61" spans="2:13">
      <c r="B61" t="str">
        <f t="shared" si="22"/>
        <v>Vasopressor</v>
      </c>
    </row>
    <row r="62" spans="2:13">
      <c r="B62" t="str">
        <f t="shared" si="22"/>
        <v>  0</v>
      </c>
      <c r="C62" t="str">
        <f t="shared" ref="C62:J62" si="26">CONCATENATE(C31," (",ROUND(C51*100,1),"%)")</f>
        <v>3,420 (65.1%)</v>
      </c>
      <c r="D62" t="str">
        <f t="shared" si="26"/>
        <v>1,834 (34.9%)</v>
      </c>
      <c r="E62" t="str">
        <f t="shared" si="26"/>
        <v>1,345 (54.6%)</v>
      </c>
      <c r="F62" t="str">
        <f t="shared" si="26"/>
        <v>1,117 (45.4%)</v>
      </c>
      <c r="G62" t="str">
        <f t="shared" si="26"/>
        <v>471 (49.6%)</v>
      </c>
      <c r="H62" t="str">
        <f t="shared" si="26"/>
        <v>478 (50.4%)</v>
      </c>
      <c r="I62" t="str">
        <f t="shared" si="26"/>
        <v>295 (36%)</v>
      </c>
      <c r="J62" t="str">
        <f t="shared" si="26"/>
        <v>525 (64%)</v>
      </c>
    </row>
    <row r="63" spans="2:13">
      <c r="B63" t="str">
        <f t="shared" si="22"/>
        <v>  1</v>
      </c>
      <c r="C63" t="str">
        <f t="shared" ref="C63:J63" si="27">CONCATENATE(C32," (",ROUND(C52*100,1),"%)")</f>
        <v>2,502 (73.2%)</v>
      </c>
      <c r="D63" t="str">
        <f t="shared" si="27"/>
        <v>914 (26.8%)</v>
      </c>
      <c r="E63" t="str">
        <f t="shared" si="27"/>
        <v>1,463 (63%)</v>
      </c>
      <c r="F63" t="str">
        <f t="shared" si="27"/>
        <v>860 (37%)</v>
      </c>
      <c r="G63" t="str">
        <f t="shared" si="27"/>
        <v>608 (50.7%)</v>
      </c>
      <c r="H63" t="str">
        <f t="shared" si="27"/>
        <v>591 (49.3%)</v>
      </c>
      <c r="I63" t="str">
        <f t="shared" si="27"/>
        <v>764 (37.8%)</v>
      </c>
      <c r="J63" t="str">
        <f t="shared" si="27"/>
        <v>1,256 (62.2%)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2023-03-24T01:35:13Z</dcterms:created>
  <dcterms:modified xsi:type="dcterms:W3CDTF">2023-03-30T19:21:42Z</dcterms:modified>
</cp:coreProperties>
</file>