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B0B4A4AF-0ED7-4C5D-80AF-4709C755C64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TMLE" sheetId="1" r:id="rId1"/>
    <sheet name="temp" sheetId="3" r:id="rId2"/>
    <sheet name="table_4" sheetId="2" r:id="rId3"/>
    <sheet name="Sheet1" sheetId="7" r:id="rId4"/>
  </sheets>
  <definedNames>
    <definedName name="_xlnm._FilterDatabase" localSheetId="1" hidden="1">temp!$A$1:$L$121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7" l="1"/>
  <c r="T14" i="7"/>
  <c r="S15" i="7"/>
  <c r="S14" i="7"/>
  <c r="P15" i="7"/>
  <c r="P14" i="7"/>
  <c r="O15" i="7"/>
  <c r="O14" i="7"/>
  <c r="L15" i="7"/>
  <c r="L14" i="7"/>
  <c r="K15" i="7"/>
  <c r="K14" i="7"/>
  <c r="H15" i="7"/>
  <c r="H14" i="7"/>
  <c r="G15" i="7"/>
  <c r="G14" i="7"/>
  <c r="D15" i="7"/>
  <c r="C15" i="7"/>
  <c r="D14" i="7"/>
  <c r="C14" i="7"/>
  <c r="T10" i="7"/>
  <c r="T9" i="7"/>
  <c r="S10" i="7"/>
  <c r="S9" i="7"/>
  <c r="P10" i="7"/>
  <c r="P9" i="7"/>
  <c r="O10" i="7"/>
  <c r="O9" i="7"/>
  <c r="L10" i="7"/>
  <c r="L9" i="7"/>
  <c r="K10" i="7"/>
  <c r="K9" i="7"/>
  <c r="H10" i="7"/>
  <c r="H9" i="7"/>
  <c r="G10" i="7"/>
  <c r="G9" i="7"/>
  <c r="D10" i="7"/>
  <c r="D9" i="7"/>
  <c r="C10" i="7"/>
  <c r="C9" i="7"/>
  <c r="T5" i="7"/>
  <c r="T4" i="7"/>
  <c r="S5" i="7"/>
  <c r="S4" i="7"/>
  <c r="P5" i="7"/>
  <c r="P4" i="7"/>
  <c r="O5" i="7"/>
  <c r="O4" i="7"/>
  <c r="L5" i="7"/>
  <c r="L4" i="7"/>
  <c r="K5" i="7"/>
  <c r="K4" i="7"/>
  <c r="H5" i="7"/>
  <c r="G5" i="7"/>
  <c r="H4" i="7"/>
  <c r="G4" i="7"/>
  <c r="D5" i="7"/>
  <c r="C5" i="7"/>
  <c r="D4" i="7"/>
  <c r="C4" i="7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2" i="3"/>
  <c r="L3" i="3"/>
  <c r="L4" i="3"/>
  <c r="L5" i="3"/>
  <c r="L6" i="3"/>
  <c r="L7" i="3"/>
  <c r="S2" i="7"/>
  <c r="O2" i="7"/>
  <c r="K2" i="7"/>
  <c r="G2" i="7"/>
  <c r="C2" i="7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I96" i="3" l="1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G116" i="3"/>
  <c r="E115" i="3"/>
  <c r="H113" i="3"/>
  <c r="G112" i="3"/>
  <c r="E111" i="3"/>
  <c r="H109" i="3"/>
  <c r="G108" i="3"/>
  <c r="E107" i="3"/>
  <c r="H105" i="3"/>
  <c r="G104" i="3"/>
  <c r="E103" i="3"/>
  <c r="H101" i="3"/>
  <c r="G100" i="3"/>
  <c r="E99" i="3"/>
  <c r="H97" i="3"/>
  <c r="G96" i="3"/>
  <c r="E95" i="3"/>
  <c r="H93" i="3"/>
  <c r="G92" i="3"/>
  <c r="E91" i="3"/>
  <c r="H89" i="3"/>
  <c r="G88" i="3"/>
  <c r="E87" i="3"/>
  <c r="H85" i="3"/>
  <c r="G84" i="3"/>
  <c r="E83" i="3"/>
  <c r="H81" i="3"/>
  <c r="G80" i="3"/>
  <c r="E79" i="3"/>
  <c r="H77" i="3"/>
  <c r="G76" i="3"/>
  <c r="E75" i="3"/>
  <c r="H73" i="3"/>
  <c r="G72" i="3"/>
  <c r="E71" i="3"/>
  <c r="H69" i="3"/>
  <c r="G68" i="3"/>
  <c r="E67" i="3"/>
  <c r="H65" i="3"/>
  <c r="G64" i="3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I48" i="3"/>
  <c r="G47" i="3"/>
  <c r="J44" i="3"/>
  <c r="G39" i="3"/>
  <c r="J36" i="3"/>
  <c r="G31" i="3"/>
  <c r="J28" i="3"/>
  <c r="G23" i="3"/>
  <c r="J20" i="3"/>
  <c r="G15" i="3"/>
  <c r="J12" i="3"/>
  <c r="G7" i="3"/>
  <c r="J4" i="3"/>
  <c r="E8" i="2" l="1" a="1"/>
  <c r="E8" i="2" s="1"/>
  <c r="E16" i="2" a="1"/>
  <c r="E16" i="2" s="1"/>
  <c r="E9" i="2" l="1" a="1"/>
  <c r="E9" i="2" s="1"/>
  <c r="E10" i="2" a="1"/>
  <c r="E10" i="2" s="1"/>
  <c r="E15" i="2" a="1"/>
  <c r="E15" i="2" s="1"/>
  <c r="E13" i="2" a="1"/>
  <c r="E13" i="2" s="1"/>
  <c r="E11" i="2" a="1"/>
  <c r="E11" i="2" s="1"/>
  <c r="E14" i="2" a="1"/>
  <c r="E14" i="2" s="1"/>
  <c r="E12" i="2" a="1"/>
  <c r="E12" i="2" s="1"/>
  <c r="E5" i="2" a="1"/>
  <c r="E5" i="2" s="1"/>
  <c r="E7" i="2" a="1"/>
  <c r="E7" i="2" s="1"/>
  <c r="E6" i="2" a="1"/>
  <c r="E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<sst xmlns="http://schemas.openxmlformats.org/spreadsheetml/2006/main" count="374" uniqueCount="52">
  <si>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</si>
  <si>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</si>
  <si>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</si>
  <si>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</si>
  <si>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</si>
  <si>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</si>
  <si>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</si>
  <si>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</si>
  <si>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</si>
  <si>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</si>
  <si>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</si>
  <si>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</si>
  <si>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</si>
  <si>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</si>
  <si>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</si>
  <si>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</si>
  <si>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</si>
  <si>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</si>
  <si>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</si>
  <si>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MIMIC</t>
  </si>
  <si>
    <t>Race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</si>
  <si>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</si>
  <si>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</si>
  <si>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</si>
  <si>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</si>
  <si>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</si>
  <si>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</si>
  <si>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</si>
  <si>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</si>
  <si>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</si>
  <si>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</si>
  <si>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</si>
  <si>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</si>
  <si>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>No
Ventilation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</si>
  <si>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</si>
  <si>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</si>
  <si>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</si>
  <si>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</si>
  <si>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</si>
  <si>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</si>
  <si>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</si>
  <si>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</si>
  <si>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</si>
  <si>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</si>
  <si>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</si>
  <si>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MIMIC_eICU</t>
  </si>
  <si>
    <t>Non-White</t>
  </si>
  <si>
    <t xml:space="preserve">ATE </t>
  </si>
  <si>
    <t>Non-Ventilation</t>
  </si>
  <si>
    <t>Non-RRT</t>
  </si>
  <si>
    <t>Non-Vasopressor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</si>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</sst>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2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" fontId="22" fillId="0" borderId="10" xfId="0" applyNumberFormat="1" applyFont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ySplit="1" topLeftCell="A2" activePane="bottomLeft" state="frozen"/>
      <selection activeCell="B29" sqref="B29"/>
      <selection pane="bottomLeft" activeCell="O14" sqref="O14"/>
    </sheetView>
  </sheetViews>
  <sheetFormatPr defaultRowHeight="14.4" x14ac:dyDescent="0.3"/>
  <sheetData>
    <row r="1" spans="1:12" s="7" customForma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>
        <v>1</v>
      </c>
      <c r="B2" t="s">
        <v>45</v>
      </c>
      <c r="C2" t="s">
        <v>12</v>
      </c>
      <c r="D2" t="s">
        <v>13</v>
      </c>
      <c r="E2">
        <v>0</v>
      </c>
      <c r="F2">
        <v>100</v>
      </c>
      <c r="G2">
        <v>0.267581013849996</v>
      </c>
      <c r="H2">
        <v>5.1334802541377804E-3</v>
      </c>
      <c r="I2">
        <v>0</v>
      </c>
      <c r="J2">
        <v>0.25751957743653803</v>
      </c>
      <c r="K2">
        <v>0.27764245026345302</v>
      </c>
      <c r="L2">
        <v>64971</v>
      </c>
    </row>
    <row r="3" spans="1:12" x14ac:dyDescent="0.3">
      <c r="A3">
        <v>2</v>
      </c>
      <c r="B3" t="s">
        <v>45</v>
      </c>
      <c r="C3" t="s">
        <v>12</v>
      </c>
      <c r="D3" t="s">
        <v>13</v>
      </c>
      <c r="E3">
        <v>0</v>
      </c>
      <c r="F3">
        <v>5</v>
      </c>
      <c r="G3">
        <v>0.20160501076547299</v>
      </c>
      <c r="H3">
        <v>5.6130277675092198E-3</v>
      </c>
      <c r="I3" s="1">
        <v>1.63829665640852E-282</v>
      </c>
      <c r="J3">
        <v>0.19060367849693199</v>
      </c>
      <c r="K3">
        <v>0.21260634303401399</v>
      </c>
      <c r="L3">
        <v>38918</v>
      </c>
    </row>
    <row r="4" spans="1:12" x14ac:dyDescent="0.3">
      <c r="A4">
        <v>3</v>
      </c>
      <c r="B4" t="s">
        <v>45</v>
      </c>
      <c r="C4" t="s">
        <v>12</v>
      </c>
      <c r="D4" t="s">
        <v>13</v>
      </c>
      <c r="E4">
        <v>6</v>
      </c>
      <c r="F4">
        <v>10</v>
      </c>
      <c r="G4">
        <v>0.38909599254423</v>
      </c>
      <c r="H4">
        <v>1.0524722768977901E-2</v>
      </c>
      <c r="I4" s="1">
        <v>3.5128897251377402E-299</v>
      </c>
      <c r="J4">
        <v>0.368467914969765</v>
      </c>
      <c r="K4">
        <v>0.40972407011869599</v>
      </c>
      <c r="L4">
        <v>20375</v>
      </c>
    </row>
    <row r="5" spans="1:12" x14ac:dyDescent="0.3">
      <c r="A5">
        <v>4</v>
      </c>
      <c r="B5" t="s">
        <v>45</v>
      </c>
      <c r="C5" t="s">
        <v>12</v>
      </c>
      <c r="D5" t="s">
        <v>13</v>
      </c>
      <c r="E5">
        <v>11</v>
      </c>
      <c r="F5">
        <v>15</v>
      </c>
      <c r="G5">
        <v>0.68023255813942496</v>
      </c>
      <c r="H5">
        <v>3.5565208788707697E-2</v>
      </c>
      <c r="I5" s="1">
        <v>1.5238289820205599E-81</v>
      </c>
      <c r="J5">
        <v>0.61052602981091098</v>
      </c>
      <c r="K5">
        <v>0.74993908646794005</v>
      </c>
      <c r="L5">
        <v>4963</v>
      </c>
    </row>
    <row r="6" spans="1:12" x14ac:dyDescent="0.3">
      <c r="A6">
        <v>5</v>
      </c>
      <c r="B6" t="s">
        <v>45</v>
      </c>
      <c r="C6" t="s">
        <v>12</v>
      </c>
      <c r="D6" t="s">
        <v>13</v>
      </c>
      <c r="E6">
        <v>16</v>
      </c>
      <c r="F6">
        <v>100</v>
      </c>
      <c r="G6">
        <v>0.79999999999999605</v>
      </c>
      <c r="H6">
        <v>0.126579654597442</v>
      </c>
      <c r="I6" s="1">
        <v>2.6134164840618701E-10</v>
      </c>
      <c r="J6">
        <v>0.55190843581349003</v>
      </c>
      <c r="K6">
        <v>1</v>
      </c>
      <c r="L6">
        <v>715</v>
      </c>
    </row>
    <row r="7" spans="1:12" x14ac:dyDescent="0.3">
      <c r="A7">
        <v>6</v>
      </c>
      <c r="B7" t="s">
        <v>45</v>
      </c>
      <c r="C7" t="s">
        <v>12</v>
      </c>
      <c r="D7" t="s">
        <v>14</v>
      </c>
      <c r="E7">
        <v>0</v>
      </c>
      <c r="F7">
        <v>100</v>
      </c>
      <c r="G7">
        <v>0.37417155841713101</v>
      </c>
      <c r="H7">
        <v>6.6589889320234101E-3</v>
      </c>
      <c r="I7">
        <v>0</v>
      </c>
      <c r="J7">
        <v>0.36112017993691398</v>
      </c>
      <c r="K7">
        <v>0.38722293689734799</v>
      </c>
      <c r="L7">
        <v>64971</v>
      </c>
    </row>
    <row r="8" spans="1:12" x14ac:dyDescent="0.3">
      <c r="A8">
        <v>7</v>
      </c>
      <c r="B8" t="s">
        <v>45</v>
      </c>
      <c r="C8" t="s">
        <v>12</v>
      </c>
      <c r="D8" t="s">
        <v>14</v>
      </c>
      <c r="E8">
        <v>0</v>
      </c>
      <c r="F8">
        <v>5</v>
      </c>
      <c r="G8">
        <v>0.233497536946326</v>
      </c>
      <c r="H8">
        <v>9.3897815781120407E-3</v>
      </c>
      <c r="I8" s="1">
        <v>1.68523980579514E-136</v>
      </c>
      <c r="J8">
        <v>0.21509390323052799</v>
      </c>
      <c r="K8">
        <v>0.25190117066212298</v>
      </c>
      <c r="L8">
        <v>38918</v>
      </c>
    </row>
    <row r="9" spans="1:12" x14ac:dyDescent="0.3">
      <c r="A9">
        <v>8</v>
      </c>
      <c r="B9" t="s">
        <v>45</v>
      </c>
      <c r="C9" t="s">
        <v>12</v>
      </c>
      <c r="D9" t="s">
        <v>14</v>
      </c>
      <c r="E9">
        <v>6</v>
      </c>
      <c r="F9">
        <v>10</v>
      </c>
      <c r="G9">
        <v>0.38914443422261102</v>
      </c>
      <c r="H9">
        <v>1.0456962900129801E-2</v>
      </c>
      <c r="I9" s="1">
        <v>4.0661203346100198E-303</v>
      </c>
      <c r="J9">
        <v>0.368649163550685</v>
      </c>
      <c r="K9">
        <v>0.40963970489453699</v>
      </c>
      <c r="L9">
        <v>20375</v>
      </c>
    </row>
    <row r="10" spans="1:12" x14ac:dyDescent="0.3">
      <c r="A10">
        <v>9</v>
      </c>
      <c r="B10" t="s">
        <v>45</v>
      </c>
      <c r="C10" t="s">
        <v>12</v>
      </c>
      <c r="D10" t="s">
        <v>14</v>
      </c>
      <c r="E10">
        <v>11</v>
      </c>
      <c r="F10">
        <v>15</v>
      </c>
      <c r="G10">
        <v>0.592190889370934</v>
      </c>
      <c r="H10">
        <v>1.6185928586388301E-2</v>
      </c>
      <c r="I10" s="1">
        <v>4.6424482670517398E-293</v>
      </c>
      <c r="J10">
        <v>0.56046705228527505</v>
      </c>
      <c r="K10">
        <v>0.62391472645659196</v>
      </c>
      <c r="L10">
        <v>4963</v>
      </c>
    </row>
    <row r="11" spans="1:12" x14ac:dyDescent="0.3">
      <c r="A11">
        <v>10</v>
      </c>
      <c r="B11" t="s">
        <v>45</v>
      </c>
      <c r="C11" t="s">
        <v>12</v>
      </c>
      <c r="D11" t="s">
        <v>14</v>
      </c>
      <c r="E11">
        <v>16</v>
      </c>
      <c r="F11">
        <v>100</v>
      </c>
      <c r="G11">
        <v>0.70967741935451301</v>
      </c>
      <c r="H11">
        <v>3.6484547747652099E-2</v>
      </c>
      <c r="I11" s="1">
        <v>2.8329592146442998E-84</v>
      </c>
      <c r="J11">
        <v>0.63816901977688301</v>
      </c>
      <c r="K11">
        <v>0.78118581893214301</v>
      </c>
      <c r="L11">
        <v>715</v>
      </c>
    </row>
    <row r="12" spans="1:12" x14ac:dyDescent="0.3">
      <c r="A12">
        <v>11</v>
      </c>
      <c r="B12" t="s">
        <v>45</v>
      </c>
      <c r="C12" t="s">
        <v>12</v>
      </c>
      <c r="D12" t="s">
        <v>15</v>
      </c>
      <c r="E12">
        <v>0</v>
      </c>
      <c r="F12">
        <v>100</v>
      </c>
      <c r="G12">
        <v>0.24568234002249301</v>
      </c>
      <c r="H12">
        <v>2.48335030278921E-3</v>
      </c>
      <c r="I12">
        <v>0</v>
      </c>
      <c r="J12">
        <v>0.24081506286803001</v>
      </c>
      <c r="K12">
        <v>0.25054961717695701</v>
      </c>
      <c r="L12">
        <v>64971</v>
      </c>
    </row>
    <row r="13" spans="1:12" x14ac:dyDescent="0.3">
      <c r="A13">
        <v>12</v>
      </c>
      <c r="B13" t="s">
        <v>45</v>
      </c>
      <c r="C13" t="s">
        <v>12</v>
      </c>
      <c r="D13" t="s">
        <v>15</v>
      </c>
      <c r="E13">
        <v>0</v>
      </c>
      <c r="F13">
        <v>5</v>
      </c>
      <c r="G13">
        <v>0.1900789579337</v>
      </c>
      <c r="H13">
        <v>2.6206269088848901E-3</v>
      </c>
      <c r="I13">
        <v>0</v>
      </c>
      <c r="J13">
        <v>0.184942623575369</v>
      </c>
      <c r="K13">
        <v>0.195215292292031</v>
      </c>
      <c r="L13">
        <v>38918</v>
      </c>
    </row>
    <row r="14" spans="1:12" x14ac:dyDescent="0.3">
      <c r="A14">
        <v>13</v>
      </c>
      <c r="B14" t="s">
        <v>45</v>
      </c>
      <c r="C14" t="s">
        <v>12</v>
      </c>
      <c r="D14" t="s">
        <v>15</v>
      </c>
      <c r="E14">
        <v>6</v>
      </c>
      <c r="F14">
        <v>10</v>
      </c>
      <c r="G14">
        <v>0.38253012048186902</v>
      </c>
      <c r="H14">
        <v>5.8206659411506496E-3</v>
      </c>
      <c r="I14">
        <v>0</v>
      </c>
      <c r="J14">
        <v>0.37112182487117401</v>
      </c>
      <c r="K14">
        <v>0.39393841609256303</v>
      </c>
      <c r="L14">
        <v>20375</v>
      </c>
    </row>
    <row r="15" spans="1:12" x14ac:dyDescent="0.3">
      <c r="A15">
        <v>14</v>
      </c>
      <c r="B15" t="s">
        <v>45</v>
      </c>
      <c r="C15" t="s">
        <v>12</v>
      </c>
      <c r="D15" t="s">
        <v>15</v>
      </c>
      <c r="E15">
        <v>11</v>
      </c>
      <c r="F15">
        <v>15</v>
      </c>
      <c r="G15">
        <v>0.67874015748023198</v>
      </c>
      <c r="H15">
        <v>1.8532622883856702E-2</v>
      </c>
      <c r="I15" s="1">
        <v>1.1838617597897701E-293</v>
      </c>
      <c r="J15">
        <v>0.64241688408881004</v>
      </c>
      <c r="K15">
        <v>0.71506343087165403</v>
      </c>
      <c r="L15">
        <v>4963</v>
      </c>
    </row>
    <row r="16" spans="1:12" x14ac:dyDescent="0.3">
      <c r="A16">
        <v>15</v>
      </c>
      <c r="B16" t="s">
        <v>45</v>
      </c>
      <c r="C16" t="s">
        <v>12</v>
      </c>
      <c r="D16" t="s">
        <v>15</v>
      </c>
      <c r="E16">
        <v>16</v>
      </c>
      <c r="F16">
        <v>100</v>
      </c>
      <c r="G16">
        <v>0.88888888869718297</v>
      </c>
      <c r="H16">
        <v>6.0523566742933799E-2</v>
      </c>
      <c r="I16" s="1">
        <v>7.8491291280456599E-49</v>
      </c>
      <c r="J16">
        <v>0.77026487766512697</v>
      </c>
      <c r="K16">
        <v>1</v>
      </c>
      <c r="L16">
        <v>715</v>
      </c>
    </row>
    <row r="17" spans="1:12" x14ac:dyDescent="0.3">
      <c r="A17">
        <v>16</v>
      </c>
      <c r="B17" t="s">
        <v>45</v>
      </c>
      <c r="C17" t="s">
        <v>12</v>
      </c>
      <c r="D17" t="s">
        <v>16</v>
      </c>
      <c r="E17">
        <v>0</v>
      </c>
      <c r="F17">
        <v>100</v>
      </c>
      <c r="G17">
        <v>0.34636519232492002</v>
      </c>
      <c r="H17">
        <v>3.1933167537723899E-3</v>
      </c>
      <c r="I17">
        <v>0</v>
      </c>
      <c r="J17">
        <v>0.34010640649629797</v>
      </c>
      <c r="K17">
        <v>0.35262397815354202</v>
      </c>
      <c r="L17">
        <v>64971</v>
      </c>
    </row>
    <row r="18" spans="1:12" x14ac:dyDescent="0.3">
      <c r="A18">
        <v>17</v>
      </c>
      <c r="B18" t="s">
        <v>45</v>
      </c>
      <c r="C18" t="s">
        <v>12</v>
      </c>
      <c r="D18" t="s">
        <v>16</v>
      </c>
      <c r="E18">
        <v>0</v>
      </c>
      <c r="F18">
        <v>5</v>
      </c>
      <c r="G18">
        <v>0.226660969878414</v>
      </c>
      <c r="H18">
        <v>4.3270767396595602E-3</v>
      </c>
      <c r="I18">
        <v>0</v>
      </c>
      <c r="J18">
        <v>0.21818005531033999</v>
      </c>
      <c r="K18">
        <v>0.23514188444648801</v>
      </c>
      <c r="L18">
        <v>38918</v>
      </c>
    </row>
    <row r="19" spans="1:12" x14ac:dyDescent="0.3">
      <c r="A19">
        <v>18</v>
      </c>
      <c r="B19" t="s">
        <v>45</v>
      </c>
      <c r="C19" t="s">
        <v>12</v>
      </c>
      <c r="D19" t="s">
        <v>16</v>
      </c>
      <c r="E19">
        <v>6</v>
      </c>
      <c r="F19">
        <v>10</v>
      </c>
      <c r="G19">
        <v>0.36287570186062301</v>
      </c>
      <c r="H19">
        <v>5.0453004043894897E-3</v>
      </c>
      <c r="I19">
        <v>0</v>
      </c>
      <c r="J19">
        <v>0.35298709477683399</v>
      </c>
      <c r="K19">
        <v>0.37276430894441098</v>
      </c>
      <c r="L19">
        <v>20375</v>
      </c>
    </row>
    <row r="20" spans="1:12" x14ac:dyDescent="0.3">
      <c r="A20">
        <v>19</v>
      </c>
      <c r="B20" t="s">
        <v>45</v>
      </c>
      <c r="C20" t="s">
        <v>12</v>
      </c>
      <c r="D20" t="s">
        <v>16</v>
      </c>
      <c r="E20">
        <v>11</v>
      </c>
      <c r="F20">
        <v>15</v>
      </c>
      <c r="G20">
        <v>0.58317872603586796</v>
      </c>
      <c r="H20">
        <v>8.6706074500802199E-3</v>
      </c>
      <c r="I20">
        <v>0</v>
      </c>
      <c r="J20">
        <v>0.56618464770962595</v>
      </c>
      <c r="K20">
        <v>0.60017280436210996</v>
      </c>
      <c r="L20">
        <v>4963</v>
      </c>
    </row>
    <row r="21" spans="1:12" x14ac:dyDescent="0.3">
      <c r="A21">
        <v>20</v>
      </c>
      <c r="B21" t="s">
        <v>45</v>
      </c>
      <c r="C21" t="s">
        <v>12</v>
      </c>
      <c r="D21" t="s">
        <v>16</v>
      </c>
      <c r="E21">
        <v>16</v>
      </c>
      <c r="F21">
        <v>100</v>
      </c>
      <c r="G21">
        <v>0.73804971319255697</v>
      </c>
      <c r="H21">
        <v>1.9240011079553001E-2</v>
      </c>
      <c r="I21">
        <v>0</v>
      </c>
      <c r="J21">
        <v>0.70033998441448098</v>
      </c>
      <c r="K21">
        <v>0.77575944197063196</v>
      </c>
      <c r="L21">
        <v>715</v>
      </c>
    </row>
    <row r="22" spans="1:12" x14ac:dyDescent="0.3">
      <c r="A22">
        <v>21</v>
      </c>
      <c r="B22" t="s">
        <v>45</v>
      </c>
      <c r="C22" t="s">
        <v>17</v>
      </c>
      <c r="D22" t="s">
        <v>13</v>
      </c>
      <c r="E22">
        <v>0</v>
      </c>
      <c r="F22">
        <v>100</v>
      </c>
      <c r="G22">
        <v>0.29097538742072798</v>
      </c>
      <c r="H22">
        <v>4.3366943245621596E-3</v>
      </c>
      <c r="I22">
        <v>0</v>
      </c>
      <c r="J22">
        <v>0.282475622732627</v>
      </c>
      <c r="K22">
        <v>0.29947515210882902</v>
      </c>
      <c r="L22">
        <v>64971</v>
      </c>
    </row>
    <row r="23" spans="1:12" x14ac:dyDescent="0.3">
      <c r="A23">
        <v>22</v>
      </c>
      <c r="B23" t="s">
        <v>45</v>
      </c>
      <c r="C23" t="s">
        <v>17</v>
      </c>
      <c r="D23" t="s">
        <v>13</v>
      </c>
      <c r="E23">
        <v>0</v>
      </c>
      <c r="F23">
        <v>5</v>
      </c>
      <c r="G23">
        <v>0.20596125186314801</v>
      </c>
      <c r="H23">
        <v>4.9369409080146399E-3</v>
      </c>
      <c r="I23">
        <v>0</v>
      </c>
      <c r="J23">
        <v>0.196285025489637</v>
      </c>
      <c r="K23">
        <v>0.21563747823665899</v>
      </c>
      <c r="L23">
        <v>38918</v>
      </c>
    </row>
    <row r="24" spans="1:12" x14ac:dyDescent="0.3">
      <c r="A24">
        <v>23</v>
      </c>
      <c r="B24" t="s">
        <v>45</v>
      </c>
      <c r="C24" t="s">
        <v>17</v>
      </c>
      <c r="D24" t="s">
        <v>13</v>
      </c>
      <c r="E24">
        <v>6</v>
      </c>
      <c r="F24">
        <v>10</v>
      </c>
      <c r="G24">
        <v>0.37678623505395298</v>
      </c>
      <c r="H24">
        <v>8.2754753241396709E-3</v>
      </c>
      <c r="I24">
        <v>0</v>
      </c>
      <c r="J24">
        <v>0.36056660146369002</v>
      </c>
      <c r="K24">
        <v>0.39300586864421699</v>
      </c>
      <c r="L24">
        <v>20375</v>
      </c>
    </row>
    <row r="25" spans="1:12" x14ac:dyDescent="0.3">
      <c r="A25">
        <v>24</v>
      </c>
      <c r="B25" t="s">
        <v>45</v>
      </c>
      <c r="C25" t="s">
        <v>17</v>
      </c>
      <c r="D25" t="s">
        <v>13</v>
      </c>
      <c r="E25">
        <v>11</v>
      </c>
      <c r="F25">
        <v>15</v>
      </c>
      <c r="G25">
        <v>0.609498680738781</v>
      </c>
      <c r="H25">
        <v>1.77217576225315E-2</v>
      </c>
      <c r="I25" s="1">
        <v>3.2444784839637702E-259</v>
      </c>
      <c r="J25">
        <v>0.57476467405587095</v>
      </c>
      <c r="K25">
        <v>0.64423268742169104</v>
      </c>
      <c r="L25">
        <v>4963</v>
      </c>
    </row>
    <row r="26" spans="1:12" x14ac:dyDescent="0.3">
      <c r="A26">
        <v>25</v>
      </c>
      <c r="B26" t="s">
        <v>45</v>
      </c>
      <c r="C26" t="s">
        <v>17</v>
      </c>
      <c r="D26" t="s">
        <v>13</v>
      </c>
      <c r="E26">
        <v>16</v>
      </c>
      <c r="F26">
        <v>100</v>
      </c>
      <c r="G26">
        <v>0.76712328767087901</v>
      </c>
      <c r="H26">
        <v>4.9503749988604101E-2</v>
      </c>
      <c r="I26" s="1">
        <v>3.6764575341360002E-54</v>
      </c>
      <c r="J26">
        <v>0.67009772059354</v>
      </c>
      <c r="K26">
        <v>0.86414885474821801</v>
      </c>
      <c r="L26">
        <v>715</v>
      </c>
    </row>
    <row r="27" spans="1:12" x14ac:dyDescent="0.3">
      <c r="A27">
        <v>26</v>
      </c>
      <c r="B27" t="s">
        <v>45</v>
      </c>
      <c r="C27" t="s">
        <v>17</v>
      </c>
      <c r="D27" t="s">
        <v>14</v>
      </c>
      <c r="E27">
        <v>0</v>
      </c>
      <c r="F27">
        <v>100</v>
      </c>
      <c r="G27">
        <v>0.442791762343683</v>
      </c>
      <c r="H27">
        <v>1.18806761710528E-2</v>
      </c>
      <c r="I27" s="1">
        <v>5.04289278267337E-304</v>
      </c>
      <c r="J27">
        <v>0.419506064936436</v>
      </c>
      <c r="K27">
        <v>0.46607745975092901</v>
      </c>
      <c r="L27">
        <v>64971</v>
      </c>
    </row>
    <row r="28" spans="1:12" x14ac:dyDescent="0.3">
      <c r="A28">
        <v>27</v>
      </c>
      <c r="B28" t="s">
        <v>45</v>
      </c>
      <c r="C28" t="s">
        <v>17</v>
      </c>
      <c r="D28" t="s">
        <v>14</v>
      </c>
      <c r="E28">
        <v>0</v>
      </c>
      <c r="F28">
        <v>5</v>
      </c>
      <c r="G28">
        <v>0.28438228438282298</v>
      </c>
      <c r="H28">
        <v>2.1780545093657198E-2</v>
      </c>
      <c r="I28" s="1">
        <v>5.8187804997023801E-39</v>
      </c>
      <c r="J28">
        <v>0.24169320043560399</v>
      </c>
      <c r="K28">
        <v>0.32707136833004202</v>
      </c>
      <c r="L28">
        <v>38918</v>
      </c>
    </row>
    <row r="29" spans="1:12" x14ac:dyDescent="0.3">
      <c r="A29">
        <v>28</v>
      </c>
      <c r="B29" t="s">
        <v>45</v>
      </c>
      <c r="C29" t="s">
        <v>17</v>
      </c>
      <c r="D29" t="s">
        <v>14</v>
      </c>
      <c r="E29">
        <v>6</v>
      </c>
      <c r="F29">
        <v>10</v>
      </c>
      <c r="G29">
        <v>0.43658810391669101</v>
      </c>
      <c r="H29">
        <v>1.6615781057976401E-2</v>
      </c>
      <c r="I29" s="1">
        <v>3.6541991404680901E-152</v>
      </c>
      <c r="J29">
        <v>0.40402177146805501</v>
      </c>
      <c r="K29">
        <v>0.469154436365328</v>
      </c>
      <c r="L29">
        <v>20375</v>
      </c>
    </row>
    <row r="30" spans="1:12" x14ac:dyDescent="0.3">
      <c r="A30">
        <v>29</v>
      </c>
      <c r="B30" t="s">
        <v>45</v>
      </c>
      <c r="C30" t="s">
        <v>17</v>
      </c>
      <c r="D30" t="s">
        <v>14</v>
      </c>
      <c r="E30">
        <v>11</v>
      </c>
      <c r="F30">
        <v>15</v>
      </c>
      <c r="G30">
        <v>0.59821428571427704</v>
      </c>
      <c r="H30">
        <v>2.67485198192811E-2</v>
      </c>
      <c r="I30" s="1">
        <v>8.7474386323952896E-111</v>
      </c>
      <c r="J30">
        <v>0.54578815022872995</v>
      </c>
      <c r="K30">
        <v>0.65064042119982302</v>
      </c>
      <c r="L30">
        <v>4963</v>
      </c>
    </row>
    <row r="31" spans="1:12" x14ac:dyDescent="0.3">
      <c r="A31">
        <v>30</v>
      </c>
      <c r="B31" t="s">
        <v>45</v>
      </c>
      <c r="C31" t="s">
        <v>17</v>
      </c>
      <c r="D31" t="s">
        <v>14</v>
      </c>
      <c r="E31">
        <v>16</v>
      </c>
      <c r="F31">
        <v>100</v>
      </c>
      <c r="G31">
        <v>0.67391304347819703</v>
      </c>
      <c r="H31">
        <v>4.8907858424989299E-2</v>
      </c>
      <c r="I31" s="1">
        <v>3.3983813634471899E-43</v>
      </c>
      <c r="J31">
        <v>0.57805540240423403</v>
      </c>
      <c r="K31">
        <v>0.76977068455216002</v>
      </c>
      <c r="L31">
        <v>715</v>
      </c>
    </row>
    <row r="32" spans="1:12" x14ac:dyDescent="0.3">
      <c r="A32">
        <v>31</v>
      </c>
      <c r="B32" t="s">
        <v>45</v>
      </c>
      <c r="C32" t="s">
        <v>17</v>
      </c>
      <c r="D32" t="s">
        <v>15</v>
      </c>
      <c r="E32">
        <v>0</v>
      </c>
      <c r="F32">
        <v>100</v>
      </c>
      <c r="G32">
        <v>0.27381744118447998</v>
      </c>
      <c r="H32">
        <v>2.0328814125810798E-3</v>
      </c>
      <c r="I32">
        <v>0</v>
      </c>
      <c r="J32">
        <v>0.26983306683098002</v>
      </c>
      <c r="K32">
        <v>0.27780181553798</v>
      </c>
      <c r="L32">
        <v>64971</v>
      </c>
    </row>
    <row r="33" spans="1:12" x14ac:dyDescent="0.3">
      <c r="A33">
        <v>32</v>
      </c>
      <c r="B33" t="s">
        <v>45</v>
      </c>
      <c r="C33" t="s">
        <v>17</v>
      </c>
      <c r="D33" t="s">
        <v>15</v>
      </c>
      <c r="E33">
        <v>0</v>
      </c>
      <c r="F33">
        <v>5</v>
      </c>
      <c r="G33">
        <v>0.198069360028757</v>
      </c>
      <c r="H33">
        <v>2.2721659989428399E-3</v>
      </c>
      <c r="I33">
        <v>0</v>
      </c>
      <c r="J33">
        <v>0.19361599650393199</v>
      </c>
      <c r="K33">
        <v>0.202522723553581</v>
      </c>
      <c r="L33">
        <v>38918</v>
      </c>
    </row>
    <row r="34" spans="1:12" x14ac:dyDescent="0.3">
      <c r="A34">
        <v>33</v>
      </c>
      <c r="B34" t="s">
        <v>45</v>
      </c>
      <c r="C34" t="s">
        <v>17</v>
      </c>
      <c r="D34" t="s">
        <v>15</v>
      </c>
      <c r="E34">
        <v>6</v>
      </c>
      <c r="F34">
        <v>10</v>
      </c>
      <c r="G34">
        <v>0.36183517178385999</v>
      </c>
      <c r="H34">
        <v>4.0279517113229303E-3</v>
      </c>
      <c r="I34">
        <v>0</v>
      </c>
      <c r="J34">
        <v>0.35394053149820098</v>
      </c>
      <c r="K34">
        <v>0.36972981206951899</v>
      </c>
      <c r="L34">
        <v>20375</v>
      </c>
    </row>
    <row r="35" spans="1:12" x14ac:dyDescent="0.3">
      <c r="A35">
        <v>34</v>
      </c>
      <c r="B35" t="s">
        <v>45</v>
      </c>
      <c r="C35" t="s">
        <v>17</v>
      </c>
      <c r="D35" t="s">
        <v>15</v>
      </c>
      <c r="E35">
        <v>11</v>
      </c>
      <c r="F35">
        <v>15</v>
      </c>
      <c r="G35">
        <v>0.60287416754293399</v>
      </c>
      <c r="H35">
        <v>9.1615778960800892E-3</v>
      </c>
      <c r="I35">
        <v>0</v>
      </c>
      <c r="J35">
        <v>0.58491780482505795</v>
      </c>
      <c r="K35">
        <v>0.62083053026080903</v>
      </c>
      <c r="L35">
        <v>4963</v>
      </c>
    </row>
    <row r="36" spans="1:12" x14ac:dyDescent="0.3">
      <c r="A36">
        <v>35</v>
      </c>
      <c r="B36" t="s">
        <v>45</v>
      </c>
      <c r="C36" t="s">
        <v>17</v>
      </c>
      <c r="D36" t="s">
        <v>15</v>
      </c>
      <c r="E36">
        <v>16</v>
      </c>
      <c r="F36">
        <v>100</v>
      </c>
      <c r="G36">
        <v>0.80228136882127199</v>
      </c>
      <c r="H36">
        <v>2.4576112803011901E-2</v>
      </c>
      <c r="I36" s="1">
        <v>9.5089761965421896E-234</v>
      </c>
      <c r="J36">
        <v>0.75411307284737505</v>
      </c>
      <c r="K36">
        <v>0.85044966479516904</v>
      </c>
      <c r="L36">
        <v>715</v>
      </c>
    </row>
    <row r="37" spans="1:12" x14ac:dyDescent="0.3">
      <c r="A37">
        <v>36</v>
      </c>
      <c r="B37" t="s">
        <v>45</v>
      </c>
      <c r="C37" t="s">
        <v>17</v>
      </c>
      <c r="D37" t="s">
        <v>16</v>
      </c>
      <c r="E37">
        <v>0</v>
      </c>
      <c r="F37">
        <v>100</v>
      </c>
      <c r="G37">
        <v>0.45878656034431903</v>
      </c>
      <c r="H37">
        <v>7.7472971134105702E-3</v>
      </c>
      <c r="I37">
        <v>0</v>
      </c>
      <c r="J37">
        <v>0.44360213702450302</v>
      </c>
      <c r="K37">
        <v>0.47397098366413498</v>
      </c>
      <c r="L37">
        <v>64971</v>
      </c>
    </row>
    <row r="38" spans="1:12" x14ac:dyDescent="0.3">
      <c r="A38">
        <v>37</v>
      </c>
      <c r="B38" t="s">
        <v>45</v>
      </c>
      <c r="C38" t="s">
        <v>17</v>
      </c>
      <c r="D38" t="s">
        <v>16</v>
      </c>
      <c r="E38">
        <v>0</v>
      </c>
      <c r="F38">
        <v>5</v>
      </c>
      <c r="G38">
        <v>0.28557312253</v>
      </c>
      <c r="H38">
        <v>1.4198840509784901E-2</v>
      </c>
      <c r="I38" s="1">
        <v>5.7444926173705797E-90</v>
      </c>
      <c r="J38">
        <v>0.25774390650859302</v>
      </c>
      <c r="K38">
        <v>0.31340233855140698</v>
      </c>
      <c r="L38">
        <v>38918</v>
      </c>
    </row>
    <row r="39" spans="1:12" x14ac:dyDescent="0.3">
      <c r="A39">
        <v>38</v>
      </c>
      <c r="B39" t="s">
        <v>45</v>
      </c>
      <c r="C39" t="s">
        <v>17</v>
      </c>
      <c r="D39" t="s">
        <v>16</v>
      </c>
      <c r="E39">
        <v>6</v>
      </c>
      <c r="F39">
        <v>10</v>
      </c>
      <c r="G39">
        <v>0.44621295301602298</v>
      </c>
      <c r="H39">
        <v>1.1646058154575501E-2</v>
      </c>
      <c r="I39">
        <v>0</v>
      </c>
      <c r="J39">
        <v>0.42338709847119599</v>
      </c>
      <c r="K39">
        <v>0.46903880756084998</v>
      </c>
      <c r="L39">
        <v>20375</v>
      </c>
    </row>
    <row r="40" spans="1:12" x14ac:dyDescent="0.3">
      <c r="A40">
        <v>39</v>
      </c>
      <c r="B40" t="s">
        <v>45</v>
      </c>
      <c r="C40" t="s">
        <v>17</v>
      </c>
      <c r="D40" t="s">
        <v>16</v>
      </c>
      <c r="E40">
        <v>11</v>
      </c>
      <c r="F40">
        <v>15</v>
      </c>
      <c r="G40">
        <v>0.58759842519685501</v>
      </c>
      <c r="H40">
        <v>1.5445336437888001E-2</v>
      </c>
      <c r="I40">
        <v>0</v>
      </c>
      <c r="J40">
        <v>0.55732612204949095</v>
      </c>
      <c r="K40">
        <v>0.61787072834421997</v>
      </c>
      <c r="L40">
        <v>4963</v>
      </c>
    </row>
    <row r="41" spans="1:12" x14ac:dyDescent="0.3">
      <c r="A41">
        <v>40</v>
      </c>
      <c r="B41" t="s">
        <v>45</v>
      </c>
      <c r="C41" t="s">
        <v>17</v>
      </c>
      <c r="D41" t="s">
        <v>16</v>
      </c>
      <c r="E41">
        <v>16</v>
      </c>
      <c r="F41">
        <v>100</v>
      </c>
      <c r="G41">
        <v>0.693379790940583</v>
      </c>
      <c r="H41">
        <v>2.7236352368079E-2</v>
      </c>
      <c r="I41" s="1">
        <v>5.7747031350764403E-143</v>
      </c>
      <c r="J41">
        <v>0.63999752122890596</v>
      </c>
      <c r="K41">
        <v>0.74676206065226003</v>
      </c>
      <c r="L41">
        <v>715</v>
      </c>
    </row>
    <row r="42" spans="1:12" x14ac:dyDescent="0.3">
      <c r="A42">
        <v>41</v>
      </c>
      <c r="B42" t="s">
        <v>45</v>
      </c>
      <c r="C42" t="s">
        <v>18</v>
      </c>
      <c r="D42" t="s">
        <v>13</v>
      </c>
      <c r="E42">
        <v>0</v>
      </c>
      <c r="F42">
        <v>100</v>
      </c>
      <c r="G42">
        <v>0.25881561238299999</v>
      </c>
      <c r="H42">
        <v>5.0812118848052798E-3</v>
      </c>
      <c r="I42">
        <v>0</v>
      </c>
      <c r="J42">
        <v>0.24885662009096399</v>
      </c>
      <c r="K42">
        <v>0.268774604675035</v>
      </c>
      <c r="L42">
        <v>64971</v>
      </c>
    </row>
    <row r="43" spans="1:12" x14ac:dyDescent="0.3">
      <c r="A43">
        <v>42</v>
      </c>
      <c r="B43" t="s">
        <v>45</v>
      </c>
      <c r="C43" t="s">
        <v>18</v>
      </c>
      <c r="D43" t="s">
        <v>13</v>
      </c>
      <c r="E43">
        <v>0</v>
      </c>
      <c r="F43">
        <v>5</v>
      </c>
      <c r="G43">
        <v>0.206226415094172</v>
      </c>
      <c r="H43">
        <v>5.5576105752864098E-3</v>
      </c>
      <c r="I43" s="1">
        <v>2.16409227406359E-301</v>
      </c>
      <c r="J43">
        <v>0.195333698526511</v>
      </c>
      <c r="K43">
        <v>0.217119131661832</v>
      </c>
      <c r="L43">
        <v>38918</v>
      </c>
    </row>
    <row r="44" spans="1:12" x14ac:dyDescent="0.3">
      <c r="A44">
        <v>43</v>
      </c>
      <c r="B44" t="s">
        <v>45</v>
      </c>
      <c r="C44" t="s">
        <v>18</v>
      </c>
      <c r="D44" t="s">
        <v>13</v>
      </c>
      <c r="E44">
        <v>6</v>
      </c>
      <c r="F44">
        <v>10</v>
      </c>
      <c r="G44">
        <v>0.38419209604801002</v>
      </c>
      <c r="H44">
        <v>1.0879303767000401E-2</v>
      </c>
      <c r="I44" s="1">
        <v>3.5764926934609001E-273</v>
      </c>
      <c r="J44">
        <v>0.36286905248781798</v>
      </c>
      <c r="K44">
        <v>0.40551513960820201</v>
      </c>
      <c r="L44">
        <v>20375</v>
      </c>
    </row>
    <row r="45" spans="1:12" x14ac:dyDescent="0.3">
      <c r="A45">
        <v>44</v>
      </c>
      <c r="B45" t="s">
        <v>45</v>
      </c>
      <c r="C45" t="s">
        <v>18</v>
      </c>
      <c r="D45" t="s">
        <v>13</v>
      </c>
      <c r="E45">
        <v>11</v>
      </c>
      <c r="F45">
        <v>15</v>
      </c>
      <c r="G45">
        <v>0.46875000000505901</v>
      </c>
      <c r="H45">
        <v>4.4112216951608003E-2</v>
      </c>
      <c r="I45" s="1">
        <v>2.24838098668191E-26</v>
      </c>
      <c r="J45">
        <v>0.38229164350168998</v>
      </c>
      <c r="K45">
        <v>0.55520835650842704</v>
      </c>
      <c r="L45">
        <v>4963</v>
      </c>
    </row>
    <row r="46" spans="1:12" x14ac:dyDescent="0.3">
      <c r="A46">
        <v>45</v>
      </c>
      <c r="B46" t="s">
        <v>45</v>
      </c>
      <c r="C46" t="s">
        <v>18</v>
      </c>
      <c r="D46" t="s">
        <v>13</v>
      </c>
      <c r="E46">
        <v>16</v>
      </c>
      <c r="F46">
        <v>100</v>
      </c>
      <c r="G46">
        <v>0.66666666666666197</v>
      </c>
      <c r="H46">
        <v>0.648661172624449</v>
      </c>
      <c r="I46">
        <v>0.30406370838083702</v>
      </c>
      <c r="J46">
        <v>0</v>
      </c>
      <c r="K46">
        <v>1</v>
      </c>
      <c r="L46">
        <v>715</v>
      </c>
    </row>
    <row r="47" spans="1:12" x14ac:dyDescent="0.3">
      <c r="A47">
        <v>46</v>
      </c>
      <c r="B47" t="s">
        <v>45</v>
      </c>
      <c r="C47" t="s">
        <v>18</v>
      </c>
      <c r="D47" t="s">
        <v>14</v>
      </c>
      <c r="E47">
        <v>0</v>
      </c>
      <c r="F47">
        <v>100</v>
      </c>
      <c r="G47">
        <v>0.386346444780578</v>
      </c>
      <c r="H47">
        <v>6.6958806163403698E-3</v>
      </c>
      <c r="I47">
        <v>0</v>
      </c>
      <c r="J47">
        <v>0.37322275992777099</v>
      </c>
      <c r="K47">
        <v>0.39947012963338502</v>
      </c>
      <c r="L47">
        <v>64971</v>
      </c>
    </row>
    <row r="48" spans="1:12" x14ac:dyDescent="0.3">
      <c r="A48">
        <v>47</v>
      </c>
      <c r="B48" t="s">
        <v>45</v>
      </c>
      <c r="C48" t="s">
        <v>18</v>
      </c>
      <c r="D48" t="s">
        <v>14</v>
      </c>
      <c r="E48">
        <v>0</v>
      </c>
      <c r="F48">
        <v>5</v>
      </c>
      <c r="G48">
        <v>0.223491027732622</v>
      </c>
      <c r="H48">
        <v>9.7144451497559892E-3</v>
      </c>
      <c r="I48" s="1">
        <v>4.0544635767012797E-117</v>
      </c>
      <c r="J48">
        <v>0.20445106510930999</v>
      </c>
      <c r="K48">
        <v>0.24253099035593301</v>
      </c>
      <c r="L48">
        <v>38918</v>
      </c>
    </row>
    <row r="49" spans="1:12" x14ac:dyDescent="0.3">
      <c r="A49">
        <v>48</v>
      </c>
      <c r="B49" t="s">
        <v>45</v>
      </c>
      <c r="C49" t="s">
        <v>18</v>
      </c>
      <c r="D49" t="s">
        <v>14</v>
      </c>
      <c r="E49">
        <v>6</v>
      </c>
      <c r="F49">
        <v>10</v>
      </c>
      <c r="G49">
        <v>0.39336492890990599</v>
      </c>
      <c r="H49">
        <v>1.01399231445908E-2</v>
      </c>
      <c r="I49">
        <v>0</v>
      </c>
      <c r="J49">
        <v>0.37349104474050399</v>
      </c>
      <c r="K49">
        <v>0.41323881307930799</v>
      </c>
      <c r="L49">
        <v>20375</v>
      </c>
    </row>
    <row r="50" spans="1:12" x14ac:dyDescent="0.3">
      <c r="A50">
        <v>49</v>
      </c>
      <c r="B50" t="s">
        <v>45</v>
      </c>
      <c r="C50" t="s">
        <v>18</v>
      </c>
      <c r="D50" t="s">
        <v>14</v>
      </c>
      <c r="E50">
        <v>11</v>
      </c>
      <c r="F50">
        <v>15</v>
      </c>
      <c r="G50">
        <v>0.62422360248446396</v>
      </c>
      <c r="H50">
        <v>1.55843982063035E-2</v>
      </c>
      <c r="I50">
        <v>0</v>
      </c>
      <c r="J50">
        <v>0.59367874327937897</v>
      </c>
      <c r="K50">
        <v>0.65476846168955005</v>
      </c>
      <c r="L50">
        <v>4963</v>
      </c>
    </row>
    <row r="51" spans="1:12" x14ac:dyDescent="0.3">
      <c r="A51">
        <v>50</v>
      </c>
      <c r="B51" t="s">
        <v>45</v>
      </c>
      <c r="C51" t="s">
        <v>18</v>
      </c>
      <c r="D51" t="s">
        <v>14</v>
      </c>
      <c r="E51">
        <v>16</v>
      </c>
      <c r="F51">
        <v>100</v>
      </c>
      <c r="G51">
        <v>0.71604938271565599</v>
      </c>
      <c r="H51">
        <v>3.5451882697707597E-2</v>
      </c>
      <c r="I51" s="1">
        <v>1.02395008381041E-90</v>
      </c>
      <c r="J51">
        <v>0.64656496944401098</v>
      </c>
      <c r="K51">
        <v>0.785533795987302</v>
      </c>
      <c r="L51">
        <v>715</v>
      </c>
    </row>
    <row r="52" spans="1:12" x14ac:dyDescent="0.3">
      <c r="A52">
        <v>51</v>
      </c>
      <c r="B52" t="s">
        <v>45</v>
      </c>
      <c r="C52" t="s">
        <v>18</v>
      </c>
      <c r="D52" t="s">
        <v>15</v>
      </c>
      <c r="E52">
        <v>0</v>
      </c>
      <c r="F52">
        <v>100</v>
      </c>
      <c r="G52">
        <v>0.23335676625714999</v>
      </c>
      <c r="H52">
        <v>2.5076623493316499E-3</v>
      </c>
      <c r="I52">
        <v>0</v>
      </c>
      <c r="J52">
        <v>0.22844183836707299</v>
      </c>
      <c r="K52">
        <v>0.23827169414722699</v>
      </c>
      <c r="L52">
        <v>64971</v>
      </c>
    </row>
    <row r="53" spans="1:12" x14ac:dyDescent="0.3">
      <c r="A53">
        <v>52</v>
      </c>
      <c r="B53" t="s">
        <v>45</v>
      </c>
      <c r="C53" t="s">
        <v>18</v>
      </c>
      <c r="D53" t="s">
        <v>15</v>
      </c>
      <c r="E53">
        <v>0</v>
      </c>
      <c r="F53">
        <v>5</v>
      </c>
      <c r="G53">
        <v>0.19221665908053301</v>
      </c>
      <c r="H53">
        <v>2.6584806870725E-3</v>
      </c>
      <c r="I53">
        <v>0</v>
      </c>
      <c r="J53">
        <v>0.18700613268027599</v>
      </c>
      <c r="K53">
        <v>0.197427185480791</v>
      </c>
      <c r="L53">
        <v>38918</v>
      </c>
    </row>
    <row r="54" spans="1:12" x14ac:dyDescent="0.3">
      <c r="A54">
        <v>53</v>
      </c>
      <c r="B54" t="s">
        <v>45</v>
      </c>
      <c r="C54" t="s">
        <v>18</v>
      </c>
      <c r="D54" t="s">
        <v>15</v>
      </c>
      <c r="E54">
        <v>6</v>
      </c>
      <c r="F54">
        <v>10</v>
      </c>
      <c r="G54">
        <v>0.36178928395867799</v>
      </c>
      <c r="H54">
        <v>6.1510444920041202E-3</v>
      </c>
      <c r="I54">
        <v>0</v>
      </c>
      <c r="J54">
        <v>0.34973345828704699</v>
      </c>
      <c r="K54">
        <v>0.37384510963030998</v>
      </c>
      <c r="L54">
        <v>20375</v>
      </c>
    </row>
    <row r="55" spans="1:12" x14ac:dyDescent="0.3">
      <c r="A55">
        <v>54</v>
      </c>
      <c r="B55" t="s">
        <v>45</v>
      </c>
      <c r="C55" t="s">
        <v>18</v>
      </c>
      <c r="D55" t="s">
        <v>15</v>
      </c>
      <c r="E55">
        <v>11</v>
      </c>
      <c r="F55">
        <v>15</v>
      </c>
      <c r="G55">
        <v>0.54594594587254097</v>
      </c>
      <c r="H55">
        <v>2.5886390430477701E-2</v>
      </c>
      <c r="I55" s="1">
        <v>9.8103517765932908E-99</v>
      </c>
      <c r="J55">
        <v>0.49520955293906199</v>
      </c>
      <c r="K55">
        <v>0.59668233880601995</v>
      </c>
      <c r="L55">
        <v>4963</v>
      </c>
    </row>
    <row r="56" spans="1:12" x14ac:dyDescent="0.3">
      <c r="A56">
        <v>55</v>
      </c>
      <c r="B56" t="s">
        <v>45</v>
      </c>
      <c r="C56" t="s">
        <v>18</v>
      </c>
      <c r="D56" t="s">
        <v>15</v>
      </c>
      <c r="E56">
        <v>16</v>
      </c>
      <c r="F56">
        <v>100</v>
      </c>
      <c r="G56">
        <v>0.85714285714274197</v>
      </c>
      <c r="H56">
        <v>0.13509415741563199</v>
      </c>
      <c r="I56" s="1">
        <v>2.2274192522867601E-10</v>
      </c>
      <c r="J56">
        <v>0.592363174086319</v>
      </c>
      <c r="K56">
        <v>1</v>
      </c>
      <c r="L56">
        <v>715</v>
      </c>
    </row>
    <row r="57" spans="1:12" x14ac:dyDescent="0.3">
      <c r="A57">
        <v>56</v>
      </c>
      <c r="B57" t="s">
        <v>45</v>
      </c>
      <c r="C57" t="s">
        <v>18</v>
      </c>
      <c r="D57" t="s">
        <v>16</v>
      </c>
      <c r="E57">
        <v>0</v>
      </c>
      <c r="F57">
        <v>100</v>
      </c>
      <c r="G57">
        <v>0.35432508507327898</v>
      </c>
      <c r="H57">
        <v>3.10024061092688E-3</v>
      </c>
      <c r="I57">
        <v>0</v>
      </c>
      <c r="J57">
        <v>0.34824872513245397</v>
      </c>
      <c r="K57">
        <v>0.36040144501410398</v>
      </c>
      <c r="L57">
        <v>64971</v>
      </c>
    </row>
    <row r="58" spans="1:12" x14ac:dyDescent="0.3">
      <c r="A58">
        <v>57</v>
      </c>
      <c r="B58" t="s">
        <v>45</v>
      </c>
      <c r="C58" t="s">
        <v>18</v>
      </c>
      <c r="D58" t="s">
        <v>16</v>
      </c>
      <c r="E58">
        <v>0</v>
      </c>
      <c r="F58">
        <v>5</v>
      </c>
      <c r="G58">
        <v>0.22020593332682001</v>
      </c>
      <c r="H58">
        <v>4.18405788211728E-3</v>
      </c>
      <c r="I58">
        <v>0</v>
      </c>
      <c r="J58">
        <v>0.21200533056863899</v>
      </c>
      <c r="K58">
        <v>0.228406536085001</v>
      </c>
      <c r="L58">
        <v>38918</v>
      </c>
    </row>
    <row r="59" spans="1:12" x14ac:dyDescent="0.3">
      <c r="A59">
        <v>58</v>
      </c>
      <c r="B59" t="s">
        <v>45</v>
      </c>
      <c r="C59" t="s">
        <v>18</v>
      </c>
      <c r="D59" t="s">
        <v>16</v>
      </c>
      <c r="E59">
        <v>6</v>
      </c>
      <c r="F59">
        <v>10</v>
      </c>
      <c r="G59">
        <v>0.37731109324756501</v>
      </c>
      <c r="H59">
        <v>4.8589320480872302E-3</v>
      </c>
      <c r="I59">
        <v>0</v>
      </c>
      <c r="J59">
        <v>0.36778776142998698</v>
      </c>
      <c r="K59">
        <v>0.38683442506514398</v>
      </c>
      <c r="L59">
        <v>20375</v>
      </c>
    </row>
    <row r="60" spans="1:12" x14ac:dyDescent="0.3">
      <c r="A60">
        <v>59</v>
      </c>
      <c r="B60" t="s">
        <v>45</v>
      </c>
      <c r="C60" t="s">
        <v>18</v>
      </c>
      <c r="D60" t="s">
        <v>16</v>
      </c>
      <c r="E60">
        <v>11</v>
      </c>
      <c r="F60">
        <v>15</v>
      </c>
      <c r="G60">
        <v>0.60445841669049205</v>
      </c>
      <c r="H60">
        <v>8.2670597181894699E-3</v>
      </c>
      <c r="I60">
        <v>0</v>
      </c>
      <c r="J60">
        <v>0.58825527738479799</v>
      </c>
      <c r="K60">
        <v>0.620661555996185</v>
      </c>
      <c r="L60">
        <v>4963</v>
      </c>
    </row>
    <row r="61" spans="1:12" x14ac:dyDescent="0.3">
      <c r="A61">
        <v>60</v>
      </c>
      <c r="B61" t="s">
        <v>45</v>
      </c>
      <c r="C61" t="s">
        <v>18</v>
      </c>
      <c r="D61" t="s">
        <v>16</v>
      </c>
      <c r="E61">
        <v>16</v>
      </c>
      <c r="F61">
        <v>100</v>
      </c>
      <c r="G61">
        <v>0.74401473296443998</v>
      </c>
      <c r="H61">
        <v>1.8741409638232901E-2</v>
      </c>
      <c r="I61">
        <v>0</v>
      </c>
      <c r="J61">
        <v>0.70728224505399095</v>
      </c>
      <c r="K61">
        <v>0.78074722087488801</v>
      </c>
      <c r="L61">
        <v>715</v>
      </c>
    </row>
    <row r="62" spans="1:12" x14ac:dyDescent="0.3">
      <c r="A62">
        <v>61</v>
      </c>
    </row>
    <row r="63" spans="1:12" x14ac:dyDescent="0.3">
      <c r="A63">
        <v>62</v>
      </c>
    </row>
    <row r="64" spans="1:1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L12" sqref="L1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36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 xml:space="preserve">No </v>
      </c>
      <c r="C2" t="e">
        <f>LEFT(LTMLE!D67, FIND("&amp;", LTMLE!D67)-1)</f>
        <v>#VALUE!</v>
      </c>
      <c r="D2">
        <f>LTMLE!B67</f>
        <v>0</v>
      </c>
      <c r="E2">
        <f>VLOOKUP($A2,LTMLE!$A:$L, 5)</f>
        <v>0</v>
      </c>
      <c r="F2">
        <f>VLOOKUP($A2,LTMLE!$A:$L, 6)</f>
        <v>0</v>
      </c>
      <c r="G2">
        <f>VLOOKUP($A2,LTMLE!$A:$L, 7)</f>
        <v>0</v>
      </c>
      <c r="H2">
        <f>VLOOKUP($A2,LTMLE!$A:$L, 10)</f>
        <v>0</v>
      </c>
      <c r="I2">
        <f>VLOOKUP($A2,LTMLE!$A:$L, 11)</f>
        <v>0</v>
      </c>
      <c r="J2">
        <f>VLOOKUP($A2,LTMLE!$A:$L, 9)</f>
        <v>0</v>
      </c>
      <c r="L2" t="str">
        <f>_xlfn.CONCAT(FIXED(temp!G2, 3), " (", FIXED(temp!H2,3), " - ", FIXED(temp!I2,3),  ")", IF(AND(temp!J2 &lt;0.05, NOT(ISBLANK(temp!J2))), "*", " ") )</f>
        <v>0.000 (0.000 - 0.000)*</v>
      </c>
      <c r="N2" s="8" t="s">
        <v>4</v>
      </c>
      <c r="O2" s="9">
        <v>10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 xml:space="preserve">No </v>
      </c>
      <c r="C3" t="e">
        <f>LEFT(LTMLE!D68, FIND("&amp;", LTMLE!D68)-1)</f>
        <v>#VALUE!</v>
      </c>
      <c r="D3">
        <f>LTMLE!B68</f>
        <v>0</v>
      </c>
      <c r="E3">
        <f>VLOOKUP($A3,LTMLE!$A:$L, 5)</f>
        <v>0</v>
      </c>
      <c r="F3">
        <f>VLOOKUP($A3,LTMLE!$A:$L, 6)</f>
        <v>0</v>
      </c>
      <c r="G3">
        <f>VLOOKUP($A3,LTMLE!$A:$L, 7)</f>
        <v>0</v>
      </c>
      <c r="H3">
        <f>VLOOKUP($A3,LTMLE!$A:$L, 10)</f>
        <v>0</v>
      </c>
      <c r="I3">
        <f>VLOOKUP($A3,LTMLE!$A:$L, 11)</f>
        <v>0</v>
      </c>
      <c r="J3">
        <f>VLOOKUP($A3,LTMLE!$A:$L, 9)</f>
        <v>0</v>
      </c>
      <c r="L3" t="str">
        <f>_xlfn.CONCAT(FIXED(temp!G3, 3), " (", FIXED(temp!H3,3), " - ", FIXED(temp!I3,3),  ")", IF(AND(temp!J3 &lt;0.05, NOT(ISBLANK(temp!J3))), "*", " ") )</f>
        <v>0.000 (0.000 - 0.000)*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 xml:space="preserve">No </v>
      </c>
      <c r="C4" t="e">
        <f>LEFT(LTMLE!D69, FIND("&amp;", LTMLE!D69)-1)</f>
        <v>#VALUE!</v>
      </c>
      <c r="D4">
        <f>LTMLE!B69</f>
        <v>0</v>
      </c>
      <c r="E4">
        <f>VLOOKUP($A4,LTMLE!$A:$L, 5)</f>
        <v>0</v>
      </c>
      <c r="F4">
        <f>VLOOKUP($A4,LTMLE!$A:$L, 6)</f>
        <v>0</v>
      </c>
      <c r="G4">
        <f>VLOOKUP($A4,LTMLE!$A:$L, 7)</f>
        <v>0</v>
      </c>
      <c r="H4">
        <f>VLOOKUP($A4,LTMLE!$A:$L, 10)</f>
        <v>0</v>
      </c>
      <c r="I4">
        <f>VLOOKUP($A4,LTMLE!$A:$L, 11)</f>
        <v>0</v>
      </c>
      <c r="J4">
        <f>VLOOKUP($A4,LTMLE!$A:$L, 9)</f>
        <v>0</v>
      </c>
      <c r="L4" t="str">
        <f>_xlfn.CONCAT(FIXED(temp!G4, 3), " (", FIXED(temp!H4,3), " - ", FIXED(temp!I4,3),  ")", IF(AND(temp!J4 &lt;0.05, NOT(ISBLANK(temp!J4))), "*", " ") )</f>
        <v>0.000 (0.000 - 0.000)*</v>
      </c>
      <c r="N4" s="8" t="s">
        <v>42</v>
      </c>
      <c r="O4" t="s">
        <v>44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 xml:space="preserve">No </v>
      </c>
      <c r="C5" t="e">
        <f>LEFT(LTMLE!D70, FIND("&amp;", LTMLE!D70)-1)</f>
        <v>#VALUE!</v>
      </c>
      <c r="D5">
        <f>LTMLE!B70</f>
        <v>0</v>
      </c>
      <c r="E5">
        <f>VLOOKUP($A5,LTMLE!$A:$L, 5)</f>
        <v>0</v>
      </c>
      <c r="F5">
        <f>VLOOKUP($A5,LTMLE!$A:$L, 6)</f>
        <v>0</v>
      </c>
      <c r="G5">
        <f>VLOOKUP($A5,LTMLE!$A:$L, 7)</f>
        <v>0</v>
      </c>
      <c r="H5">
        <f>VLOOKUP($A5,LTMLE!$A:$L, 10)</f>
        <v>0</v>
      </c>
      <c r="I5">
        <f>VLOOKUP($A5,LTMLE!$A:$L, 11)</f>
        <v>0</v>
      </c>
      <c r="J5">
        <f>VLOOKUP($A5,LTMLE!$A:$L, 9)</f>
        <v>0</v>
      </c>
      <c r="L5" t="str">
        <f>_xlfn.CONCAT(FIXED(temp!G5, 3), " (", FIXED(temp!H5,3), " - ", FIXED(temp!I5,3),  ")", IF(AND(temp!J5 &lt;0.05, NOT(ISBLANK(temp!J5))), "*", " ") )</f>
        <v>0.000 (0.000 - 0.000)*</v>
      </c>
      <c r="N5" s="9" t="s">
        <v>21</v>
      </c>
      <c r="O5">
        <v>0.38408227893435404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 xml:space="preserve">No </v>
      </c>
      <c r="C6" t="e">
        <f>LEFT(LTMLE!D71, FIND("&amp;", LTMLE!D71)-1)</f>
        <v>#VALUE!</v>
      </c>
      <c r="D6">
        <f>LTMLE!B71</f>
        <v>0</v>
      </c>
      <c r="E6">
        <f>VLOOKUP($A6,LTMLE!$A:$L, 5)</f>
        <v>0</v>
      </c>
      <c r="F6">
        <f>VLOOKUP($A6,LTMLE!$A:$L, 6)</f>
        <v>0</v>
      </c>
      <c r="G6">
        <f>VLOOKUP($A6,LTMLE!$A:$L, 7)</f>
        <v>0</v>
      </c>
      <c r="H6">
        <f>VLOOKUP($A6,LTMLE!$A:$L, 10)</f>
        <v>0</v>
      </c>
      <c r="I6">
        <f>VLOOKUP($A6,LTMLE!$A:$L, 11)</f>
        <v>0</v>
      </c>
      <c r="J6">
        <f>VLOOKUP($A6,LTMLE!$A:$L, 9)</f>
        <v>0</v>
      </c>
      <c r="L6" t="str">
        <f>_xlfn.CONCAT(FIXED(temp!G6, 3), " (", FIXED(temp!H6,3), " - ", FIXED(temp!I6,3),  ")", IF(AND(temp!J6 &lt;0.05, NOT(ISBLANK(temp!J6))), "*", " ") )</f>
        <v>0.000 (0.000 - 0.000)*</v>
      </c>
      <c r="N6" s="10" t="s">
        <v>19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MIMIC_eICU</v>
      </c>
      <c r="E7">
        <f>VLOOKUP($A7,LTMLE!$A:$L, 5)</f>
        <v>0</v>
      </c>
      <c r="F7">
        <f>VLOOKUP($A7,LTMLE!$A:$L, 6)</f>
        <v>100</v>
      </c>
      <c r="G7">
        <f>VLOOKUP($A7,LTMLE!$A:$L, 7)</f>
        <v>0.37417155841713101</v>
      </c>
      <c r="H7">
        <f>VLOOKUP($A7,LTMLE!$A:$L, 10)</f>
        <v>0.36112017993691398</v>
      </c>
      <c r="I7">
        <f>VLOOKUP($A7,LTMLE!$A:$L, 11)</f>
        <v>0.38722293689734799</v>
      </c>
      <c r="J7">
        <f>VLOOKUP($A7,LTMLE!$A:$L, 9)</f>
        <v>0</v>
      </c>
      <c r="L7" t="str">
        <f>_xlfn.CONCAT(FIXED(temp!G7, 3), " (", FIXED(temp!H7,3), " - ", FIXED(temp!I7,3),  ")", IF(AND(temp!J7 &lt;0.05, NOT(ISBLANK(temp!J7))), "*", " ") )</f>
        <v>0.374 (0.361 - 0.387)*</v>
      </c>
      <c r="N7" s="11" t="s">
        <v>37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MIMIC_eICU</v>
      </c>
      <c r="E8">
        <f>VLOOKUP($A8,LTMLE!$A:$L, 5)</f>
        <v>0</v>
      </c>
      <c r="F8">
        <f>VLOOKUP($A8,LTMLE!$A:$L, 6)</f>
        <v>5</v>
      </c>
      <c r="G8">
        <f>VLOOKUP($A8,LTMLE!$A:$L, 7)</f>
        <v>0.233497536946326</v>
      </c>
      <c r="H8">
        <f>VLOOKUP($A8,LTMLE!$A:$L, 10)</f>
        <v>0.21509390323052799</v>
      </c>
      <c r="I8">
        <f>VLOOKUP($A8,LTMLE!$A:$L, 11)</f>
        <v>0.25190117066212298</v>
      </c>
      <c r="J8">
        <f>VLOOKUP($A8,LTMLE!$A:$L, 9)</f>
        <v>1.68523980579514E-136</v>
      </c>
      <c r="L8" t="str">
        <f>_xlfn.CONCAT(FIXED(temp!G8, 3), " (", FIXED(temp!H8,3), " - ", FIXED(temp!I8,3),  ")", IF(AND(temp!J8 &lt;0.05, NOT(ISBLANK(temp!J8))), "*", " ") )</f>
        <v>0.233 (0.215 - 0.252)*</v>
      </c>
      <c r="N8" s="11" t="s">
        <v>38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MIMIC_eICU</v>
      </c>
      <c r="E9">
        <f>VLOOKUP($A9,LTMLE!$A:$L, 5)</f>
        <v>6</v>
      </c>
      <c r="F9">
        <f>VLOOKUP($A9,LTMLE!$A:$L, 6)</f>
        <v>10</v>
      </c>
      <c r="G9">
        <f>VLOOKUP($A9,LTMLE!$A:$L, 7)</f>
        <v>0.38914443422261102</v>
      </c>
      <c r="H9">
        <f>VLOOKUP($A9,LTMLE!$A:$L, 10)</f>
        <v>0.368649163550685</v>
      </c>
      <c r="I9">
        <f>VLOOKUP($A9,LTMLE!$A:$L, 11)</f>
        <v>0.40963970489453699</v>
      </c>
      <c r="J9">
        <f>VLOOKUP($A9,LTMLE!$A:$L, 9)</f>
        <v>4.0661203346100198E-303</v>
      </c>
      <c r="L9" t="str">
        <f>_xlfn.CONCAT(FIXED(temp!G9, 3), " (", FIXED(temp!H9,3), " - ", FIXED(temp!I9,3),  ")", IF(AND(temp!J9 &lt;0.05, NOT(ISBLANK(temp!J9))), "*", " ") )</f>
        <v>0.389 (0.369 - 0.410)*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MIMIC_eICU</v>
      </c>
      <c r="E10">
        <f>VLOOKUP($A10,LTMLE!$A:$L, 5)</f>
        <v>11</v>
      </c>
      <c r="F10">
        <f>VLOOKUP($A10,LTMLE!$A:$L, 6)</f>
        <v>15</v>
      </c>
      <c r="G10">
        <f>VLOOKUP($A10,LTMLE!$A:$L, 7)</f>
        <v>0.592190889370934</v>
      </c>
      <c r="H10">
        <f>VLOOKUP($A10,LTMLE!$A:$L, 10)</f>
        <v>0.56046705228527505</v>
      </c>
      <c r="I10">
        <f>VLOOKUP($A10,LTMLE!$A:$L, 11)</f>
        <v>0.62391472645659196</v>
      </c>
      <c r="J10">
        <f>VLOOKUP($A10,LTMLE!$A:$L, 9)</f>
        <v>4.6424482670517398E-293</v>
      </c>
      <c r="L10" t="str">
        <f>_xlfn.CONCAT(FIXED(temp!G10, 3), " (", FIXED(temp!H10,3), " - ", FIXED(temp!I10,3),  ")", IF(AND(temp!J10 &lt;0.05, NOT(ISBLANK(temp!J10))), "*", " ") )</f>
        <v>0.592 (0.560 - 0.624)*</v>
      </c>
      <c r="N10" s="11" t="s">
        <v>37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MIMIC_eICU</v>
      </c>
      <c r="E11">
        <f>VLOOKUP($A11,LTMLE!$A:$L, 5)</f>
        <v>16</v>
      </c>
      <c r="F11">
        <f>VLOOKUP($A11,LTMLE!$A:$L, 6)</f>
        <v>100</v>
      </c>
      <c r="G11">
        <f>VLOOKUP($A11,LTMLE!$A:$L, 7)</f>
        <v>0.70967741935451301</v>
      </c>
      <c r="H11">
        <f>VLOOKUP($A11,LTMLE!$A:$L, 10)</f>
        <v>0.63816901977688301</v>
      </c>
      <c r="I11">
        <f>VLOOKUP($A11,LTMLE!$A:$L, 11)</f>
        <v>0.78118581893214301</v>
      </c>
      <c r="J11">
        <f>VLOOKUP($A11,LTMLE!$A:$L, 9)</f>
        <v>2.8329592146442998E-84</v>
      </c>
      <c r="L11" t="str">
        <f>_xlfn.CONCAT(FIXED(temp!G11, 3), " (", FIXED(temp!H11,3), " - ", FIXED(temp!I11,3),  ")", IF(AND(temp!J11 &lt;0.05, NOT(ISBLANK(temp!J11))), "*", " ") )</f>
        <v>0.710 (0.638 - 0.781)*</v>
      </c>
      <c r="N11" s="11" t="s">
        <v>38</v>
      </c>
      <c r="O11">
        <v>0.28647540983641501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 xml:space="preserve">No </v>
      </c>
      <c r="C12" t="e">
        <f>LEFT(LTMLE!D77, FIND("&amp;", LTMLE!D77)-1)</f>
        <v>#VALUE!</v>
      </c>
      <c r="D12">
        <f>LTMLE!B77</f>
        <v>0</v>
      </c>
      <c r="E12">
        <f>VLOOKUP($A12,LTMLE!$A:$L, 5)</f>
        <v>0</v>
      </c>
      <c r="F12">
        <f>VLOOKUP($A12,LTMLE!$A:$L, 6)</f>
        <v>0</v>
      </c>
      <c r="G12">
        <f>VLOOKUP($A12,LTMLE!$A:$L, 7)</f>
        <v>0</v>
      </c>
      <c r="H12">
        <f>VLOOKUP($A12,LTMLE!$A:$L, 10)</f>
        <v>0</v>
      </c>
      <c r="I12">
        <f>VLOOKUP($A12,LTMLE!$A:$L, 11)</f>
        <v>0</v>
      </c>
      <c r="J12">
        <f>VLOOKUP($A12,LTMLE!$A:$L, 9)</f>
        <v>0</v>
      </c>
      <c r="L12" t="str">
        <f>_xlfn.CONCAT(FIXED(temp!G12, 3), " (", FIXED(temp!H12,3), " - ", FIXED(temp!I12,3),  ")", IF(AND(temp!J12 &lt;0.05, NOT(ISBLANK(temp!J12))), "*", " ") )</f>
        <v>0.000 (0.000 - 0.000)*</v>
      </c>
      <c r="N12" s="9" t="s">
        <v>39</v>
      </c>
      <c r="O12">
        <v>0.37191644982658001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 xml:space="preserve">No </v>
      </c>
      <c r="C13" t="e">
        <f>LEFT(LTMLE!D78, FIND("&amp;", LTMLE!D78)-1)</f>
        <v>#VALUE!</v>
      </c>
      <c r="D13">
        <f>LTMLE!B78</f>
        <v>0</v>
      </c>
      <c r="E13">
        <f>VLOOKUP($A13,LTMLE!$A:$L, 5)</f>
        <v>0</v>
      </c>
      <c r="F13">
        <f>VLOOKUP($A13,LTMLE!$A:$L, 6)</f>
        <v>0</v>
      </c>
      <c r="G13">
        <f>VLOOKUP($A13,LTMLE!$A:$L, 7)</f>
        <v>0</v>
      </c>
      <c r="H13">
        <f>VLOOKUP($A13,LTMLE!$A:$L, 10)</f>
        <v>0</v>
      </c>
      <c r="I13">
        <f>VLOOKUP($A13,LTMLE!$A:$L, 11)</f>
        <v>0</v>
      </c>
      <c r="J13">
        <f>VLOOKUP($A13,LTMLE!$A:$L, 9)</f>
        <v>0</v>
      </c>
      <c r="L13" t="str">
        <f>_xlfn.CONCAT(FIXED(temp!G13, 3), " (", FIXED(temp!H13,3), " - ", FIXED(temp!I13,3),  ")", IF(AND(temp!J13 &lt;0.05, NOT(ISBLANK(temp!J13))), "*", " ") )</f>
        <v>0.000 (0.000 - 0.000)*</v>
      </c>
      <c r="N13" s="10" t="s">
        <v>19</v>
      </c>
      <c r="O13">
        <v>0.59614733495410555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 xml:space="preserve">No </v>
      </c>
      <c r="C14" t="e">
        <f>LEFT(LTMLE!D79, FIND("&amp;", LTMLE!D79)-1)</f>
        <v>#VALUE!</v>
      </c>
      <c r="D14">
        <f>LTMLE!B79</f>
        <v>0</v>
      </c>
      <c r="E14">
        <f>VLOOKUP($A14,LTMLE!$A:$L, 5)</f>
        <v>0</v>
      </c>
      <c r="F14">
        <f>VLOOKUP($A14,LTMLE!$A:$L, 6)</f>
        <v>0</v>
      </c>
      <c r="G14">
        <f>VLOOKUP($A14,LTMLE!$A:$L, 7)</f>
        <v>0</v>
      </c>
      <c r="H14">
        <f>VLOOKUP($A14,LTMLE!$A:$L, 10)</f>
        <v>0</v>
      </c>
      <c r="I14">
        <f>VLOOKUP($A14,LTMLE!$A:$L, 11)</f>
        <v>0</v>
      </c>
      <c r="J14">
        <f>VLOOKUP($A14,LTMLE!$A:$L, 9)</f>
        <v>0</v>
      </c>
      <c r="L14" t="str">
        <f>_xlfn.CONCAT(FIXED(temp!G14, 3), " (", FIXED(temp!H14,3), " - ", FIXED(temp!I14,3),  ")", IF(AND(temp!J14 &lt;0.05, NOT(ISBLANK(temp!J14))), "*", " ") )</f>
        <v>0.000 (0.000 - 0.000)*</v>
      </c>
      <c r="N14" s="11" t="s">
        <v>37</v>
      </c>
      <c r="O14">
        <v>0.61925795053003196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 xml:space="preserve">No </v>
      </c>
      <c r="C15" t="e">
        <f>LEFT(LTMLE!D80, FIND("&amp;", LTMLE!D80)-1)</f>
        <v>#VALUE!</v>
      </c>
      <c r="D15">
        <f>LTMLE!B80</f>
        <v>0</v>
      </c>
      <c r="E15">
        <f>VLOOKUP($A15,LTMLE!$A:$L, 5)</f>
        <v>0</v>
      </c>
      <c r="F15">
        <f>VLOOKUP($A15,LTMLE!$A:$L, 6)</f>
        <v>0</v>
      </c>
      <c r="G15">
        <f>VLOOKUP($A15,LTMLE!$A:$L, 7)</f>
        <v>0</v>
      </c>
      <c r="H15">
        <f>VLOOKUP($A15,LTMLE!$A:$L, 10)</f>
        <v>0</v>
      </c>
      <c r="I15">
        <f>VLOOKUP($A15,LTMLE!$A:$L, 11)</f>
        <v>0</v>
      </c>
      <c r="J15">
        <f>VLOOKUP($A15,LTMLE!$A:$L, 9)</f>
        <v>0</v>
      </c>
      <c r="L15" t="str">
        <f>_xlfn.CONCAT(FIXED(temp!G15, 3), " (", FIXED(temp!H15,3), " - ", FIXED(temp!I15,3),  ")", IF(AND(temp!J15 &lt;0.05, NOT(ISBLANK(temp!J15))), "*", " ") )</f>
        <v>0.000 (0.000 - 0.000)*</v>
      </c>
      <c r="N15" s="11" t="s">
        <v>38</v>
      </c>
      <c r="O15">
        <v>0.57303671937817902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 xml:space="preserve">No </v>
      </c>
      <c r="C16" t="e">
        <f>LEFT(LTMLE!D81, FIND("&amp;", LTMLE!D81)-1)</f>
        <v>#VALUE!</v>
      </c>
      <c r="D16">
        <f>LTMLE!B81</f>
        <v>0</v>
      </c>
      <c r="E16">
        <f>VLOOKUP($A16,LTMLE!$A:$L, 5)</f>
        <v>0</v>
      </c>
      <c r="F16">
        <f>VLOOKUP($A16,LTMLE!$A:$L, 6)</f>
        <v>0</v>
      </c>
      <c r="G16">
        <f>VLOOKUP($A16,LTMLE!$A:$L, 7)</f>
        <v>0</v>
      </c>
      <c r="H16">
        <f>VLOOKUP($A16,LTMLE!$A:$L, 10)</f>
        <v>0</v>
      </c>
      <c r="I16">
        <f>VLOOKUP($A16,LTMLE!$A:$L, 11)</f>
        <v>0</v>
      </c>
      <c r="J16">
        <f>VLOOKUP($A16,LTMLE!$A:$L, 9)</f>
        <v>0</v>
      </c>
      <c r="L16" t="str">
        <f>_xlfn.CONCAT(FIXED(temp!G16, 3), " (", FIXED(temp!H16,3), " - ", FIXED(temp!I16,3),  ")", IF(AND(temp!J16 &lt;0.05, NOT(ISBLANK(temp!J16))), "*", " ") )</f>
        <v>0.000 (0.000 - 0.000)*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MIMIC_eICU</v>
      </c>
      <c r="E17">
        <f>VLOOKUP($A17,LTMLE!$A:$L, 5)</f>
        <v>0</v>
      </c>
      <c r="F17">
        <f>VLOOKUP($A17,LTMLE!$A:$L, 6)</f>
        <v>100</v>
      </c>
      <c r="G17">
        <f>VLOOKUP($A17,LTMLE!$A:$L, 7)</f>
        <v>0.34636519232492002</v>
      </c>
      <c r="H17">
        <f>VLOOKUP($A17,LTMLE!$A:$L, 10)</f>
        <v>0.34010640649629797</v>
      </c>
      <c r="I17">
        <f>VLOOKUP($A17,LTMLE!$A:$L, 11)</f>
        <v>0.35262397815354202</v>
      </c>
      <c r="J17">
        <f>VLOOKUP($A17,LTMLE!$A:$L, 9)</f>
        <v>0</v>
      </c>
      <c r="L17" t="str">
        <f>_xlfn.CONCAT(FIXED(temp!G17, 3), " (", FIXED(temp!H17,3), " - ", FIXED(temp!I17,3),  ")", IF(AND(temp!J17 &lt;0.05, NOT(ISBLANK(temp!J17))), "*", " ") )</f>
        <v>0.346 (0.340 - 0.353)*</v>
      </c>
      <c r="N17" s="11" t="s">
        <v>37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MIMIC_eICU</v>
      </c>
      <c r="E18">
        <f>VLOOKUP($A18,LTMLE!$A:$L, 5)</f>
        <v>0</v>
      </c>
      <c r="F18">
        <f>VLOOKUP($A18,LTMLE!$A:$L, 6)</f>
        <v>5</v>
      </c>
      <c r="G18">
        <f>VLOOKUP($A18,LTMLE!$A:$L, 7)</f>
        <v>0.226660969878414</v>
      </c>
      <c r="H18">
        <f>VLOOKUP($A18,LTMLE!$A:$L, 10)</f>
        <v>0.21818005531033999</v>
      </c>
      <c r="I18">
        <f>VLOOKUP($A18,LTMLE!$A:$L, 11)</f>
        <v>0.23514188444648801</v>
      </c>
      <c r="J18">
        <f>VLOOKUP($A18,LTMLE!$A:$L, 9)</f>
        <v>0</v>
      </c>
      <c r="L18" t="str">
        <f>_xlfn.CONCAT(FIXED(temp!G18, 3), " (", FIXED(temp!H18,3), " - ", FIXED(temp!I18,3),  ")", IF(AND(temp!J18 &lt;0.05, NOT(ISBLANK(temp!J18))), "*", " ") )</f>
        <v>0.227 (0.218 - 0.235)*</v>
      </c>
      <c r="N18" s="11" t="s">
        <v>38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MIMIC_eICU</v>
      </c>
      <c r="E19">
        <f>VLOOKUP($A19,LTMLE!$A:$L, 5)</f>
        <v>6</v>
      </c>
      <c r="F19">
        <f>VLOOKUP($A19,LTMLE!$A:$L, 6)</f>
        <v>10</v>
      </c>
      <c r="G19">
        <f>VLOOKUP($A19,LTMLE!$A:$L, 7)</f>
        <v>0.36287570186062301</v>
      </c>
      <c r="H19">
        <f>VLOOKUP($A19,LTMLE!$A:$L, 10)</f>
        <v>0.35298709477683399</v>
      </c>
      <c r="I19">
        <f>VLOOKUP($A19,LTMLE!$A:$L, 11)</f>
        <v>0.37276430894441098</v>
      </c>
      <c r="J19">
        <f>VLOOKUP($A19,LTMLE!$A:$L, 9)</f>
        <v>0</v>
      </c>
      <c r="L19" t="str">
        <f>_xlfn.CONCAT(FIXED(temp!G19, 3), " (", FIXED(temp!H19,3), " - ", FIXED(temp!I19,3),  ")", IF(AND(temp!J19 &lt;0.05, NOT(ISBLANK(temp!J19))), "*", " ") )</f>
        <v>0.363 (0.353 - 0.373)*</v>
      </c>
      <c r="N19" s="9" t="s">
        <v>22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MIMIC_eICU</v>
      </c>
      <c r="E20">
        <f>VLOOKUP($A20,LTMLE!$A:$L, 5)</f>
        <v>11</v>
      </c>
      <c r="F20">
        <f>VLOOKUP($A20,LTMLE!$A:$L, 6)</f>
        <v>15</v>
      </c>
      <c r="G20">
        <f>VLOOKUP($A20,LTMLE!$A:$L, 7)</f>
        <v>0.58317872603586796</v>
      </c>
      <c r="H20">
        <f>VLOOKUP($A20,LTMLE!$A:$L, 10)</f>
        <v>0.56618464770962595</v>
      </c>
      <c r="I20">
        <f>VLOOKUP($A20,LTMLE!$A:$L, 11)</f>
        <v>0.60017280436210996</v>
      </c>
      <c r="J20">
        <f>VLOOKUP($A20,LTMLE!$A:$L, 9)</f>
        <v>0</v>
      </c>
      <c r="L20" t="str">
        <f>_xlfn.CONCAT(FIXED(temp!G20, 3), " (", FIXED(temp!H20,3), " - ", FIXED(temp!I20,3),  ")", IF(AND(temp!J20 &lt;0.05, NOT(ISBLANK(temp!J20))), "*", " ") )</f>
        <v>0.583 (0.566 - 0.600)*</v>
      </c>
      <c r="N20" s="10" t="s">
        <v>19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MIMIC_eICU</v>
      </c>
      <c r="E21">
        <f>VLOOKUP($A21,LTMLE!$A:$L, 5)</f>
        <v>16</v>
      </c>
      <c r="F21">
        <f>VLOOKUP($A21,LTMLE!$A:$L, 6)</f>
        <v>100</v>
      </c>
      <c r="G21">
        <f>VLOOKUP($A21,LTMLE!$A:$L, 7)</f>
        <v>0.73804971319255697</v>
      </c>
      <c r="H21">
        <f>VLOOKUP($A21,LTMLE!$A:$L, 10)</f>
        <v>0.70033998441448098</v>
      </c>
      <c r="I21">
        <f>VLOOKUP($A21,LTMLE!$A:$L, 11)</f>
        <v>0.77575944197063196</v>
      </c>
      <c r="J21">
        <f>VLOOKUP($A21,LTMLE!$A:$L, 9)</f>
        <v>0</v>
      </c>
      <c r="L21" t="str">
        <f>_xlfn.CONCAT(FIXED(temp!G21, 3), " (", FIXED(temp!H21,3), " - ", FIXED(temp!I21,3),  ")", IF(AND(temp!J21 &lt;0.05, NOT(ISBLANK(temp!J21))), "*", " ") )</f>
        <v>0.738 (0.700 - 0.776)*</v>
      </c>
      <c r="N21" s="11" t="s">
        <v>37</v>
      </c>
      <c r="O21">
        <v>0.66896551724132902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 xml:space="preserve">No </v>
      </c>
      <c r="C22" t="e">
        <f>LEFT(LTMLE!D62, FIND("&amp;", LTMLE!D62)-1)</f>
        <v>#VALUE!</v>
      </c>
      <c r="D22">
        <f>LTMLE!B62</f>
        <v>0</v>
      </c>
      <c r="E22">
        <f>VLOOKUP($A22,LTMLE!$A:$L, 5)</f>
        <v>0</v>
      </c>
      <c r="F22">
        <f>VLOOKUP($A22,LTMLE!$A:$L, 6)</f>
        <v>0</v>
      </c>
      <c r="G22">
        <f>VLOOKUP($A22,LTMLE!$A:$L, 7)</f>
        <v>0</v>
      </c>
      <c r="H22">
        <f>VLOOKUP($A22,LTMLE!$A:$L, 10)</f>
        <v>0</v>
      </c>
      <c r="I22">
        <f>VLOOKUP($A22,LTMLE!$A:$L, 11)</f>
        <v>0</v>
      </c>
      <c r="J22">
        <f>VLOOKUP($A22,LTMLE!$A:$L, 9)</f>
        <v>0</v>
      </c>
      <c r="L22" t="str">
        <f>_xlfn.CONCAT(FIXED(temp!G22, 3), " (", FIXED(temp!H22,3), " - ", FIXED(temp!I22,3),  ")", IF(AND(temp!J22 &lt;0.05, NOT(ISBLANK(temp!J22))), "*", " ") )</f>
        <v>0.000 (0.000 - 0.000)*</v>
      </c>
      <c r="N22" s="11" t="s">
        <v>38</v>
      </c>
      <c r="O22">
        <v>0.71108179419489503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 xml:space="preserve">No </v>
      </c>
      <c r="C23" t="e">
        <f>LEFT(LTMLE!D63, FIND("&amp;", LTMLE!D63)-1)</f>
        <v>#VALUE!</v>
      </c>
      <c r="D23">
        <f>LTMLE!B63</f>
        <v>0</v>
      </c>
      <c r="E23">
        <f>VLOOKUP($A23,LTMLE!$A:$L, 5)</f>
        <v>0</v>
      </c>
      <c r="F23">
        <f>VLOOKUP($A23,LTMLE!$A:$L, 6)</f>
        <v>0</v>
      </c>
      <c r="G23">
        <f>VLOOKUP($A23,LTMLE!$A:$L, 7)</f>
        <v>0</v>
      </c>
      <c r="H23">
        <f>VLOOKUP($A23,LTMLE!$A:$L, 10)</f>
        <v>0</v>
      </c>
      <c r="I23">
        <f>VLOOKUP($A23,LTMLE!$A:$L, 11)</f>
        <v>0</v>
      </c>
      <c r="J23">
        <f>VLOOKUP($A23,LTMLE!$A:$L, 9)</f>
        <v>0</v>
      </c>
      <c r="L23" t="str">
        <f>_xlfn.CONCAT(FIXED(temp!G23, 3), " (", FIXED(temp!H23,3), " - ", FIXED(temp!I23,3),  ")", IF(AND(temp!J23 &lt;0.05, NOT(ISBLANK(temp!J23))), "*", " ") )</f>
        <v>0.000 (0.000 - 0.000)*</v>
      </c>
      <c r="N23" s="10" t="s">
        <v>11</v>
      </c>
      <c r="O23">
        <v>0.23621553884751301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 xml:space="preserve">No </v>
      </c>
      <c r="C24" t="e">
        <f>LEFT(LTMLE!D64, FIND("&amp;", LTMLE!D64)-1)</f>
        <v>#VALUE!</v>
      </c>
      <c r="D24">
        <f>LTMLE!B64</f>
        <v>0</v>
      </c>
      <c r="E24">
        <f>VLOOKUP($A24,LTMLE!$A:$L, 5)</f>
        <v>0</v>
      </c>
      <c r="F24">
        <f>VLOOKUP($A24,LTMLE!$A:$L, 6)</f>
        <v>0</v>
      </c>
      <c r="G24">
        <f>VLOOKUP($A24,LTMLE!$A:$L, 7)</f>
        <v>0</v>
      </c>
      <c r="H24">
        <f>VLOOKUP($A24,LTMLE!$A:$L, 10)</f>
        <v>0</v>
      </c>
      <c r="I24">
        <f>VLOOKUP($A24,LTMLE!$A:$L, 11)</f>
        <v>0</v>
      </c>
      <c r="J24">
        <f>VLOOKUP($A24,LTMLE!$A:$L, 9)</f>
        <v>0</v>
      </c>
      <c r="L24" t="str">
        <f>_xlfn.CONCAT(FIXED(temp!G24, 3), " (", FIXED(temp!H24,3), " - ", FIXED(temp!I24,3),  ")", IF(AND(temp!J24 &lt;0.05, NOT(ISBLANK(temp!J24))), "*", " ") )</f>
        <v>0.000 (0.000 - 0.000)*</v>
      </c>
      <c r="N24" s="11" t="s">
        <v>37</v>
      </c>
      <c r="O24">
        <v>0.21491228070193999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 xml:space="preserve">No </v>
      </c>
      <c r="C25" t="e">
        <f>LEFT(LTMLE!D65, FIND("&amp;", LTMLE!D65)-1)</f>
        <v>#VALUE!</v>
      </c>
      <c r="D25">
        <f>LTMLE!B65</f>
        <v>0</v>
      </c>
      <c r="E25">
        <f>VLOOKUP($A25,LTMLE!$A:$L, 5)</f>
        <v>0</v>
      </c>
      <c r="F25">
        <f>VLOOKUP($A25,LTMLE!$A:$L, 6)</f>
        <v>0</v>
      </c>
      <c r="G25">
        <f>VLOOKUP($A25,LTMLE!$A:$L, 7)</f>
        <v>0</v>
      </c>
      <c r="H25">
        <f>VLOOKUP($A25,LTMLE!$A:$L, 10)</f>
        <v>0</v>
      </c>
      <c r="I25">
        <f>VLOOKUP($A25,LTMLE!$A:$L, 11)</f>
        <v>0</v>
      </c>
      <c r="J25">
        <f>VLOOKUP($A25,LTMLE!$A:$L, 9)</f>
        <v>0</v>
      </c>
      <c r="L25" t="str">
        <f>_xlfn.CONCAT(FIXED(temp!G25, 3), " (", FIXED(temp!H25,3), " - ", FIXED(temp!I25,3),  ")", IF(AND(temp!J25 &lt;0.05, NOT(ISBLANK(temp!J25))), "*", " ") )</f>
        <v>0.000 (0.000 - 0.000)*</v>
      </c>
      <c r="N25" s="11" t="s">
        <v>38</v>
      </c>
      <c r="O25">
        <v>0.257518796993086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 xml:space="preserve">No </v>
      </c>
      <c r="C26" t="e">
        <f>LEFT(LTMLE!D66, FIND("&amp;", LTMLE!D66)-1)</f>
        <v>#VALUE!</v>
      </c>
      <c r="D26">
        <f>LTMLE!B66</f>
        <v>0</v>
      </c>
      <c r="E26">
        <f>VLOOKUP($A26,LTMLE!$A:$L, 5)</f>
        <v>0</v>
      </c>
      <c r="F26">
        <f>VLOOKUP($A26,LTMLE!$A:$L, 6)</f>
        <v>0</v>
      </c>
      <c r="G26">
        <f>VLOOKUP($A26,LTMLE!$A:$L, 7)</f>
        <v>0</v>
      </c>
      <c r="H26">
        <f>VLOOKUP($A26,LTMLE!$A:$L, 10)</f>
        <v>0</v>
      </c>
      <c r="I26">
        <f>VLOOKUP($A26,LTMLE!$A:$L, 11)</f>
        <v>0</v>
      </c>
      <c r="J26">
        <f>VLOOKUP($A26,LTMLE!$A:$L, 9)</f>
        <v>0</v>
      </c>
      <c r="L26" t="str">
        <f>_xlfn.CONCAT(FIXED(temp!G26, 3), " (", FIXED(temp!H26,3), " - ", FIXED(temp!I26,3),  ")", IF(AND(temp!J26 &lt;0.05, NOT(ISBLANK(temp!J26))), "*", " ") )</f>
        <v>0.000 (0.000 - 0.000)*</v>
      </c>
      <c r="N26" s="9" t="s">
        <v>40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MIMIC_eICU</v>
      </c>
      <c r="E27">
        <f>VLOOKUP($A27,LTMLE!$A:$L, 5)</f>
        <v>0</v>
      </c>
      <c r="F27">
        <f>VLOOKUP($A27,LTMLE!$A:$L, 6)</f>
        <v>100</v>
      </c>
      <c r="G27">
        <f>VLOOKUP($A27,LTMLE!$A:$L, 7)</f>
        <v>0.267581013849996</v>
      </c>
      <c r="H27">
        <f>VLOOKUP($A27,LTMLE!$A:$L, 10)</f>
        <v>0.25751957743653803</v>
      </c>
      <c r="I27">
        <f>VLOOKUP($A27,LTMLE!$A:$L, 11)</f>
        <v>0.27764245026345302</v>
      </c>
      <c r="J27">
        <f>VLOOKUP($A27,LTMLE!$A:$L, 9)</f>
        <v>0</v>
      </c>
      <c r="L27" t="str">
        <f>_xlfn.CONCAT(FIXED(temp!G27, 3), " (", FIXED(temp!H27,3), " - ", FIXED(temp!I27,3),  ")", IF(AND(temp!J27 &lt;0.05, NOT(ISBLANK(temp!J27))), "*", " ") )</f>
        <v>0.268 (0.258 - 0.278)*</v>
      </c>
      <c r="N27" s="10" t="s">
        <v>19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MIMIC_eICU</v>
      </c>
      <c r="E28">
        <f>VLOOKUP($A28,LTMLE!$A:$L, 5)</f>
        <v>0</v>
      </c>
      <c r="F28">
        <f>VLOOKUP($A28,LTMLE!$A:$L, 6)</f>
        <v>5</v>
      </c>
      <c r="G28">
        <f>VLOOKUP($A28,LTMLE!$A:$L, 7)</f>
        <v>0.20160501076547299</v>
      </c>
      <c r="H28">
        <f>VLOOKUP($A28,LTMLE!$A:$L, 10)</f>
        <v>0.19060367849693199</v>
      </c>
      <c r="I28">
        <f>VLOOKUP($A28,LTMLE!$A:$L, 11)</f>
        <v>0.21260634303401399</v>
      </c>
      <c r="J28">
        <f>VLOOKUP($A28,LTMLE!$A:$L, 9)</f>
        <v>1.63829665640852E-282</v>
      </c>
      <c r="L28" t="str">
        <f>_xlfn.CONCAT(FIXED(temp!G28, 3), " (", FIXED(temp!H28,3), " - ", FIXED(temp!I28,3),  ")", IF(AND(temp!J28 &lt;0.05, NOT(ISBLANK(temp!J28))), "*", " ") )</f>
        <v>0.202 (0.191 - 0.213)*</v>
      </c>
      <c r="N28" s="11" t="s">
        <v>37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MIMIC_eICU</v>
      </c>
      <c r="E29">
        <f>VLOOKUP($A29,LTMLE!$A:$L, 5)</f>
        <v>6</v>
      </c>
      <c r="F29">
        <f>VLOOKUP($A29,LTMLE!$A:$L, 6)</f>
        <v>10</v>
      </c>
      <c r="G29">
        <f>VLOOKUP($A29,LTMLE!$A:$L, 7)</f>
        <v>0.38909599254423</v>
      </c>
      <c r="H29">
        <f>VLOOKUP($A29,LTMLE!$A:$L, 10)</f>
        <v>0.368467914969765</v>
      </c>
      <c r="I29">
        <f>VLOOKUP($A29,LTMLE!$A:$L, 11)</f>
        <v>0.40972407011869599</v>
      </c>
      <c r="J29">
        <f>VLOOKUP($A29,LTMLE!$A:$L, 9)</f>
        <v>3.5128897251377402E-299</v>
      </c>
      <c r="L29" t="str">
        <f>_xlfn.CONCAT(FIXED(temp!G29, 3), " (", FIXED(temp!H29,3), " - ", FIXED(temp!I29,3),  ")", IF(AND(temp!J29 &lt;0.05, NOT(ISBLANK(temp!J29))), "*", " ") )</f>
        <v>0.389 (0.368 - 0.410)*</v>
      </c>
      <c r="N29" s="11" t="s">
        <v>38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MIMIC_eICU</v>
      </c>
      <c r="E30">
        <f>VLOOKUP($A30,LTMLE!$A:$L, 5)</f>
        <v>11</v>
      </c>
      <c r="F30">
        <f>VLOOKUP($A30,LTMLE!$A:$L, 6)</f>
        <v>15</v>
      </c>
      <c r="G30">
        <f>VLOOKUP($A30,LTMLE!$A:$L, 7)</f>
        <v>0.68023255813942496</v>
      </c>
      <c r="H30">
        <f>VLOOKUP($A30,LTMLE!$A:$L, 10)</f>
        <v>0.61052602981091098</v>
      </c>
      <c r="I30">
        <f>VLOOKUP($A30,LTMLE!$A:$L, 11)</f>
        <v>0.74993908646794005</v>
      </c>
      <c r="J30">
        <f>VLOOKUP($A30,LTMLE!$A:$L, 9)</f>
        <v>1.5238289820205599E-81</v>
      </c>
      <c r="L30" t="str">
        <f>_xlfn.CONCAT(FIXED(temp!G30, 3), " (", FIXED(temp!H30,3), " - ", FIXED(temp!I30,3),  ")", IF(AND(temp!J30 &lt;0.05, NOT(ISBLANK(temp!J30))), "*", " ") )</f>
        <v>0.680 (0.611 - 0.750)*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MIMIC_eICU</v>
      </c>
      <c r="E31">
        <f>VLOOKUP($A31,LTMLE!$A:$L, 5)</f>
        <v>16</v>
      </c>
      <c r="F31">
        <f>VLOOKUP($A31,LTMLE!$A:$L, 6)</f>
        <v>100</v>
      </c>
      <c r="G31">
        <f>VLOOKUP($A31,LTMLE!$A:$L, 7)</f>
        <v>0.79999999999999605</v>
      </c>
      <c r="H31">
        <f>VLOOKUP($A31,LTMLE!$A:$L, 10)</f>
        <v>0.55190843581349003</v>
      </c>
      <c r="I31">
        <f>VLOOKUP($A31,LTMLE!$A:$L, 11)</f>
        <v>1</v>
      </c>
      <c r="J31">
        <f>VLOOKUP($A31,LTMLE!$A:$L, 9)</f>
        <v>2.6134164840618701E-10</v>
      </c>
      <c r="L31" t="str">
        <f>_xlfn.CONCAT(FIXED(temp!G31, 3), " (", FIXED(temp!H31,3), " - ", FIXED(temp!I31,3),  ")", IF(AND(temp!J31 &lt;0.05, NOT(ISBLANK(temp!J31))), "*", " ") )</f>
        <v>0.800 (0.552 - 1.000)*</v>
      </c>
      <c r="N31" s="11" t="s">
        <v>37</v>
      </c>
      <c r="O31">
        <v>0.215393452039258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 xml:space="preserve">No </v>
      </c>
      <c r="C32" t="e">
        <f>LEFT(LTMLE!D72, FIND("&amp;", LTMLE!D72)-1)</f>
        <v>#VALUE!</v>
      </c>
      <c r="D32">
        <f>LTMLE!B72</f>
        <v>0</v>
      </c>
      <c r="E32">
        <f>VLOOKUP($A32,LTMLE!$A:$L, 5)</f>
        <v>0</v>
      </c>
      <c r="F32">
        <f>VLOOKUP($A32,LTMLE!$A:$L, 6)</f>
        <v>0</v>
      </c>
      <c r="G32">
        <f>VLOOKUP($A32,LTMLE!$A:$L, 7)</f>
        <v>0</v>
      </c>
      <c r="H32">
        <f>VLOOKUP($A32,LTMLE!$A:$L, 10)</f>
        <v>0</v>
      </c>
      <c r="I32">
        <f>VLOOKUP($A32,LTMLE!$A:$L, 11)</f>
        <v>0</v>
      </c>
      <c r="J32">
        <f>VLOOKUP($A32,LTMLE!$A:$L, 9)</f>
        <v>0</v>
      </c>
      <c r="L32" t="str">
        <f>_xlfn.CONCAT(FIXED(temp!G32, 3), " (", FIXED(temp!H32,3), " - ", FIXED(temp!I32,3),  ")", IF(AND(temp!J32 &lt;0.05, NOT(ISBLANK(temp!J32))), "*", " ") )</f>
        <v>0.000 (0.000 - 0.000)*</v>
      </c>
      <c r="N32" s="11" t="s">
        <v>38</v>
      </c>
      <c r="O32">
        <v>0.23423551084066899</v>
      </c>
    </row>
    <row r="33" spans="1:15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 xml:space="preserve">No </v>
      </c>
      <c r="C33" t="e">
        <f>LEFT(LTMLE!D73, FIND("&amp;", LTMLE!D73)-1)</f>
        <v>#VALUE!</v>
      </c>
      <c r="D33">
        <f>LTMLE!B73</f>
        <v>0</v>
      </c>
      <c r="E33">
        <f>VLOOKUP($A33,LTMLE!$A:$L, 5)</f>
        <v>0</v>
      </c>
      <c r="F33">
        <f>VLOOKUP($A33,LTMLE!$A:$L, 6)</f>
        <v>0</v>
      </c>
      <c r="G33">
        <f>VLOOKUP($A33,LTMLE!$A:$L, 7)</f>
        <v>0</v>
      </c>
      <c r="H33">
        <f>VLOOKUP($A33,LTMLE!$A:$L, 10)</f>
        <v>0</v>
      </c>
      <c r="I33">
        <f>VLOOKUP($A33,LTMLE!$A:$L, 11)</f>
        <v>0</v>
      </c>
      <c r="J33">
        <f>VLOOKUP($A33,LTMLE!$A:$L, 9)</f>
        <v>0</v>
      </c>
      <c r="L33" t="str">
        <f>_xlfn.CONCAT(FIXED(temp!G33, 3), " (", FIXED(temp!H33,3), " - ", FIXED(temp!I33,3),  ")", IF(AND(temp!J33 &lt;0.05, NOT(ISBLANK(temp!J33))), "*", " ") )</f>
        <v>0.000 (0.000 - 0.000)*</v>
      </c>
      <c r="N33" s="9" t="s">
        <v>23</v>
      </c>
      <c r="O33">
        <v>0.3935388940891873</v>
      </c>
    </row>
    <row r="34" spans="1:15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 xml:space="preserve">No </v>
      </c>
      <c r="C34" t="e">
        <f>LEFT(LTMLE!D74, FIND("&amp;", LTMLE!D74)-1)</f>
        <v>#VALUE!</v>
      </c>
      <c r="D34">
        <f>LTMLE!B74</f>
        <v>0</v>
      </c>
      <c r="E34">
        <f>VLOOKUP($A34,LTMLE!$A:$L, 5)</f>
        <v>0</v>
      </c>
      <c r="F34">
        <f>VLOOKUP($A34,LTMLE!$A:$L, 6)</f>
        <v>0</v>
      </c>
      <c r="G34">
        <f>VLOOKUP($A34,LTMLE!$A:$L, 7)</f>
        <v>0</v>
      </c>
      <c r="H34">
        <f>VLOOKUP($A34,LTMLE!$A:$L, 10)</f>
        <v>0</v>
      </c>
      <c r="I34">
        <f>VLOOKUP($A34,LTMLE!$A:$L, 11)</f>
        <v>0</v>
      </c>
      <c r="J34">
        <f>VLOOKUP($A34,LTMLE!$A:$L, 9)</f>
        <v>0</v>
      </c>
      <c r="L34" t="str">
        <f>_xlfn.CONCAT(FIXED(temp!G34, 3), " (", FIXED(temp!H34,3), " - ", FIXED(temp!I34,3),  ")", IF(AND(temp!J34 &lt;0.05, NOT(ISBLANK(temp!J34))), "*", " ") )</f>
        <v>0.000 (0.000 - 0.000)*</v>
      </c>
      <c r="N34" s="10" t="s">
        <v>19</v>
      </c>
      <c r="O34">
        <v>0.49365482001656452</v>
      </c>
    </row>
    <row r="35" spans="1:15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 xml:space="preserve">No </v>
      </c>
      <c r="C35" t="e">
        <f>LEFT(LTMLE!D75, FIND("&amp;", LTMLE!D75)-1)</f>
        <v>#VALUE!</v>
      </c>
      <c r="D35">
        <f>LTMLE!B75</f>
        <v>0</v>
      </c>
      <c r="E35">
        <f>VLOOKUP($A35,LTMLE!$A:$L, 5)</f>
        <v>0</v>
      </c>
      <c r="F35">
        <f>VLOOKUP($A35,LTMLE!$A:$L, 6)</f>
        <v>0</v>
      </c>
      <c r="G35">
        <f>VLOOKUP($A35,LTMLE!$A:$L, 7)</f>
        <v>0</v>
      </c>
      <c r="H35">
        <f>VLOOKUP($A35,LTMLE!$A:$L, 10)</f>
        <v>0</v>
      </c>
      <c r="I35">
        <f>VLOOKUP($A35,LTMLE!$A:$L, 11)</f>
        <v>0</v>
      </c>
      <c r="J35">
        <f>VLOOKUP($A35,LTMLE!$A:$L, 9)</f>
        <v>0</v>
      </c>
      <c r="L35" t="str">
        <f>_xlfn.CONCAT(FIXED(temp!G35, 3), " (", FIXED(temp!H35,3), " - ", FIXED(temp!I35,3),  ")", IF(AND(temp!J35 &lt;0.05, NOT(ISBLANK(temp!J35))), "*", " ") )</f>
        <v>0.000 (0.000 - 0.000)*</v>
      </c>
      <c r="N35" s="11" t="s">
        <v>37</v>
      </c>
      <c r="O35">
        <v>0.52089407191416504</v>
      </c>
    </row>
    <row r="36" spans="1:15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 xml:space="preserve">No </v>
      </c>
      <c r="C36" t="e">
        <f>LEFT(LTMLE!D76, FIND("&amp;", LTMLE!D76)-1)</f>
        <v>#VALUE!</v>
      </c>
      <c r="D36">
        <f>LTMLE!B76</f>
        <v>0</v>
      </c>
      <c r="E36">
        <f>VLOOKUP($A36,LTMLE!$A:$L, 5)</f>
        <v>0</v>
      </c>
      <c r="F36">
        <f>VLOOKUP($A36,LTMLE!$A:$L, 6)</f>
        <v>0</v>
      </c>
      <c r="G36">
        <f>VLOOKUP($A36,LTMLE!$A:$L, 7)</f>
        <v>0</v>
      </c>
      <c r="H36">
        <f>VLOOKUP($A36,LTMLE!$A:$L, 10)</f>
        <v>0</v>
      </c>
      <c r="I36">
        <f>VLOOKUP($A36,LTMLE!$A:$L, 11)</f>
        <v>0</v>
      </c>
      <c r="J36">
        <f>VLOOKUP($A36,LTMLE!$A:$L, 9)</f>
        <v>0</v>
      </c>
      <c r="L36" t="str">
        <f>_xlfn.CONCAT(FIXED(temp!G36, 3), " (", FIXED(temp!H36,3), " - ", FIXED(temp!I36,3),  ")", IF(AND(temp!J36 &lt;0.05, NOT(ISBLANK(temp!J36))), "*", " ") )</f>
        <v>0.000 (0.000 - 0.000)*</v>
      </c>
      <c r="N36" s="11" t="s">
        <v>38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MIMIC_eICU</v>
      </c>
      <c r="E37">
        <f>VLOOKUP($A37,LTMLE!$A:$L, 5)</f>
        <v>0</v>
      </c>
      <c r="F37">
        <f>VLOOKUP($A37,LTMLE!$A:$L, 6)</f>
        <v>100</v>
      </c>
      <c r="G37">
        <f>VLOOKUP($A37,LTMLE!$A:$L, 7)</f>
        <v>0.24568234002249301</v>
      </c>
      <c r="H37">
        <f>VLOOKUP($A37,LTMLE!$A:$L, 10)</f>
        <v>0.24081506286803001</v>
      </c>
      <c r="I37">
        <f>VLOOKUP($A37,LTMLE!$A:$L, 11)</f>
        <v>0.25054961717695701</v>
      </c>
      <c r="J37">
        <f>VLOOKUP($A37,LTMLE!$A:$L, 9)</f>
        <v>0</v>
      </c>
      <c r="L37" t="str">
        <f>_xlfn.CONCAT(FIXED(temp!G37, 3), " (", FIXED(temp!H37,3), " - ", FIXED(temp!I37,3),  ")", IF(AND(temp!J37 &lt;0.05, NOT(ISBLANK(temp!J37))), "*", " ") )</f>
        <v>0.246 (0.241 - 0.251)*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MIMIC_eICU</v>
      </c>
      <c r="E38">
        <f>VLOOKUP($A38,LTMLE!$A:$L, 5)</f>
        <v>0</v>
      </c>
      <c r="F38">
        <f>VLOOKUP($A38,LTMLE!$A:$L, 6)</f>
        <v>5</v>
      </c>
      <c r="G38">
        <f>VLOOKUP($A38,LTMLE!$A:$L, 7)</f>
        <v>0.1900789579337</v>
      </c>
      <c r="H38">
        <f>VLOOKUP($A38,LTMLE!$A:$L, 10)</f>
        <v>0.184942623575369</v>
      </c>
      <c r="I38">
        <f>VLOOKUP($A38,LTMLE!$A:$L, 11)</f>
        <v>0.195215292292031</v>
      </c>
      <c r="J38">
        <f>VLOOKUP($A38,LTMLE!$A:$L, 9)</f>
        <v>0</v>
      </c>
      <c r="L38" t="str">
        <f>_xlfn.CONCAT(FIXED(temp!G38, 3), " (", FIXED(temp!H38,3), " - ", FIXED(temp!I38,3),  ")", IF(AND(temp!J38 &lt;0.05, NOT(ISBLANK(temp!J38))), "*", " ") )</f>
        <v>0.190 (0.185 - 0.195)*</v>
      </c>
      <c r="N38" s="11" t="s">
        <v>37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MIMIC_eICU</v>
      </c>
      <c r="E39">
        <f>VLOOKUP($A39,LTMLE!$A:$L, 5)</f>
        <v>6</v>
      </c>
      <c r="F39">
        <f>VLOOKUP($A39,LTMLE!$A:$L, 6)</f>
        <v>10</v>
      </c>
      <c r="G39">
        <f>VLOOKUP($A39,LTMLE!$A:$L, 7)</f>
        <v>0.38253012048186902</v>
      </c>
      <c r="H39">
        <f>VLOOKUP($A39,LTMLE!$A:$L, 10)</f>
        <v>0.37112182487117401</v>
      </c>
      <c r="I39">
        <f>VLOOKUP($A39,LTMLE!$A:$L, 11)</f>
        <v>0.39393841609256303</v>
      </c>
      <c r="J39">
        <f>VLOOKUP($A39,LTMLE!$A:$L, 9)</f>
        <v>0</v>
      </c>
      <c r="L39" t="str">
        <f>_xlfn.CONCAT(FIXED(temp!G39, 3), " (", FIXED(temp!H39,3), " - ", FIXED(temp!I39,3),  ")", IF(AND(temp!J39 &lt;0.05, NOT(ISBLANK(temp!J39))), "*", " ") )</f>
        <v>0.383 (0.371 - 0.394)*</v>
      </c>
      <c r="N39" s="11" t="s">
        <v>38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MIMIC_eICU</v>
      </c>
      <c r="E40">
        <f>VLOOKUP($A40,LTMLE!$A:$L, 5)</f>
        <v>11</v>
      </c>
      <c r="F40">
        <f>VLOOKUP($A40,LTMLE!$A:$L, 6)</f>
        <v>15</v>
      </c>
      <c r="G40">
        <f>VLOOKUP($A40,LTMLE!$A:$L, 7)</f>
        <v>0.67874015748023198</v>
      </c>
      <c r="H40">
        <f>VLOOKUP($A40,LTMLE!$A:$L, 10)</f>
        <v>0.64241688408881004</v>
      </c>
      <c r="I40">
        <f>VLOOKUP($A40,LTMLE!$A:$L, 11)</f>
        <v>0.71506343087165403</v>
      </c>
      <c r="J40">
        <f>VLOOKUP($A40,LTMLE!$A:$L, 9)</f>
        <v>1.1838617597897701E-293</v>
      </c>
      <c r="L40" t="str">
        <f>_xlfn.CONCAT(FIXED(temp!G40, 3), " (", FIXED(temp!H40,3), " - ", FIXED(temp!I40,3),  ")", IF(AND(temp!J40 &lt;0.05, NOT(ISBLANK(temp!J40))), "*", " ") )</f>
        <v>0.679 (0.642 - 0.715)*</v>
      </c>
      <c r="N40" s="9" t="s">
        <v>41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MIMIC_eICU</v>
      </c>
      <c r="E41">
        <f>VLOOKUP($A41,LTMLE!$A:$L, 5)</f>
        <v>16</v>
      </c>
      <c r="F41">
        <f>VLOOKUP($A41,LTMLE!$A:$L, 6)</f>
        <v>100</v>
      </c>
      <c r="G41">
        <f>VLOOKUP($A41,LTMLE!$A:$L, 7)</f>
        <v>0.88888888869718297</v>
      </c>
      <c r="H41">
        <f>VLOOKUP($A41,LTMLE!$A:$L, 10)</f>
        <v>0.77026487766512697</v>
      </c>
      <c r="I41">
        <f>VLOOKUP($A41,LTMLE!$A:$L, 11)</f>
        <v>1</v>
      </c>
      <c r="J41">
        <f>VLOOKUP($A41,LTMLE!$A:$L, 9)</f>
        <v>7.8491291280456599E-49</v>
      </c>
      <c r="L41" t="str">
        <f>_xlfn.CONCAT(FIXED(temp!G41, 3), " (", FIXED(temp!H41,3), " - ", FIXED(temp!I41,3),  ")", IF(AND(temp!J41 &lt;0.05, NOT(ISBLANK(temp!J41))), "*", " ") )</f>
        <v>0.889 (0.770 - 1.000)*</v>
      </c>
      <c r="N41" s="10" t="s">
        <v>19</v>
      </c>
      <c r="O41">
        <v>0.59359143492087996</v>
      </c>
    </row>
    <row r="42" spans="1:15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 xml:space="preserve">No </v>
      </c>
      <c r="C42" t="e">
        <f>LEFT(LTMLE!D87, FIND("&amp;", LTMLE!D87)-1)</f>
        <v>#VALUE!</v>
      </c>
      <c r="D42">
        <f>LTMLE!B87</f>
        <v>0</v>
      </c>
      <c r="E42">
        <f>VLOOKUP($A42,LTMLE!$A:$L, 5)</f>
        <v>0</v>
      </c>
      <c r="F42">
        <f>VLOOKUP($A42,LTMLE!$A:$L, 6)</f>
        <v>0</v>
      </c>
      <c r="G42">
        <f>VLOOKUP($A42,LTMLE!$A:$L, 7)</f>
        <v>0</v>
      </c>
      <c r="H42">
        <f>VLOOKUP($A42,LTMLE!$A:$L, 10)</f>
        <v>0</v>
      </c>
      <c r="I42">
        <f>VLOOKUP($A42,LTMLE!$A:$L, 11)</f>
        <v>0</v>
      </c>
      <c r="J42">
        <f>VLOOKUP($A42,LTMLE!$A:$L, 9)</f>
        <v>0</v>
      </c>
      <c r="L42" t="str">
        <f>_xlfn.CONCAT(FIXED(temp!G42, 3), " (", FIXED(temp!H42,3), " - ", FIXED(temp!I42,3),  ")", IF(AND(temp!J42 &lt;0.05, NOT(ISBLANK(temp!J42))), "*", " ") )</f>
        <v>0.000 (0.000 - 0.000)*</v>
      </c>
      <c r="N42" s="11" t="s">
        <v>37</v>
      </c>
      <c r="O42">
        <v>0.61425959780623896</v>
      </c>
    </row>
    <row r="43" spans="1:15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 xml:space="preserve">No </v>
      </c>
      <c r="C43" t="e">
        <f>LEFT(LTMLE!D88, FIND("&amp;", LTMLE!D88)-1)</f>
        <v>#VALUE!</v>
      </c>
      <c r="D43">
        <f>LTMLE!B88</f>
        <v>0</v>
      </c>
      <c r="E43">
        <f>VLOOKUP($A43,LTMLE!$A:$L, 5)</f>
        <v>0</v>
      </c>
      <c r="F43">
        <f>VLOOKUP($A43,LTMLE!$A:$L, 6)</f>
        <v>0</v>
      </c>
      <c r="G43">
        <f>VLOOKUP($A43,LTMLE!$A:$L, 7)</f>
        <v>0</v>
      </c>
      <c r="H43">
        <f>VLOOKUP($A43,LTMLE!$A:$L, 10)</f>
        <v>0</v>
      </c>
      <c r="I43">
        <f>VLOOKUP($A43,LTMLE!$A:$L, 11)</f>
        <v>0</v>
      </c>
      <c r="J43">
        <f>VLOOKUP($A43,LTMLE!$A:$L, 9)</f>
        <v>0</v>
      </c>
      <c r="L43" t="str">
        <f>_xlfn.CONCAT(FIXED(temp!G43, 3), " (", FIXED(temp!H43,3), " - ", FIXED(temp!I43,3),  ")", IF(AND(temp!J43 &lt;0.05, NOT(ISBLANK(temp!J43))), "*", " ") )</f>
        <v>0.000 (0.000 - 0.000)*</v>
      </c>
      <c r="N43" s="11" t="s">
        <v>38</v>
      </c>
      <c r="O43">
        <v>0.57292327203552096</v>
      </c>
    </row>
    <row r="44" spans="1:15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 xml:space="preserve">No </v>
      </c>
      <c r="C44" t="e">
        <f>LEFT(LTMLE!D89, FIND("&amp;", LTMLE!D89)-1)</f>
        <v>#VALUE!</v>
      </c>
      <c r="D44">
        <f>LTMLE!B89</f>
        <v>0</v>
      </c>
      <c r="E44">
        <f>VLOOKUP($A44,LTMLE!$A:$L, 5)</f>
        <v>0</v>
      </c>
      <c r="F44">
        <f>VLOOKUP($A44,LTMLE!$A:$L, 6)</f>
        <v>0</v>
      </c>
      <c r="G44">
        <f>VLOOKUP($A44,LTMLE!$A:$L, 7)</f>
        <v>0</v>
      </c>
      <c r="H44">
        <f>VLOOKUP($A44,LTMLE!$A:$L, 10)</f>
        <v>0</v>
      </c>
      <c r="I44">
        <f>VLOOKUP($A44,LTMLE!$A:$L, 11)</f>
        <v>0</v>
      </c>
      <c r="J44">
        <f>VLOOKUP($A44,LTMLE!$A:$L, 9)</f>
        <v>0</v>
      </c>
      <c r="L44" t="str">
        <f>_xlfn.CONCAT(FIXED(temp!G44, 3), " (", FIXED(temp!H44,3), " - ", FIXED(temp!I44,3),  ")", IF(AND(temp!J44 &lt;0.05, NOT(ISBLANK(temp!J44))), "*", " ") )</f>
        <v>0.000 (0.000 - 0.000)*</v>
      </c>
      <c r="N44" s="10" t="s">
        <v>11</v>
      </c>
      <c r="O44">
        <v>0.12102782312024651</v>
      </c>
    </row>
    <row r="45" spans="1:15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 xml:space="preserve">No </v>
      </c>
      <c r="C45" t="e">
        <f>LEFT(LTMLE!D90, FIND("&amp;", LTMLE!D90)-1)</f>
        <v>#VALUE!</v>
      </c>
      <c r="D45">
        <f>LTMLE!B90</f>
        <v>0</v>
      </c>
      <c r="E45">
        <f>VLOOKUP($A45,LTMLE!$A:$L, 5)</f>
        <v>0</v>
      </c>
      <c r="F45">
        <f>VLOOKUP($A45,LTMLE!$A:$L, 6)</f>
        <v>0</v>
      </c>
      <c r="G45">
        <f>VLOOKUP($A45,LTMLE!$A:$L, 7)</f>
        <v>0</v>
      </c>
      <c r="H45">
        <f>VLOOKUP($A45,LTMLE!$A:$L, 10)</f>
        <v>0</v>
      </c>
      <c r="I45">
        <f>VLOOKUP($A45,LTMLE!$A:$L, 11)</f>
        <v>0</v>
      </c>
      <c r="J45">
        <f>VLOOKUP($A45,LTMLE!$A:$L, 9)</f>
        <v>0</v>
      </c>
      <c r="L45" t="str">
        <f>_xlfn.CONCAT(FIXED(temp!G45, 3), " (", FIXED(temp!H45,3), " - ", FIXED(temp!I45,3),  ")", IF(AND(temp!J45 &lt;0.05, NOT(ISBLANK(temp!J45))), "*", " ") )</f>
        <v>0.000 (0.000 - 0.000)*</v>
      </c>
      <c r="N45" s="11" t="s">
        <v>37</v>
      </c>
      <c r="O45">
        <v>0.106077348512377</v>
      </c>
    </row>
    <row r="46" spans="1:15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 xml:space="preserve">No </v>
      </c>
      <c r="C46" t="e">
        <f>LEFT(LTMLE!D91, FIND("&amp;", LTMLE!D91)-1)</f>
        <v>#VALUE!</v>
      </c>
      <c r="D46">
        <f>LTMLE!B91</f>
        <v>0</v>
      </c>
      <c r="E46">
        <f>VLOOKUP($A46,LTMLE!$A:$L, 5)</f>
        <v>0</v>
      </c>
      <c r="F46">
        <f>VLOOKUP($A46,LTMLE!$A:$L, 6)</f>
        <v>0</v>
      </c>
      <c r="G46">
        <f>VLOOKUP($A46,LTMLE!$A:$L, 7)</f>
        <v>0</v>
      </c>
      <c r="H46">
        <f>VLOOKUP($A46,LTMLE!$A:$L, 10)</f>
        <v>0</v>
      </c>
      <c r="I46">
        <f>VLOOKUP($A46,LTMLE!$A:$L, 11)</f>
        <v>0</v>
      </c>
      <c r="J46">
        <f>VLOOKUP($A46,LTMLE!$A:$L, 9)</f>
        <v>0</v>
      </c>
      <c r="L46" t="str">
        <f>_xlfn.CONCAT(FIXED(temp!G46, 3), " (", FIXED(temp!H46,3), " - ", FIXED(temp!I46,3),  ")", IF(AND(temp!J46 &lt;0.05, NOT(ISBLANK(temp!J46))), "*", " ") )</f>
        <v>0.000 (0.000 - 0.000)*</v>
      </c>
      <c r="N46" s="11" t="s">
        <v>38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MIMIC_eICU</v>
      </c>
      <c r="E47">
        <f>VLOOKUP($A47,LTMLE!$A:$L, 5)</f>
        <v>0</v>
      </c>
      <c r="F47">
        <f>VLOOKUP($A47,LTMLE!$A:$L, 6)</f>
        <v>100</v>
      </c>
      <c r="G47">
        <f>VLOOKUP($A47,LTMLE!$A:$L, 7)</f>
        <v>0.442791762343683</v>
      </c>
      <c r="H47">
        <f>VLOOKUP($A47,LTMLE!$A:$L, 10)</f>
        <v>0.419506064936436</v>
      </c>
      <c r="I47">
        <f>VLOOKUP($A47,LTMLE!$A:$L, 11)</f>
        <v>0.46607745975092901</v>
      </c>
      <c r="J47">
        <f>VLOOKUP($A47,LTMLE!$A:$L, 9)</f>
        <v>5.04289278267337E-304</v>
      </c>
      <c r="L47" t="str">
        <f>_xlfn.CONCAT(FIXED(temp!G47, 3), " (", FIXED(temp!H47,3), " - ", FIXED(temp!I47,3),  ")", IF(AND(temp!J47 &lt;0.05, NOT(ISBLANK(temp!J47))), "*", " ") )</f>
        <v>0.443 (0.420 - 0.466)*</v>
      </c>
      <c r="N47" s="9" t="s">
        <v>43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MIMIC_eICU</v>
      </c>
      <c r="E48">
        <f>VLOOKUP($A48,LTMLE!$A:$L, 5)</f>
        <v>0</v>
      </c>
      <c r="F48">
        <f>VLOOKUP($A48,LTMLE!$A:$L, 6)</f>
        <v>5</v>
      </c>
      <c r="G48">
        <f>VLOOKUP($A48,LTMLE!$A:$L, 7)</f>
        <v>0.28438228438282298</v>
      </c>
      <c r="H48">
        <f>VLOOKUP($A48,LTMLE!$A:$L, 10)</f>
        <v>0.24169320043560399</v>
      </c>
      <c r="I48">
        <f>VLOOKUP($A48,LTMLE!$A:$L, 11)</f>
        <v>0.32707136833004202</v>
      </c>
      <c r="J48">
        <f>VLOOKUP($A48,LTMLE!$A:$L, 9)</f>
        <v>5.8187804997023801E-39</v>
      </c>
      <c r="L48" t="str">
        <f>_xlfn.CONCAT(FIXED(temp!G48, 3), " (", FIXED(temp!H48,3), " - ", FIXED(temp!I48,3),  ")", IF(AND(temp!J48 &lt;0.05, NOT(ISBLANK(temp!J48))), "*", " ") )</f>
        <v>0.284 (0.242 - 0.327)*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MIMIC_eICU</v>
      </c>
      <c r="E49">
        <f>VLOOKUP($A49,LTMLE!$A:$L, 5)</f>
        <v>6</v>
      </c>
      <c r="F49">
        <f>VLOOKUP($A49,LTMLE!$A:$L, 6)</f>
        <v>10</v>
      </c>
      <c r="G49">
        <f>VLOOKUP($A49,LTMLE!$A:$L, 7)</f>
        <v>0.43658810391669101</v>
      </c>
      <c r="H49">
        <f>VLOOKUP($A49,LTMLE!$A:$L, 10)</f>
        <v>0.40402177146805501</v>
      </c>
      <c r="I49">
        <f>VLOOKUP($A49,LTMLE!$A:$L, 11)</f>
        <v>0.469154436365328</v>
      </c>
      <c r="J49">
        <f>VLOOKUP($A49,LTMLE!$A:$L, 9)</f>
        <v>3.6541991404680901E-152</v>
      </c>
      <c r="L49" t="str">
        <f>_xlfn.CONCAT(FIXED(temp!G49, 3), " (", FIXED(temp!H49,3), " - ", FIXED(temp!I49,3),  ")", IF(AND(temp!J49 &lt;0.05, NOT(ISBLANK(temp!J49))), "*", " ") )</f>
        <v>0.437 (0.404 - 0.469)*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MIMIC_eICU</v>
      </c>
      <c r="E50">
        <f>VLOOKUP($A50,LTMLE!$A:$L, 5)</f>
        <v>11</v>
      </c>
      <c r="F50">
        <f>VLOOKUP($A50,LTMLE!$A:$L, 6)</f>
        <v>15</v>
      </c>
      <c r="G50">
        <f>VLOOKUP($A50,LTMLE!$A:$L, 7)</f>
        <v>0.59821428571427704</v>
      </c>
      <c r="H50">
        <f>VLOOKUP($A50,LTMLE!$A:$L, 10)</f>
        <v>0.54578815022872995</v>
      </c>
      <c r="I50">
        <f>VLOOKUP($A50,LTMLE!$A:$L, 11)</f>
        <v>0.65064042119982302</v>
      </c>
      <c r="J50">
        <f>VLOOKUP($A50,LTMLE!$A:$L, 9)</f>
        <v>8.7474386323952896E-111</v>
      </c>
      <c r="L50" t="str">
        <f>_xlfn.CONCAT(FIXED(temp!G50, 3), " (", FIXED(temp!H50,3), " - ", FIXED(temp!I50,3),  ")", IF(AND(temp!J50 &lt;0.05, NOT(ISBLANK(temp!J50))), "*", " ") )</f>
        <v>0.598 (0.546 - 0.651)*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MIMIC_eICU</v>
      </c>
      <c r="E51">
        <f>VLOOKUP($A51,LTMLE!$A:$L, 5)</f>
        <v>16</v>
      </c>
      <c r="F51">
        <f>VLOOKUP($A51,LTMLE!$A:$L, 6)</f>
        <v>100</v>
      </c>
      <c r="G51">
        <f>VLOOKUP($A51,LTMLE!$A:$L, 7)</f>
        <v>0.67391304347819703</v>
      </c>
      <c r="H51">
        <f>VLOOKUP($A51,LTMLE!$A:$L, 10)</f>
        <v>0.57805540240423403</v>
      </c>
      <c r="I51">
        <f>VLOOKUP($A51,LTMLE!$A:$L, 11)</f>
        <v>0.76977068455216002</v>
      </c>
      <c r="J51">
        <f>VLOOKUP($A51,LTMLE!$A:$L, 9)</f>
        <v>3.3983813634471899E-43</v>
      </c>
      <c r="L51" t="str">
        <f>_xlfn.CONCAT(FIXED(temp!G51, 3), " (", FIXED(temp!H51,3), " - ", FIXED(temp!I51,3),  ")", IF(AND(temp!J51 &lt;0.05, NOT(ISBLANK(temp!J51))), "*", " ") )</f>
        <v>0.674 (0.578 - 0.770)*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 xml:space="preserve">No </v>
      </c>
      <c r="C52" t="e">
        <f>LEFT(LTMLE!D97, FIND("&amp;", LTMLE!D97)-1)</f>
        <v>#VALUE!</v>
      </c>
      <c r="D52">
        <f>LTMLE!B97</f>
        <v>0</v>
      </c>
      <c r="E52">
        <f>VLOOKUP($A52,LTMLE!$A:$L, 5)</f>
        <v>0</v>
      </c>
      <c r="F52">
        <f>VLOOKUP($A52,LTMLE!$A:$L, 6)</f>
        <v>0</v>
      </c>
      <c r="G52">
        <f>VLOOKUP($A52,LTMLE!$A:$L, 7)</f>
        <v>0</v>
      </c>
      <c r="H52">
        <f>VLOOKUP($A52,LTMLE!$A:$L, 10)</f>
        <v>0</v>
      </c>
      <c r="I52">
        <f>VLOOKUP($A52,LTMLE!$A:$L, 11)</f>
        <v>0</v>
      </c>
      <c r="J52">
        <f>VLOOKUP($A52,LTMLE!$A:$L, 9)</f>
        <v>0</v>
      </c>
      <c r="L52" t="str">
        <f>_xlfn.CONCAT(FIXED(temp!G52, 3), " (", FIXED(temp!H52,3), " - ", FIXED(temp!I52,3),  ")", IF(AND(temp!J52 &lt;0.05, NOT(ISBLANK(temp!J52))), "*", " ") )</f>
        <v>0.000 (0.000 - 0.000)*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 xml:space="preserve">No </v>
      </c>
      <c r="C53" t="e">
        <f>LEFT(LTMLE!D98, FIND("&amp;", LTMLE!D98)-1)</f>
        <v>#VALUE!</v>
      </c>
      <c r="D53">
        <f>LTMLE!B98</f>
        <v>0</v>
      </c>
      <c r="E53">
        <f>VLOOKUP($A53,LTMLE!$A:$L, 5)</f>
        <v>0</v>
      </c>
      <c r="F53">
        <f>VLOOKUP($A53,LTMLE!$A:$L, 6)</f>
        <v>0</v>
      </c>
      <c r="G53">
        <f>VLOOKUP($A53,LTMLE!$A:$L, 7)</f>
        <v>0</v>
      </c>
      <c r="H53">
        <f>VLOOKUP($A53,LTMLE!$A:$L, 10)</f>
        <v>0</v>
      </c>
      <c r="I53">
        <f>VLOOKUP($A53,LTMLE!$A:$L, 11)</f>
        <v>0</v>
      </c>
      <c r="J53">
        <f>VLOOKUP($A53,LTMLE!$A:$L, 9)</f>
        <v>0</v>
      </c>
      <c r="L53" t="str">
        <f>_xlfn.CONCAT(FIXED(temp!G53, 3), " (", FIXED(temp!H53,3), " - ", FIXED(temp!I53,3),  ")", IF(AND(temp!J53 &lt;0.05, NOT(ISBLANK(temp!J53))), "*", " ") )</f>
        <v>0.000 (0.000 - 0.000)*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 xml:space="preserve">No </v>
      </c>
      <c r="C54" t="e">
        <f>LEFT(LTMLE!D99, FIND("&amp;", LTMLE!D99)-1)</f>
        <v>#VALUE!</v>
      </c>
      <c r="D54">
        <f>LTMLE!B99</f>
        <v>0</v>
      </c>
      <c r="E54">
        <f>VLOOKUP($A54,LTMLE!$A:$L, 5)</f>
        <v>0</v>
      </c>
      <c r="F54">
        <f>VLOOKUP($A54,LTMLE!$A:$L, 6)</f>
        <v>0</v>
      </c>
      <c r="G54">
        <f>VLOOKUP($A54,LTMLE!$A:$L, 7)</f>
        <v>0</v>
      </c>
      <c r="H54">
        <f>VLOOKUP($A54,LTMLE!$A:$L, 10)</f>
        <v>0</v>
      </c>
      <c r="I54">
        <f>VLOOKUP($A54,LTMLE!$A:$L, 11)</f>
        <v>0</v>
      </c>
      <c r="J54">
        <f>VLOOKUP($A54,LTMLE!$A:$L, 9)</f>
        <v>0</v>
      </c>
      <c r="L54" t="str">
        <f>_xlfn.CONCAT(FIXED(temp!G54, 3), " (", FIXED(temp!H54,3), " - ", FIXED(temp!I54,3),  ")", IF(AND(temp!J54 &lt;0.05, NOT(ISBLANK(temp!J54))), "*", " ") )</f>
        <v>0.000 (0.000 - 0.000)*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 xml:space="preserve">No </v>
      </c>
      <c r="C55" t="e">
        <f>LEFT(LTMLE!D100, FIND("&amp;", LTMLE!D100)-1)</f>
        <v>#VALUE!</v>
      </c>
      <c r="D55">
        <f>LTMLE!B100</f>
        <v>0</v>
      </c>
      <c r="E55">
        <f>VLOOKUP($A55,LTMLE!$A:$L, 5)</f>
        <v>0</v>
      </c>
      <c r="F55">
        <f>VLOOKUP($A55,LTMLE!$A:$L, 6)</f>
        <v>0</v>
      </c>
      <c r="G55">
        <f>VLOOKUP($A55,LTMLE!$A:$L, 7)</f>
        <v>0</v>
      </c>
      <c r="H55">
        <f>VLOOKUP($A55,LTMLE!$A:$L, 10)</f>
        <v>0</v>
      </c>
      <c r="I55">
        <f>VLOOKUP($A55,LTMLE!$A:$L, 11)</f>
        <v>0</v>
      </c>
      <c r="J55">
        <f>VLOOKUP($A55,LTMLE!$A:$L, 9)</f>
        <v>0</v>
      </c>
      <c r="L55" t="str">
        <f>_xlfn.CONCAT(FIXED(temp!G55, 3), " (", FIXED(temp!H55,3), " - ", FIXED(temp!I55,3),  ")", IF(AND(temp!J55 &lt;0.05, NOT(ISBLANK(temp!J55))), "*", " ") )</f>
        <v>0.000 (0.000 - 0.000)*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 xml:space="preserve">No </v>
      </c>
      <c r="C56" t="e">
        <f>LEFT(LTMLE!D101, FIND("&amp;", LTMLE!D101)-1)</f>
        <v>#VALUE!</v>
      </c>
      <c r="D56">
        <f>LTMLE!B101</f>
        <v>0</v>
      </c>
      <c r="E56">
        <f>VLOOKUP($A56,LTMLE!$A:$L, 5)</f>
        <v>0</v>
      </c>
      <c r="F56">
        <f>VLOOKUP($A56,LTMLE!$A:$L, 6)</f>
        <v>0</v>
      </c>
      <c r="G56">
        <f>VLOOKUP($A56,LTMLE!$A:$L, 7)</f>
        <v>0</v>
      </c>
      <c r="H56">
        <f>VLOOKUP($A56,LTMLE!$A:$L, 10)</f>
        <v>0</v>
      </c>
      <c r="I56">
        <f>VLOOKUP($A56,LTMLE!$A:$L, 11)</f>
        <v>0</v>
      </c>
      <c r="J56">
        <f>VLOOKUP($A56,LTMLE!$A:$L, 9)</f>
        <v>0</v>
      </c>
      <c r="L56" t="str">
        <f>_xlfn.CONCAT(FIXED(temp!G56, 3), " (", FIXED(temp!H56,3), " - ", FIXED(temp!I56,3),  ")", IF(AND(temp!J56 &lt;0.05, NOT(ISBLANK(temp!J56))), "*", " ") )</f>
        <v>0.000 (0.000 - 0.000)*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MIMIC_eICU</v>
      </c>
      <c r="E57">
        <f>VLOOKUP($A57,LTMLE!$A:$L, 5)</f>
        <v>0</v>
      </c>
      <c r="F57">
        <f>VLOOKUP($A57,LTMLE!$A:$L, 6)</f>
        <v>100</v>
      </c>
      <c r="G57">
        <f>VLOOKUP($A57,LTMLE!$A:$L, 7)</f>
        <v>0.45878656034431903</v>
      </c>
      <c r="H57">
        <f>VLOOKUP($A57,LTMLE!$A:$L, 10)</f>
        <v>0.44360213702450302</v>
      </c>
      <c r="I57">
        <f>VLOOKUP($A57,LTMLE!$A:$L, 11)</f>
        <v>0.47397098366413498</v>
      </c>
      <c r="J57">
        <f>VLOOKUP($A57,LTMLE!$A:$L, 9)</f>
        <v>0</v>
      </c>
      <c r="L57" t="str">
        <f>_xlfn.CONCAT(FIXED(temp!G57, 3), " (", FIXED(temp!H57,3), " - ", FIXED(temp!I57,3),  ")", IF(AND(temp!J57 &lt;0.05, NOT(ISBLANK(temp!J57))), "*", " ") )</f>
        <v>0.459 (0.444 - 0.474)*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MIMIC_eICU</v>
      </c>
      <c r="E58">
        <f>VLOOKUP($A58,LTMLE!$A:$L, 5)</f>
        <v>0</v>
      </c>
      <c r="F58">
        <f>VLOOKUP($A58,LTMLE!$A:$L, 6)</f>
        <v>5</v>
      </c>
      <c r="G58">
        <f>VLOOKUP($A58,LTMLE!$A:$L, 7)</f>
        <v>0.28557312253</v>
      </c>
      <c r="H58">
        <f>VLOOKUP($A58,LTMLE!$A:$L, 10)</f>
        <v>0.25774390650859302</v>
      </c>
      <c r="I58">
        <f>VLOOKUP($A58,LTMLE!$A:$L, 11)</f>
        <v>0.31340233855140698</v>
      </c>
      <c r="J58">
        <f>VLOOKUP($A58,LTMLE!$A:$L, 9)</f>
        <v>5.7444926173705797E-90</v>
      </c>
      <c r="L58" t="str">
        <f>_xlfn.CONCAT(FIXED(temp!G58, 3), " (", FIXED(temp!H58,3), " - ", FIXED(temp!I58,3),  ")", IF(AND(temp!J58 &lt;0.05, NOT(ISBLANK(temp!J58))), "*", " ") )</f>
        <v>0.286 (0.258 - 0.313)*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MIMIC_eICU</v>
      </c>
      <c r="E59">
        <f>VLOOKUP($A59,LTMLE!$A:$L, 5)</f>
        <v>6</v>
      </c>
      <c r="F59">
        <f>VLOOKUP($A59,LTMLE!$A:$L, 6)</f>
        <v>10</v>
      </c>
      <c r="G59">
        <f>VLOOKUP($A59,LTMLE!$A:$L, 7)</f>
        <v>0.44621295301602298</v>
      </c>
      <c r="H59">
        <f>VLOOKUP($A59,LTMLE!$A:$L, 10)</f>
        <v>0.42338709847119599</v>
      </c>
      <c r="I59">
        <f>VLOOKUP($A59,LTMLE!$A:$L, 11)</f>
        <v>0.46903880756084998</v>
      </c>
      <c r="J59">
        <f>VLOOKUP($A59,LTMLE!$A:$L, 9)</f>
        <v>0</v>
      </c>
      <c r="L59" t="str">
        <f>_xlfn.CONCAT(FIXED(temp!G59, 3), " (", FIXED(temp!H59,3), " - ", FIXED(temp!I59,3),  ")", IF(AND(temp!J59 &lt;0.05, NOT(ISBLANK(temp!J59))), "*", " ") )</f>
        <v>0.446 (0.423 - 0.469)*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MIMIC_eICU</v>
      </c>
      <c r="E60">
        <f>VLOOKUP($A60,LTMLE!$A:$L, 5)</f>
        <v>11</v>
      </c>
      <c r="F60">
        <f>VLOOKUP($A60,LTMLE!$A:$L, 6)</f>
        <v>15</v>
      </c>
      <c r="G60">
        <f>VLOOKUP($A60,LTMLE!$A:$L, 7)</f>
        <v>0.58759842519685501</v>
      </c>
      <c r="H60">
        <f>VLOOKUP($A60,LTMLE!$A:$L, 10)</f>
        <v>0.55732612204949095</v>
      </c>
      <c r="I60">
        <f>VLOOKUP($A60,LTMLE!$A:$L, 11)</f>
        <v>0.61787072834421997</v>
      </c>
      <c r="J60">
        <f>VLOOKUP($A60,LTMLE!$A:$L, 9)</f>
        <v>0</v>
      </c>
      <c r="L60" t="str">
        <f>_xlfn.CONCAT(FIXED(temp!G60, 3), " (", FIXED(temp!H60,3), " - ", FIXED(temp!I60,3),  ")", IF(AND(temp!J60 &lt;0.05, NOT(ISBLANK(temp!J60))), "*", " ") )</f>
        <v>0.588 (0.557 - 0.618)*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MIMIC_eICU</v>
      </c>
      <c r="E61">
        <f>VLOOKUP($A61,LTMLE!$A:$L, 5)</f>
        <v>16</v>
      </c>
      <c r="F61">
        <f>VLOOKUP($A61,LTMLE!$A:$L, 6)</f>
        <v>100</v>
      </c>
      <c r="G61">
        <f>VLOOKUP($A61,LTMLE!$A:$L, 7)</f>
        <v>0.693379790940583</v>
      </c>
      <c r="H61">
        <f>VLOOKUP($A61,LTMLE!$A:$L, 10)</f>
        <v>0.63999752122890596</v>
      </c>
      <c r="I61">
        <f>VLOOKUP($A61,LTMLE!$A:$L, 11)</f>
        <v>0.74676206065226003</v>
      </c>
      <c r="J61">
        <f>VLOOKUP($A61,LTMLE!$A:$L, 9)</f>
        <v>5.7747031350764403E-143</v>
      </c>
      <c r="L61" t="str">
        <f>_xlfn.CONCAT(FIXED(temp!G61, 3), " (", FIXED(temp!H61,3), " - ", FIXED(temp!I61,3),  ")", IF(AND(temp!J61 &lt;0.05, NOT(ISBLANK(temp!J61))), "*", " ") )</f>
        <v>0.693 (0.640 - 0.747)*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 xml:space="preserve">No </v>
      </c>
      <c r="C62" t="e">
        <f>LEFT(LTMLE!D82, FIND("&amp;", LTMLE!D82)-1)</f>
        <v>#VALUE!</v>
      </c>
      <c r="D62">
        <f>LTMLE!B82</f>
        <v>0</v>
      </c>
      <c r="E62">
        <f>VLOOKUP($A62,LTMLE!$A:$L, 5)</f>
        <v>0</v>
      </c>
      <c r="F62">
        <f>VLOOKUP($A62,LTMLE!$A:$L, 6)</f>
        <v>0</v>
      </c>
      <c r="G62">
        <f>VLOOKUP($A62,LTMLE!$A:$L, 7)</f>
        <v>0</v>
      </c>
      <c r="H62">
        <f>VLOOKUP($A62,LTMLE!$A:$L, 10)</f>
        <v>0</v>
      </c>
      <c r="I62">
        <f>VLOOKUP($A62,LTMLE!$A:$L, 11)</f>
        <v>0</v>
      </c>
      <c r="J62">
        <f>VLOOKUP($A62,LTMLE!$A:$L, 9)</f>
        <v>0</v>
      </c>
      <c r="L62" t="str">
        <f>_xlfn.CONCAT(FIXED(temp!G62, 3), " (", FIXED(temp!H62,3), " - ", FIXED(temp!I62,3),  ")", IF(AND(temp!J62 &lt;0.05, NOT(ISBLANK(temp!J62))), "*", " ") )</f>
        <v>0.000 (0.000 - 0.000)*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 xml:space="preserve">No </v>
      </c>
      <c r="C63" t="e">
        <f>LEFT(LTMLE!D83, FIND("&amp;", LTMLE!D83)-1)</f>
        <v>#VALUE!</v>
      </c>
      <c r="D63">
        <f>LTMLE!B83</f>
        <v>0</v>
      </c>
      <c r="E63">
        <f>VLOOKUP($A63,LTMLE!$A:$L, 5)</f>
        <v>0</v>
      </c>
      <c r="F63">
        <f>VLOOKUP($A63,LTMLE!$A:$L, 6)</f>
        <v>0</v>
      </c>
      <c r="G63">
        <f>VLOOKUP($A63,LTMLE!$A:$L, 7)</f>
        <v>0</v>
      </c>
      <c r="H63">
        <f>VLOOKUP($A63,LTMLE!$A:$L, 10)</f>
        <v>0</v>
      </c>
      <c r="I63">
        <f>VLOOKUP($A63,LTMLE!$A:$L, 11)</f>
        <v>0</v>
      </c>
      <c r="J63">
        <f>VLOOKUP($A63,LTMLE!$A:$L, 9)</f>
        <v>0</v>
      </c>
      <c r="L63" t="str">
        <f>_xlfn.CONCAT(FIXED(temp!G63, 3), " (", FIXED(temp!H63,3), " - ", FIXED(temp!I63,3),  ")", IF(AND(temp!J63 &lt;0.05, NOT(ISBLANK(temp!J63))), "*", " ") )</f>
        <v>0.000 (0.000 - 0.000)*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 xml:space="preserve">No </v>
      </c>
      <c r="C64" t="e">
        <f>LEFT(LTMLE!D84, FIND("&amp;", LTMLE!D84)-1)</f>
        <v>#VALUE!</v>
      </c>
      <c r="D64">
        <f>LTMLE!B84</f>
        <v>0</v>
      </c>
      <c r="E64">
        <f>VLOOKUP($A64,LTMLE!$A:$L, 5)</f>
        <v>0</v>
      </c>
      <c r="F64">
        <f>VLOOKUP($A64,LTMLE!$A:$L, 6)</f>
        <v>0</v>
      </c>
      <c r="G64">
        <f>VLOOKUP($A64,LTMLE!$A:$L, 7)</f>
        <v>0</v>
      </c>
      <c r="H64">
        <f>VLOOKUP($A64,LTMLE!$A:$L, 10)</f>
        <v>0</v>
      </c>
      <c r="I64">
        <f>VLOOKUP($A64,LTMLE!$A:$L, 11)</f>
        <v>0</v>
      </c>
      <c r="J64">
        <f>VLOOKUP($A64,LTMLE!$A:$L, 9)</f>
        <v>0</v>
      </c>
      <c r="L64" t="str">
        <f>_xlfn.CONCAT(FIXED(temp!G64, 3), " (", FIXED(temp!H64,3), " - ", FIXED(temp!I64,3),  ")", IF(AND(temp!J64 &lt;0.05, NOT(ISBLANK(temp!J64))), "*", " ") )</f>
        <v>0.000 (0.000 - 0.000)*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 xml:space="preserve">No </v>
      </c>
      <c r="C65" t="e">
        <f>LEFT(LTMLE!D85, FIND("&amp;", LTMLE!D85)-1)</f>
        <v>#VALUE!</v>
      </c>
      <c r="D65">
        <f>LTMLE!B85</f>
        <v>0</v>
      </c>
      <c r="E65">
        <f>VLOOKUP($A65,LTMLE!$A:$L, 5)</f>
        <v>0</v>
      </c>
      <c r="F65">
        <f>VLOOKUP($A65,LTMLE!$A:$L, 6)</f>
        <v>0</v>
      </c>
      <c r="G65">
        <f>VLOOKUP($A65,LTMLE!$A:$L, 7)</f>
        <v>0</v>
      </c>
      <c r="H65">
        <f>VLOOKUP($A65,LTMLE!$A:$L, 10)</f>
        <v>0</v>
      </c>
      <c r="I65">
        <f>VLOOKUP($A65,LTMLE!$A:$L, 11)</f>
        <v>0</v>
      </c>
      <c r="J65">
        <f>VLOOKUP($A65,LTMLE!$A:$L, 9)</f>
        <v>0</v>
      </c>
      <c r="L65" t="str">
        <f>_xlfn.CONCAT(FIXED(temp!G65, 3), " (", FIXED(temp!H65,3), " - ", FIXED(temp!I65,3),  ")", IF(AND(temp!J65 &lt;0.05, NOT(ISBLANK(temp!J65))), "*", " ") )</f>
        <v>0.000 (0.000 - 0.000)*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 xml:space="preserve">No </v>
      </c>
      <c r="C66" t="e">
        <f>LEFT(LTMLE!D86, FIND("&amp;", LTMLE!D86)-1)</f>
        <v>#VALUE!</v>
      </c>
      <c r="D66">
        <f>LTMLE!B86</f>
        <v>0</v>
      </c>
      <c r="E66">
        <f>VLOOKUP($A66,LTMLE!$A:$L, 5)</f>
        <v>0</v>
      </c>
      <c r="F66">
        <f>VLOOKUP($A66,LTMLE!$A:$L, 6)</f>
        <v>0</v>
      </c>
      <c r="G66">
        <f>VLOOKUP($A66,LTMLE!$A:$L, 7)</f>
        <v>0</v>
      </c>
      <c r="H66">
        <f>VLOOKUP($A66,LTMLE!$A:$L, 10)</f>
        <v>0</v>
      </c>
      <c r="I66">
        <f>VLOOKUP($A66,LTMLE!$A:$L, 11)</f>
        <v>0</v>
      </c>
      <c r="J66">
        <f>VLOOKUP($A66,LTMLE!$A:$L, 9)</f>
        <v>0</v>
      </c>
      <c r="L66" t="str">
        <f>_xlfn.CONCAT(FIXED(temp!G66, 3), " (", FIXED(temp!H66,3), " - ", FIXED(temp!I66,3),  ")", IF(AND(temp!J66 &lt;0.05, NOT(ISBLANK(temp!J66))), "*", " ") )</f>
        <v>0.000 (0.000 - 0.000)*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MIMIC_eICU</v>
      </c>
      <c r="E67">
        <f>VLOOKUP($A67,LTMLE!$A:$L, 5)</f>
        <v>0</v>
      </c>
      <c r="F67">
        <f>VLOOKUP($A67,LTMLE!$A:$L, 6)</f>
        <v>100</v>
      </c>
      <c r="G67">
        <f>VLOOKUP($A67,LTMLE!$A:$L, 7)</f>
        <v>0.29097538742072798</v>
      </c>
      <c r="H67">
        <f>VLOOKUP($A67,LTMLE!$A:$L, 10)</f>
        <v>0.282475622732627</v>
      </c>
      <c r="I67">
        <f>VLOOKUP($A67,LTMLE!$A:$L, 11)</f>
        <v>0.29947515210882902</v>
      </c>
      <c r="J67">
        <f>VLOOKUP($A67,LTMLE!$A:$L, 9)</f>
        <v>0</v>
      </c>
      <c r="L67" t="str">
        <f>_xlfn.CONCAT(FIXED(temp!G67, 3), " (", FIXED(temp!H67,3), " - ", FIXED(temp!I67,3),  ")", IF(AND(temp!J67 &lt;0.05, NOT(ISBLANK(temp!J67))), "*", " ") )</f>
        <v>0.291 (0.282 - 0.299)*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MIMIC_eICU</v>
      </c>
      <c r="E68">
        <f>VLOOKUP($A68,LTMLE!$A:$L, 5)</f>
        <v>0</v>
      </c>
      <c r="F68">
        <f>VLOOKUP($A68,LTMLE!$A:$L, 6)</f>
        <v>5</v>
      </c>
      <c r="G68">
        <f>VLOOKUP($A68,LTMLE!$A:$L, 7)</f>
        <v>0.20596125186314801</v>
      </c>
      <c r="H68">
        <f>VLOOKUP($A68,LTMLE!$A:$L, 10)</f>
        <v>0.196285025489637</v>
      </c>
      <c r="I68">
        <f>VLOOKUP($A68,LTMLE!$A:$L, 11)</f>
        <v>0.21563747823665899</v>
      </c>
      <c r="J68">
        <f>VLOOKUP($A68,LTMLE!$A:$L, 9)</f>
        <v>0</v>
      </c>
      <c r="L68" t="str">
        <f>_xlfn.CONCAT(FIXED(temp!G68, 3), " (", FIXED(temp!H68,3), " - ", FIXED(temp!I68,3),  ")", IF(AND(temp!J68 &lt;0.05, NOT(ISBLANK(temp!J68))), "*", " ") )</f>
        <v>0.206 (0.196 - 0.216)*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MIMIC_eICU</v>
      </c>
      <c r="E69">
        <f>VLOOKUP($A69,LTMLE!$A:$L, 5)</f>
        <v>6</v>
      </c>
      <c r="F69">
        <f>VLOOKUP($A69,LTMLE!$A:$L, 6)</f>
        <v>10</v>
      </c>
      <c r="G69">
        <f>VLOOKUP($A69,LTMLE!$A:$L, 7)</f>
        <v>0.37678623505395298</v>
      </c>
      <c r="H69">
        <f>VLOOKUP($A69,LTMLE!$A:$L, 10)</f>
        <v>0.36056660146369002</v>
      </c>
      <c r="I69">
        <f>VLOOKUP($A69,LTMLE!$A:$L, 11)</f>
        <v>0.39300586864421699</v>
      </c>
      <c r="J69">
        <f>VLOOKUP($A69,LTMLE!$A:$L, 9)</f>
        <v>0</v>
      </c>
      <c r="L69" t="str">
        <f>_xlfn.CONCAT(FIXED(temp!G69, 3), " (", FIXED(temp!H69,3), " - ", FIXED(temp!I69,3),  ")", IF(AND(temp!J69 &lt;0.05, NOT(ISBLANK(temp!J69))), "*", " ") )</f>
        <v>0.377 (0.361 - 0.393)*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MIMIC_eICU</v>
      </c>
      <c r="E70">
        <f>VLOOKUP($A70,LTMLE!$A:$L, 5)</f>
        <v>11</v>
      </c>
      <c r="F70">
        <f>VLOOKUP($A70,LTMLE!$A:$L, 6)</f>
        <v>15</v>
      </c>
      <c r="G70">
        <f>VLOOKUP($A70,LTMLE!$A:$L, 7)</f>
        <v>0.609498680738781</v>
      </c>
      <c r="H70">
        <f>VLOOKUP($A70,LTMLE!$A:$L, 10)</f>
        <v>0.57476467405587095</v>
      </c>
      <c r="I70">
        <f>VLOOKUP($A70,LTMLE!$A:$L, 11)</f>
        <v>0.64423268742169104</v>
      </c>
      <c r="J70">
        <f>VLOOKUP($A70,LTMLE!$A:$L, 9)</f>
        <v>3.2444784839637702E-259</v>
      </c>
      <c r="L70" t="str">
        <f>_xlfn.CONCAT(FIXED(temp!G70, 3), " (", FIXED(temp!H70,3), " - ", FIXED(temp!I70,3),  ")", IF(AND(temp!J70 &lt;0.05, NOT(ISBLANK(temp!J70))), "*", " ") )</f>
        <v>0.609 (0.575 - 0.644)*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MIMIC_eICU</v>
      </c>
      <c r="E71">
        <f>VLOOKUP($A71,LTMLE!$A:$L, 5)</f>
        <v>16</v>
      </c>
      <c r="F71">
        <f>VLOOKUP($A71,LTMLE!$A:$L, 6)</f>
        <v>100</v>
      </c>
      <c r="G71">
        <f>VLOOKUP($A71,LTMLE!$A:$L, 7)</f>
        <v>0.76712328767087901</v>
      </c>
      <c r="H71">
        <f>VLOOKUP($A71,LTMLE!$A:$L, 10)</f>
        <v>0.67009772059354</v>
      </c>
      <c r="I71">
        <f>VLOOKUP($A71,LTMLE!$A:$L, 11)</f>
        <v>0.86414885474821801</v>
      </c>
      <c r="J71">
        <f>VLOOKUP($A71,LTMLE!$A:$L, 9)</f>
        <v>3.6764575341360002E-54</v>
      </c>
      <c r="L71" t="str">
        <f>_xlfn.CONCAT(FIXED(temp!G71, 3), " (", FIXED(temp!H71,3), " - ", FIXED(temp!I71,3),  ")", IF(AND(temp!J71 &lt;0.05, NOT(ISBLANK(temp!J71))), "*", " ") )</f>
        <v>0.767 (0.670 - 0.864)*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 xml:space="preserve">No </v>
      </c>
      <c r="C72" t="e">
        <f>LEFT(LTMLE!D92, FIND("&amp;", LTMLE!D92)-1)</f>
        <v>#VALUE!</v>
      </c>
      <c r="D72">
        <f>LTMLE!B92</f>
        <v>0</v>
      </c>
      <c r="E72">
        <f>VLOOKUP($A72,LTMLE!$A:$L, 5)</f>
        <v>0</v>
      </c>
      <c r="F72">
        <f>VLOOKUP($A72,LTMLE!$A:$L, 6)</f>
        <v>0</v>
      </c>
      <c r="G72">
        <f>VLOOKUP($A72,LTMLE!$A:$L, 7)</f>
        <v>0</v>
      </c>
      <c r="H72">
        <f>VLOOKUP($A72,LTMLE!$A:$L, 10)</f>
        <v>0</v>
      </c>
      <c r="I72">
        <f>VLOOKUP($A72,LTMLE!$A:$L, 11)</f>
        <v>0</v>
      </c>
      <c r="J72">
        <f>VLOOKUP($A72,LTMLE!$A:$L, 9)</f>
        <v>0</v>
      </c>
      <c r="L72" t="str">
        <f>_xlfn.CONCAT(FIXED(temp!G72, 3), " (", FIXED(temp!H72,3), " - ", FIXED(temp!I72,3),  ")", IF(AND(temp!J72 &lt;0.05, NOT(ISBLANK(temp!J72))), "*", " ") )</f>
        <v>0.000 (0.000 - 0.000)*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 xml:space="preserve">No </v>
      </c>
      <c r="C73" t="e">
        <f>LEFT(LTMLE!D93, FIND("&amp;", LTMLE!D93)-1)</f>
        <v>#VALUE!</v>
      </c>
      <c r="D73">
        <f>LTMLE!B93</f>
        <v>0</v>
      </c>
      <c r="E73">
        <f>VLOOKUP($A73,LTMLE!$A:$L, 5)</f>
        <v>0</v>
      </c>
      <c r="F73">
        <f>VLOOKUP($A73,LTMLE!$A:$L, 6)</f>
        <v>0</v>
      </c>
      <c r="G73">
        <f>VLOOKUP($A73,LTMLE!$A:$L, 7)</f>
        <v>0</v>
      </c>
      <c r="H73">
        <f>VLOOKUP($A73,LTMLE!$A:$L, 10)</f>
        <v>0</v>
      </c>
      <c r="I73">
        <f>VLOOKUP($A73,LTMLE!$A:$L, 11)</f>
        <v>0</v>
      </c>
      <c r="J73">
        <f>VLOOKUP($A73,LTMLE!$A:$L, 9)</f>
        <v>0</v>
      </c>
      <c r="L73" t="str">
        <f>_xlfn.CONCAT(FIXED(temp!G73, 3), " (", FIXED(temp!H73,3), " - ", FIXED(temp!I73,3),  ")", IF(AND(temp!J73 &lt;0.05, NOT(ISBLANK(temp!J73))), "*", " ") )</f>
        <v>0.000 (0.000 - 0.000)*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 xml:space="preserve">No </v>
      </c>
      <c r="C74" t="e">
        <f>LEFT(LTMLE!D94, FIND("&amp;", LTMLE!D94)-1)</f>
        <v>#VALUE!</v>
      </c>
      <c r="D74">
        <f>LTMLE!B94</f>
        <v>0</v>
      </c>
      <c r="E74">
        <f>VLOOKUP($A74,LTMLE!$A:$L, 5)</f>
        <v>0</v>
      </c>
      <c r="F74">
        <f>VLOOKUP($A74,LTMLE!$A:$L, 6)</f>
        <v>0</v>
      </c>
      <c r="G74">
        <f>VLOOKUP($A74,LTMLE!$A:$L, 7)</f>
        <v>0</v>
      </c>
      <c r="H74">
        <f>VLOOKUP($A74,LTMLE!$A:$L, 10)</f>
        <v>0</v>
      </c>
      <c r="I74">
        <f>VLOOKUP($A74,LTMLE!$A:$L, 11)</f>
        <v>0</v>
      </c>
      <c r="J74">
        <f>VLOOKUP($A74,LTMLE!$A:$L, 9)</f>
        <v>0</v>
      </c>
      <c r="L74" t="str">
        <f>_xlfn.CONCAT(FIXED(temp!G74, 3), " (", FIXED(temp!H74,3), " - ", FIXED(temp!I74,3),  ")", IF(AND(temp!J74 &lt;0.05, NOT(ISBLANK(temp!J74))), "*", " ") )</f>
        <v>0.000 (0.000 - 0.000)*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 xml:space="preserve">No </v>
      </c>
      <c r="C75" t="e">
        <f>LEFT(LTMLE!D95, FIND("&amp;", LTMLE!D95)-1)</f>
        <v>#VALUE!</v>
      </c>
      <c r="D75">
        <f>LTMLE!B95</f>
        <v>0</v>
      </c>
      <c r="E75">
        <f>VLOOKUP($A75,LTMLE!$A:$L, 5)</f>
        <v>0</v>
      </c>
      <c r="F75">
        <f>VLOOKUP($A75,LTMLE!$A:$L, 6)</f>
        <v>0</v>
      </c>
      <c r="G75">
        <f>VLOOKUP($A75,LTMLE!$A:$L, 7)</f>
        <v>0</v>
      </c>
      <c r="H75">
        <f>VLOOKUP($A75,LTMLE!$A:$L, 10)</f>
        <v>0</v>
      </c>
      <c r="I75">
        <f>VLOOKUP($A75,LTMLE!$A:$L, 11)</f>
        <v>0</v>
      </c>
      <c r="J75">
        <f>VLOOKUP($A75,LTMLE!$A:$L, 9)</f>
        <v>0</v>
      </c>
      <c r="L75" t="str">
        <f>_xlfn.CONCAT(FIXED(temp!G75, 3), " (", FIXED(temp!H75,3), " - ", FIXED(temp!I75,3),  ")", IF(AND(temp!J75 &lt;0.05, NOT(ISBLANK(temp!J75))), "*", " ") )</f>
        <v>0.000 (0.000 - 0.000)*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 xml:space="preserve">No </v>
      </c>
      <c r="C76" t="e">
        <f>LEFT(LTMLE!D96, FIND("&amp;", LTMLE!D96)-1)</f>
        <v>#VALUE!</v>
      </c>
      <c r="D76">
        <f>LTMLE!B96</f>
        <v>0</v>
      </c>
      <c r="E76">
        <f>VLOOKUP($A76,LTMLE!$A:$L, 5)</f>
        <v>0</v>
      </c>
      <c r="F76">
        <f>VLOOKUP($A76,LTMLE!$A:$L, 6)</f>
        <v>0</v>
      </c>
      <c r="G76">
        <f>VLOOKUP($A76,LTMLE!$A:$L, 7)</f>
        <v>0</v>
      </c>
      <c r="H76">
        <f>VLOOKUP($A76,LTMLE!$A:$L, 10)</f>
        <v>0</v>
      </c>
      <c r="I76">
        <f>VLOOKUP($A76,LTMLE!$A:$L, 11)</f>
        <v>0</v>
      </c>
      <c r="J76">
        <f>VLOOKUP($A76,LTMLE!$A:$L, 9)</f>
        <v>0</v>
      </c>
      <c r="L76" t="str">
        <f>_xlfn.CONCAT(FIXED(temp!G76, 3), " (", FIXED(temp!H76,3), " - ", FIXED(temp!I76,3),  ")", IF(AND(temp!J76 &lt;0.05, NOT(ISBLANK(temp!J76))), "*", " ") )</f>
        <v>0.000 (0.000 - 0.000)*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MIMIC_eICU</v>
      </c>
      <c r="E77">
        <f>VLOOKUP($A77,LTMLE!$A:$L, 5)</f>
        <v>0</v>
      </c>
      <c r="F77">
        <f>VLOOKUP($A77,LTMLE!$A:$L, 6)</f>
        <v>100</v>
      </c>
      <c r="G77">
        <f>VLOOKUP($A77,LTMLE!$A:$L, 7)</f>
        <v>0.27381744118447998</v>
      </c>
      <c r="H77">
        <f>VLOOKUP($A77,LTMLE!$A:$L, 10)</f>
        <v>0.26983306683098002</v>
      </c>
      <c r="I77">
        <f>VLOOKUP($A77,LTMLE!$A:$L, 11)</f>
        <v>0.27780181553798</v>
      </c>
      <c r="J77">
        <f>VLOOKUP($A77,LTMLE!$A:$L, 9)</f>
        <v>0</v>
      </c>
      <c r="L77" t="str">
        <f>_xlfn.CONCAT(FIXED(temp!G77, 3), " (", FIXED(temp!H77,3), " - ", FIXED(temp!I77,3),  ")", IF(AND(temp!J77 &lt;0.05, NOT(ISBLANK(temp!J77))), "*", " ") )</f>
        <v>0.274 (0.270 - 0.278)*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MIMIC_eICU</v>
      </c>
      <c r="E78">
        <f>VLOOKUP($A78,LTMLE!$A:$L, 5)</f>
        <v>0</v>
      </c>
      <c r="F78">
        <f>VLOOKUP($A78,LTMLE!$A:$L, 6)</f>
        <v>5</v>
      </c>
      <c r="G78">
        <f>VLOOKUP($A78,LTMLE!$A:$L, 7)</f>
        <v>0.198069360028757</v>
      </c>
      <c r="H78">
        <f>VLOOKUP($A78,LTMLE!$A:$L, 10)</f>
        <v>0.19361599650393199</v>
      </c>
      <c r="I78">
        <f>VLOOKUP($A78,LTMLE!$A:$L, 11)</f>
        <v>0.202522723553581</v>
      </c>
      <c r="J78">
        <f>VLOOKUP($A78,LTMLE!$A:$L, 9)</f>
        <v>0</v>
      </c>
      <c r="L78" t="str">
        <f>_xlfn.CONCAT(FIXED(temp!G78, 3), " (", FIXED(temp!H78,3), " - ", FIXED(temp!I78,3),  ")", IF(AND(temp!J78 &lt;0.05, NOT(ISBLANK(temp!J78))), "*", " ") )</f>
        <v>0.198 (0.194 - 0.203)*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MIMIC_eICU</v>
      </c>
      <c r="E79">
        <f>VLOOKUP($A79,LTMLE!$A:$L, 5)</f>
        <v>6</v>
      </c>
      <c r="F79">
        <f>VLOOKUP($A79,LTMLE!$A:$L, 6)</f>
        <v>10</v>
      </c>
      <c r="G79">
        <f>VLOOKUP($A79,LTMLE!$A:$L, 7)</f>
        <v>0.36183517178385999</v>
      </c>
      <c r="H79">
        <f>VLOOKUP($A79,LTMLE!$A:$L, 10)</f>
        <v>0.35394053149820098</v>
      </c>
      <c r="I79">
        <f>VLOOKUP($A79,LTMLE!$A:$L, 11)</f>
        <v>0.36972981206951899</v>
      </c>
      <c r="J79">
        <f>VLOOKUP($A79,LTMLE!$A:$L, 9)</f>
        <v>0</v>
      </c>
      <c r="L79" t="str">
        <f>_xlfn.CONCAT(FIXED(temp!G79, 3), " (", FIXED(temp!H79,3), " - ", FIXED(temp!I79,3),  ")", IF(AND(temp!J79 &lt;0.05, NOT(ISBLANK(temp!J79))), "*", " ") )</f>
        <v>0.362 (0.354 - 0.370)*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MIMIC_eICU</v>
      </c>
      <c r="E80">
        <f>VLOOKUP($A80,LTMLE!$A:$L, 5)</f>
        <v>11</v>
      </c>
      <c r="F80">
        <f>VLOOKUP($A80,LTMLE!$A:$L, 6)</f>
        <v>15</v>
      </c>
      <c r="G80">
        <f>VLOOKUP($A80,LTMLE!$A:$L, 7)</f>
        <v>0.60287416754293399</v>
      </c>
      <c r="H80">
        <f>VLOOKUP($A80,LTMLE!$A:$L, 10)</f>
        <v>0.58491780482505795</v>
      </c>
      <c r="I80">
        <f>VLOOKUP($A80,LTMLE!$A:$L, 11)</f>
        <v>0.62083053026080903</v>
      </c>
      <c r="J80">
        <f>VLOOKUP($A80,LTMLE!$A:$L, 9)</f>
        <v>0</v>
      </c>
      <c r="L80" t="str">
        <f>_xlfn.CONCAT(FIXED(temp!G80, 3), " (", FIXED(temp!H80,3), " - ", FIXED(temp!I80,3),  ")", IF(AND(temp!J80 &lt;0.05, NOT(ISBLANK(temp!J80))), "*", " ") )</f>
        <v>0.603 (0.585 - 0.621)*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MIMIC_eICU</v>
      </c>
      <c r="E81">
        <f>VLOOKUP($A81,LTMLE!$A:$L, 5)</f>
        <v>16</v>
      </c>
      <c r="F81">
        <f>VLOOKUP($A81,LTMLE!$A:$L, 6)</f>
        <v>100</v>
      </c>
      <c r="G81">
        <f>VLOOKUP($A81,LTMLE!$A:$L, 7)</f>
        <v>0.80228136882127199</v>
      </c>
      <c r="H81">
        <f>VLOOKUP($A81,LTMLE!$A:$L, 10)</f>
        <v>0.75411307284737505</v>
      </c>
      <c r="I81">
        <f>VLOOKUP($A81,LTMLE!$A:$L, 11)</f>
        <v>0.85044966479516904</v>
      </c>
      <c r="J81">
        <f>VLOOKUP($A81,LTMLE!$A:$L, 9)</f>
        <v>9.5089761965421896E-234</v>
      </c>
      <c r="L81" t="str">
        <f>_xlfn.CONCAT(FIXED(temp!G81, 3), " (", FIXED(temp!H81,3), " - ", FIXED(temp!I81,3),  ")", IF(AND(temp!J81 &lt;0.05, NOT(ISBLANK(temp!J81))), "*", " ") )</f>
        <v>0.802 (0.754 - 0.850)*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 xml:space="preserve">No </v>
      </c>
      <c r="C82" t="e">
        <f>LEFT(LTMLE!D107, FIND("&amp;", LTMLE!D107)-1)</f>
        <v>#VALUE!</v>
      </c>
      <c r="D82">
        <f>LTMLE!B107</f>
        <v>0</v>
      </c>
      <c r="E82">
        <f>VLOOKUP($A82,LTMLE!$A:$L, 5)</f>
        <v>0</v>
      </c>
      <c r="F82">
        <f>VLOOKUP($A82,LTMLE!$A:$L, 6)</f>
        <v>0</v>
      </c>
      <c r="G82">
        <f>VLOOKUP($A82,LTMLE!$A:$L, 7)</f>
        <v>0</v>
      </c>
      <c r="H82">
        <f>VLOOKUP($A82,LTMLE!$A:$L, 10)</f>
        <v>0</v>
      </c>
      <c r="I82">
        <f>VLOOKUP($A82,LTMLE!$A:$L, 11)</f>
        <v>0</v>
      </c>
      <c r="J82">
        <f>VLOOKUP($A82,LTMLE!$A:$L, 9)</f>
        <v>0</v>
      </c>
      <c r="L82" t="str">
        <f>_xlfn.CONCAT(FIXED(temp!G82, 3), " (", FIXED(temp!H82,3), " - ", FIXED(temp!I82,3),  ")", IF(AND(temp!J82 &lt;0.05, NOT(ISBLANK(temp!J82))), "*", " ") )</f>
        <v>0.000 (0.000 - 0.000)*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 xml:space="preserve">No </v>
      </c>
      <c r="C83" t="e">
        <f>LEFT(LTMLE!D108, FIND("&amp;", LTMLE!D108)-1)</f>
        <v>#VALUE!</v>
      </c>
      <c r="D83">
        <f>LTMLE!B108</f>
        <v>0</v>
      </c>
      <c r="E83">
        <f>VLOOKUP($A83,LTMLE!$A:$L, 5)</f>
        <v>0</v>
      </c>
      <c r="F83">
        <f>VLOOKUP($A83,LTMLE!$A:$L, 6)</f>
        <v>0</v>
      </c>
      <c r="G83">
        <f>VLOOKUP($A83,LTMLE!$A:$L, 7)</f>
        <v>0</v>
      </c>
      <c r="H83">
        <f>VLOOKUP($A83,LTMLE!$A:$L, 10)</f>
        <v>0</v>
      </c>
      <c r="I83">
        <f>VLOOKUP($A83,LTMLE!$A:$L, 11)</f>
        <v>0</v>
      </c>
      <c r="J83">
        <f>VLOOKUP($A83,LTMLE!$A:$L, 9)</f>
        <v>0</v>
      </c>
      <c r="L83" t="str">
        <f>_xlfn.CONCAT(FIXED(temp!G83, 3), " (", FIXED(temp!H83,3), " - ", FIXED(temp!I83,3),  ")", IF(AND(temp!J83 &lt;0.05, NOT(ISBLANK(temp!J83))), "*", " ") )</f>
        <v>0.000 (0.000 - 0.000)*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 xml:space="preserve">No </v>
      </c>
      <c r="C84" t="e">
        <f>LEFT(LTMLE!D109, FIND("&amp;", LTMLE!D109)-1)</f>
        <v>#VALUE!</v>
      </c>
      <c r="D84">
        <f>LTMLE!B109</f>
        <v>0</v>
      </c>
      <c r="E84">
        <f>VLOOKUP($A84,LTMLE!$A:$L, 5)</f>
        <v>0</v>
      </c>
      <c r="F84">
        <f>VLOOKUP($A84,LTMLE!$A:$L, 6)</f>
        <v>0</v>
      </c>
      <c r="G84">
        <f>VLOOKUP($A84,LTMLE!$A:$L, 7)</f>
        <v>0</v>
      </c>
      <c r="H84">
        <f>VLOOKUP($A84,LTMLE!$A:$L, 10)</f>
        <v>0</v>
      </c>
      <c r="I84">
        <f>VLOOKUP($A84,LTMLE!$A:$L, 11)</f>
        <v>0</v>
      </c>
      <c r="J84">
        <f>VLOOKUP($A84,LTMLE!$A:$L, 9)</f>
        <v>0</v>
      </c>
      <c r="L84" t="str">
        <f>_xlfn.CONCAT(FIXED(temp!G84, 3), " (", FIXED(temp!H84,3), " - ", FIXED(temp!I84,3),  ")", IF(AND(temp!J84 &lt;0.05, NOT(ISBLANK(temp!J84))), "*", " ") )</f>
        <v>0.000 (0.000 - 0.000)*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 xml:space="preserve">No </v>
      </c>
      <c r="C85" t="e">
        <f>LEFT(LTMLE!D110, FIND("&amp;", LTMLE!D110)-1)</f>
        <v>#VALUE!</v>
      </c>
      <c r="D85">
        <f>LTMLE!B110</f>
        <v>0</v>
      </c>
      <c r="E85">
        <f>VLOOKUP($A85,LTMLE!$A:$L, 5)</f>
        <v>0</v>
      </c>
      <c r="F85">
        <f>VLOOKUP($A85,LTMLE!$A:$L, 6)</f>
        <v>0</v>
      </c>
      <c r="G85">
        <f>VLOOKUP($A85,LTMLE!$A:$L, 7)</f>
        <v>0</v>
      </c>
      <c r="H85">
        <f>VLOOKUP($A85,LTMLE!$A:$L, 10)</f>
        <v>0</v>
      </c>
      <c r="I85">
        <f>VLOOKUP($A85,LTMLE!$A:$L, 11)</f>
        <v>0</v>
      </c>
      <c r="J85">
        <f>VLOOKUP($A85,LTMLE!$A:$L, 9)</f>
        <v>0</v>
      </c>
      <c r="L85" t="str">
        <f>_xlfn.CONCAT(FIXED(temp!G85, 3), " (", FIXED(temp!H85,3), " - ", FIXED(temp!I85,3),  ")", IF(AND(temp!J85 &lt;0.05, NOT(ISBLANK(temp!J85))), "*", " ") )</f>
        <v>0.000 (0.000 - 0.000)*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 xml:space="preserve">No </v>
      </c>
      <c r="C86" t="e">
        <f>LEFT(LTMLE!D111, FIND("&amp;", LTMLE!D111)-1)</f>
        <v>#VALUE!</v>
      </c>
      <c r="D86">
        <f>LTMLE!B111</f>
        <v>0</v>
      </c>
      <c r="E86">
        <f>VLOOKUP($A86,LTMLE!$A:$L, 5)</f>
        <v>0</v>
      </c>
      <c r="F86">
        <f>VLOOKUP($A86,LTMLE!$A:$L, 6)</f>
        <v>0</v>
      </c>
      <c r="G86">
        <f>VLOOKUP($A86,LTMLE!$A:$L, 7)</f>
        <v>0</v>
      </c>
      <c r="H86">
        <f>VLOOKUP($A86,LTMLE!$A:$L, 10)</f>
        <v>0</v>
      </c>
      <c r="I86">
        <f>VLOOKUP($A86,LTMLE!$A:$L, 11)</f>
        <v>0</v>
      </c>
      <c r="J86">
        <f>VLOOKUP($A86,LTMLE!$A:$L, 9)</f>
        <v>0</v>
      </c>
      <c r="L86" t="str">
        <f>_xlfn.CONCAT(FIXED(temp!G86, 3), " (", FIXED(temp!H86,3), " - ", FIXED(temp!I86,3),  ")", IF(AND(temp!J86 &lt;0.05, NOT(ISBLANK(temp!J86))), "*", " ") )</f>
        <v>0.000 (0.000 - 0.000)*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MIMIC_eICU</v>
      </c>
      <c r="E87">
        <f>VLOOKUP($A87,LTMLE!$A:$L, 5)</f>
        <v>0</v>
      </c>
      <c r="F87">
        <f>VLOOKUP($A87,LTMLE!$A:$L, 6)</f>
        <v>100</v>
      </c>
      <c r="G87">
        <f>VLOOKUP($A87,LTMLE!$A:$L, 7)</f>
        <v>0.386346444780578</v>
      </c>
      <c r="H87">
        <f>VLOOKUP($A87,LTMLE!$A:$L, 10)</f>
        <v>0.37322275992777099</v>
      </c>
      <c r="I87">
        <f>VLOOKUP($A87,LTMLE!$A:$L, 11)</f>
        <v>0.39947012963338502</v>
      </c>
      <c r="J87">
        <f>VLOOKUP($A87,LTMLE!$A:$L, 9)</f>
        <v>0</v>
      </c>
      <c r="L87" t="str">
        <f>_xlfn.CONCAT(FIXED(temp!G87, 3), " (", FIXED(temp!H87,3), " - ", FIXED(temp!I87,3),  ")", IF(AND(temp!J87 &lt;0.05, NOT(ISBLANK(temp!J87))), "*", " ") )</f>
        <v>0.386 (0.373 - 0.399)*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MIMIC_eICU</v>
      </c>
      <c r="E88">
        <f>VLOOKUP($A88,LTMLE!$A:$L, 5)</f>
        <v>0</v>
      </c>
      <c r="F88">
        <f>VLOOKUP($A88,LTMLE!$A:$L, 6)</f>
        <v>5</v>
      </c>
      <c r="G88">
        <f>VLOOKUP($A88,LTMLE!$A:$L, 7)</f>
        <v>0.223491027732622</v>
      </c>
      <c r="H88">
        <f>VLOOKUP($A88,LTMLE!$A:$L, 10)</f>
        <v>0.20445106510930999</v>
      </c>
      <c r="I88">
        <f>VLOOKUP($A88,LTMLE!$A:$L, 11)</f>
        <v>0.24253099035593301</v>
      </c>
      <c r="J88">
        <f>VLOOKUP($A88,LTMLE!$A:$L, 9)</f>
        <v>4.0544635767012797E-117</v>
      </c>
      <c r="L88" t="str">
        <f>_xlfn.CONCAT(FIXED(temp!G88, 3), " (", FIXED(temp!H88,3), " - ", FIXED(temp!I88,3),  ")", IF(AND(temp!J88 &lt;0.05, NOT(ISBLANK(temp!J88))), "*", " ") )</f>
        <v>0.223 (0.204 - 0.243)*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MIMIC_eICU</v>
      </c>
      <c r="E89">
        <f>VLOOKUP($A89,LTMLE!$A:$L, 5)</f>
        <v>6</v>
      </c>
      <c r="F89">
        <f>VLOOKUP($A89,LTMLE!$A:$L, 6)</f>
        <v>10</v>
      </c>
      <c r="G89">
        <f>VLOOKUP($A89,LTMLE!$A:$L, 7)</f>
        <v>0.39336492890990599</v>
      </c>
      <c r="H89">
        <f>VLOOKUP($A89,LTMLE!$A:$L, 10)</f>
        <v>0.37349104474050399</v>
      </c>
      <c r="I89">
        <f>VLOOKUP($A89,LTMLE!$A:$L, 11)</f>
        <v>0.41323881307930799</v>
      </c>
      <c r="J89">
        <f>VLOOKUP($A89,LTMLE!$A:$L, 9)</f>
        <v>0</v>
      </c>
      <c r="L89" t="str">
        <f>_xlfn.CONCAT(FIXED(temp!G89, 3), " (", FIXED(temp!H89,3), " - ", FIXED(temp!I89,3),  ")", IF(AND(temp!J89 &lt;0.05, NOT(ISBLANK(temp!J89))), "*", " ") )</f>
        <v>0.393 (0.373 - 0.413)*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MIMIC_eICU</v>
      </c>
      <c r="E90">
        <f>VLOOKUP($A90,LTMLE!$A:$L, 5)</f>
        <v>11</v>
      </c>
      <c r="F90">
        <f>VLOOKUP($A90,LTMLE!$A:$L, 6)</f>
        <v>15</v>
      </c>
      <c r="G90">
        <f>VLOOKUP($A90,LTMLE!$A:$L, 7)</f>
        <v>0.62422360248446396</v>
      </c>
      <c r="H90">
        <f>VLOOKUP($A90,LTMLE!$A:$L, 10)</f>
        <v>0.59367874327937897</v>
      </c>
      <c r="I90">
        <f>VLOOKUP($A90,LTMLE!$A:$L, 11)</f>
        <v>0.65476846168955005</v>
      </c>
      <c r="J90">
        <f>VLOOKUP($A90,LTMLE!$A:$L, 9)</f>
        <v>0</v>
      </c>
      <c r="L90" t="str">
        <f>_xlfn.CONCAT(FIXED(temp!G90, 3), " (", FIXED(temp!H90,3), " - ", FIXED(temp!I90,3),  ")", IF(AND(temp!J90 &lt;0.05, NOT(ISBLANK(temp!J90))), "*", " ") )</f>
        <v>0.624 (0.594 - 0.655)*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MIMIC_eICU</v>
      </c>
      <c r="E91">
        <f>VLOOKUP($A91,LTMLE!$A:$L, 5)</f>
        <v>16</v>
      </c>
      <c r="F91">
        <f>VLOOKUP($A91,LTMLE!$A:$L, 6)</f>
        <v>100</v>
      </c>
      <c r="G91">
        <f>VLOOKUP($A91,LTMLE!$A:$L, 7)</f>
        <v>0.71604938271565599</v>
      </c>
      <c r="H91">
        <f>VLOOKUP($A91,LTMLE!$A:$L, 10)</f>
        <v>0.64656496944401098</v>
      </c>
      <c r="I91">
        <f>VLOOKUP($A91,LTMLE!$A:$L, 11)</f>
        <v>0.785533795987302</v>
      </c>
      <c r="J91">
        <f>VLOOKUP($A91,LTMLE!$A:$L, 9)</f>
        <v>1.02395008381041E-90</v>
      </c>
      <c r="L91" t="str">
        <f>_xlfn.CONCAT(FIXED(temp!G91, 3), " (", FIXED(temp!H91,3), " - ", FIXED(temp!I91,3),  ")", IF(AND(temp!J91 &lt;0.05, NOT(ISBLANK(temp!J91))), "*", " ") )</f>
        <v>0.716 (0.647 - 0.786)*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 xml:space="preserve">No </v>
      </c>
      <c r="C92" t="e">
        <f>LEFT(LTMLE!D117, FIND("&amp;", LTMLE!D117)-1)</f>
        <v>#VALUE!</v>
      </c>
      <c r="D92">
        <f>LTMLE!B117</f>
        <v>0</v>
      </c>
      <c r="E92">
        <f>VLOOKUP($A92,LTMLE!$A:$L, 5)</f>
        <v>0</v>
      </c>
      <c r="F92">
        <f>VLOOKUP($A92,LTMLE!$A:$L, 6)</f>
        <v>0</v>
      </c>
      <c r="G92">
        <f>VLOOKUP($A92,LTMLE!$A:$L, 7)</f>
        <v>0</v>
      </c>
      <c r="H92">
        <f>VLOOKUP($A92,LTMLE!$A:$L, 10)</f>
        <v>0</v>
      </c>
      <c r="I92">
        <f>VLOOKUP($A92,LTMLE!$A:$L, 11)</f>
        <v>0</v>
      </c>
      <c r="J92">
        <f>VLOOKUP($A92,LTMLE!$A:$L, 9)</f>
        <v>0</v>
      </c>
      <c r="L92" t="str">
        <f>_xlfn.CONCAT(FIXED(temp!G92, 3), " (", FIXED(temp!H92,3), " - ", FIXED(temp!I92,3),  ")", IF(AND(temp!J92 &lt;0.05, NOT(ISBLANK(temp!J92))), "*", " ") )</f>
        <v>0.000 (0.000 - 0.000)*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 xml:space="preserve">No </v>
      </c>
      <c r="C93" t="e">
        <f>LEFT(LTMLE!D118, FIND("&amp;", LTMLE!D118)-1)</f>
        <v>#VALUE!</v>
      </c>
      <c r="D93">
        <f>LTMLE!B118</f>
        <v>0</v>
      </c>
      <c r="E93">
        <f>VLOOKUP($A93,LTMLE!$A:$L, 5)</f>
        <v>0</v>
      </c>
      <c r="F93">
        <f>VLOOKUP($A93,LTMLE!$A:$L, 6)</f>
        <v>0</v>
      </c>
      <c r="G93">
        <f>VLOOKUP($A93,LTMLE!$A:$L, 7)</f>
        <v>0</v>
      </c>
      <c r="H93">
        <f>VLOOKUP($A93,LTMLE!$A:$L, 10)</f>
        <v>0</v>
      </c>
      <c r="I93">
        <f>VLOOKUP($A93,LTMLE!$A:$L, 11)</f>
        <v>0</v>
      </c>
      <c r="J93">
        <f>VLOOKUP($A93,LTMLE!$A:$L, 9)</f>
        <v>0</v>
      </c>
      <c r="L93" t="str">
        <f>_xlfn.CONCAT(FIXED(temp!G93, 3), " (", FIXED(temp!H93,3), " - ", FIXED(temp!I93,3),  ")", IF(AND(temp!J93 &lt;0.05, NOT(ISBLANK(temp!J93))), "*", " ") )</f>
        <v>0.000 (0.000 - 0.000)*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 xml:space="preserve">No </v>
      </c>
      <c r="C94" t="e">
        <f>LEFT(LTMLE!D119, FIND("&amp;", LTMLE!D119)-1)</f>
        <v>#VALUE!</v>
      </c>
      <c r="D94">
        <f>LTMLE!B119</f>
        <v>0</v>
      </c>
      <c r="E94">
        <f>VLOOKUP($A94,LTMLE!$A:$L, 5)</f>
        <v>0</v>
      </c>
      <c r="F94">
        <f>VLOOKUP($A94,LTMLE!$A:$L, 6)</f>
        <v>0</v>
      </c>
      <c r="G94">
        <f>VLOOKUP($A94,LTMLE!$A:$L, 7)</f>
        <v>0</v>
      </c>
      <c r="H94">
        <f>VLOOKUP($A94,LTMLE!$A:$L, 10)</f>
        <v>0</v>
      </c>
      <c r="I94">
        <f>VLOOKUP($A94,LTMLE!$A:$L, 11)</f>
        <v>0</v>
      </c>
      <c r="J94">
        <f>VLOOKUP($A94,LTMLE!$A:$L, 9)</f>
        <v>0</v>
      </c>
      <c r="L94" t="str">
        <f>_xlfn.CONCAT(FIXED(temp!G94, 3), " (", FIXED(temp!H94,3), " - ", FIXED(temp!I94,3),  ")", IF(AND(temp!J94 &lt;0.05, NOT(ISBLANK(temp!J94))), "*", " ") )</f>
        <v>0.000 (0.000 - 0.000)*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 xml:space="preserve">No </v>
      </c>
      <c r="C95" t="e">
        <f>LEFT(LTMLE!D120, FIND("&amp;", LTMLE!D120)-1)</f>
        <v>#VALUE!</v>
      </c>
      <c r="D95">
        <f>LTMLE!B120</f>
        <v>0</v>
      </c>
      <c r="E95">
        <f>VLOOKUP($A95,LTMLE!$A:$L, 5)</f>
        <v>0</v>
      </c>
      <c r="F95">
        <f>VLOOKUP($A95,LTMLE!$A:$L, 6)</f>
        <v>0</v>
      </c>
      <c r="G95">
        <f>VLOOKUP($A95,LTMLE!$A:$L, 7)</f>
        <v>0</v>
      </c>
      <c r="H95">
        <f>VLOOKUP($A95,LTMLE!$A:$L, 10)</f>
        <v>0</v>
      </c>
      <c r="I95">
        <f>VLOOKUP($A95,LTMLE!$A:$L, 11)</f>
        <v>0</v>
      </c>
      <c r="J95">
        <f>VLOOKUP($A95,LTMLE!$A:$L, 9)</f>
        <v>0</v>
      </c>
      <c r="L95" t="str">
        <f>_xlfn.CONCAT(FIXED(temp!G95, 3), " (", FIXED(temp!H95,3), " - ", FIXED(temp!I95,3),  ")", IF(AND(temp!J95 &lt;0.05, NOT(ISBLANK(temp!J95))), "*", " ") )</f>
        <v>0.000 (0.000 - 0.000)*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 xml:space="preserve">No </v>
      </c>
      <c r="C96" t="e">
        <f>LEFT(LTMLE!D121, FIND("&amp;", LTMLE!D121)-1)</f>
        <v>#VALUE!</v>
      </c>
      <c r="D96">
        <f>LTMLE!B121</f>
        <v>0</v>
      </c>
      <c r="E96">
        <f>VLOOKUP($A96,LTMLE!$A:$L, 5)</f>
        <v>0</v>
      </c>
      <c r="F96">
        <f>VLOOKUP($A96,LTMLE!$A:$L, 6)</f>
        <v>0</v>
      </c>
      <c r="G96">
        <f>VLOOKUP($A96,LTMLE!$A:$L, 7)</f>
        <v>0</v>
      </c>
      <c r="H96">
        <f>VLOOKUP($A96,LTMLE!$A:$L, 10)</f>
        <v>0</v>
      </c>
      <c r="I96">
        <f>VLOOKUP($A96,LTMLE!$A:$L, 11)</f>
        <v>0</v>
      </c>
      <c r="J96">
        <f>VLOOKUP($A96,LTMLE!$A:$L, 9)</f>
        <v>0</v>
      </c>
      <c r="L96" t="str">
        <f>_xlfn.CONCAT(FIXED(temp!G96, 3), " (", FIXED(temp!H96,3), " - ", FIXED(temp!I96,3),  ")", IF(AND(temp!J96 &lt;0.05, NOT(ISBLANK(temp!J96))), "*", " ") )</f>
        <v>0.000 (0.000 - 0.000)*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MIMIC_eICU</v>
      </c>
      <c r="E97">
        <f>VLOOKUP($A97,LTMLE!$A:$L, 5)</f>
        <v>0</v>
      </c>
      <c r="F97">
        <f>VLOOKUP($A97,LTMLE!$A:$L, 6)</f>
        <v>100</v>
      </c>
      <c r="G97">
        <f>VLOOKUP($A97,LTMLE!$A:$L, 7)</f>
        <v>0.35432508507327898</v>
      </c>
      <c r="H97">
        <f>VLOOKUP($A97,LTMLE!$A:$L, 10)</f>
        <v>0.34824872513245397</v>
      </c>
      <c r="I97">
        <f>VLOOKUP($A97,LTMLE!$A:$L, 11)</f>
        <v>0.36040144501410398</v>
      </c>
      <c r="J97">
        <f>VLOOKUP($A97,LTMLE!$A:$L, 9)</f>
        <v>0</v>
      </c>
      <c r="L97" t="str">
        <f>_xlfn.CONCAT(FIXED(temp!G97, 3), " (", FIXED(temp!H97,3), " - ", FIXED(temp!I97,3),  ")", IF(AND(temp!J97 &lt;0.05, NOT(ISBLANK(temp!J97))), "*", " ") )</f>
        <v>0.354 (0.348 - 0.360)*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MIMIC_eICU</v>
      </c>
      <c r="E98">
        <f>VLOOKUP($A98,LTMLE!$A:$L, 5)</f>
        <v>0</v>
      </c>
      <c r="F98">
        <f>VLOOKUP($A98,LTMLE!$A:$L, 6)</f>
        <v>5</v>
      </c>
      <c r="G98">
        <f>VLOOKUP($A98,LTMLE!$A:$L, 7)</f>
        <v>0.22020593332682001</v>
      </c>
      <c r="H98">
        <f>VLOOKUP($A98,LTMLE!$A:$L, 10)</f>
        <v>0.21200533056863899</v>
      </c>
      <c r="I98">
        <f>VLOOKUP($A98,LTMLE!$A:$L, 11)</f>
        <v>0.228406536085001</v>
      </c>
      <c r="J98">
        <f>VLOOKUP($A98,LTMLE!$A:$L, 9)</f>
        <v>0</v>
      </c>
      <c r="L98" t="str">
        <f>_xlfn.CONCAT(FIXED(temp!G98, 3), " (", FIXED(temp!H98,3), " - ", FIXED(temp!I98,3),  ")", IF(AND(temp!J98 &lt;0.05, NOT(ISBLANK(temp!J98))), "*", " ") )</f>
        <v>0.220 (0.212 - 0.228)*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MIMIC_eICU</v>
      </c>
      <c r="E99">
        <f>VLOOKUP($A99,LTMLE!$A:$L, 5)</f>
        <v>6</v>
      </c>
      <c r="F99">
        <f>VLOOKUP($A99,LTMLE!$A:$L, 6)</f>
        <v>10</v>
      </c>
      <c r="G99">
        <f>VLOOKUP($A99,LTMLE!$A:$L, 7)</f>
        <v>0.37731109324756501</v>
      </c>
      <c r="H99">
        <f>VLOOKUP($A99,LTMLE!$A:$L, 10)</f>
        <v>0.36778776142998698</v>
      </c>
      <c r="I99">
        <f>VLOOKUP($A99,LTMLE!$A:$L, 11)</f>
        <v>0.38683442506514398</v>
      </c>
      <c r="J99">
        <f>VLOOKUP($A99,LTMLE!$A:$L, 9)</f>
        <v>0</v>
      </c>
      <c r="L99" t="str">
        <f>_xlfn.CONCAT(FIXED(temp!G99, 3), " (", FIXED(temp!H99,3), " - ", FIXED(temp!I99,3),  ")", IF(AND(temp!J99 &lt;0.05, NOT(ISBLANK(temp!J99))), "*", " ") )</f>
        <v>0.377 (0.368 - 0.387)*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MIMIC_eICU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0.60445841669049205</v>
      </c>
      <c r="H100">
        <f>VLOOKUP($A100,LTMLE!$A:$L, 10)</f>
        <v>0.58825527738479799</v>
      </c>
      <c r="I100">
        <f>VLOOKUP($A100,LTMLE!$A:$L, 11)</f>
        <v>0.620661555996185</v>
      </c>
      <c r="J100">
        <f>VLOOKUP($A100,LTMLE!$A:$L, 9)</f>
        <v>0</v>
      </c>
      <c r="L100" t="str">
        <f>_xlfn.CONCAT(FIXED(temp!G100, 3), " (", FIXED(temp!H100,3), " - ", FIXED(temp!I100,3),  ")", IF(AND(temp!J100 &lt;0.05, NOT(ISBLANK(temp!J100))), "*", " ") )</f>
        <v>0.604 (0.588 - 0.621)*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MIMIC_eICU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0.74401473296443998</v>
      </c>
      <c r="H101">
        <f>VLOOKUP($A101,LTMLE!$A:$L, 10)</f>
        <v>0.70728224505399095</v>
      </c>
      <c r="I101">
        <f>VLOOKUP($A101,LTMLE!$A:$L, 11)</f>
        <v>0.78074722087488801</v>
      </c>
      <c r="J101">
        <f>VLOOKUP($A101,LTMLE!$A:$L, 9)</f>
        <v>0</v>
      </c>
      <c r="L101" t="str">
        <f>_xlfn.CONCAT(FIXED(temp!G101, 3), " (", FIXED(temp!H101,3), " - ", FIXED(temp!I101,3),  ")", IF(AND(temp!J101 &lt;0.05, NOT(ISBLANK(temp!J101))), "*", " ") )</f>
        <v>0.744 (0.707 - 0.781)*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 xml:space="preserve">No </v>
      </c>
      <c r="C102" t="e">
        <f>LEFT(LTMLE!D102, FIND("&amp;", LTMLE!D102)-1)</f>
        <v>#VALUE!</v>
      </c>
      <c r="D102">
        <f>LTMLE!B102</f>
        <v>0</v>
      </c>
      <c r="E102">
        <f>VLOOKUP($A102,LTMLE!$A:$L, 5)</f>
        <v>0</v>
      </c>
      <c r="F102">
        <f>VLOOKUP($A102,LTMLE!$A:$L, 6)</f>
        <v>0</v>
      </c>
      <c r="G102">
        <f>VLOOKUP($A102,LTMLE!$A:$L, 7)</f>
        <v>0</v>
      </c>
      <c r="H102">
        <f>VLOOKUP($A102,LTMLE!$A:$L, 10)</f>
        <v>0</v>
      </c>
      <c r="I102">
        <f>VLOOKUP($A102,LTMLE!$A:$L, 11)</f>
        <v>0</v>
      </c>
      <c r="J102">
        <f>VLOOKUP($A102,LTMLE!$A:$L, 9)</f>
        <v>0</v>
      </c>
      <c r="L102" t="str">
        <f>_xlfn.CONCAT(FIXED(temp!G102, 3), " (", FIXED(temp!H102,3), " - ", FIXED(temp!I102,3),  ")", IF(AND(temp!J102 &lt;0.05, NOT(ISBLANK(temp!J102))), "*", " ") )</f>
        <v>0.000 (0.000 - 0.000)*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 xml:space="preserve">No </v>
      </c>
      <c r="C103" t="e">
        <f>LEFT(LTMLE!D103, FIND("&amp;", LTMLE!D103)-1)</f>
        <v>#VALUE!</v>
      </c>
      <c r="D103">
        <f>LTMLE!B103</f>
        <v>0</v>
      </c>
      <c r="E103">
        <f>VLOOKUP($A103,LTMLE!$A:$L, 5)</f>
        <v>0</v>
      </c>
      <c r="F103">
        <f>VLOOKUP($A103,LTMLE!$A:$L, 6)</f>
        <v>0</v>
      </c>
      <c r="G103">
        <f>VLOOKUP($A103,LTMLE!$A:$L, 7)</f>
        <v>0</v>
      </c>
      <c r="H103">
        <f>VLOOKUP($A103,LTMLE!$A:$L, 10)</f>
        <v>0</v>
      </c>
      <c r="I103">
        <f>VLOOKUP($A103,LTMLE!$A:$L, 11)</f>
        <v>0</v>
      </c>
      <c r="J103">
        <f>VLOOKUP($A103,LTMLE!$A:$L, 9)</f>
        <v>0</v>
      </c>
      <c r="L103" t="str">
        <f>_xlfn.CONCAT(FIXED(temp!G103, 3), " (", FIXED(temp!H103,3), " - ", FIXED(temp!I103,3),  ")", IF(AND(temp!J103 &lt;0.05, NOT(ISBLANK(temp!J103))), "*", " ") )</f>
        <v>0.000 (0.000 - 0.000)*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 xml:space="preserve">No </v>
      </c>
      <c r="C104" t="e">
        <f>LEFT(LTMLE!D104, FIND("&amp;", LTMLE!D104)-1)</f>
        <v>#VALUE!</v>
      </c>
      <c r="D104">
        <f>LTMLE!B104</f>
        <v>0</v>
      </c>
      <c r="E104">
        <f>VLOOKUP($A104,LTMLE!$A:$L, 5)</f>
        <v>0</v>
      </c>
      <c r="F104">
        <f>VLOOKUP($A104,LTMLE!$A:$L, 6)</f>
        <v>0</v>
      </c>
      <c r="G104">
        <f>VLOOKUP($A104,LTMLE!$A:$L, 7)</f>
        <v>0</v>
      </c>
      <c r="H104">
        <f>VLOOKUP($A104,LTMLE!$A:$L, 10)</f>
        <v>0</v>
      </c>
      <c r="I104">
        <f>VLOOKUP($A104,LTMLE!$A:$L, 11)</f>
        <v>0</v>
      </c>
      <c r="J104">
        <f>VLOOKUP($A104,LTMLE!$A:$L, 9)</f>
        <v>0</v>
      </c>
      <c r="L104" t="str">
        <f>_xlfn.CONCAT(FIXED(temp!G104, 3), " (", FIXED(temp!H104,3), " - ", FIXED(temp!I104,3),  ")", IF(AND(temp!J104 &lt;0.05, NOT(ISBLANK(temp!J104))), "*", " ") )</f>
        <v>0.000 (0.000 - 0.000)*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 xml:space="preserve">No </v>
      </c>
      <c r="C105" t="e">
        <f>LEFT(LTMLE!D105, FIND("&amp;", LTMLE!D105)-1)</f>
        <v>#VALUE!</v>
      </c>
      <c r="D105">
        <f>LTMLE!B105</f>
        <v>0</v>
      </c>
      <c r="E105">
        <f>VLOOKUP($A105,LTMLE!$A:$L, 5)</f>
        <v>0</v>
      </c>
      <c r="F105">
        <f>VLOOKUP($A105,LTMLE!$A:$L, 6)</f>
        <v>0</v>
      </c>
      <c r="G105">
        <f>VLOOKUP($A105,LTMLE!$A:$L, 7)</f>
        <v>0</v>
      </c>
      <c r="H105">
        <f>VLOOKUP($A105,LTMLE!$A:$L, 10)</f>
        <v>0</v>
      </c>
      <c r="I105">
        <f>VLOOKUP($A105,LTMLE!$A:$L, 11)</f>
        <v>0</v>
      </c>
      <c r="J105">
        <f>VLOOKUP($A105,LTMLE!$A:$L, 9)</f>
        <v>0</v>
      </c>
      <c r="L105" t="str">
        <f>_xlfn.CONCAT(FIXED(temp!G105, 3), " (", FIXED(temp!H105,3), " - ", FIXED(temp!I105,3),  ")", IF(AND(temp!J105 &lt;0.05, NOT(ISBLANK(temp!J105))), "*", " ") )</f>
        <v>0.000 (0.000 - 0.000)*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 xml:space="preserve">No </v>
      </c>
      <c r="C106" t="e">
        <f>LEFT(LTMLE!D106, FIND("&amp;", LTMLE!D106)-1)</f>
        <v>#VALUE!</v>
      </c>
      <c r="D106">
        <f>LTMLE!B106</f>
        <v>0</v>
      </c>
      <c r="E106">
        <f>VLOOKUP($A106,LTMLE!$A:$L, 5)</f>
        <v>0</v>
      </c>
      <c r="F106">
        <f>VLOOKUP($A106,LTMLE!$A:$L, 6)</f>
        <v>0</v>
      </c>
      <c r="G106">
        <f>VLOOKUP($A106,LTMLE!$A:$L, 7)</f>
        <v>0</v>
      </c>
      <c r="H106">
        <f>VLOOKUP($A106,LTMLE!$A:$L, 10)</f>
        <v>0</v>
      </c>
      <c r="I106">
        <f>VLOOKUP($A106,LTMLE!$A:$L, 11)</f>
        <v>0</v>
      </c>
      <c r="J106">
        <f>VLOOKUP($A106,LTMLE!$A:$L, 9)</f>
        <v>0</v>
      </c>
      <c r="L106" t="str">
        <f>_xlfn.CONCAT(FIXED(temp!G106, 3), " (", FIXED(temp!H106,3), " - ", FIXED(temp!I106,3),  ")", IF(AND(temp!J106 &lt;0.05, NOT(ISBLANK(temp!J106))), "*", " ") )</f>
        <v>0.000 (0.000 - 0.000)*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MIMIC_eICU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0.25881561238299999</v>
      </c>
      <c r="H107">
        <f>VLOOKUP($A107,LTMLE!$A:$L, 10)</f>
        <v>0.24885662009096399</v>
      </c>
      <c r="I107">
        <f>VLOOKUP($A107,LTMLE!$A:$L, 11)</f>
        <v>0.268774604675035</v>
      </c>
      <c r="J107">
        <f>VLOOKUP($A107,LTMLE!$A:$L, 9)</f>
        <v>0</v>
      </c>
      <c r="L107" t="str">
        <f>_xlfn.CONCAT(FIXED(temp!G107, 3), " (", FIXED(temp!H107,3), " - ", FIXED(temp!I107,3),  ")", IF(AND(temp!J107 &lt;0.05, NOT(ISBLANK(temp!J107))), "*", " ") )</f>
        <v>0.259 (0.249 - 0.269)*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MIMIC_eICU</v>
      </c>
      <c r="E108">
        <f>VLOOKUP($A108,LTMLE!$A:$L, 5)</f>
        <v>0</v>
      </c>
      <c r="F108">
        <f>VLOOKUP($A108,LTMLE!$A:$L, 6)</f>
        <v>5</v>
      </c>
      <c r="G108">
        <f>VLOOKUP($A108,LTMLE!$A:$L, 7)</f>
        <v>0.206226415094172</v>
      </c>
      <c r="H108">
        <f>VLOOKUP($A108,LTMLE!$A:$L, 10)</f>
        <v>0.195333698526511</v>
      </c>
      <c r="I108">
        <f>VLOOKUP($A108,LTMLE!$A:$L, 11)</f>
        <v>0.217119131661832</v>
      </c>
      <c r="J108">
        <f>VLOOKUP($A108,LTMLE!$A:$L, 9)</f>
        <v>2.16409227406359E-301</v>
      </c>
      <c r="L108" t="str">
        <f>_xlfn.CONCAT(FIXED(temp!G108, 3), " (", FIXED(temp!H108,3), " - ", FIXED(temp!I108,3),  ")", IF(AND(temp!J108 &lt;0.05, NOT(ISBLANK(temp!J108))), "*", " ") )</f>
        <v>0.206 (0.195 - 0.217)*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MIMIC_eICU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0.38419209604801002</v>
      </c>
      <c r="H109">
        <f>VLOOKUP($A109,LTMLE!$A:$L, 10)</f>
        <v>0.36286905248781798</v>
      </c>
      <c r="I109">
        <f>VLOOKUP($A109,LTMLE!$A:$L, 11)</f>
        <v>0.40551513960820201</v>
      </c>
      <c r="J109">
        <f>VLOOKUP($A109,LTMLE!$A:$L, 9)</f>
        <v>3.5764926934609001E-273</v>
      </c>
      <c r="L109" t="str">
        <f>_xlfn.CONCAT(FIXED(temp!G109, 3), " (", FIXED(temp!H109,3), " - ", FIXED(temp!I109,3),  ")", IF(AND(temp!J109 &lt;0.05, NOT(ISBLANK(temp!J109))), "*", " ") )</f>
        <v>0.384 (0.363 - 0.406)*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MIMIC_eICU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0.46875000000505901</v>
      </c>
      <c r="H110">
        <f>VLOOKUP($A110,LTMLE!$A:$L, 10)</f>
        <v>0.38229164350168998</v>
      </c>
      <c r="I110">
        <f>VLOOKUP($A110,LTMLE!$A:$L, 11)</f>
        <v>0.55520835650842704</v>
      </c>
      <c r="J110">
        <f>VLOOKUP($A110,LTMLE!$A:$L, 9)</f>
        <v>2.24838098668191E-26</v>
      </c>
      <c r="L110" t="str">
        <f>_xlfn.CONCAT(FIXED(temp!G110, 3), " (", FIXED(temp!H110,3), " - ", FIXED(temp!I110,3),  ")", IF(AND(temp!J110 &lt;0.05, NOT(ISBLANK(temp!J110))), "*", " ") )</f>
        <v>0.469 (0.382 - 0.555)*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MIMIC_eICU</v>
      </c>
      <c r="E111">
        <f>VLOOKUP($A111,LTMLE!$A:$L, 5)</f>
        <v>16</v>
      </c>
      <c r="F111">
        <f>VLOOKUP($A111,LTMLE!$A:$L, 6)</f>
        <v>100</v>
      </c>
      <c r="L111" t="str">
        <f>_xlfn.CONCAT(FIXED(temp!G111, 3), " (", FIXED(temp!H111,3), " - ", FIXED(temp!I111,3),  ")", IF(AND(temp!J111 &lt;0.05, NOT(ISBLANK(temp!J111))), "*", " ") )</f>
        <v xml:space="preserve">0.000 (0.000 - 0.000)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 xml:space="preserve">No </v>
      </c>
      <c r="C112" t="e">
        <f>LEFT(LTMLE!D112, FIND("&amp;", LTMLE!D112)-1)</f>
        <v>#VALUE!</v>
      </c>
      <c r="D112">
        <f>LTMLE!B112</f>
        <v>0</v>
      </c>
      <c r="E112">
        <f>VLOOKUP($A112,LTMLE!$A:$L, 5)</f>
        <v>0</v>
      </c>
      <c r="F112">
        <f>VLOOKUP($A112,LTMLE!$A:$L, 6)</f>
        <v>0</v>
      </c>
      <c r="G112">
        <f>VLOOKUP($A112,LTMLE!$A:$L, 7)</f>
        <v>0</v>
      </c>
      <c r="H112">
        <f>VLOOKUP($A112,LTMLE!$A:$L, 10)</f>
        <v>0</v>
      </c>
      <c r="I112">
        <f>VLOOKUP($A112,LTMLE!$A:$L, 11)</f>
        <v>0</v>
      </c>
      <c r="J112">
        <f>VLOOKUP($A112,LTMLE!$A:$L, 9)</f>
        <v>0</v>
      </c>
      <c r="L112" t="str">
        <f>_xlfn.CONCAT(FIXED(temp!G112, 3), " (", FIXED(temp!H112,3), " - ", FIXED(temp!I112,3),  ")", IF(AND(temp!J112 &lt;0.05, NOT(ISBLANK(temp!J112))), "*", " ") )</f>
        <v>0.000 (0.000 - 0.000)*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 xml:space="preserve">No </v>
      </c>
      <c r="C113" t="e">
        <f>LEFT(LTMLE!D113, FIND("&amp;", LTMLE!D113)-1)</f>
        <v>#VALUE!</v>
      </c>
      <c r="D113">
        <f>LTMLE!B113</f>
        <v>0</v>
      </c>
      <c r="E113">
        <f>VLOOKUP($A113,LTMLE!$A:$L, 5)</f>
        <v>0</v>
      </c>
      <c r="F113">
        <f>VLOOKUP($A113,LTMLE!$A:$L, 6)</f>
        <v>0</v>
      </c>
      <c r="G113">
        <f>VLOOKUP($A113,LTMLE!$A:$L, 7)</f>
        <v>0</v>
      </c>
      <c r="H113">
        <f>VLOOKUP($A113,LTMLE!$A:$L, 10)</f>
        <v>0</v>
      </c>
      <c r="I113">
        <f>VLOOKUP($A113,LTMLE!$A:$L, 11)</f>
        <v>0</v>
      </c>
      <c r="J113">
        <f>VLOOKUP($A113,LTMLE!$A:$L, 9)</f>
        <v>0</v>
      </c>
      <c r="L113" t="str">
        <f>_xlfn.CONCAT(FIXED(temp!G113, 3), " (", FIXED(temp!H113,3), " - ", FIXED(temp!I113,3),  ")", IF(AND(temp!J113 &lt;0.05, NOT(ISBLANK(temp!J113))), "*", " ") )</f>
        <v>0.000 (0.000 - 0.000)*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 xml:space="preserve">No </v>
      </c>
      <c r="C114" t="e">
        <f>LEFT(LTMLE!D114, FIND("&amp;", LTMLE!D114)-1)</f>
        <v>#VALUE!</v>
      </c>
      <c r="D114">
        <f>LTMLE!B114</f>
        <v>0</v>
      </c>
      <c r="E114">
        <f>VLOOKUP($A114,LTMLE!$A:$L, 5)</f>
        <v>0</v>
      </c>
      <c r="F114">
        <f>VLOOKUP($A114,LTMLE!$A:$L, 6)</f>
        <v>0</v>
      </c>
      <c r="G114">
        <f>VLOOKUP($A114,LTMLE!$A:$L, 7)</f>
        <v>0</v>
      </c>
      <c r="H114">
        <f>VLOOKUP($A114,LTMLE!$A:$L, 10)</f>
        <v>0</v>
      </c>
      <c r="I114">
        <f>VLOOKUP($A114,LTMLE!$A:$L, 11)</f>
        <v>0</v>
      </c>
      <c r="J114">
        <f>VLOOKUP($A114,LTMLE!$A:$L, 9)</f>
        <v>0</v>
      </c>
      <c r="L114" t="str">
        <f>_xlfn.CONCAT(FIXED(temp!G114, 3), " (", FIXED(temp!H114,3), " - ", FIXED(temp!I114,3),  ")", IF(AND(temp!J114 &lt;0.05, NOT(ISBLANK(temp!J114))), "*", " ") )</f>
        <v>0.000 (0.000 - 0.000)*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 xml:space="preserve">No </v>
      </c>
      <c r="C115" t="e">
        <f>LEFT(LTMLE!D115, FIND("&amp;", LTMLE!D115)-1)</f>
        <v>#VALUE!</v>
      </c>
      <c r="D115">
        <f>LTMLE!B115</f>
        <v>0</v>
      </c>
      <c r="E115">
        <f>VLOOKUP($A115,LTMLE!$A:$L, 5)</f>
        <v>0</v>
      </c>
      <c r="F115">
        <f>VLOOKUP($A115,LTMLE!$A:$L, 6)</f>
        <v>0</v>
      </c>
      <c r="G115">
        <f>VLOOKUP($A115,LTMLE!$A:$L, 7)</f>
        <v>0</v>
      </c>
      <c r="H115">
        <f>VLOOKUP($A115,LTMLE!$A:$L, 10)</f>
        <v>0</v>
      </c>
      <c r="I115">
        <f>VLOOKUP($A115,LTMLE!$A:$L, 11)</f>
        <v>0</v>
      </c>
      <c r="J115">
        <f>VLOOKUP($A115,LTMLE!$A:$L, 9)</f>
        <v>0</v>
      </c>
      <c r="L115" t="str">
        <f>_xlfn.CONCAT(FIXED(temp!G115, 3), " (", FIXED(temp!H115,3), " - ", FIXED(temp!I115,3),  ")", IF(AND(temp!J115 &lt;0.05, NOT(ISBLANK(temp!J115))), "*", " ") )</f>
        <v>0.000 (0.000 - 0.000)*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 xml:space="preserve">No </v>
      </c>
      <c r="C116" t="e">
        <f>LEFT(LTMLE!D116, FIND("&amp;", LTMLE!D116)-1)</f>
        <v>#VALUE!</v>
      </c>
      <c r="D116">
        <f>LTMLE!B116</f>
        <v>0</v>
      </c>
      <c r="E116">
        <f>VLOOKUP($A116,LTMLE!$A:$L, 5)</f>
        <v>0</v>
      </c>
      <c r="F116">
        <f>VLOOKUP($A116,LTMLE!$A:$L, 6)</f>
        <v>0</v>
      </c>
      <c r="G116">
        <f>VLOOKUP($A116,LTMLE!$A:$L, 7)</f>
        <v>0</v>
      </c>
      <c r="H116">
        <f>VLOOKUP($A116,LTMLE!$A:$L, 10)</f>
        <v>0</v>
      </c>
      <c r="I116">
        <f>VLOOKUP($A116,LTMLE!$A:$L, 11)</f>
        <v>0</v>
      </c>
      <c r="J116">
        <f>VLOOKUP($A116,LTMLE!$A:$L, 9)</f>
        <v>0</v>
      </c>
      <c r="L116" t="str">
        <f>_xlfn.CONCAT(FIXED(temp!G116, 3), " (", FIXED(temp!H116,3), " - ", FIXED(temp!I116,3),  ")", IF(AND(temp!J116 &lt;0.05, NOT(ISBLANK(temp!J116))), "*", " ") )</f>
        <v>0.000 (0.000 - 0.000)*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MIMIC_eICU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0.23335676625714999</v>
      </c>
      <c r="H117">
        <f>VLOOKUP($A117,LTMLE!$A:$L, 10)</f>
        <v>0.22844183836707299</v>
      </c>
      <c r="I117">
        <f>VLOOKUP($A117,LTMLE!$A:$L, 11)</f>
        <v>0.23827169414722699</v>
      </c>
      <c r="J117">
        <f>VLOOKUP($A117,LTMLE!$A:$L, 9)</f>
        <v>0</v>
      </c>
      <c r="L117" t="str">
        <f>_xlfn.CONCAT(FIXED(temp!G117, 3), " (", FIXED(temp!H117,3), " - ", FIXED(temp!I117,3),  ")", IF(AND(temp!J117 &lt;0.05, NOT(ISBLANK(temp!J117))), "*", " ") )</f>
        <v>0.233 (0.228 - 0.238)*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MIMIC_eICU</v>
      </c>
      <c r="E118">
        <f>VLOOKUP($A118,LTMLE!$A:$L, 5)</f>
        <v>0</v>
      </c>
      <c r="F118">
        <f>VLOOKUP($A118,LTMLE!$A:$L, 6)</f>
        <v>5</v>
      </c>
      <c r="G118">
        <f>VLOOKUP($A118,LTMLE!$A:$L, 7)</f>
        <v>0.19221665908053301</v>
      </c>
      <c r="H118">
        <f>VLOOKUP($A118,LTMLE!$A:$L, 10)</f>
        <v>0.18700613268027599</v>
      </c>
      <c r="I118">
        <f>VLOOKUP($A118,LTMLE!$A:$L, 11)</f>
        <v>0.197427185480791</v>
      </c>
      <c r="J118">
        <f>VLOOKUP($A118,LTMLE!$A:$L, 9)</f>
        <v>0</v>
      </c>
      <c r="L118" t="str">
        <f>_xlfn.CONCAT(FIXED(temp!G118, 3), " (", FIXED(temp!H118,3), " - ", FIXED(temp!I118,3),  ")", IF(AND(temp!J118 &lt;0.05, NOT(ISBLANK(temp!J118))), "*", " ") )</f>
        <v>0.192 (0.187 - 0.197)*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MIMIC_eICU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0.36178928395867799</v>
      </c>
      <c r="H119">
        <f>VLOOKUP($A119,LTMLE!$A:$L, 10)</f>
        <v>0.34973345828704699</v>
      </c>
      <c r="I119">
        <f>VLOOKUP($A119,LTMLE!$A:$L, 11)</f>
        <v>0.37384510963030998</v>
      </c>
      <c r="J119">
        <f>VLOOKUP($A119,LTMLE!$A:$L, 9)</f>
        <v>0</v>
      </c>
      <c r="L119" t="str">
        <f>_xlfn.CONCAT(FIXED(temp!G119, 3), " (", FIXED(temp!H119,3), " - ", FIXED(temp!I119,3),  ")", IF(AND(temp!J119 &lt;0.05, NOT(ISBLANK(temp!J119))), "*", " ") )</f>
        <v>0.362 (0.350 - 0.374)*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MIMIC_eICU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0.54594594587254097</v>
      </c>
      <c r="H120">
        <f>VLOOKUP($A120,LTMLE!$A:$L, 10)</f>
        <v>0.49520955293906199</v>
      </c>
      <c r="I120">
        <f>VLOOKUP($A120,LTMLE!$A:$L, 11)</f>
        <v>0.59668233880601995</v>
      </c>
      <c r="J120">
        <f>VLOOKUP($A120,LTMLE!$A:$L, 9)</f>
        <v>9.8103517765932908E-99</v>
      </c>
      <c r="L120" t="str">
        <f>_xlfn.CONCAT(FIXED(temp!G120, 3), " (", FIXED(temp!H120,3), " - ", FIXED(temp!I120,3),  ")", IF(AND(temp!J120 &lt;0.05, NOT(ISBLANK(temp!J120))), "*", " ") )</f>
        <v>0.546 (0.495 - 0.597)*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MIMIC_eICU</v>
      </c>
      <c r="E121">
        <f>VLOOKUP($A121,LTMLE!$A:$L, 5)</f>
        <v>16</v>
      </c>
      <c r="F121">
        <f>VLOOKUP($A121,LTMLE!$A:$L, 6)</f>
        <v>100</v>
      </c>
      <c r="L121" t="str">
        <f>_xlfn.CONCAT(FIXED(temp!G121, 3), " (", FIXED(temp!H121,3), " - ", FIXED(temp!I121,3),  ")", IF(AND(temp!J121 &lt;0.05, NOT(ISBLANK(temp!J121))), "*", " ") )</f>
        <v xml:space="preserve">0.000 (0.000 - 0.000)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9"/>
  <sheetViews>
    <sheetView zoomScale="101" zoomScaleNormal="250" workbookViewId="0">
      <selection activeCell="C24" sqref="C24"/>
    </sheetView>
  </sheetViews>
  <sheetFormatPr defaultRowHeight="14.4" x14ac:dyDescent="0.3"/>
  <cols>
    <col min="3" max="3" width="9.77734375" customWidth="1"/>
    <col min="5" max="9" width="17" customWidth="1"/>
    <col min="10" max="10" width="17.109375" bestFit="1" customWidth="1"/>
    <col min="11" max="11" width="12.44140625" bestFit="1" customWidth="1"/>
  </cols>
  <sheetData>
    <row r="3" spans="2:13" ht="19.2" customHeight="1" x14ac:dyDescent="0.3">
      <c r="B3" s="2"/>
      <c r="C3" s="14" t="s">
        <v>32</v>
      </c>
      <c r="D3" s="14"/>
      <c r="E3" s="13" t="s">
        <v>27</v>
      </c>
      <c r="F3" s="13"/>
      <c r="G3" s="13"/>
      <c r="H3" s="13"/>
      <c r="I3" s="13"/>
      <c r="J3" s="2"/>
      <c r="K3" s="2"/>
      <c r="L3" s="2"/>
      <c r="M3" s="2"/>
    </row>
    <row r="4" spans="2:13" ht="19.2" customHeight="1" x14ac:dyDescent="0.3">
      <c r="B4" s="2"/>
      <c r="C4" s="4" t="s">
        <v>28</v>
      </c>
      <c r="D4" s="4" t="s">
        <v>20</v>
      </c>
      <c r="E4" s="4" t="s">
        <v>29</v>
      </c>
      <c r="F4" s="4" t="s">
        <v>30</v>
      </c>
      <c r="G4" s="5" t="s">
        <v>25</v>
      </c>
      <c r="H4" s="6" t="s">
        <v>26</v>
      </c>
      <c r="I4" s="6" t="s">
        <v>31</v>
      </c>
      <c r="J4" s="2"/>
      <c r="K4" s="2"/>
      <c r="L4" s="2"/>
      <c r="M4" s="2"/>
    </row>
    <row r="5" spans="2:13" ht="19.2" customHeight="1" x14ac:dyDescent="0.3">
      <c r="B5" s="2"/>
      <c r="C5" s="13" t="s">
        <v>21</v>
      </c>
      <c r="D5" s="12" t="s">
        <v>24</v>
      </c>
      <c r="E5" s="4" t="str" cm="1">
        <f t="array" ref="E5:I5">TRANSPOSE(temp!L7:L11)</f>
        <v>0.374 (0.361 - 0.387)*</v>
      </c>
      <c r="F5" s="4" t="str">
        <v>0.233 (0.215 - 0.252)*</v>
      </c>
      <c r="G5" s="5" t="str">
        <v>0.389 (0.369 - 0.410)*</v>
      </c>
      <c r="H5" s="6" t="str">
        <v>0.592 (0.560 - 0.624)*</v>
      </c>
      <c r="I5" s="6" t="str">
        <v>0.710 (0.638 - 0.781)*</v>
      </c>
      <c r="J5" s="2"/>
      <c r="K5" s="2"/>
      <c r="L5" s="2"/>
      <c r="M5" s="2"/>
    </row>
    <row r="6" spans="2:13" ht="19.2" customHeight="1" x14ac:dyDescent="0.3">
      <c r="B6" s="2"/>
      <c r="C6" s="13"/>
      <c r="D6" s="12" t="s">
        <v>46</v>
      </c>
      <c r="E6" s="4" t="str" cm="1">
        <f t="array" ref="E6:I6">TRANSPOSE(temp!L17:L21)</f>
        <v>0.346 (0.340 - 0.353)*</v>
      </c>
      <c r="F6" s="4" t="str">
        <v>0.227 (0.218 - 0.235)*</v>
      </c>
      <c r="G6" s="5" t="str">
        <v>0.363 (0.353 - 0.373)*</v>
      </c>
      <c r="H6" s="6" t="str">
        <v>0.583 (0.566 - 0.600)*</v>
      </c>
      <c r="I6" s="6" t="str">
        <v>0.738 (0.700 - 0.776)*</v>
      </c>
      <c r="J6" s="2"/>
      <c r="K6" s="2"/>
      <c r="L6" s="2"/>
      <c r="M6" s="2"/>
    </row>
    <row r="7" spans="2:13" ht="19.2" customHeight="1" x14ac:dyDescent="0.3">
      <c r="B7" s="2"/>
      <c r="C7" s="14" t="s">
        <v>33</v>
      </c>
      <c r="D7" s="12" t="s">
        <v>24</v>
      </c>
      <c r="E7" s="4" t="str" cm="1">
        <f t="array" ref="E7:I7">TRANSPOSE(temp!L27:L31)</f>
        <v>0.268 (0.258 - 0.278)*</v>
      </c>
      <c r="F7" s="4" t="str">
        <v>0.202 (0.191 - 0.213)*</v>
      </c>
      <c r="G7" s="4" t="str">
        <v>0.389 (0.368 - 0.410)*</v>
      </c>
      <c r="H7" s="4" t="str">
        <v>0.680 (0.611 - 0.750)*</v>
      </c>
      <c r="I7" s="4" t="str">
        <v>0.800 (0.552 - 1.000)*</v>
      </c>
      <c r="J7" s="2"/>
      <c r="K7" s="2"/>
      <c r="L7" s="2"/>
      <c r="M7" s="2"/>
    </row>
    <row r="8" spans="2:13" ht="19.2" customHeight="1" x14ac:dyDescent="0.3">
      <c r="B8" s="2"/>
      <c r="C8" s="13"/>
      <c r="D8" s="12" t="s">
        <v>46</v>
      </c>
      <c r="E8" s="4" t="str" cm="1">
        <f t="array" ref="E8:I8">TRANSPOSE(temp!L37:L41)</f>
        <v>0.246 (0.241 - 0.251)*</v>
      </c>
      <c r="F8" s="4" t="str">
        <v>0.190 (0.185 - 0.195)*</v>
      </c>
      <c r="G8" s="4" t="str">
        <v>0.383 (0.371 - 0.394)*</v>
      </c>
      <c r="H8" s="4" t="str">
        <v>0.679 (0.642 - 0.715)*</v>
      </c>
      <c r="I8" s="4" t="str">
        <v>0.889 (0.770 - 1.000)*</v>
      </c>
      <c r="J8" s="2"/>
      <c r="K8" s="2"/>
      <c r="L8" s="2"/>
      <c r="M8" s="2"/>
    </row>
    <row r="9" spans="2:13" ht="19.2" customHeight="1" x14ac:dyDescent="0.3">
      <c r="B9" s="2"/>
      <c r="C9" s="13" t="s">
        <v>22</v>
      </c>
      <c r="D9" s="12" t="s">
        <v>24</v>
      </c>
      <c r="E9" s="4" t="str" cm="1">
        <f t="array" ref="E9:I9">TRANSPOSE(temp!L47:L51)</f>
        <v>0.443 (0.420 - 0.466)*</v>
      </c>
      <c r="F9" s="4" t="str">
        <v>0.284 (0.242 - 0.327)*</v>
      </c>
      <c r="G9" s="4" t="str">
        <v>0.437 (0.404 - 0.469)*</v>
      </c>
      <c r="H9" s="4" t="str">
        <v>0.598 (0.546 - 0.651)*</v>
      </c>
      <c r="I9" s="4" t="str">
        <v>0.674 (0.578 - 0.770)*</v>
      </c>
      <c r="J9" s="2"/>
      <c r="K9" s="2"/>
      <c r="L9" s="2"/>
      <c r="M9" s="2"/>
    </row>
    <row r="10" spans="2:13" ht="19.2" customHeight="1" x14ac:dyDescent="0.3">
      <c r="B10" s="2"/>
      <c r="C10" s="13"/>
      <c r="D10" s="12" t="s">
        <v>46</v>
      </c>
      <c r="E10" s="4" t="str" cm="1">
        <f t="array" ref="E10:I10">TRANSPOSE(temp!L57:L61)</f>
        <v>0.459 (0.444 - 0.474)*</v>
      </c>
      <c r="F10" s="4" t="str">
        <v>0.286 (0.258 - 0.313)*</v>
      </c>
      <c r="G10" s="4" t="str">
        <v>0.446 (0.423 - 0.469)*</v>
      </c>
      <c r="H10" s="4" t="str">
        <v>0.588 (0.557 - 0.618)*</v>
      </c>
      <c r="I10" s="4" t="str">
        <v>0.693 (0.640 - 0.747)*</v>
      </c>
      <c r="J10" s="2"/>
      <c r="K10" s="2"/>
      <c r="L10" s="2"/>
      <c r="M10" s="2"/>
    </row>
    <row r="11" spans="2:13" ht="19.2" customHeight="1" x14ac:dyDescent="0.3">
      <c r="B11" s="2"/>
      <c r="C11" s="14" t="s">
        <v>34</v>
      </c>
      <c r="D11" s="12" t="s">
        <v>24</v>
      </c>
      <c r="E11" s="4" t="str" cm="1">
        <f t="array" ref="E11:I11">TRANSPOSE(temp!L67:L71)</f>
        <v>0.291 (0.282 - 0.299)*</v>
      </c>
      <c r="F11" s="4" t="str">
        <v>0.206 (0.196 - 0.216)*</v>
      </c>
      <c r="G11" s="4" t="str">
        <v>0.377 (0.361 - 0.393)*</v>
      </c>
      <c r="H11" s="4" t="str">
        <v>0.609 (0.575 - 0.644)*</v>
      </c>
      <c r="I11" s="4" t="str">
        <v>0.767 (0.670 - 0.864)*</v>
      </c>
      <c r="J11" s="2"/>
      <c r="K11" s="2"/>
      <c r="L11" s="2"/>
      <c r="M11" s="2"/>
    </row>
    <row r="12" spans="2:13" ht="19.2" customHeight="1" x14ac:dyDescent="0.3">
      <c r="B12" s="2"/>
      <c r="C12" s="13"/>
      <c r="D12" s="12" t="s">
        <v>46</v>
      </c>
      <c r="E12" s="4" t="str" cm="1">
        <f t="array" ref="E12:I12">TRANSPOSE(temp!L77:L81)</f>
        <v>0.274 (0.270 - 0.278)*</v>
      </c>
      <c r="F12" s="4" t="str">
        <v>0.198 (0.194 - 0.203)*</v>
      </c>
      <c r="G12" s="4" t="str">
        <v>0.362 (0.354 - 0.370)*</v>
      </c>
      <c r="H12" s="4" t="str">
        <v>0.603 (0.585 - 0.621)*</v>
      </c>
      <c r="I12" s="4" t="str">
        <v>0.802 (0.754 - 0.850)*</v>
      </c>
      <c r="J12" s="2"/>
      <c r="K12" s="2"/>
      <c r="L12" s="2"/>
      <c r="M12" s="2"/>
    </row>
    <row r="13" spans="2:13" ht="19.2" customHeight="1" x14ac:dyDescent="0.3">
      <c r="B13" s="2"/>
      <c r="C13" s="13" t="s">
        <v>23</v>
      </c>
      <c r="D13" s="12" t="s">
        <v>24</v>
      </c>
      <c r="E13" s="4" t="str" cm="1">
        <f t="array" ref="E13:I13">TRANSPOSE(temp!L87:L91)</f>
        <v>0.386 (0.373 - 0.399)*</v>
      </c>
      <c r="F13" s="4" t="str">
        <v>0.223 (0.204 - 0.243)*</v>
      </c>
      <c r="G13" s="4" t="str">
        <v>0.393 (0.373 - 0.413)*</v>
      </c>
      <c r="H13" s="4" t="str">
        <v>0.624 (0.594 - 0.655)*</v>
      </c>
      <c r="I13" s="4" t="str">
        <v>0.716 (0.647 - 0.786)*</v>
      </c>
      <c r="J13" s="2"/>
      <c r="K13" s="2"/>
      <c r="L13" s="2"/>
      <c r="M13" s="2"/>
    </row>
    <row r="14" spans="2:13" ht="19.2" customHeight="1" x14ac:dyDescent="0.3">
      <c r="B14" s="2"/>
      <c r="C14" s="13"/>
      <c r="D14" s="12" t="s">
        <v>46</v>
      </c>
      <c r="E14" s="4" t="str" cm="1">
        <f t="array" ref="E14:I14">TRANSPOSE(temp!L97:L101)</f>
        <v>0.354 (0.348 - 0.360)*</v>
      </c>
      <c r="F14" s="4" t="str">
        <v>0.220 (0.212 - 0.228)*</v>
      </c>
      <c r="G14" s="4" t="str">
        <v>0.377 (0.368 - 0.387)*</v>
      </c>
      <c r="H14" s="4" t="str">
        <v>0.604 (0.588 - 0.621)*</v>
      </c>
      <c r="I14" s="4" t="str">
        <v>0.744 (0.707 - 0.781)*</v>
      </c>
      <c r="J14" s="2"/>
      <c r="K14" s="2"/>
      <c r="L14" s="2"/>
      <c r="M14" s="2"/>
    </row>
    <row r="15" spans="2:13" ht="19.2" customHeight="1" x14ac:dyDescent="0.3">
      <c r="B15" s="2"/>
      <c r="C15" s="14" t="s">
        <v>35</v>
      </c>
      <c r="D15" s="12" t="s">
        <v>24</v>
      </c>
      <c r="E15" s="4" t="str" cm="1">
        <f t="array" ref="E15:I15">TRANSPOSE(temp!L107:L111)</f>
        <v>0.259 (0.249 - 0.269)*</v>
      </c>
      <c r="F15" s="4" t="str">
        <v>0.206 (0.195 - 0.217)*</v>
      </c>
      <c r="G15" s="4" t="str">
        <v>0.384 (0.363 - 0.406)*</v>
      </c>
      <c r="H15" s="4" t="str">
        <v>0.469 (0.382 - 0.555)*</v>
      </c>
      <c r="I15" s="4" t="str">
        <v xml:space="preserve">0.000 (0.000 - 0.000) </v>
      </c>
      <c r="J15" s="2"/>
      <c r="K15" s="2"/>
      <c r="L15" s="2"/>
      <c r="M15" s="2"/>
    </row>
    <row r="16" spans="2:13" ht="19.2" customHeight="1" x14ac:dyDescent="0.3">
      <c r="B16" s="2"/>
      <c r="C16" s="13"/>
      <c r="D16" s="12" t="s">
        <v>46</v>
      </c>
      <c r="E16" s="4" t="str" cm="1">
        <f t="array" ref="E16:I16">TRANSPOSE(temp!L117:L121)</f>
        <v>0.233 (0.228 - 0.238)*</v>
      </c>
      <c r="F16" s="4" t="str">
        <v>0.192 (0.187 - 0.197)*</v>
      </c>
      <c r="G16" s="4" t="str">
        <v>0.362 (0.350 - 0.374)*</v>
      </c>
      <c r="H16" s="4" t="str">
        <v>0.546 (0.495 - 0.597)*</v>
      </c>
      <c r="I16" s="4" t="str">
        <v xml:space="preserve">0.000 (0.000 - 0.000) </v>
      </c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C5:C6"/>
    <mergeCell ref="C3:D3"/>
    <mergeCell ref="E3:I3"/>
    <mergeCell ref="C7:C8"/>
    <mergeCell ref="C11:C12"/>
    <mergeCell ref="C15:C16"/>
    <mergeCell ref="C13:C14"/>
    <mergeCell ref="C9:C10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F4A-3CCF-48B8-9041-E473F806DC9D}">
  <dimension ref="A1:U19"/>
  <sheetViews>
    <sheetView tabSelected="1" zoomScale="84" zoomScaleNormal="100" workbookViewId="0">
      <selection activeCell="J18" sqref="J18"/>
    </sheetView>
  </sheetViews>
  <sheetFormatPr defaultRowHeight="14.4" x14ac:dyDescent="0.3"/>
  <cols>
    <col min="1" max="1" width="2" style="15" customWidth="1"/>
    <col min="2" max="2" width="9.77734375" style="17" customWidth="1"/>
    <col min="3" max="4" width="17.44140625" style="15" customWidth="1"/>
    <col min="5" max="5" width="2" style="15" customWidth="1"/>
    <col min="6" max="6" width="9.77734375" style="17" customWidth="1"/>
    <col min="7" max="8" width="17.44140625" style="15" customWidth="1"/>
    <col min="9" max="9" width="2" style="15" customWidth="1"/>
    <col min="10" max="10" width="9.77734375" style="17" customWidth="1"/>
    <col min="11" max="12" width="17.44140625" style="15" customWidth="1"/>
    <col min="13" max="13" width="2" style="15" customWidth="1"/>
    <col min="14" max="14" width="9.77734375" style="17" customWidth="1"/>
    <col min="15" max="16" width="17.44140625" style="15" customWidth="1"/>
    <col min="17" max="17" width="2" style="15" customWidth="1"/>
    <col min="18" max="18" width="9.77734375" style="17" customWidth="1"/>
    <col min="19" max="20" width="17.44140625" style="15" customWidth="1"/>
    <col min="21" max="21" width="2" style="15" customWidth="1"/>
    <col min="22" max="16384" width="8.88671875" style="16"/>
  </cols>
  <sheetData>
    <row r="1" spans="1:21" ht="7.95" customHeight="1" x14ac:dyDescent="0.3">
      <c r="B1" s="18"/>
      <c r="F1" s="18"/>
      <c r="J1" s="18"/>
      <c r="L1" s="22"/>
      <c r="N1" s="18"/>
      <c r="P1" s="22"/>
      <c r="R1" s="18"/>
      <c r="T1" s="22"/>
    </row>
    <row r="2" spans="1:21" s="20" customFormat="1" ht="19.8" customHeight="1" x14ac:dyDescent="0.3">
      <c r="A2" s="27"/>
      <c r="B2" s="23" t="s">
        <v>51</v>
      </c>
      <c r="C2" s="24" t="str">
        <f>table_4!E4</f>
        <v>All</v>
      </c>
      <c r="D2" s="24"/>
      <c r="E2" s="27"/>
      <c r="F2" s="23" t="s">
        <v>51</v>
      </c>
      <c r="G2" s="24" t="str">
        <f>table_4!F4</f>
        <v>0 - 5</v>
      </c>
      <c r="H2" s="24"/>
      <c r="I2" s="27"/>
      <c r="J2" s="23" t="s">
        <v>51</v>
      </c>
      <c r="K2" s="29" t="str">
        <f>table_4!G4</f>
        <v>6 - 10</v>
      </c>
      <c r="L2" s="24"/>
      <c r="M2" s="27"/>
      <c r="N2" s="23" t="s">
        <v>51</v>
      </c>
      <c r="O2" s="24" t="str">
        <f>table_4!H4</f>
        <v>11 - 15</v>
      </c>
      <c r="P2" s="24"/>
      <c r="Q2" s="27"/>
      <c r="R2" s="23" t="s">
        <v>51</v>
      </c>
      <c r="S2" s="24" t="str">
        <f>table_4!I4</f>
        <v>&gt; 15</v>
      </c>
      <c r="T2" s="24"/>
      <c r="U2" s="27"/>
    </row>
    <row r="3" spans="1:21" s="21" customFormat="1" ht="19.8" customHeight="1" x14ac:dyDescent="0.3">
      <c r="A3" s="27"/>
      <c r="B3" s="23" t="s">
        <v>47</v>
      </c>
      <c r="C3" s="25" t="s">
        <v>48</v>
      </c>
      <c r="D3" s="25" t="s">
        <v>21</v>
      </c>
      <c r="E3" s="27"/>
      <c r="F3" s="23" t="s">
        <v>47</v>
      </c>
      <c r="G3" s="25" t="s">
        <v>48</v>
      </c>
      <c r="H3" s="25" t="s">
        <v>21</v>
      </c>
      <c r="I3" s="27"/>
      <c r="J3" s="23" t="s">
        <v>47</v>
      </c>
      <c r="K3" s="25" t="s">
        <v>48</v>
      </c>
      <c r="L3" s="25" t="s">
        <v>21</v>
      </c>
      <c r="M3" s="27"/>
      <c r="N3" s="23" t="s">
        <v>47</v>
      </c>
      <c r="O3" s="25" t="s">
        <v>48</v>
      </c>
      <c r="P3" s="25" t="s">
        <v>21</v>
      </c>
      <c r="Q3" s="27"/>
      <c r="R3" s="23" t="s">
        <v>47</v>
      </c>
      <c r="S3" s="25" t="s">
        <v>48</v>
      </c>
      <c r="T3" s="25" t="s">
        <v>21</v>
      </c>
      <c r="U3" s="27"/>
    </row>
    <row r="4" spans="1:21" ht="19.8" customHeight="1" x14ac:dyDescent="0.3">
      <c r="A4" s="28"/>
      <c r="B4" s="23" t="s">
        <v>46</v>
      </c>
      <c r="C4" s="26" t="str">
        <f>table_4!E8</f>
        <v>0.246 (0.241 - 0.251)*</v>
      </c>
      <c r="D4" s="26" t="str">
        <f>table_4!E6</f>
        <v>0.346 (0.340 - 0.353)*</v>
      </c>
      <c r="E4" s="28"/>
      <c r="F4" s="23" t="s">
        <v>46</v>
      </c>
      <c r="G4" s="26" t="str">
        <f>table_4!F8</f>
        <v>0.190 (0.185 - 0.195)*</v>
      </c>
      <c r="H4" s="26" t="str">
        <f>table_4!F6</f>
        <v>0.227 (0.218 - 0.235)*</v>
      </c>
      <c r="I4" s="28"/>
      <c r="J4" s="23" t="s">
        <v>46</v>
      </c>
      <c r="K4" s="26" t="str">
        <f>table_4!G8</f>
        <v>0.383 (0.371 - 0.394)*</v>
      </c>
      <c r="L4" s="30" t="str">
        <f>table_4!G6</f>
        <v>0.363 (0.353 - 0.373)*</v>
      </c>
      <c r="M4" s="28"/>
      <c r="N4" s="23" t="s">
        <v>46</v>
      </c>
      <c r="O4" s="26" t="str">
        <f>table_4!H8</f>
        <v>0.679 (0.642 - 0.715)*</v>
      </c>
      <c r="P4" s="30" t="str">
        <f>table_4!H6</f>
        <v>0.583 (0.566 - 0.600)*</v>
      </c>
      <c r="Q4" s="28"/>
      <c r="R4" s="23" t="s">
        <v>46</v>
      </c>
      <c r="S4" s="26" t="str">
        <f>table_4!I8</f>
        <v>0.889 (0.770 - 1.000)*</v>
      </c>
      <c r="T4" s="30" t="str">
        <f>table_4!I6</f>
        <v>0.738 (0.700 - 0.776)*</v>
      </c>
      <c r="U4" s="28"/>
    </row>
    <row r="5" spans="1:21" ht="19.8" customHeight="1" x14ac:dyDescent="0.3">
      <c r="A5" s="28"/>
      <c r="B5" s="23" t="s">
        <v>24</v>
      </c>
      <c r="C5" s="26" t="str">
        <f>table_4!E7</f>
        <v>0.268 (0.258 - 0.278)*</v>
      </c>
      <c r="D5" s="26" t="str">
        <f>table_4!E5</f>
        <v>0.374 (0.361 - 0.387)*</v>
      </c>
      <c r="E5" s="28"/>
      <c r="F5" s="23" t="s">
        <v>24</v>
      </c>
      <c r="G5" s="26" t="str">
        <f>table_4!F7</f>
        <v>0.202 (0.191 - 0.213)*</v>
      </c>
      <c r="H5" s="26" t="str">
        <f>table_4!F5</f>
        <v>0.233 (0.215 - 0.252)*</v>
      </c>
      <c r="I5" s="28"/>
      <c r="J5" s="23" t="s">
        <v>24</v>
      </c>
      <c r="K5" s="26" t="str">
        <f>table_4!G7</f>
        <v>0.389 (0.368 - 0.410)*</v>
      </c>
      <c r="L5" s="30" t="str">
        <f>table_4!G5</f>
        <v>0.389 (0.369 - 0.410)*</v>
      </c>
      <c r="M5" s="28"/>
      <c r="N5" s="23" t="s">
        <v>24</v>
      </c>
      <c r="O5" s="26" t="str">
        <f>table_4!H7</f>
        <v>0.680 (0.611 - 0.750)*</v>
      </c>
      <c r="P5" s="30" t="str">
        <f>table_4!H5</f>
        <v>0.592 (0.560 - 0.624)*</v>
      </c>
      <c r="Q5" s="28"/>
      <c r="R5" s="23" t="s">
        <v>24</v>
      </c>
      <c r="S5" s="26" t="str">
        <f>table_4!I7</f>
        <v>0.800 (0.552 - 1.000)*</v>
      </c>
      <c r="T5" s="30" t="str">
        <f>table_4!I5</f>
        <v>0.710 (0.638 - 0.781)*</v>
      </c>
      <c r="U5" s="28"/>
    </row>
    <row r="6" spans="1:21" ht="7.95" customHeight="1" x14ac:dyDescent="0.3">
      <c r="B6" s="18"/>
      <c r="F6" s="18"/>
      <c r="J6" s="18"/>
      <c r="L6" s="22"/>
      <c r="N6" s="18"/>
      <c r="P6" s="22"/>
      <c r="R6" s="18"/>
      <c r="T6" s="22"/>
    </row>
    <row r="7" spans="1:21" s="21" customFormat="1" ht="19.8" customHeight="1" x14ac:dyDescent="0.3">
      <c r="A7" s="19"/>
      <c r="B7" s="23" t="s">
        <v>51</v>
      </c>
      <c r="C7" s="24" t="s">
        <v>29</v>
      </c>
      <c r="D7" s="24"/>
      <c r="E7" s="19"/>
      <c r="F7" s="23" t="s">
        <v>51</v>
      </c>
      <c r="G7" s="24" t="s">
        <v>30</v>
      </c>
      <c r="H7" s="24"/>
      <c r="I7" s="19"/>
      <c r="J7" s="23" t="s">
        <v>51</v>
      </c>
      <c r="K7" s="24" t="s">
        <v>25</v>
      </c>
      <c r="L7" s="24"/>
      <c r="M7" s="19"/>
      <c r="N7" s="23" t="s">
        <v>51</v>
      </c>
      <c r="O7" s="24" t="s">
        <v>26</v>
      </c>
      <c r="P7" s="24"/>
      <c r="Q7" s="19"/>
      <c r="R7" s="23" t="s">
        <v>51</v>
      </c>
      <c r="S7" s="24" t="s">
        <v>31</v>
      </c>
      <c r="T7" s="24"/>
      <c r="U7" s="19"/>
    </row>
    <row r="8" spans="1:21" s="21" customFormat="1" ht="19.8" customHeight="1" x14ac:dyDescent="0.3">
      <c r="A8" s="19"/>
      <c r="B8" s="23" t="s">
        <v>47</v>
      </c>
      <c r="C8" s="25" t="s">
        <v>49</v>
      </c>
      <c r="D8" s="25" t="s">
        <v>22</v>
      </c>
      <c r="E8" s="19"/>
      <c r="F8" s="23" t="s">
        <v>47</v>
      </c>
      <c r="G8" s="25" t="s">
        <v>49</v>
      </c>
      <c r="H8" s="25" t="s">
        <v>22</v>
      </c>
      <c r="I8" s="19"/>
      <c r="J8" s="23" t="s">
        <v>47</v>
      </c>
      <c r="K8" s="25" t="s">
        <v>49</v>
      </c>
      <c r="L8" s="25" t="s">
        <v>22</v>
      </c>
      <c r="M8" s="19"/>
      <c r="N8" s="23" t="s">
        <v>47</v>
      </c>
      <c r="O8" s="25" t="s">
        <v>49</v>
      </c>
      <c r="P8" s="25" t="s">
        <v>22</v>
      </c>
      <c r="Q8" s="19"/>
      <c r="R8" s="23" t="s">
        <v>47</v>
      </c>
      <c r="S8" s="25" t="s">
        <v>49</v>
      </c>
      <c r="T8" s="25" t="s">
        <v>22</v>
      </c>
      <c r="U8" s="19"/>
    </row>
    <row r="9" spans="1:21" ht="19.8" customHeight="1" x14ac:dyDescent="0.3">
      <c r="B9" s="23" t="s">
        <v>46</v>
      </c>
      <c r="C9" s="26" t="str">
        <f>table_4!E12</f>
        <v>0.274 (0.270 - 0.278)*</v>
      </c>
      <c r="D9" s="26" t="str">
        <f>table_4!E10</f>
        <v>0.459 (0.444 - 0.474)*</v>
      </c>
      <c r="F9" s="23" t="s">
        <v>46</v>
      </c>
      <c r="G9" s="26" t="str">
        <f>table_4!F12</f>
        <v>0.198 (0.194 - 0.203)*</v>
      </c>
      <c r="H9" s="26" t="str">
        <f>table_4!F10</f>
        <v>0.286 (0.258 - 0.313)*</v>
      </c>
      <c r="J9" s="23" t="s">
        <v>46</v>
      </c>
      <c r="K9" s="26" t="str">
        <f>table_4!G12</f>
        <v>0.362 (0.354 - 0.370)*</v>
      </c>
      <c r="L9" s="26" t="str">
        <f>table_4!G10</f>
        <v>0.446 (0.423 - 0.469)*</v>
      </c>
      <c r="N9" s="23" t="s">
        <v>46</v>
      </c>
      <c r="O9" s="26" t="str">
        <f>table_4!H12</f>
        <v>0.603 (0.585 - 0.621)*</v>
      </c>
      <c r="P9" s="26" t="str">
        <f>table_4!H10</f>
        <v>0.588 (0.557 - 0.618)*</v>
      </c>
      <c r="R9" s="23" t="s">
        <v>46</v>
      </c>
      <c r="S9" s="26" t="str">
        <f>table_4!I12</f>
        <v>0.802 (0.754 - 0.850)*</v>
      </c>
      <c r="T9" s="26" t="str">
        <f>table_4!I10</f>
        <v>0.693 (0.640 - 0.747)*</v>
      </c>
    </row>
    <row r="10" spans="1:21" ht="19.8" customHeight="1" x14ac:dyDescent="0.3">
      <c r="B10" s="23" t="s">
        <v>24</v>
      </c>
      <c r="C10" s="26" t="str">
        <f>table_4!E11</f>
        <v>0.291 (0.282 - 0.299)*</v>
      </c>
      <c r="D10" s="26" t="str">
        <f>table_4!E9</f>
        <v>0.443 (0.420 - 0.466)*</v>
      </c>
      <c r="F10" s="23" t="s">
        <v>24</v>
      </c>
      <c r="G10" s="26" t="str">
        <f>table_4!F11</f>
        <v>0.206 (0.196 - 0.216)*</v>
      </c>
      <c r="H10" s="26" t="str">
        <f>table_4!F9</f>
        <v>0.284 (0.242 - 0.327)*</v>
      </c>
      <c r="J10" s="23" t="s">
        <v>24</v>
      </c>
      <c r="K10" s="26" t="str">
        <f>table_4!G11</f>
        <v>0.377 (0.361 - 0.393)*</v>
      </c>
      <c r="L10" s="26" t="str">
        <f>table_4!G9</f>
        <v>0.437 (0.404 - 0.469)*</v>
      </c>
      <c r="N10" s="23" t="s">
        <v>24</v>
      </c>
      <c r="O10" s="26" t="str">
        <f>table_4!H11</f>
        <v>0.609 (0.575 - 0.644)*</v>
      </c>
      <c r="P10" s="26" t="str">
        <f>table_4!H9</f>
        <v>0.598 (0.546 - 0.651)*</v>
      </c>
      <c r="R10" s="23" t="s">
        <v>24</v>
      </c>
      <c r="S10" s="26" t="str">
        <f>table_4!I11</f>
        <v>0.767 (0.670 - 0.864)*</v>
      </c>
      <c r="T10" s="26" t="str">
        <f>table_4!I9</f>
        <v>0.674 (0.578 - 0.770)*</v>
      </c>
    </row>
    <row r="11" spans="1:21" ht="7.95" customHeight="1" x14ac:dyDescent="0.3">
      <c r="B11" s="18"/>
      <c r="F11" s="18"/>
      <c r="J11" s="18"/>
      <c r="N11" s="18"/>
      <c r="R11" s="18"/>
    </row>
    <row r="12" spans="1:21" ht="19.8" customHeight="1" x14ac:dyDescent="0.3">
      <c r="A12" s="19"/>
      <c r="B12" s="23" t="s">
        <v>51</v>
      </c>
      <c r="C12" s="24" t="s">
        <v>29</v>
      </c>
      <c r="D12" s="24"/>
      <c r="E12" s="19"/>
      <c r="F12" s="23" t="s">
        <v>51</v>
      </c>
      <c r="G12" s="24" t="s">
        <v>30</v>
      </c>
      <c r="H12" s="24"/>
      <c r="I12" s="19"/>
      <c r="J12" s="23" t="s">
        <v>51</v>
      </c>
      <c r="K12" s="24" t="s">
        <v>25</v>
      </c>
      <c r="L12" s="24"/>
      <c r="M12" s="19"/>
      <c r="N12" s="23" t="s">
        <v>51</v>
      </c>
      <c r="O12" s="24" t="s">
        <v>26</v>
      </c>
      <c r="P12" s="24"/>
      <c r="Q12" s="19"/>
      <c r="R12" s="23" t="s">
        <v>51</v>
      </c>
      <c r="S12" s="24" t="s">
        <v>31</v>
      </c>
      <c r="T12" s="24"/>
      <c r="U12" s="19"/>
    </row>
    <row r="13" spans="1:21" s="21" customFormat="1" ht="19.8" customHeight="1" x14ac:dyDescent="0.3">
      <c r="A13" s="19"/>
      <c r="B13" s="23" t="s">
        <v>47</v>
      </c>
      <c r="C13" s="25" t="s">
        <v>50</v>
      </c>
      <c r="D13" s="25" t="s">
        <v>23</v>
      </c>
      <c r="E13" s="19"/>
      <c r="F13" s="23" t="s">
        <v>47</v>
      </c>
      <c r="G13" s="25" t="s">
        <v>50</v>
      </c>
      <c r="H13" s="25" t="s">
        <v>23</v>
      </c>
      <c r="I13" s="19"/>
      <c r="J13" s="23" t="s">
        <v>47</v>
      </c>
      <c r="K13" s="25" t="s">
        <v>50</v>
      </c>
      <c r="L13" s="25" t="s">
        <v>23</v>
      </c>
      <c r="M13" s="19"/>
      <c r="N13" s="23" t="s">
        <v>47</v>
      </c>
      <c r="O13" s="25" t="s">
        <v>50</v>
      </c>
      <c r="P13" s="25" t="s">
        <v>23</v>
      </c>
      <c r="Q13" s="19"/>
      <c r="R13" s="23" t="s">
        <v>47</v>
      </c>
      <c r="S13" s="25" t="s">
        <v>50</v>
      </c>
      <c r="T13" s="25" t="s">
        <v>23</v>
      </c>
      <c r="U13" s="19"/>
    </row>
    <row r="14" spans="1:21" ht="19.8" customHeight="1" x14ac:dyDescent="0.3">
      <c r="B14" s="23" t="s">
        <v>46</v>
      </c>
      <c r="C14" s="26" t="str">
        <f>table_4!E16</f>
        <v>0.233 (0.228 - 0.238)*</v>
      </c>
      <c r="D14" s="26" t="str">
        <f>table_4!E14</f>
        <v>0.354 (0.348 - 0.360)*</v>
      </c>
      <c r="F14" s="23" t="s">
        <v>46</v>
      </c>
      <c r="G14" s="26" t="str">
        <f>table_4!F16</f>
        <v>0.192 (0.187 - 0.197)*</v>
      </c>
      <c r="H14" s="26" t="str">
        <f>table_4!F14</f>
        <v>0.220 (0.212 - 0.228)*</v>
      </c>
      <c r="J14" s="23" t="s">
        <v>46</v>
      </c>
      <c r="K14" s="26" t="str">
        <f>table_4!G16</f>
        <v>0.362 (0.350 - 0.374)*</v>
      </c>
      <c r="L14" s="26" t="str">
        <f>table_4!G14</f>
        <v>0.377 (0.368 - 0.387)*</v>
      </c>
      <c r="N14" s="23" t="s">
        <v>46</v>
      </c>
      <c r="O14" s="26" t="str">
        <f>table_4!H16</f>
        <v>0.546 (0.495 - 0.597)*</v>
      </c>
      <c r="P14" s="26" t="str">
        <f>table_4!H14</f>
        <v>0.604 (0.588 - 0.621)*</v>
      </c>
      <c r="R14" s="23" t="s">
        <v>46</v>
      </c>
      <c r="S14" s="31" t="str">
        <f>table_4!I16</f>
        <v xml:space="preserve">0.000 (0.000 - 0.000) </v>
      </c>
      <c r="T14" s="26" t="str">
        <f>table_4!I14</f>
        <v>0.744 (0.707 - 0.781)*</v>
      </c>
    </row>
    <row r="15" spans="1:21" ht="19.8" customHeight="1" x14ac:dyDescent="0.3">
      <c r="B15" s="23" t="s">
        <v>24</v>
      </c>
      <c r="C15" s="26" t="str">
        <f>table_4!E15</f>
        <v>0.259 (0.249 - 0.269)*</v>
      </c>
      <c r="D15" s="26" t="str">
        <f>table_4!E13</f>
        <v>0.386 (0.373 - 0.399)*</v>
      </c>
      <c r="F15" s="23" t="s">
        <v>24</v>
      </c>
      <c r="G15" s="26" t="str">
        <f>table_4!F15</f>
        <v>0.206 (0.195 - 0.217)*</v>
      </c>
      <c r="H15" s="26" t="str">
        <f>table_4!F13</f>
        <v>0.223 (0.204 - 0.243)*</v>
      </c>
      <c r="J15" s="23" t="s">
        <v>24</v>
      </c>
      <c r="K15" s="26" t="str">
        <f>table_4!G15</f>
        <v>0.384 (0.363 - 0.406)*</v>
      </c>
      <c r="L15" s="26" t="str">
        <f>table_4!G13</f>
        <v>0.393 (0.373 - 0.413)*</v>
      </c>
      <c r="N15" s="23" t="s">
        <v>24</v>
      </c>
      <c r="O15" s="26" t="str">
        <f>table_4!H15</f>
        <v>0.469 (0.382 - 0.555)*</v>
      </c>
      <c r="P15" s="26" t="str">
        <f>table_4!H13</f>
        <v>0.624 (0.594 - 0.655)*</v>
      </c>
      <c r="R15" s="23" t="s">
        <v>24</v>
      </c>
      <c r="S15" s="31" t="str">
        <f>table_4!I15</f>
        <v xml:space="preserve">0.000 (0.000 - 0.000) </v>
      </c>
      <c r="T15" s="26" t="str">
        <f>table_4!I13</f>
        <v>0.716 (0.647 - 0.786)*</v>
      </c>
    </row>
    <row r="16" spans="1:21" ht="7.95" customHeight="1" x14ac:dyDescent="0.3">
      <c r="B16" s="18"/>
      <c r="F16" s="18"/>
      <c r="J16" s="18"/>
      <c r="L16" s="22"/>
      <c r="N16" s="18"/>
      <c r="P16" s="22"/>
      <c r="R16" s="18"/>
      <c r="T16" s="22"/>
    </row>
    <row r="17" ht="19.8" customHeight="1" x14ac:dyDescent="0.3"/>
    <row r="18" ht="19.8" customHeight="1" x14ac:dyDescent="0.3"/>
    <row r="19" ht="19.8" customHeight="1" x14ac:dyDescent="0.3"/>
  </sheetData>
  <mergeCells count="15">
    <mergeCell ref="C7:D7"/>
    <mergeCell ref="G7:H7"/>
    <mergeCell ref="K7:L7"/>
    <mergeCell ref="O7:P7"/>
    <mergeCell ref="S7:T7"/>
    <mergeCell ref="C12:D12"/>
    <mergeCell ref="G12:H12"/>
    <mergeCell ref="K12:L12"/>
    <mergeCell ref="O12:P12"/>
    <mergeCell ref="S12:T12"/>
    <mergeCell ref="C2:D2"/>
    <mergeCell ref="G2:H2"/>
    <mergeCell ref="K2:L2"/>
    <mergeCell ref="O2:P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LTMLE</vt:lpstr>
      <vt:lpstr>temp</vt:lpstr>
      <vt:lpstr>table_4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2022-11-22T19:03:21Z</dcterms:modified>
</cp:coreProperties>
</file>