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Race Interventions/mit-tmle/results/"/>
    </mc:Choice>
  </mc:AlternateContent>
  <xr:revisionPtr revIDLastSave="0" documentId="13_ncr:1_{B3D29EA4-B5EE-544C-89E9-9CB3BD2E2811}" xr6:coauthVersionLast="47" xr6:coauthVersionMax="47" xr10:uidLastSave="{00000000-0000-0000-0000-000000000000}"/>
  <bookViews>
    <workbookView xWindow="35960" yWindow="-680" windowWidth="15880" windowHeight="20500" activeTab="2" xr2:uid="{00000000-000D-0000-FFFF-FFFF00000000}"/>
  </bookViews>
  <sheets>
    <sheet name="MIMIC" sheetId="1" r:id="rId1"/>
    <sheet name="eICU" sheetId="2" r:id="rId2"/>
    <sheet name="comb" sheetId="4" r:id="rId3"/>
    <sheet name="processed" sheetId="3" r:id="rId4"/>
    <sheet name="proc_com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5" l="1"/>
  <c r="G7" i="5"/>
  <c r="G6" i="5"/>
  <c r="G5" i="5"/>
  <c r="F7" i="5"/>
  <c r="F6" i="5"/>
  <c r="F5" i="5"/>
  <c r="E5" i="5"/>
  <c r="E7" i="5"/>
  <c r="D7" i="5"/>
  <c r="D6" i="5"/>
  <c r="D5" i="5"/>
  <c r="C7" i="5"/>
  <c r="C6" i="5"/>
  <c r="C5" i="5"/>
  <c r="D10" i="3" l="1"/>
  <c r="E10" i="3"/>
  <c r="F10" i="3"/>
  <c r="G10" i="3"/>
  <c r="C10" i="3"/>
  <c r="D8" i="3"/>
  <c r="E8" i="3"/>
  <c r="F8" i="3"/>
  <c r="G8" i="3"/>
  <c r="C8" i="3"/>
  <c r="C6" i="3"/>
  <c r="D6" i="3"/>
  <c r="E6" i="3"/>
  <c r="F6" i="3"/>
  <c r="G6" i="3"/>
  <c r="C5" i="3" l="1"/>
  <c r="E5" i="3"/>
  <c r="D5" i="3"/>
  <c r="G5" i="3" l="1"/>
  <c r="C7" i="3"/>
  <c r="F5" i="3"/>
  <c r="D7" i="3" l="1"/>
  <c r="C9" i="3"/>
  <c r="D9" i="3"/>
  <c r="E7" i="3"/>
  <c r="F7" i="3"/>
  <c r="G7" i="3" l="1"/>
  <c r="E9" i="3"/>
  <c r="G9" i="3"/>
  <c r="F9" i="3"/>
</calcChain>
</file>

<file path=xl/sharedStrings.xml><?xml version="1.0" encoding="utf-8"?>
<sst xmlns="http://schemas.openxmlformats.org/spreadsheetml/2006/main" count="113" uniqueCount="33">
  <si>
    <t>SOFA</t>
  </si>
  <si>
    <t>OR</t>
  </si>
  <si>
    <t>OR lCI</t>
  </si>
  <si>
    <t>OR uCI</t>
  </si>
  <si>
    <t>p-value</t>
  </si>
  <si>
    <t>Ventilation all</t>
  </si>
  <si>
    <t>1</t>
  </si>
  <si>
    <t>2</t>
  </si>
  <si>
    <t>3</t>
  </si>
  <si>
    <t>4</t>
  </si>
  <si>
    <t>RRT all</t>
  </si>
  <si>
    <t>vasopressor all</t>
  </si>
  <si>
    <t>0 - 5</t>
  </si>
  <si>
    <t>6 - 10</t>
  </si>
  <si>
    <t>11 - 15</t>
  </si>
  <si>
    <t>All</t>
  </si>
  <si>
    <t>all</t>
  </si>
  <si>
    <t>vent</t>
  </si>
  <si>
    <t>rrt</t>
  </si>
  <si>
    <t>vasopressor</t>
  </si>
  <si>
    <t>OR_uCI</t>
  </si>
  <si>
    <t>OR_iCI</t>
  </si>
  <si>
    <t>&gt; 15</t>
  </si>
  <si>
    <t>Ventilation</t>
  </si>
  <si>
    <t>RRT</t>
  </si>
  <si>
    <t>Vasopressor</t>
  </si>
  <si>
    <t>SOFA Ranges</t>
  </si>
  <si>
    <t>MIMIC</t>
  </si>
  <si>
    <t>eICU</t>
  </si>
  <si>
    <t>Cohort</t>
  </si>
  <si>
    <t>Treatment</t>
  </si>
  <si>
    <t>Odds Ratio (CI)
 White vs. Non-White</t>
  </si>
  <si>
    <t>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</si>
</sst>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3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" fontId="6" fillId="0" borderId="2" xfId="0" quotePrefix="1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zoomScale="183" workbookViewId="0">
      <selection activeCell="H13" sqref="H13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15" t="s">
        <v>17</v>
      </c>
      <c r="I1" s="16"/>
      <c r="J1" s="16"/>
      <c r="K1" s="16"/>
      <c r="L1" s="16"/>
      <c r="M1" s="15" t="s">
        <v>18</v>
      </c>
      <c r="N1" s="16"/>
      <c r="O1" s="16"/>
      <c r="P1" s="16"/>
      <c r="Q1" s="16"/>
      <c r="R1" s="15" t="s">
        <v>19</v>
      </c>
      <c r="S1" s="16"/>
      <c r="T1" s="16"/>
      <c r="U1" s="16"/>
      <c r="V1" s="16"/>
    </row>
    <row r="2" spans="1:22" x14ac:dyDescent="0.2">
      <c r="A2" t="s">
        <v>5</v>
      </c>
      <c r="B2" s="1">
        <v>1.0805156270891112</v>
      </c>
      <c r="C2" s="1">
        <v>1.0121096424754867</v>
      </c>
      <c r="D2" s="1">
        <v>1.1535450028202376</v>
      </c>
      <c r="E2" s="1">
        <v>2.0303663723171089E-2</v>
      </c>
      <c r="H2" s="2" t="s">
        <v>16</v>
      </c>
      <c r="I2">
        <v>1</v>
      </c>
      <c r="J2">
        <v>2</v>
      </c>
      <c r="K2">
        <v>3</v>
      </c>
      <c r="L2">
        <v>4</v>
      </c>
      <c r="M2" s="2" t="s">
        <v>16</v>
      </c>
      <c r="N2" s="2">
        <v>1</v>
      </c>
      <c r="O2" s="2">
        <v>2</v>
      </c>
      <c r="P2" s="2">
        <v>3</v>
      </c>
      <c r="Q2" s="2">
        <v>4</v>
      </c>
      <c r="R2" s="2" t="s">
        <v>16</v>
      </c>
      <c r="S2" s="2">
        <v>1</v>
      </c>
      <c r="T2" s="2">
        <v>2</v>
      </c>
      <c r="U2" s="2">
        <v>3</v>
      </c>
      <c r="V2" s="2">
        <v>4</v>
      </c>
    </row>
    <row r="3" spans="1:22" x14ac:dyDescent="0.2">
      <c r="A3" t="s">
        <v>6</v>
      </c>
      <c r="B3" s="1">
        <v>1.0742570173570762</v>
      </c>
      <c r="C3" s="1">
        <v>0.97340089314414813</v>
      </c>
      <c r="D3" s="1">
        <v>1.1855630577996858</v>
      </c>
      <c r="E3" s="1">
        <v>0.15444435746675034</v>
      </c>
      <c r="G3" s="2" t="s">
        <v>1</v>
      </c>
      <c r="H3" s="1">
        <v>1.0805156270891112</v>
      </c>
      <c r="I3" s="1">
        <v>1.0742570173570762</v>
      </c>
      <c r="J3" s="1">
        <v>1.1159681744305328</v>
      </c>
      <c r="K3" s="1">
        <v>0.90007262241465258</v>
      </c>
      <c r="L3" s="1">
        <v>1.0594182016464102</v>
      </c>
      <c r="M3" s="1">
        <v>0.60545784097768851</v>
      </c>
      <c r="N3" s="1">
        <v>0.50018116644710175</v>
      </c>
      <c r="O3" s="1">
        <v>0.53474367307389481</v>
      </c>
      <c r="P3" s="1">
        <v>0.83402887234041712</v>
      </c>
      <c r="Q3" s="1">
        <v>1.1090522236916016</v>
      </c>
      <c r="R3" s="1">
        <v>1.3908299431103659</v>
      </c>
      <c r="S3" s="1">
        <v>1.4157844577619512</v>
      </c>
      <c r="T3" s="1">
        <v>1.4163562342273666</v>
      </c>
      <c r="U3" s="1">
        <v>1.120289564433353</v>
      </c>
      <c r="V3" s="1">
        <v>0.6996862226198759</v>
      </c>
    </row>
    <row r="4" spans="1:22" x14ac:dyDescent="0.2">
      <c r="A4" t="s">
        <v>7</v>
      </c>
      <c r="B4" s="1">
        <v>1.1159681744305328</v>
      </c>
      <c r="C4" s="1">
        <v>1.0118811244755381</v>
      </c>
      <c r="D4" s="1">
        <v>1.2307621282957557</v>
      </c>
      <c r="E4" s="1">
        <v>2.806363139415519E-2</v>
      </c>
      <c r="G4" s="2" t="s">
        <v>21</v>
      </c>
      <c r="H4" s="1">
        <v>1.0121096424754867</v>
      </c>
      <c r="I4" s="1">
        <v>0.97340089314414813</v>
      </c>
      <c r="J4" s="1">
        <v>1.0118811244755381</v>
      </c>
      <c r="K4" s="1">
        <v>0.72247449551769238</v>
      </c>
      <c r="L4" s="1">
        <v>0.48143330738577345</v>
      </c>
      <c r="M4" s="1">
        <v>0.55132560673533748</v>
      </c>
      <c r="N4" s="1">
        <v>0.40244925346720251</v>
      </c>
      <c r="O4" s="1">
        <v>0.46817724482810263</v>
      </c>
      <c r="P4" s="1">
        <v>0.69594724109511552</v>
      </c>
      <c r="Q4" s="1">
        <v>0.75373651493266636</v>
      </c>
      <c r="R4" s="1">
        <v>1.2982740967594486</v>
      </c>
      <c r="S4" s="1">
        <v>1.2743562475779044</v>
      </c>
      <c r="T4" s="1">
        <v>1.2834503189468423</v>
      </c>
      <c r="U4" s="1">
        <v>0.86519066549887136</v>
      </c>
      <c r="V4" s="1">
        <v>0.14604122647145779</v>
      </c>
    </row>
    <row r="5" spans="1:22" x14ac:dyDescent="0.2">
      <c r="A5" t="s">
        <v>8</v>
      </c>
      <c r="B5" s="1">
        <v>0.90007262241465258</v>
      </c>
      <c r="C5" s="1">
        <v>0.72247449551769238</v>
      </c>
      <c r="D5" s="1">
        <v>1.1213277847820593</v>
      </c>
      <c r="E5" s="1">
        <v>0.34782715586151403</v>
      </c>
      <c r="G5" s="2" t="s">
        <v>20</v>
      </c>
      <c r="H5" s="1">
        <v>1.1535450028202376</v>
      </c>
      <c r="I5" s="1">
        <v>1.1855630577996858</v>
      </c>
      <c r="J5" s="1">
        <v>1.2307621282957557</v>
      </c>
      <c r="K5" s="1">
        <v>1.1213277847820593</v>
      </c>
      <c r="L5" s="1">
        <v>2.3313030252814619</v>
      </c>
      <c r="M5" s="1">
        <v>0.66490508099570156</v>
      </c>
      <c r="N5" s="1">
        <v>0.62164657310955052</v>
      </c>
      <c r="O5" s="1">
        <v>0.61077465650333151</v>
      </c>
      <c r="P5" s="1">
        <v>0.99950702987607531</v>
      </c>
      <c r="Q5" s="1">
        <v>1.6318657919673241</v>
      </c>
      <c r="R5" s="1">
        <v>1.4899842302028163</v>
      </c>
      <c r="S5" s="1">
        <v>1.5729083877840571</v>
      </c>
      <c r="T5" s="1">
        <v>1.5630250369806593</v>
      </c>
      <c r="U5" s="1">
        <v>1.4506036163191929</v>
      </c>
      <c r="V5" s="1">
        <v>3.352209659919215</v>
      </c>
    </row>
    <row r="6" spans="1:22" x14ac:dyDescent="0.2">
      <c r="A6" t="s">
        <v>9</v>
      </c>
      <c r="B6" s="1">
        <v>1.0594182016464102</v>
      </c>
      <c r="C6" s="1">
        <v>0.48143330738577345</v>
      </c>
      <c r="D6" s="1">
        <v>2.3313030252814619</v>
      </c>
      <c r="E6" s="1">
        <v>0.88594598852589046</v>
      </c>
      <c r="G6" s="2" t="s">
        <v>4</v>
      </c>
      <c r="H6" s="1">
        <v>2.0303663723171089E-2</v>
      </c>
      <c r="I6" s="3">
        <v>0.15444435746675034</v>
      </c>
      <c r="J6" s="1">
        <v>2.806363139415519E-2</v>
      </c>
      <c r="K6" s="3">
        <v>0.34782715586151403</v>
      </c>
      <c r="L6" s="3">
        <v>0.88594598852589046</v>
      </c>
      <c r="M6" s="1">
        <v>8.610201175008081E-26</v>
      </c>
      <c r="N6" s="1">
        <v>4.2178417094128644E-10</v>
      </c>
      <c r="O6" s="1">
        <v>2.738268689919817E-20</v>
      </c>
      <c r="P6" s="1">
        <v>4.9379107472904568E-2</v>
      </c>
      <c r="Q6" s="3">
        <v>0.5993976831686606</v>
      </c>
      <c r="R6" s="1">
        <v>6.0397657786188027E-21</v>
      </c>
      <c r="S6" s="1">
        <v>9.4801743458325452E-11</v>
      </c>
      <c r="T6" s="1">
        <v>4.3972584807742551E-12</v>
      </c>
      <c r="U6" s="3">
        <v>0.38891668209609193</v>
      </c>
      <c r="V6" s="3">
        <v>0.65505264725132828</v>
      </c>
    </row>
    <row r="7" spans="1:22" x14ac:dyDescent="0.2">
      <c r="A7" t="s">
        <v>10</v>
      </c>
      <c r="B7" s="1">
        <v>0.60545784097768851</v>
      </c>
      <c r="C7" s="1">
        <v>0.55132560673533748</v>
      </c>
      <c r="D7" s="1">
        <v>0.66490508099570156</v>
      </c>
      <c r="E7" s="1">
        <v>8.610201175008081E-26</v>
      </c>
    </row>
    <row r="8" spans="1:22" x14ac:dyDescent="0.2">
      <c r="A8" t="s">
        <v>6</v>
      </c>
      <c r="B8" s="1">
        <v>0.50018116644710175</v>
      </c>
      <c r="C8" s="1">
        <v>0.40244925346720251</v>
      </c>
      <c r="D8" s="1">
        <v>0.62164657310955052</v>
      </c>
      <c r="E8" s="1">
        <v>4.2178417094128644E-10</v>
      </c>
    </row>
    <row r="9" spans="1:22" x14ac:dyDescent="0.2">
      <c r="A9" t="s">
        <v>7</v>
      </c>
      <c r="B9" s="1">
        <v>0.53474367307389481</v>
      </c>
      <c r="C9" s="1">
        <v>0.46817724482810263</v>
      </c>
      <c r="D9" s="1">
        <v>0.61077465650333151</v>
      </c>
      <c r="E9" s="1">
        <v>2.738268689919817E-20</v>
      </c>
    </row>
    <row r="10" spans="1:22" x14ac:dyDescent="0.2">
      <c r="A10" t="s">
        <v>8</v>
      </c>
      <c r="B10" s="1">
        <v>0.83402887234041712</v>
      </c>
      <c r="C10" s="1">
        <v>0.69594724109511552</v>
      </c>
      <c r="D10" s="1">
        <v>0.99950702987607531</v>
      </c>
      <c r="E10" s="1">
        <v>4.9379107472904568E-2</v>
      </c>
    </row>
    <row r="11" spans="1:22" x14ac:dyDescent="0.2">
      <c r="A11" t="s">
        <v>9</v>
      </c>
      <c r="B11" s="1">
        <v>1.1090522236916016</v>
      </c>
      <c r="C11" s="1">
        <v>0.75373651493266636</v>
      </c>
      <c r="D11" s="1">
        <v>1.6318657919673241</v>
      </c>
      <c r="E11" s="1">
        <v>0.5993976831686606</v>
      </c>
    </row>
    <row r="12" spans="1:22" x14ac:dyDescent="0.2">
      <c r="A12" t="s">
        <v>11</v>
      </c>
      <c r="B12" s="1">
        <v>1.3908299431103659</v>
      </c>
      <c r="C12" s="1">
        <v>1.2982740967594486</v>
      </c>
      <c r="D12" s="1">
        <v>1.4899842302028163</v>
      </c>
      <c r="E12" s="1">
        <v>6.0397657786188027E-21</v>
      </c>
    </row>
    <row r="13" spans="1:22" x14ac:dyDescent="0.2">
      <c r="A13" t="s">
        <v>6</v>
      </c>
      <c r="B13" s="1">
        <v>1.4157844577619512</v>
      </c>
      <c r="C13" s="1">
        <v>1.2743562475779044</v>
      </c>
      <c r="D13" s="1">
        <v>1.5729083877840571</v>
      </c>
      <c r="E13" s="1">
        <v>9.4801743458325452E-11</v>
      </c>
    </row>
    <row r="14" spans="1:22" x14ac:dyDescent="0.2">
      <c r="A14" t="s">
        <v>7</v>
      </c>
      <c r="B14" s="1">
        <v>1.4163562342273666</v>
      </c>
      <c r="C14" s="1">
        <v>1.2834503189468423</v>
      </c>
      <c r="D14" s="1">
        <v>1.5630250369806593</v>
      </c>
      <c r="E14" s="1">
        <v>4.3972584807742551E-12</v>
      </c>
    </row>
    <row r="15" spans="1:22" x14ac:dyDescent="0.2">
      <c r="A15" t="s">
        <v>8</v>
      </c>
      <c r="B15" s="1">
        <v>1.120289564433353</v>
      </c>
      <c r="C15" s="1">
        <v>0.86519066549887136</v>
      </c>
      <c r="D15" s="1">
        <v>1.4506036163191929</v>
      </c>
      <c r="E15" s="1">
        <v>0.38891668209609193</v>
      </c>
    </row>
    <row r="16" spans="1:22" x14ac:dyDescent="0.2">
      <c r="A16" t="s">
        <v>9</v>
      </c>
      <c r="B16" s="1">
        <v>0.6996862226198759</v>
      </c>
      <c r="C16" s="1">
        <v>0.14604122647145779</v>
      </c>
      <c r="D16" s="1">
        <v>3.352209659919215</v>
      </c>
      <c r="E16" s="1">
        <v>0.65505264725132828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"/>
  <sheetViews>
    <sheetView workbookViewId="0">
      <selection activeCell="H22" sqref="H22"/>
    </sheetView>
  </sheetViews>
  <sheetFormatPr baseColWidth="10" defaultColWidth="8.83203125" defaultRowHeight="15" x14ac:dyDescent="0.2"/>
  <cols>
    <col min="2" max="5" width="9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15" t="s">
        <v>17</v>
      </c>
      <c r="I1" s="16"/>
      <c r="J1" s="16"/>
      <c r="K1" s="16"/>
      <c r="L1" s="16"/>
      <c r="M1" s="15" t="s">
        <v>18</v>
      </c>
      <c r="N1" s="16"/>
      <c r="O1" s="16"/>
      <c r="P1" s="16"/>
      <c r="Q1" s="16"/>
      <c r="R1" s="15" t="s">
        <v>19</v>
      </c>
      <c r="S1" s="16"/>
      <c r="T1" s="16"/>
      <c r="U1" s="16"/>
      <c r="V1" s="16"/>
    </row>
    <row r="2" spans="1:22" x14ac:dyDescent="0.2">
      <c r="A2" t="s">
        <v>5</v>
      </c>
      <c r="B2" s="1">
        <v>1.0850809048195786</v>
      </c>
      <c r="C2" s="1">
        <v>1.0299671931623935</v>
      </c>
      <c r="D2" s="1">
        <v>1.1431437601318204</v>
      </c>
      <c r="E2" s="1">
        <v>2.1394542774132628E-3</v>
      </c>
      <c r="H2" s="2" t="s">
        <v>16</v>
      </c>
      <c r="I2">
        <v>1</v>
      </c>
      <c r="J2">
        <v>2</v>
      </c>
      <c r="K2">
        <v>3</v>
      </c>
      <c r="L2">
        <v>4</v>
      </c>
      <c r="M2" s="2" t="s">
        <v>16</v>
      </c>
      <c r="N2" s="2">
        <v>1</v>
      </c>
      <c r="O2" s="2">
        <v>2</v>
      </c>
      <c r="P2" s="2">
        <v>3</v>
      </c>
      <c r="Q2" s="2">
        <v>4</v>
      </c>
      <c r="R2" s="2" t="s">
        <v>16</v>
      </c>
      <c r="S2" s="2">
        <v>1</v>
      </c>
      <c r="T2" s="2">
        <v>2</v>
      </c>
      <c r="U2" s="2">
        <v>3</v>
      </c>
      <c r="V2" s="2">
        <v>4</v>
      </c>
    </row>
    <row r="3" spans="1:22" x14ac:dyDescent="0.2">
      <c r="A3" t="s">
        <v>6</v>
      </c>
      <c r="B3" s="1">
        <v>0.98740278567187356</v>
      </c>
      <c r="C3" s="1">
        <v>0.92550337683590744</v>
      </c>
      <c r="D3" s="1">
        <v>1.0534421435454555</v>
      </c>
      <c r="E3" s="1">
        <v>0.70113122432516373</v>
      </c>
      <c r="G3" s="2" t="s">
        <v>1</v>
      </c>
      <c r="H3" s="1">
        <v>1.0850809048195786</v>
      </c>
      <c r="I3" s="1">
        <v>0.98740278567187356</v>
      </c>
      <c r="J3" s="1">
        <v>1.3087197465033948</v>
      </c>
      <c r="K3" s="1">
        <v>0.97421519129012579</v>
      </c>
      <c r="L3" s="1"/>
      <c r="M3" s="1">
        <v>0.62843489377879613</v>
      </c>
      <c r="N3" s="1">
        <v>0.58425984721053104</v>
      </c>
      <c r="O3" s="1">
        <v>0.6174260867232686</v>
      </c>
      <c r="P3" s="1">
        <v>1.0030156715056535</v>
      </c>
      <c r="Q3" s="1">
        <v>0.98794831451896181</v>
      </c>
      <c r="R3" s="1">
        <v>1.1208200693118302</v>
      </c>
      <c r="S3" s="1">
        <v>1.0933195670849958</v>
      </c>
      <c r="T3" s="1">
        <v>1.1639972501915532</v>
      </c>
      <c r="U3" s="1">
        <v>1.1839428527297362</v>
      </c>
      <c r="V3" s="1"/>
    </row>
    <row r="4" spans="1:22" x14ac:dyDescent="0.2">
      <c r="A4" t="s">
        <v>7</v>
      </c>
      <c r="B4" s="1">
        <v>1.3087197465033948</v>
      </c>
      <c r="C4" s="1">
        <v>1.1959600573018645</v>
      </c>
      <c r="D4" s="1">
        <v>1.4321108505512627</v>
      </c>
      <c r="E4" s="1">
        <v>4.8371539126914768E-9</v>
      </c>
      <c r="G4" s="2" t="s">
        <v>21</v>
      </c>
      <c r="H4" s="1">
        <v>1.0299671931623935</v>
      </c>
      <c r="I4" s="1">
        <v>0.92550337683590744</v>
      </c>
      <c r="J4" s="1">
        <v>1.1959600573018645</v>
      </c>
      <c r="K4" s="1">
        <v>0.71863670535125446</v>
      </c>
      <c r="L4" s="1"/>
      <c r="M4" s="1">
        <v>0.58250158351725478</v>
      </c>
      <c r="N4" s="1">
        <v>0.5175082021478673</v>
      </c>
      <c r="O4" s="1">
        <v>0.55396225389586273</v>
      </c>
      <c r="P4" s="1">
        <v>0.80566086619203692</v>
      </c>
      <c r="Q4" s="1">
        <v>0.45832836534475974</v>
      </c>
      <c r="R4" s="1">
        <v>1.0638781706034284</v>
      </c>
      <c r="S4" s="1">
        <v>1.0246453156655433</v>
      </c>
      <c r="T4" s="1">
        <v>1.0636180975997049</v>
      </c>
      <c r="U4" s="1">
        <v>0.82998593327552495</v>
      </c>
      <c r="V4" s="1"/>
    </row>
    <row r="5" spans="1:22" x14ac:dyDescent="0.2">
      <c r="A5" t="s">
        <v>8</v>
      </c>
      <c r="B5" s="1">
        <v>0.97421519129012579</v>
      </c>
      <c r="C5" s="1">
        <v>0.71863670535125446</v>
      </c>
      <c r="D5" s="1">
        <v>1.3206885090520928</v>
      </c>
      <c r="E5" s="1">
        <v>0.8663716542151364</v>
      </c>
      <c r="G5" s="2" t="s">
        <v>20</v>
      </c>
      <c r="H5" s="1">
        <v>1.1431437601318204</v>
      </c>
      <c r="I5" s="1">
        <v>1.0534421435454555</v>
      </c>
      <c r="J5" s="1">
        <v>1.4321108505512627</v>
      </c>
      <c r="K5" s="1">
        <v>1.3206885090520928</v>
      </c>
      <c r="L5" s="1"/>
      <c r="M5" s="1">
        <v>0.67799028688317409</v>
      </c>
      <c r="N5" s="1">
        <v>0.65962156279976514</v>
      </c>
      <c r="O5" s="1">
        <v>0.68816055585995273</v>
      </c>
      <c r="P5" s="1">
        <v>1.248714539209278</v>
      </c>
      <c r="Q5" s="1">
        <v>2.1295689858223543</v>
      </c>
      <c r="R5" s="1">
        <v>1.1808096664485952</v>
      </c>
      <c r="S5" s="1">
        <v>1.1665965358895942</v>
      </c>
      <c r="T5" s="1">
        <v>1.2738497036775818</v>
      </c>
      <c r="U5" s="1">
        <v>1.6888487169872382</v>
      </c>
      <c r="V5" s="1"/>
    </row>
    <row r="6" spans="1:22" x14ac:dyDescent="0.2">
      <c r="A6" t="s">
        <v>9</v>
      </c>
      <c r="B6" s="1"/>
      <c r="C6" s="1"/>
      <c r="D6" s="1"/>
      <c r="E6" s="1"/>
      <c r="G6" s="2" t="s">
        <v>4</v>
      </c>
      <c r="H6" s="1">
        <v>2.1394542774132628E-3</v>
      </c>
      <c r="I6" s="1">
        <v>0.70113122432516373</v>
      </c>
      <c r="J6" s="1">
        <v>4.8371539126914768E-9</v>
      </c>
      <c r="K6" s="1">
        <v>0.8663716542151364</v>
      </c>
      <c r="L6" s="1"/>
      <c r="M6" s="1">
        <v>3.7614586814981702E-33</v>
      </c>
      <c r="N6" s="1">
        <v>3.888977497180045E-18</v>
      </c>
      <c r="O6" s="1">
        <v>2.9473185237582918E-18</v>
      </c>
      <c r="P6" s="1">
        <v>0.97851099567074218</v>
      </c>
      <c r="Q6" s="1">
        <v>0.97531628674358151</v>
      </c>
      <c r="R6" s="1">
        <v>1.8060824641937391E-5</v>
      </c>
      <c r="S6" s="1">
        <v>7.0274651563082564E-3</v>
      </c>
      <c r="T6" s="1">
        <v>9.6554055855737893E-4</v>
      </c>
      <c r="U6" s="1">
        <v>0.3514863588822163</v>
      </c>
      <c r="V6" s="1"/>
    </row>
    <row r="7" spans="1:22" x14ac:dyDescent="0.2">
      <c r="A7" t="s">
        <v>10</v>
      </c>
      <c r="B7" s="1">
        <v>0.62843489377879613</v>
      </c>
      <c r="C7" s="1">
        <v>0.58250158351725478</v>
      </c>
      <c r="D7" s="1">
        <v>0.67799028688317409</v>
      </c>
      <c r="E7" s="1">
        <v>3.7614586814981702E-33</v>
      </c>
    </row>
    <row r="8" spans="1:22" x14ac:dyDescent="0.2">
      <c r="A8" t="s">
        <v>6</v>
      </c>
      <c r="B8" s="1">
        <v>0.58425984721053104</v>
      </c>
      <c r="C8" s="1">
        <v>0.5175082021478673</v>
      </c>
      <c r="D8" s="1">
        <v>0.65962156279976514</v>
      </c>
      <c r="E8" s="1">
        <v>3.888977497180045E-18</v>
      </c>
    </row>
    <row r="9" spans="1:22" x14ac:dyDescent="0.2">
      <c r="A9" t="s">
        <v>7</v>
      </c>
      <c r="B9" s="1">
        <v>0.6174260867232686</v>
      </c>
      <c r="C9" s="1">
        <v>0.55396225389586273</v>
      </c>
      <c r="D9" s="1">
        <v>0.68816055585995273</v>
      </c>
      <c r="E9" s="1">
        <v>2.9473185237582918E-18</v>
      </c>
    </row>
    <row r="10" spans="1:22" x14ac:dyDescent="0.2">
      <c r="A10" t="s">
        <v>8</v>
      </c>
      <c r="B10" s="1">
        <v>1.0030156715056535</v>
      </c>
      <c r="C10" s="1">
        <v>0.80566086619203692</v>
      </c>
      <c r="D10" s="1">
        <v>1.248714539209278</v>
      </c>
      <c r="E10" s="1">
        <v>0.97851099567074218</v>
      </c>
    </row>
    <row r="11" spans="1:22" x14ac:dyDescent="0.2">
      <c r="A11" t="s">
        <v>9</v>
      </c>
      <c r="B11" s="1">
        <v>0.98794831451896181</v>
      </c>
      <c r="C11" s="1">
        <v>0.45832836534475974</v>
      </c>
      <c r="D11" s="1">
        <v>2.1295689858223543</v>
      </c>
      <c r="E11" s="1">
        <v>0.97531628674358151</v>
      </c>
    </row>
    <row r="12" spans="1:22" x14ac:dyDescent="0.2">
      <c r="A12" t="s">
        <v>11</v>
      </c>
      <c r="B12" s="1">
        <v>1.1208200693118302</v>
      </c>
      <c r="C12" s="1">
        <v>1.0638781706034284</v>
      </c>
      <c r="D12" s="1">
        <v>1.1808096664485952</v>
      </c>
      <c r="E12" s="1">
        <v>1.8060824641937391E-5</v>
      </c>
    </row>
    <row r="13" spans="1:22" x14ac:dyDescent="0.2">
      <c r="A13" t="s">
        <v>6</v>
      </c>
      <c r="B13" s="1">
        <v>1.0933195670849958</v>
      </c>
      <c r="C13" s="1">
        <v>1.0246453156655433</v>
      </c>
      <c r="D13" s="1">
        <v>1.1665965358895942</v>
      </c>
      <c r="E13" s="1">
        <v>7.0274651563082564E-3</v>
      </c>
    </row>
    <row r="14" spans="1:22" x14ac:dyDescent="0.2">
      <c r="A14" t="s">
        <v>7</v>
      </c>
      <c r="B14" s="1">
        <v>1.1639972501915532</v>
      </c>
      <c r="C14" s="1">
        <v>1.0636180975997049</v>
      </c>
      <c r="D14" s="1">
        <v>1.2738497036775818</v>
      </c>
      <c r="E14" s="1">
        <v>9.6554055855737893E-4</v>
      </c>
    </row>
    <row r="15" spans="1:22" x14ac:dyDescent="0.2">
      <c r="A15" t="s">
        <v>8</v>
      </c>
      <c r="B15" s="1">
        <v>1.1839428527297362</v>
      </c>
      <c r="C15" s="1">
        <v>0.82998593327552495</v>
      </c>
      <c r="D15" s="1">
        <v>1.6888487169872382</v>
      </c>
      <c r="E15" s="1">
        <v>0.3514863588822163</v>
      </c>
    </row>
    <row r="16" spans="1:22" x14ac:dyDescent="0.2">
      <c r="A16" t="s">
        <v>9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E9FD-E04A-1B49-B8E8-A06D1A48705F}">
  <dimension ref="A1:V16"/>
  <sheetViews>
    <sheetView tabSelected="1" workbookViewId="0">
      <selection activeCell="F27" sqref="F27"/>
    </sheetView>
  </sheetViews>
  <sheetFormatPr baseColWidth="10" defaultColWidth="8.83203125" defaultRowHeight="15" x14ac:dyDescent="0.2"/>
  <cols>
    <col min="2" max="5" width="9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15"/>
      <c r="I1" s="16"/>
      <c r="J1" s="16"/>
      <c r="K1" s="16"/>
      <c r="L1" s="16"/>
      <c r="M1" s="15"/>
      <c r="N1" s="16"/>
      <c r="O1" s="16"/>
      <c r="P1" s="16"/>
      <c r="Q1" s="16"/>
      <c r="R1" s="15"/>
      <c r="S1" s="16"/>
      <c r="T1" s="16"/>
      <c r="U1" s="16"/>
      <c r="V1" s="16"/>
    </row>
    <row r="2" spans="1:22" x14ac:dyDescent="0.2">
      <c r="A2" t="s">
        <v>5</v>
      </c>
      <c r="B2" s="1">
        <v>1.1309312901102899</v>
      </c>
      <c r="C2" s="1">
        <v>1.0784326442360199</v>
      </c>
      <c r="D2" s="1">
        <v>1.18607793415198</v>
      </c>
      <c r="E2" s="1">
        <v>1.7859781053329708E-3</v>
      </c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6</v>
      </c>
      <c r="B3" s="1">
        <v>1.06971455992771</v>
      </c>
      <c r="C3" s="1">
        <v>1.0058477673878301</v>
      </c>
      <c r="D3" s="1">
        <v>1.1379590258515</v>
      </c>
      <c r="E3" s="1">
        <v>2.8381832317266327E-2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t="s">
        <v>7</v>
      </c>
      <c r="B4" s="1">
        <v>0.89193697823272999</v>
      </c>
      <c r="C4" s="1">
        <v>0.70935976294855496</v>
      </c>
      <c r="D4" s="1">
        <v>1.1142677914804699</v>
      </c>
      <c r="E4" s="1">
        <v>6.8753688959064686E-3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8</v>
      </c>
      <c r="B5" s="1">
        <v>1.59311166392922</v>
      </c>
      <c r="C5" s="1">
        <v>0.65366884681395299</v>
      </c>
      <c r="D5" s="1">
        <v>3.61111377299695</v>
      </c>
      <c r="E5" s="1">
        <v>0.377170179292666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9</v>
      </c>
      <c r="B6" s="1">
        <v>1.2683009701883401</v>
      </c>
      <c r="C6" s="1">
        <v>1.17149885738621</v>
      </c>
      <c r="D6" s="1">
        <v>1.37305232294473</v>
      </c>
      <c r="E6" s="1">
        <v>0.26498056312302865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t="s">
        <v>10</v>
      </c>
      <c r="B7" s="1">
        <v>0.66265520206337003</v>
      </c>
      <c r="C7" s="1">
        <v>0.61595434030856799</v>
      </c>
      <c r="D7" s="1">
        <v>0.71325985992333396</v>
      </c>
      <c r="E7" s="1">
        <v>1.5304637777699025E-6</v>
      </c>
    </row>
    <row r="8" spans="1:22" x14ac:dyDescent="0.2">
      <c r="A8" t="s">
        <v>6</v>
      </c>
      <c r="B8" s="1">
        <v>0.61775214777807597</v>
      </c>
      <c r="C8" s="1">
        <v>0.54252851658903301</v>
      </c>
      <c r="D8" s="1">
        <v>0.70487035467919001</v>
      </c>
      <c r="E8" s="1">
        <v>1.7235425397791034E-4</v>
      </c>
    </row>
    <row r="9" spans="1:22" x14ac:dyDescent="0.2">
      <c r="A9" t="s">
        <v>7</v>
      </c>
      <c r="B9" s="1">
        <v>0.98900302050492594</v>
      </c>
      <c r="C9" s="1">
        <v>0.83191932389569201</v>
      </c>
      <c r="D9" s="1">
        <v>1.17855685649418</v>
      </c>
      <c r="E9" s="1">
        <v>3.9732785637163997E-7</v>
      </c>
    </row>
    <row r="10" spans="1:22" x14ac:dyDescent="0.2">
      <c r="A10" t="s">
        <v>8</v>
      </c>
      <c r="B10" s="1">
        <v>0.98128666703356404</v>
      </c>
      <c r="C10" s="1">
        <v>0.63917838094839496</v>
      </c>
      <c r="D10" s="1">
        <v>1.5046406396865599</v>
      </c>
      <c r="E10" s="1">
        <v>0.93465951555910753</v>
      </c>
    </row>
    <row r="11" spans="1:22" x14ac:dyDescent="0.2">
      <c r="A11" t="s">
        <v>9</v>
      </c>
      <c r="B11" s="1">
        <v>0.60727253559376304</v>
      </c>
      <c r="C11" s="1">
        <v>0.54724986293529398</v>
      </c>
      <c r="D11" s="1">
        <v>0.67449379385817099</v>
      </c>
      <c r="E11" s="1">
        <v>0.66571592446898264</v>
      </c>
    </row>
    <row r="12" spans="1:22" x14ac:dyDescent="0.2">
      <c r="A12" t="s">
        <v>11</v>
      </c>
      <c r="B12" s="1">
        <v>1.2111381788053199</v>
      </c>
      <c r="C12" s="1">
        <v>1.1541079907199501</v>
      </c>
      <c r="D12" s="1">
        <v>1.2710907051537099</v>
      </c>
      <c r="E12" s="1">
        <v>4.8813356808069523E-12</v>
      </c>
    </row>
    <row r="13" spans="1:22" x14ac:dyDescent="0.2">
      <c r="A13" t="s">
        <v>6</v>
      </c>
      <c r="B13" s="1">
        <v>1.19097545971218</v>
      </c>
      <c r="C13" s="1">
        <v>1.1191303678253299</v>
      </c>
      <c r="D13" s="1">
        <v>1.2678394873944101</v>
      </c>
      <c r="E13" s="1">
        <v>6.9167180514873738E-7</v>
      </c>
    </row>
    <row r="14" spans="1:22" x14ac:dyDescent="0.2">
      <c r="A14" t="s">
        <v>7</v>
      </c>
      <c r="B14" s="1">
        <v>1.1381097525930399</v>
      </c>
      <c r="C14" s="1">
        <v>0.874616621820826</v>
      </c>
      <c r="D14" s="1">
        <v>1.46920329728302</v>
      </c>
      <c r="E14" s="1">
        <v>3.9071432244698876E-6</v>
      </c>
    </row>
    <row r="15" spans="1:22" x14ac:dyDescent="0.2">
      <c r="A15" t="s">
        <v>8</v>
      </c>
      <c r="B15" s="1">
        <v>0.63663881685109602</v>
      </c>
      <c r="C15" s="1">
        <v>3.0314468484417701E-2</v>
      </c>
      <c r="D15" s="1">
        <v>4.6221487017009402</v>
      </c>
      <c r="E15" s="1">
        <v>0.18956365188063862</v>
      </c>
    </row>
    <row r="16" spans="1:22" x14ac:dyDescent="0.2">
      <c r="A16" t="s">
        <v>9</v>
      </c>
      <c r="B16" s="1">
        <v>1.24999772139442</v>
      </c>
      <c r="C16" s="1">
        <v>1.1540615675438199</v>
      </c>
      <c r="D16" s="1">
        <v>1.35374559920814</v>
      </c>
      <c r="E16" s="1">
        <v>0.72188722968054342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0BF3-33B5-4D9D-850C-0A4456E13577}">
  <dimension ref="A3:G10"/>
  <sheetViews>
    <sheetView zoomScale="196" workbookViewId="0">
      <selection activeCell="C10" sqref="C10"/>
    </sheetView>
  </sheetViews>
  <sheetFormatPr baseColWidth="10" defaultColWidth="8.83203125" defaultRowHeight="15" x14ac:dyDescent="0.2"/>
  <cols>
    <col min="1" max="1" width="13.5" customWidth="1"/>
    <col min="3" max="3" width="16.5" bestFit="1" customWidth="1"/>
    <col min="4" max="4" width="16" bestFit="1" customWidth="1"/>
    <col min="5" max="5" width="16.5" bestFit="1" customWidth="1"/>
    <col min="6" max="6" width="15.5" bestFit="1" customWidth="1"/>
    <col min="7" max="7" width="16" bestFit="1" customWidth="1"/>
  </cols>
  <sheetData>
    <row r="3" spans="1:7" ht="26.5" customHeight="1" x14ac:dyDescent="0.2">
      <c r="A3" s="18" t="s">
        <v>31</v>
      </c>
      <c r="B3" s="18"/>
      <c r="C3" s="17" t="s">
        <v>26</v>
      </c>
      <c r="D3" s="17"/>
      <c r="E3" s="17"/>
      <c r="F3" s="17"/>
      <c r="G3" s="17"/>
    </row>
    <row r="4" spans="1:7" ht="19.75" customHeight="1" x14ac:dyDescent="0.2">
      <c r="A4" s="4" t="s">
        <v>30</v>
      </c>
      <c r="B4" s="4" t="s">
        <v>29</v>
      </c>
      <c r="C4" s="4" t="s">
        <v>15</v>
      </c>
      <c r="D4" s="4" t="s">
        <v>12</v>
      </c>
      <c r="E4" s="5" t="s">
        <v>13</v>
      </c>
      <c r="F4" s="6" t="s">
        <v>14</v>
      </c>
      <c r="G4" s="6" t="s">
        <v>22</v>
      </c>
    </row>
    <row r="5" spans="1:7" ht="19.75" customHeight="1" x14ac:dyDescent="0.2">
      <c r="A5" s="17" t="s">
        <v>23</v>
      </c>
      <c r="B5" s="4" t="s">
        <v>27</v>
      </c>
      <c r="C5" s="7" t="str">
        <f>_xlfn.CONCAT(ROUND(MIMIC!H3, 2), " (", ROUND(MIMIC!H4,2), " - ", ROUND(MIMIC!H5,2),  ")", IF(AND(MIMIC!H6 &lt;0.05, NOT(ISBLANK(MIMIC!H6))), "*", " ") )</f>
        <v>1.08 (1.01 - 1.15)*</v>
      </c>
      <c r="D5" s="4" t="str">
        <f>_xlfn.CONCAT(ROUND(MIMIC!I3, 2), " (", ROUND(MIMIC!I4,2), " - ", ROUND(MIMIC!I5,2),  ")", IF(AND(MIMIC!I6 &lt;0.05, NOT(ISBLANK(MIMIC!I6))), "*", " ") )</f>
        <v xml:space="preserve">1.07 (0.97 - 1.19) </v>
      </c>
      <c r="E5" s="7" t="str">
        <f>_xlfn.CONCAT(ROUND(MIMIC!J3, 2), " (", ROUND(MIMIC!J4,2), " - ", ROUND(MIMIC!J5,2),  ")", IF(AND(MIMIC!J6 &lt;0.05, NOT(ISBLANK(MIMIC!J6))), "*", " ") )</f>
        <v>1.12 (1.01 - 1.23)*</v>
      </c>
      <c r="F5" s="4" t="str">
        <f>_xlfn.CONCAT(ROUND(MIMIC!K3, 2), " (", ROUND(MIMIC!K4,2), " - ", ROUND(MIMIC!K5,2),  ")", IF(AND(MIMIC!K6 &lt;0.05, NOT(ISBLANK(MIMIC!K6))), "*", " ") )</f>
        <v xml:space="preserve">0.9 (0.72 - 1.12) </v>
      </c>
      <c r="G5" s="4" t="str">
        <f>_xlfn.CONCAT(ROUND(MIMIC!L3, 2), " (", ROUND(MIMIC!L4,2), " - ", ROUND(MIMIC!L5,2),  ")", IF(AND(MIMIC!L6 &lt;0.05, NOT(ISBLANK(MIMIC!L6))), "*", " ") )</f>
        <v xml:space="preserve">1.06 (0.48 - 2.33) </v>
      </c>
    </row>
    <row r="6" spans="1:7" ht="19.75" customHeight="1" x14ac:dyDescent="0.2">
      <c r="A6" s="17"/>
      <c r="B6" s="4" t="s">
        <v>28</v>
      </c>
      <c r="C6" s="7" t="str">
        <f>_xlfn.CONCAT(ROUND(eICU!H3, 2), " (", ROUND(eICU!H4,2), " - ", ROUND(eICU!H5,2),  ")", IF(AND(eICU!H6 &lt;0.05, NOT(ISBLANK(eICU!H6))), "*", " ") )</f>
        <v>1.09 (1.03 - 1.14)*</v>
      </c>
      <c r="D6" s="4" t="str">
        <f>_xlfn.CONCAT(ROUND(eICU!I3, 2), " (", ROUND(eICU!I4,2), " - ", ROUND(eICU!I5,2),  ")", IF(AND(eICU!I6 &lt;0.05, NOT(ISBLANK(eICU!I6))), "*", " ") )</f>
        <v xml:space="preserve">0.99 (0.93 - 1.05) </v>
      </c>
      <c r="E6" s="7" t="str">
        <f>_xlfn.CONCAT(ROUND(eICU!J3, 2), " (", ROUND(eICU!J4,2), " - ", ROUND(eICU!J5,2),  ")", IF(AND(eICU!J6 &lt;0.05, NOT(ISBLANK(eICU!J6))), "*", " ") )</f>
        <v>1.31 (1.2 - 1.43)*</v>
      </c>
      <c r="F6" s="4" t="str">
        <f>_xlfn.CONCAT(ROUND(eICU!K3, 2), " (", ROUND(eICU!K4,2), " - ", ROUND(eICU!K5,2),  ")", IF(AND(eICU!K6 &lt;0.05, NOT(ISBLANK(eICU!K6))), "*", " ") )</f>
        <v xml:space="preserve">0.97 (0.72 - 1.32) </v>
      </c>
      <c r="G6" s="4" t="str">
        <f>_xlfn.CONCAT(ROUND(eICU!L3, 2), " (", ROUND(eICU!L4,2), " - ", ROUND(eICU!L5,2),  ")", IF(AND(eICU!L6 &lt;0.05, NOT(ISBLANK(eICU!L6))), "*", " ") )</f>
        <v xml:space="preserve">0 (0 - 0) </v>
      </c>
    </row>
    <row r="7" spans="1:7" ht="19.75" customHeight="1" x14ac:dyDescent="0.2">
      <c r="A7" s="17" t="s">
        <v>24</v>
      </c>
      <c r="B7" s="4" t="s">
        <v>27</v>
      </c>
      <c r="C7" s="7" t="str">
        <f>_xlfn.CONCAT(ROUND(MIMIC!M3, 2), " (", ROUND(MIMIC!M4,2), " - ", ROUND(MIMIC!M5,2),  ")", IF(AND(MIMIC!M6 &lt;0.05, NOT(ISBLANK(MIMIC!M6))), "*", " ") )</f>
        <v>0.61 (0.55 - 0.66)*</v>
      </c>
      <c r="D7" s="7" t="str">
        <f>_xlfn.CONCAT(ROUND(MIMIC!N3, 2), " (", ROUND(MIMIC!N4,2), " - ", ROUND(MIMIC!N5,2),  ")", IF(AND(MIMIC!N6 &lt;0.05, NOT(ISBLANK(MIMIC!N6))), "*", " ") )</f>
        <v>0.5 (0.4 - 0.62)*</v>
      </c>
      <c r="E7" s="7" t="str">
        <f>_xlfn.CONCAT(ROUND(MIMIC!O3, 2), " (", ROUND(MIMIC!O4,2), " - ", ROUND(MIMIC!O5,2),  ")", IF(AND(MIMIC!O6 &lt;0.05, NOT(ISBLANK(MIMIC!O6))), "*", " ") )</f>
        <v>0.53 (0.47 - 0.61)*</v>
      </c>
      <c r="F7" s="7" t="str">
        <f>_xlfn.CONCAT(ROUND(MIMIC!P3, 2), " (", ROUND(MIMIC!P4,2), " - ", ROUND(MIMIC!P5,2),  ")", IF(AND(MIMIC!P6 &lt;0.05, NOT(ISBLANK(MIMIC!P6))), "*", " ") )</f>
        <v>0.83 (0.7 - 1)*</v>
      </c>
      <c r="G7" s="4" t="str">
        <f>_xlfn.CONCAT(ROUND(MIMIC!Q3, 2), " (", ROUND(MIMIC!Q4,2), " - ", ROUND(MIMIC!Q5,2),  ")", IF(AND(MIMIC!Q6 &lt;0.05, NOT(ISBLANK(MIMIC!Q6))), "*", " ") )</f>
        <v xml:space="preserve">1.11 (0.75 - 1.63) </v>
      </c>
    </row>
    <row r="8" spans="1:7" ht="19.75" customHeight="1" x14ac:dyDescent="0.2">
      <c r="A8" s="17"/>
      <c r="B8" s="4" t="s">
        <v>28</v>
      </c>
      <c r="C8" s="7" t="str">
        <f>_xlfn.CONCAT(ROUND(eICU!M3, 2), " (", ROUND(eICU!M4,2), " - ", ROUND(eICU!M5,2),  ")",, IF(AND(eICU!M6 &lt;0.05, NOT(ISBLANK(eICU!M6))), "*", " ") )</f>
        <v>0.63 (0.58 - 0.68)*</v>
      </c>
      <c r="D8" s="7" t="str">
        <f>_xlfn.CONCAT(ROUND(eICU!N3, 2), " (", ROUND(eICU!N4,2), " - ", ROUND(eICU!N5,2),  ")",, IF(AND(eICU!N6 &lt;0.05, NOT(ISBLANK(eICU!N6))), "*", " ") )</f>
        <v>0.58 (0.52 - 0.66)*</v>
      </c>
      <c r="E8" s="7" t="str">
        <f>_xlfn.CONCAT(ROUND(eICU!O3, 2), " (", ROUND(eICU!O4,2), " - ", ROUND(eICU!O5,2),  ")",, IF(AND(eICU!O6 &lt;0.05, NOT(ISBLANK(eICU!O6))), "*", " ") )</f>
        <v>0.62 (0.55 - 0.69)*</v>
      </c>
      <c r="F8" s="4" t="str">
        <f>_xlfn.CONCAT(ROUND(eICU!P3, 2), " (", ROUND(eICU!P4,2), " - ", ROUND(eICU!P5,2),  ")",, IF(AND(eICU!P6 &lt;0.05, NOT(ISBLANK(eICU!P6))), "*", " ") )</f>
        <v xml:space="preserve">1 (0.81 - 1.25) </v>
      </c>
      <c r="G8" s="4" t="str">
        <f>_xlfn.CONCAT(ROUND(eICU!Q3, 2), " (", ROUND(eICU!Q4,2), " - ", ROUND(eICU!Q5,2),  ")",, IF(AND(eICU!Q6 &lt;0.05, NOT(ISBLANK(eICU!Q6))), "*", " ") )</f>
        <v xml:space="preserve">0.99 (0.46 - 2.13) </v>
      </c>
    </row>
    <row r="9" spans="1:7" ht="19.75" customHeight="1" x14ac:dyDescent="0.2">
      <c r="A9" s="17" t="s">
        <v>25</v>
      </c>
      <c r="B9" s="4" t="s">
        <v>27</v>
      </c>
      <c r="C9" s="7" t="str">
        <f>_xlfn.CONCAT(ROUND(MIMIC!R3, 2), " (", ROUND(MIMIC!R4,2), " - ", ROUND(MIMIC!R5,2),  ")", IF(AND(MIMIC!R6 &lt;0.05, NOT(ISBLANK(MIMIC!R6))), "*", " ") )</f>
        <v>1.39 (1.3 - 1.49)*</v>
      </c>
      <c r="D9" s="7" t="str">
        <f>_xlfn.CONCAT(ROUND(MIMIC!S3, 2), " (", ROUND(MIMIC!S4,2), " - ", ROUND(MIMIC!S5,2),  ")", IF(AND(MIMIC!S6 &lt;0.05, NOT(ISBLANK(MIMIC!S6))), "*", " ") )</f>
        <v>1.42 (1.27 - 1.57)*</v>
      </c>
      <c r="E9" s="7" t="str">
        <f>_xlfn.CONCAT(ROUND(MIMIC!T3, 2), " (", ROUND(MIMIC!T4,2), " - ", ROUND(MIMIC!T5,2),  ")", IF(AND(MIMIC!T6 &lt;0.05, NOT(ISBLANK(MIMIC!T6))), "*", " ") )</f>
        <v>1.42 (1.28 - 1.56)*</v>
      </c>
      <c r="F9" s="4" t="str">
        <f>_xlfn.CONCAT(ROUND(MIMIC!U3, 2), " (", ROUND(MIMIC!U4,2), " - ", ROUND(MIMIC!U5,2),  ")", IF(AND(MIMIC!U6 &lt;0.05, NOT(ISBLANK(MIMIC!U6))), "*", " ") )</f>
        <v xml:space="preserve">1.12 (0.87 - 1.45) </v>
      </c>
      <c r="G9" s="4" t="str">
        <f>_xlfn.CONCAT(ROUND(MIMIC!V3, 2), " (", ROUND(MIMIC!V4,2), " - ", ROUND(MIMIC!V5,2),  ")", IF(AND(MIMIC!V6 &lt;0.05, NOT(ISBLANK(MIMIC!V6))), "*", " ") )</f>
        <v xml:space="preserve">0.7 (0.15 - 3.35) </v>
      </c>
    </row>
    <row r="10" spans="1:7" ht="19.75" customHeight="1" x14ac:dyDescent="0.2">
      <c r="A10" s="17"/>
      <c r="B10" s="4" t="s">
        <v>28</v>
      </c>
      <c r="C10" s="7" t="str">
        <f>_xlfn.CONCAT(ROUND(eICU!R3, 2), " (", ROUND(eICU!R4,2), " - ", ROUND(eICU!R5,2),  ")",, IF(AND(eICU!R6 &lt;0.05, NOT(ISBLANK(eICU!R6))), "*", " ") )</f>
        <v>1.12 (1.06 - 1.18)*</v>
      </c>
      <c r="D10" s="7" t="str">
        <f>_xlfn.CONCAT(ROUND(eICU!S3, 2), " (", ROUND(eICU!S4,2), " - ", ROUND(eICU!S5,2),  ")",, IF(AND(eICU!S6 &lt;0.05, NOT(ISBLANK(eICU!S6))), "*", " ") )</f>
        <v>1.09 (1.02 - 1.17)*</v>
      </c>
      <c r="E10" s="7" t="str">
        <f>_xlfn.CONCAT(ROUND(eICU!T3, 2), " (", ROUND(eICU!T4,2), " - ", ROUND(eICU!T5,2),  ")",, IF(AND(eICU!T6 &lt;0.05, NOT(ISBLANK(eICU!T6))), "*", " ") )</f>
        <v>1.16 (1.06 - 1.27)*</v>
      </c>
      <c r="F10" s="4" t="str">
        <f>_xlfn.CONCAT(ROUND(eICU!U3, 2), " (", ROUND(eICU!U4,2), " - ", ROUND(eICU!U5,2),  ")",, IF(AND(eICU!U6 &lt;0.05, NOT(ISBLANK(eICU!U6))), "*", " ") )</f>
        <v xml:space="preserve">1.18 (0.83 - 1.69) </v>
      </c>
      <c r="G10" s="4" t="str">
        <f>_xlfn.CONCAT(ROUND(eICU!V3, 2), " (", ROUND(eICU!V4,2), " - ", ROUND(eICU!V5,2),  ")",, IF(AND(eICU!V6 &lt;0.05, NOT(ISBLANK(eICU!V6))), "*", " ") )</f>
        <v xml:space="preserve">0 (0 - 0) </v>
      </c>
    </row>
  </sheetData>
  <mergeCells count="5">
    <mergeCell ref="A5:A6"/>
    <mergeCell ref="A7:A8"/>
    <mergeCell ref="A9:A10"/>
    <mergeCell ref="C3:G3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1450-980D-7A4C-82EA-70868119DA27}">
  <dimension ref="A3:G8"/>
  <sheetViews>
    <sheetView zoomScale="196" workbookViewId="0">
      <selection activeCell="A3" sqref="A3:G7"/>
    </sheetView>
  </sheetViews>
  <sheetFormatPr baseColWidth="10" defaultColWidth="8.83203125" defaultRowHeight="15" x14ac:dyDescent="0.2"/>
  <cols>
    <col min="1" max="1" width="13.5" customWidth="1"/>
    <col min="3" max="3" width="16.5" bestFit="1" customWidth="1"/>
    <col min="4" max="4" width="16" bestFit="1" customWidth="1"/>
    <col min="5" max="5" width="16.5" bestFit="1" customWidth="1"/>
    <col min="6" max="6" width="15.5" bestFit="1" customWidth="1"/>
    <col min="7" max="7" width="16" bestFit="1" customWidth="1"/>
  </cols>
  <sheetData>
    <row r="3" spans="1:7" ht="26.5" customHeight="1" x14ac:dyDescent="0.2">
      <c r="A3" s="19" t="s">
        <v>31</v>
      </c>
      <c r="B3" s="20"/>
      <c r="C3" s="21" t="s">
        <v>26</v>
      </c>
      <c r="D3" s="21"/>
      <c r="E3" s="21"/>
      <c r="F3" s="21"/>
      <c r="G3" s="22"/>
    </row>
    <row r="4" spans="1:7" ht="19.75" customHeight="1" x14ac:dyDescent="0.2">
      <c r="A4" s="11" t="s">
        <v>30</v>
      </c>
      <c r="B4" s="10" t="s">
        <v>29</v>
      </c>
      <c r="C4" s="10" t="s">
        <v>15</v>
      </c>
      <c r="D4" s="10" t="s">
        <v>12</v>
      </c>
      <c r="E4" s="12" t="s">
        <v>13</v>
      </c>
      <c r="F4" s="13" t="s">
        <v>14</v>
      </c>
      <c r="G4" s="14" t="s">
        <v>22</v>
      </c>
    </row>
    <row r="5" spans="1:7" ht="19.75" customHeight="1" x14ac:dyDescent="0.2">
      <c r="A5" s="11" t="s">
        <v>23</v>
      </c>
      <c r="B5" s="8" t="s">
        <v>32</v>
      </c>
      <c r="C5" s="8" t="str">
        <f>_xlfn.CONCAT(ROUND(comb!B2, 2), " (", ROUND(comb!C2,2), " - ", ROUND(comb!D2,2),  ")", IF(OR(comb!C2 &gt;1, comb!D2 &lt;1), "*", " ") )</f>
        <v>1.13 (1.08 - 1.19)*</v>
      </c>
      <c r="D5" s="8" t="str">
        <f>_xlfn.CONCAT(ROUND(comb!B3, 2), " (", ROUND(comb!C3,2), " - ", ROUND(comb!D3,2),  ")", IF(OR(comb!C3 &gt;1, comb!D3 &lt;1), "*", " ") )</f>
        <v>1.07 (1.01 - 1.14)*</v>
      </c>
      <c r="E5" s="8" t="str">
        <f>_xlfn.CONCAT(ROUND(comb!B4, 2), " (", ROUND(comb!C4,2), " - ", ROUND(comb!D4,2),  ")", IF(OR(comb!C4 &gt;1, comb!D4 &lt;1), "*", " ") )</f>
        <v xml:space="preserve">0.89 (0.71 - 1.11) </v>
      </c>
      <c r="F5" s="8" t="str">
        <f>_xlfn.CONCAT(ROUND(comb!B5, 2), " (", ROUND(comb!C5,2), " - ", ROUND(comb!D5,2),  ")", IF(OR(comb!C5 &gt;1, comb!D5 &lt;1), "*", " ") )</f>
        <v xml:space="preserve">1.59 (0.65 - 3.61) </v>
      </c>
      <c r="G5" s="9" t="str">
        <f>_xlfn.CONCAT(ROUND(comb!B6, 2), " (", ROUND(comb!C6,2), " - ", ROUND(comb!D6,2),  ")", IF(OR(comb!C6 &gt;1, comb!D6 &lt;1), "*", " ") )</f>
        <v>1.27 (1.17 - 1.37)*</v>
      </c>
    </row>
    <row r="6" spans="1:7" ht="19.75" customHeight="1" x14ac:dyDescent="0.2">
      <c r="A6" s="11" t="s">
        <v>24</v>
      </c>
      <c r="B6" s="8" t="s">
        <v>32</v>
      </c>
      <c r="C6" s="8" t="str">
        <f>_xlfn.CONCAT(ROUND(comb!B7, 2), " (", ROUND(comb!C7,2), " - ", ROUND(comb!D7,2),  ")", IF(OR(comb!C7 &gt;1, comb!D7 &lt;1), "*", " ") )</f>
        <v>0.66 (0.62 - 0.71)*</v>
      </c>
      <c r="D6" s="8" t="str">
        <f>_xlfn.CONCAT(ROUND(comb!B8, 2), " (", ROUND(comb!C8,2), " - ", ROUND(comb!D8,2),  ")", IF(OR(comb!C8 &gt;1, comb!D8 &lt;1), "*", " ") )</f>
        <v>0.62 (0.54 - 0.7)*</v>
      </c>
      <c r="E6" s="8" t="str">
        <f>_xlfn.CONCAT(ROUND(comb!B9, 2), " (", ROUND(comb!C9,2), " - ", ROUND(comb!D9,2),  ")", IF(OR(comb!C9 &gt;1, comb!D9 &lt;1), "*", " ") )</f>
        <v xml:space="preserve">0.99 (0.83 - 1.18) </v>
      </c>
      <c r="F6" s="8" t="str">
        <f>_xlfn.CONCAT(ROUND(comb!B10, 2), " (", ROUND(comb!C10,2), " - ", ROUND(comb!D10,2),  ")", IF(OR(comb!C10 &gt;1, comb!D10 &lt;1), "*", " ") )</f>
        <v xml:space="preserve">0.98 (0.64 - 1.5) </v>
      </c>
      <c r="G6" s="9" t="str">
        <f>_xlfn.CONCAT(ROUND(comb!B11, 2), " (", ROUND(comb!C11,2), " - ", ROUND(comb!D11,2),  ")", IF(OR(comb!C11 &gt;1, comb!D11 &lt;1), "*", " ") )</f>
        <v>0.61 (0.55 - 0.67)*</v>
      </c>
    </row>
    <row r="7" spans="1:7" ht="19.75" customHeight="1" x14ac:dyDescent="0.2">
      <c r="A7" s="11" t="s">
        <v>25</v>
      </c>
      <c r="B7" s="8" t="s">
        <v>32</v>
      </c>
      <c r="C7" s="8" t="str">
        <f>_xlfn.CONCAT(ROUND(comb!B12, 2), " (", ROUND(comb!C12,2), " - ", ROUND(comb!D12,2),  ")", IF(OR(comb!C12 &gt;1, comb!D12 &lt;1), "*", " ") )</f>
        <v>1.21 (1.15 - 1.27)*</v>
      </c>
      <c r="D7" s="8" t="str">
        <f>_xlfn.CONCAT(ROUND(comb!B13, 2), " (", ROUND(comb!C13,2), " - ", ROUND(comb!D13,2),  ")", IF(OR(comb!C13 &gt;1, comb!D13 &lt;1), "*", " ") )</f>
        <v>1.19 (1.12 - 1.27)*</v>
      </c>
      <c r="E7" s="8" t="str">
        <f>_xlfn.CONCAT(ROUND(comb!B14, 2), " (", ROUND(comb!C14,2), " - ", ROUND(comb!D14,2),  ")",IF(OR(comb!C14 &gt;1, comb!D14 &lt;1), "*", " ") )</f>
        <v xml:space="preserve">1.14 (0.87 - 1.47) </v>
      </c>
      <c r="F7" s="8" t="str">
        <f>_xlfn.CONCAT(ROUND(comb!B15, 2), " (", ROUND(comb!C15,2), " - ", ROUND(comb!D15,2),  ")", IF(OR(comb!C15 &gt;1, comb!D15 &lt;1), "*", " ") )</f>
        <v xml:space="preserve">0.64 (0.03 - 4.62) </v>
      </c>
      <c r="G7" s="9" t="str">
        <f>_xlfn.CONCAT(ROUND(comb!B16, 2), " (", ROUND(comb!C16,2), " - ", ROUND(comb!D16,2),  ")", IF(OR(comb!C16 &gt;1, comb!D16 &lt;1), "*", " ") )</f>
        <v>1.25 (1.15 - 1.35)*</v>
      </c>
    </row>
    <row r="8" spans="1:7" x14ac:dyDescent="0.2">
      <c r="C8" s="2"/>
    </row>
  </sheetData>
  <mergeCells count="2">
    <mergeCell ref="A3:B3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MIMIC</vt:lpstr>
      <vt:lpstr>eICU</vt:lpstr>
      <vt:lpstr>comb</vt:lpstr>
      <vt:lpstr>processed</vt:lpstr>
      <vt:lpstr>proc_comb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2022-11-17T20:13:41Z</dcterms:created>
  <dcterms:modified xsi:type="dcterms:W3CDTF">2022-11-30T17:30:26Z</dcterms:modified>
</cp:coreProperties>
</file>