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8361357-04D2-4A81-B9CA-37AC21AF3A6E}" xr6:coauthVersionLast="28" xr6:coauthVersionMax="28" xr10:uidLastSave="{00000000-0000-0000-0000-000000000000}"/>
  <bookViews>
    <workbookView xWindow="0" yWindow="456" windowWidth="28800" windowHeight="16536" tabRatio="500" xr2:uid="{00000000-000D-0000-FFFF-FFFF00000000}"/>
  </bookViews>
  <sheets>
    <sheet name="Hoja1" sheetId="1" r:id="rId1"/>
  </sheets>
  <definedNames>
    <definedName name="_xlnm.Print_Area" localSheetId="0">Hoja1!$AA$4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H8" i="1"/>
  <c r="L8" i="1"/>
  <c r="H9" i="1"/>
  <c r="L9" i="1"/>
  <c r="L10" i="1"/>
  <c r="H13" i="1"/>
  <c r="J13" i="1"/>
  <c r="L13" i="1"/>
  <c r="L14" i="1"/>
  <c r="L18" i="1"/>
  <c r="L19" i="1"/>
  <c r="L20" i="1"/>
  <c r="R28" i="1"/>
  <c r="L17" i="1"/>
</calcChain>
</file>

<file path=xl/sharedStrings.xml><?xml version="1.0" encoding="utf-8"?>
<sst xmlns="http://schemas.openxmlformats.org/spreadsheetml/2006/main" count="55" uniqueCount="38">
  <si>
    <t>Junior Software Developer</t>
  </si>
  <si>
    <t>Apple MacBook Pro 15" Late 2013</t>
  </si>
  <si>
    <t>Apple MacBook Pro 13" Mid 2015</t>
  </si>
  <si>
    <t>Lenovo Ideapad  720s 13"</t>
  </si>
  <si>
    <t>Electricity Costs</t>
  </si>
  <si>
    <t>Acme-RendezVous Cost Report</t>
  </si>
  <si>
    <t>€/kWh</t>
  </si>
  <si>
    <t>years</t>
  </si>
  <si>
    <t>hours</t>
  </si>
  <si>
    <t>Cost per h.</t>
  </si>
  <si>
    <t>€/h</t>
  </si>
  <si>
    <t>Manager</t>
  </si>
  <si>
    <t>Amortization Coefficient</t>
  </si>
  <si>
    <t>h</t>
  </si>
  <si>
    <t>kWh</t>
  </si>
  <si>
    <t>(Ac* W * C ) / (N * 1980)</t>
  </si>
  <si>
    <t>€</t>
  </si>
  <si>
    <t>people</t>
  </si>
  <si>
    <t>person</t>
  </si>
  <si>
    <t>This project has an estimated durarion of 94,50 hours in total</t>
  </si>
  <si>
    <t>PERSONNEL COSTS</t>
  </si>
  <si>
    <t>TOTAL PERSONNEL COSTS</t>
  </si>
  <si>
    <t>SERVICES</t>
  </si>
  <si>
    <t>TOTAL SERVICES COSTS</t>
  </si>
  <si>
    <t>AMORTISATION COSTS</t>
  </si>
  <si>
    <t>TOTAL AMORTISATION COSTS</t>
  </si>
  <si>
    <t>Unit Price</t>
  </si>
  <si>
    <t>Amortization Formula</t>
  </si>
  <si>
    <t>%</t>
  </si>
  <si>
    <t>Ac = Amortization Coefficient, W = Project Workload, C = Cost of the Equipment, N = Amortization Time</t>
  </si>
  <si>
    <t>Avg. Consumption</t>
  </si>
  <si>
    <t>kWh Spain February</t>
  </si>
  <si>
    <t>Estimated project duration</t>
  </si>
  <si>
    <t>PC amortization time</t>
  </si>
  <si>
    <t>Worked h.</t>
  </si>
  <si>
    <t>TOTAL</t>
  </si>
  <si>
    <t>Time</t>
  </si>
  <si>
    <t>Total 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</si>
</sst>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\ &quot;€&quot;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5B46"/>
        <bgColor indexed="64"/>
      </patternFill>
    </fill>
    <fill>
      <patternFill patternType="solid">
        <fgColor rgb="FFE7E7E5"/>
        <bgColor indexed="64"/>
      </patternFill>
    </fill>
    <fill>
      <patternFill patternType="solid">
        <fgColor rgb="FF44C3FF"/>
        <bgColor indexed="64"/>
      </patternFill>
    </fill>
    <fill>
      <patternFill patternType="solid">
        <fgColor rgb="FF7DCA5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4" fillId="0" borderId="0" xfId="0" applyFont="1" applyBorder="1"/>
    <xf numFmtId="164" fontId="0" fillId="0" borderId="0" xfId="0" applyNumberFormat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0" fillId="0" borderId="3" xfId="0" applyBorder="1"/>
    <xf numFmtId="0" fontId="0" fillId="0" borderId="2" xfId="0" applyBorder="1"/>
    <xf numFmtId="0" fontId="2" fillId="4" borderId="0" xfId="0" applyFont="1" applyFill="1" applyBorder="1" applyAlignment="1">
      <alignment vertical="center"/>
    </xf>
    <xf numFmtId="0" fontId="2" fillId="5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 applyFill="1" applyBorder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 applyBorder="1"/>
    <xf numFmtId="165" fontId="6" fillId="0" borderId="0" xfId="0" applyNumberFormat="1" applyFont="1"/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95B46"/>
      <color rgb="FF7DCA58"/>
      <color rgb="FF44C3FF"/>
      <color rgb="FFE7E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CostS</a:t>
            </a:r>
            <a:r>
              <a:rPr lang="es-ES_tradnl" baseline="0"/>
              <a:t> </a:t>
            </a:r>
            <a:r>
              <a:rPr lang="es-ES_tradnl"/>
              <a:t>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95B46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B9F-41CE-B6CC-0E60A87E329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B9F-41CE-B6CC-0E60A87E3295}"/>
              </c:ext>
            </c:extLst>
          </c:dPt>
          <c:dPt>
            <c:idx val="2"/>
            <c:bubble3D val="0"/>
            <c:spPr>
              <a:solidFill>
                <a:srgbClr val="7DCA58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B9F-41CE-B6CC-0E60A87E3295}"/>
              </c:ext>
            </c:extLst>
          </c:dPt>
          <c:dLbls>
            <c:dLbl>
              <c:idx val="0"/>
              <c:layout>
                <c:manualLayout>
                  <c:x val="2.8681973381645701E-2"/>
                  <c:y val="-9.85954127429250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9F-41CE-B6CC-0E60A87E3295}"/>
                </c:ext>
              </c:extLst>
            </c:dLbl>
            <c:dLbl>
              <c:idx val="1"/>
              <c:layout>
                <c:manualLayout>
                  <c:x val="9.5885304159988808E-3"/>
                  <c:y val="4.241682075899140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9F-41CE-B6CC-0E60A87E3295}"/>
                </c:ext>
              </c:extLst>
            </c:dLbl>
            <c:dLbl>
              <c:idx val="2"/>
              <c:layout>
                <c:manualLayout>
                  <c:x val="8.5232736394676295E-3"/>
                  <c:y val="-9.846805696721810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9F-41CE-B6CC-0E60A87E3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(Hoja1!$L$10,Hoja1!$L$14,Hoja1!$L$20)</c:f>
              <c:numCache>
                <c:formatCode>#,##0.00\ _€</c:formatCode>
                <c:ptCount val="3"/>
                <c:pt idx="0">
                  <c:v>2968.9152000000004</c:v>
                </c:pt>
                <c:pt idx="1">
                  <c:v>6.7979043840000006</c:v>
                </c:pt>
                <c:pt idx="2">
                  <c:v>1164.6218181818181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F-41CE-B6CC-0E60A87E32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105222</xdr:colOff>
      <xdr:row>5</xdr:row>
      <xdr:rowOff>74771</xdr:rowOff>
    </xdr:from>
    <xdr:to>
      <xdr:col>19</xdr:col>
      <xdr:colOff>350346</xdr:colOff>
      <xdr:row>20</xdr:row>
      <xdr:rowOff>139224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4"/>
  <sheetViews>
    <sheetView showGridLines="0" tabSelected="1" zoomScale="88" workbookViewId="0">
      <selection activeCell="L17" sqref="L17"/>
    </sheetView>
  </sheetViews>
  <sheetFormatPr baseColWidth="10" defaultRowHeight="15.6" x14ac:dyDescent="0.3"/>
  <cols>
    <col min="1" max="1" width="5.69921875" customWidth="1"/>
    <col min="2" max="2" width="10.796875" customWidth="1"/>
    <col min="3" max="3" width="13.69921875" customWidth="1"/>
    <col min="7" max="7" width="5.59765625" customWidth="1"/>
    <col min="9" max="9" width="3.296875" customWidth="1"/>
    <col min="11" max="11" width="7.69921875" customWidth="1"/>
    <col min="13" max="13" width="3" customWidth="1"/>
    <col min="17" max="17" width="20.19921875" customWidth="1"/>
    <col min="18" max="18" width="16" bestFit="1" customWidth="1"/>
  </cols>
  <sheetData>
    <row r="3" spans="1:17" ht="34.049999999999997" customHeight="1" x14ac:dyDescent="0.6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B5" s="1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05" customHeight="1" x14ac:dyDescent="0.3">
      <c r="A7" s="10"/>
      <c r="B7" s="5" t="s">
        <v>20</v>
      </c>
      <c r="C7" s="5"/>
      <c r="D7" s="5"/>
      <c r="E7" s="5"/>
      <c r="F7" s="14" t="s">
        <v>9</v>
      </c>
      <c r="G7" s="5"/>
      <c r="H7" s="14" t="s">
        <v>34</v>
      </c>
      <c r="I7" s="5"/>
      <c r="J7" s="5"/>
      <c r="K7" s="5"/>
      <c r="L7" s="14" t="s">
        <v>35</v>
      </c>
      <c r="M7" s="6"/>
      <c r="N7" s="11"/>
      <c r="O7" s="1"/>
      <c r="P7" s="1"/>
      <c r="Q7" s="1"/>
    </row>
    <row r="8" spans="1:17" x14ac:dyDescent="0.3">
      <c r="A8" s="10"/>
      <c r="B8" s="2" t="s">
        <v>0</v>
      </c>
      <c r="C8" s="1"/>
      <c r="D8" s="1"/>
      <c r="E8" s="1"/>
      <c r="F8" s="4">
        <v>13.09</v>
      </c>
      <c r="G8" s="1" t="s">
        <v>10</v>
      </c>
      <c r="H8" s="4">
        <f>D23/3</f>
        <v>64.64</v>
      </c>
      <c r="I8" s="1" t="s">
        <v>13</v>
      </c>
      <c r="J8" s="1">
        <v>2</v>
      </c>
      <c r="K8" s="1" t="s">
        <v>17</v>
      </c>
      <c r="L8" s="4">
        <f>F8*H8*J8</f>
        <v>1692.2752</v>
      </c>
      <c r="M8" s="1" t="s">
        <v>16</v>
      </c>
      <c r="N8" s="11"/>
      <c r="O8" s="1"/>
      <c r="P8" s="1"/>
      <c r="Q8" s="1"/>
    </row>
    <row r="9" spans="1:17" x14ac:dyDescent="0.3">
      <c r="A9" s="10"/>
      <c r="B9" s="1" t="s">
        <v>11</v>
      </c>
      <c r="C9" s="1"/>
      <c r="D9" s="1"/>
      <c r="E9" s="1"/>
      <c r="F9" s="4">
        <v>19.75</v>
      </c>
      <c r="G9" s="1" t="s">
        <v>10</v>
      </c>
      <c r="H9" s="4">
        <f>D23/3</f>
        <v>64.64</v>
      </c>
      <c r="I9" s="1" t="s">
        <v>13</v>
      </c>
      <c r="J9" s="1">
        <v>1</v>
      </c>
      <c r="K9" s="1" t="s">
        <v>18</v>
      </c>
      <c r="L9" s="4">
        <f>F9*H9*J9</f>
        <v>1276.6400000000001</v>
      </c>
      <c r="M9" s="1" t="s">
        <v>16</v>
      </c>
      <c r="N9" s="11"/>
      <c r="O9" s="1"/>
      <c r="P9" s="1"/>
      <c r="Q9" s="1"/>
    </row>
    <row r="10" spans="1:17" x14ac:dyDescent="0.3">
      <c r="A10" s="10"/>
      <c r="B10" s="8" t="s">
        <v>21</v>
      </c>
      <c r="C10" s="8"/>
      <c r="D10" s="8"/>
      <c r="E10" s="8"/>
      <c r="F10" s="8"/>
      <c r="G10" s="8"/>
      <c r="H10" s="8"/>
      <c r="I10" s="8"/>
      <c r="J10" s="8"/>
      <c r="K10" s="8"/>
      <c r="L10" s="9">
        <f>SUM(L8,L9)</f>
        <v>2968.9152000000004</v>
      </c>
      <c r="M10" s="8" t="s">
        <v>16</v>
      </c>
      <c r="N10" s="11"/>
      <c r="O10" s="1"/>
      <c r="P10" s="1"/>
      <c r="Q10" s="1"/>
    </row>
    <row r="11" spans="1:17" ht="30" customHeight="1" x14ac:dyDescent="0.3">
      <c r="N11" s="1"/>
      <c r="O11" s="1"/>
      <c r="P11" s="1"/>
      <c r="Q11" s="1"/>
    </row>
    <row r="12" spans="1:17" ht="22.05" customHeight="1" x14ac:dyDescent="0.3">
      <c r="A12" s="10"/>
      <c r="B12" s="12" t="s">
        <v>22</v>
      </c>
      <c r="C12" s="12"/>
      <c r="D12" s="12"/>
      <c r="E12" s="12"/>
      <c r="F12" s="12" t="s">
        <v>30</v>
      </c>
      <c r="G12" s="12"/>
      <c r="H12" s="22" t="s">
        <v>36</v>
      </c>
      <c r="I12" s="12"/>
      <c r="J12" s="12"/>
      <c r="K12" s="12"/>
      <c r="L12" s="19" t="s">
        <v>35</v>
      </c>
      <c r="M12" s="12"/>
      <c r="N12" s="11"/>
      <c r="O12" s="1"/>
      <c r="P12" s="1"/>
      <c r="Q12" s="1"/>
    </row>
    <row r="13" spans="1:17" x14ac:dyDescent="0.3">
      <c r="A13" s="10"/>
      <c r="B13" s="2" t="s">
        <v>4</v>
      </c>
      <c r="C13" s="1"/>
      <c r="D13" s="1"/>
      <c r="E13" s="1"/>
      <c r="F13" s="1">
        <v>0.28999999999999998</v>
      </c>
      <c r="G13" s="1" t="s">
        <v>14</v>
      </c>
      <c r="H13" s="1">
        <f>D23</f>
        <v>193.92000000000002</v>
      </c>
      <c r="I13" s="1" t="s">
        <v>13</v>
      </c>
      <c r="J13" s="1">
        <f>D24</f>
        <v>0.12088</v>
      </c>
      <c r="K13" s="1" t="s">
        <v>6</v>
      </c>
      <c r="L13" s="4">
        <f>F13*H13*J13</f>
        <v>6.7979043840000006</v>
      </c>
      <c r="M13" s="1" t="s">
        <v>16</v>
      </c>
      <c r="N13" s="11"/>
      <c r="O13" s="1"/>
      <c r="P13" s="1"/>
      <c r="Q13" s="1"/>
    </row>
    <row r="14" spans="1:17" x14ac:dyDescent="0.3">
      <c r="A14" s="10"/>
      <c r="B14" s="8" t="s">
        <v>23</v>
      </c>
      <c r="C14" s="8"/>
      <c r="D14" s="8"/>
      <c r="E14" s="8"/>
      <c r="F14" s="8"/>
      <c r="G14" s="8"/>
      <c r="H14" s="8"/>
      <c r="I14" s="8"/>
      <c r="J14" s="8"/>
      <c r="K14" s="8"/>
      <c r="L14" s="9">
        <f>SUM(L12,L13)</f>
        <v>6.7979043840000006</v>
      </c>
      <c r="M14" s="8" t="s">
        <v>16</v>
      </c>
      <c r="N14" s="11"/>
      <c r="O14" s="1"/>
      <c r="P14" s="1"/>
      <c r="Q14" s="1"/>
    </row>
    <row r="15" spans="1:17" ht="30" customHeigh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2.05" customHeight="1" x14ac:dyDescent="0.3">
      <c r="A16" s="10"/>
      <c r="B16" s="20" t="s">
        <v>24</v>
      </c>
      <c r="C16" s="20"/>
      <c r="D16" s="20"/>
      <c r="E16" s="20"/>
      <c r="F16" s="21" t="s">
        <v>26</v>
      </c>
      <c r="G16" s="20"/>
      <c r="H16" s="20"/>
      <c r="I16" s="20"/>
      <c r="J16" s="20"/>
      <c r="K16" s="20"/>
      <c r="L16" s="21" t="s">
        <v>35</v>
      </c>
      <c r="M16" s="13"/>
      <c r="N16" s="11"/>
      <c r="O16" s="1"/>
      <c r="P16" s="1"/>
      <c r="Q16" s="1"/>
    </row>
    <row r="17" spans="1:19" x14ac:dyDescent="0.3">
      <c r="A17" s="10"/>
      <c r="B17" s="1" t="s">
        <v>1</v>
      </c>
      <c r="C17" s="1"/>
      <c r="D17" s="1"/>
      <c r="E17" s="1"/>
      <c r="F17" s="4">
        <v>1349.7</v>
      </c>
      <c r="G17" s="15" t="s">
        <v>16</v>
      </c>
      <c r="H17" s="1"/>
      <c r="I17" s="1"/>
      <c r="J17" s="1"/>
      <c r="K17" s="1"/>
      <c r="L17" s="4">
        <f>(D26 * D23 * F17 ) / (D25 * 1980)</f>
        <v>660.94400000000007</v>
      </c>
      <c r="M17" s="1" t="s">
        <v>16</v>
      </c>
      <c r="N17" s="11"/>
      <c r="O17" s="1"/>
      <c r="P17" s="1"/>
      <c r="Q17" s="1"/>
    </row>
    <row r="18" spans="1:19" x14ac:dyDescent="0.3">
      <c r="A18" s="10"/>
      <c r="B18" s="1" t="s">
        <v>2</v>
      </c>
      <c r="C18" s="1"/>
      <c r="D18" s="1"/>
      <c r="E18" s="1"/>
      <c r="F18" s="4">
        <v>1329.25</v>
      </c>
      <c r="G18" s="15" t="s">
        <v>16</v>
      </c>
      <c r="H18" s="1"/>
      <c r="I18" s="1"/>
      <c r="J18" s="1"/>
      <c r="K18" s="1"/>
      <c r="L18" s="4">
        <f xml:space="preserve"> (D26 * D23 * F18 ) / (D25 * 1980)</f>
        <v>650.92969696969692</v>
      </c>
      <c r="M18" s="1" t="s">
        <v>16</v>
      </c>
      <c r="N18" s="11"/>
      <c r="O18" s="1"/>
      <c r="P18" s="1"/>
      <c r="Q18" s="1"/>
    </row>
    <row r="19" spans="1:19" x14ac:dyDescent="0.3">
      <c r="A19" s="10"/>
      <c r="B19" s="1" t="s">
        <v>3</v>
      </c>
      <c r="C19" s="1"/>
      <c r="D19" s="1"/>
      <c r="E19" s="1"/>
      <c r="F19" s="4">
        <v>1049</v>
      </c>
      <c r="G19" s="15" t="s">
        <v>16</v>
      </c>
      <c r="H19" s="1"/>
      <c r="I19" s="1"/>
      <c r="J19" s="1"/>
      <c r="K19" s="1"/>
      <c r="L19" s="4">
        <f>(D26 * D23 * F19 ) / (D25 * 1980)</f>
        <v>513.69212121212126</v>
      </c>
      <c r="M19" s="1" t="s">
        <v>16</v>
      </c>
      <c r="N19" s="11"/>
      <c r="O19" s="1"/>
      <c r="P19" s="1"/>
      <c r="Q19" s="1"/>
    </row>
    <row r="20" spans="1:19" x14ac:dyDescent="0.3">
      <c r="A20" s="10"/>
      <c r="B20" s="8" t="s">
        <v>25</v>
      </c>
      <c r="C20" s="8"/>
      <c r="D20" s="8"/>
      <c r="E20" s="8"/>
      <c r="F20" s="8"/>
      <c r="G20" s="8"/>
      <c r="H20" s="8"/>
      <c r="I20" s="8"/>
      <c r="J20" s="8"/>
      <c r="K20" s="8"/>
      <c r="L20" s="9">
        <f>SUM(L18,L19)</f>
        <v>1164.6218181818181</v>
      </c>
      <c r="M20" s="8" t="s">
        <v>16</v>
      </c>
      <c r="N20" s="11"/>
      <c r="O20" s="1"/>
      <c r="P20" s="1"/>
      <c r="Q20" s="1"/>
    </row>
    <row r="21" spans="1:19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1"/>
      <c r="N21" s="1"/>
      <c r="O21" s="1"/>
      <c r="P21" s="1"/>
      <c r="Q21" s="1"/>
    </row>
    <row r="22" spans="1:19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9" x14ac:dyDescent="0.3">
      <c r="B23" s="16" t="s">
        <v>32</v>
      </c>
      <c r="D23" s="26">
        <f>6+0.75+0.55+3.5+1+1.5+1.75+134.87+1.25+30+6+0.5+1+5.25</f>
        <v>193.92000000000002</v>
      </c>
      <c r="E23" s="1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9" x14ac:dyDescent="0.3">
      <c r="B24" s="16" t="s">
        <v>31</v>
      </c>
      <c r="D24" s="1">
        <v>0.12088</v>
      </c>
      <c r="E24" s="1" t="s">
        <v>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9" x14ac:dyDescent="0.3">
      <c r="B25" s="16" t="s">
        <v>33</v>
      </c>
      <c r="D25" s="1">
        <v>5</v>
      </c>
      <c r="E25" s="1" t="s">
        <v>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9" x14ac:dyDescent="0.3">
      <c r="B26" s="16" t="s">
        <v>12</v>
      </c>
      <c r="D26" s="1">
        <v>25</v>
      </c>
      <c r="E26" s="7" t="s">
        <v>28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9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9" ht="25.8" x14ac:dyDescent="0.5">
      <c r="B28" s="17" t="s">
        <v>27</v>
      </c>
      <c r="C28" s="1"/>
      <c r="D28" s="1" t="s">
        <v>15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4" t="s">
        <v>37</v>
      </c>
      <c r="Q28" s="1"/>
      <c r="R28" s="25">
        <f>SUM(L10,L14,L20)</f>
        <v>4140.3349225658185</v>
      </c>
      <c r="S28" s="23"/>
    </row>
    <row r="29" spans="1:19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9" x14ac:dyDescent="0.3">
      <c r="B30" s="18" t="s"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x14ac:dyDescent="0.3">
      <c r="K31" s="1"/>
      <c r="L31" s="1"/>
      <c r="M31" s="1"/>
      <c r="N31" s="1"/>
      <c r="O31" s="1"/>
      <c r="P31" s="1"/>
      <c r="Q31" s="1"/>
    </row>
    <row r="32" spans="1:19" x14ac:dyDescent="0.3">
      <c r="K32" s="1"/>
      <c r="L32" s="1"/>
      <c r="M32" s="1"/>
      <c r="N32" s="1"/>
      <c r="O32" s="1"/>
      <c r="P32" s="1"/>
      <c r="Q32" s="1"/>
    </row>
    <row r="33" spans="2:17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User</cp:lastModifiedBy>
  <dcterms:created xsi:type="dcterms:W3CDTF">2018-02-25T17:48:42Z</dcterms:created>
  <dcterms:modified xsi:type="dcterms:W3CDTF">2018-03-23T19:01:30Z</dcterms:modified>
</cp:coreProperties>
</file>