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mCCS/Google Drive/M21 Individual Differences/"/>
    </mc:Choice>
  </mc:AlternateContent>
  <bookViews>
    <workbookView xWindow="560" yWindow="560" windowWidth="25040" windowHeight="14900" tabRatio="500"/>
  </bookViews>
  <sheets>
    <sheet name="NewNonwordsFinal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9" i="2" l="1"/>
  <c r="AP9" i="2"/>
  <c r="AN9" i="2"/>
  <c r="AL9" i="2"/>
  <c r="AJ9" i="2"/>
  <c r="AH9" i="2"/>
  <c r="AF9" i="2"/>
  <c r="AD9" i="2"/>
  <c r="AB9" i="2"/>
  <c r="Z9" i="2"/>
  <c r="X9" i="2"/>
  <c r="V9" i="2"/>
  <c r="T9" i="2"/>
  <c r="R9" i="2"/>
  <c r="P9" i="2"/>
  <c r="N9" i="2"/>
  <c r="AR8" i="2"/>
  <c r="AP8" i="2"/>
  <c r="AN8" i="2"/>
  <c r="AL8" i="2"/>
  <c r="AJ8" i="2"/>
  <c r="AH8" i="2"/>
  <c r="AF8" i="2"/>
  <c r="AD8" i="2"/>
  <c r="AB8" i="2"/>
  <c r="Z8" i="2"/>
  <c r="X8" i="2"/>
  <c r="V8" i="2"/>
  <c r="T8" i="2"/>
  <c r="R8" i="2"/>
  <c r="P8" i="2"/>
  <c r="N8" i="2"/>
  <c r="AR7" i="2"/>
  <c r="AP7" i="2"/>
  <c r="AN7" i="2"/>
  <c r="AL7" i="2"/>
  <c r="AJ7" i="2"/>
  <c r="AH7" i="2"/>
  <c r="AF7" i="2"/>
  <c r="AD7" i="2"/>
  <c r="AB7" i="2"/>
  <c r="Z7" i="2"/>
  <c r="X7" i="2"/>
  <c r="V7" i="2"/>
  <c r="T7" i="2"/>
  <c r="R7" i="2"/>
  <c r="P7" i="2"/>
  <c r="N7" i="2"/>
  <c r="AR6" i="2"/>
  <c r="AP6" i="2"/>
  <c r="AN6" i="2"/>
  <c r="AL6" i="2"/>
  <c r="AJ6" i="2"/>
  <c r="AH6" i="2"/>
  <c r="AF6" i="2"/>
  <c r="AD6" i="2"/>
  <c r="AB6" i="2"/>
  <c r="Z6" i="2"/>
  <c r="X6" i="2"/>
  <c r="V6" i="2"/>
  <c r="T6" i="2"/>
  <c r="R6" i="2"/>
  <c r="P6" i="2"/>
  <c r="N6" i="2"/>
  <c r="AP4" i="2"/>
  <c r="X4" i="2"/>
  <c r="T4" i="2"/>
  <c r="AR3" i="2"/>
  <c r="AP3" i="2"/>
  <c r="AN3" i="2"/>
  <c r="AL3" i="2"/>
  <c r="AJ3" i="2"/>
  <c r="AH3" i="2"/>
  <c r="AF3" i="2"/>
  <c r="AD3" i="2"/>
  <c r="AB3" i="2"/>
  <c r="Z3" i="2"/>
  <c r="X3" i="2"/>
  <c r="V3" i="2"/>
  <c r="T3" i="2"/>
  <c r="R3" i="2"/>
  <c r="P3" i="2"/>
  <c r="N3" i="2"/>
  <c r="AR2" i="2"/>
  <c r="AP2" i="2"/>
  <c r="AN2" i="2"/>
  <c r="AL2" i="2"/>
  <c r="AJ2" i="2"/>
  <c r="AH2" i="2"/>
  <c r="AF2" i="2"/>
  <c r="AD2" i="2"/>
  <c r="AB2" i="2"/>
  <c r="Z2" i="2"/>
  <c r="X2" i="2"/>
  <c r="V2" i="2"/>
  <c r="T2" i="2"/>
  <c r="R2" i="2"/>
  <c r="P2" i="2"/>
  <c r="N2" i="2"/>
  <c r="J6" i="1"/>
  <c r="I2" i="2"/>
  <c r="C116" i="1"/>
  <c r="B116" i="1"/>
  <c r="C115" i="1"/>
  <c r="B115" i="1"/>
  <c r="C113" i="1"/>
  <c r="B113" i="1"/>
  <c r="C112" i="1"/>
  <c r="B112" i="1"/>
  <c r="J110" i="1"/>
  <c r="I110" i="1"/>
  <c r="N2" i="1"/>
  <c r="N5" i="1"/>
  <c r="N7" i="1"/>
  <c r="N8" i="1"/>
  <c r="N3" i="1"/>
  <c r="N4" i="1"/>
  <c r="N6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40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F110" i="1"/>
  <c r="E110" i="1"/>
  <c r="M2" i="1"/>
  <c r="M5" i="1"/>
  <c r="M7" i="1"/>
  <c r="M8" i="1"/>
  <c r="M3" i="1"/>
  <c r="M4" i="1"/>
  <c r="M6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40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C110" i="1"/>
  <c r="B110" i="1"/>
  <c r="J109" i="1"/>
  <c r="I109" i="1"/>
  <c r="F109" i="1"/>
  <c r="E109" i="1"/>
  <c r="C109" i="1"/>
  <c r="B109" i="1"/>
  <c r="J108" i="1"/>
  <c r="I108" i="1"/>
  <c r="J107" i="1"/>
  <c r="I107" i="1"/>
  <c r="C107" i="1"/>
  <c r="B107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40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6" i="1"/>
  <c r="J106" i="1"/>
  <c r="I106" i="1"/>
  <c r="C106" i="1"/>
  <c r="B106" i="1"/>
  <c r="P105" i="1"/>
  <c r="P104" i="1"/>
  <c r="P103" i="1" a="1"/>
  <c r="P103" i="1"/>
  <c r="N103" i="1"/>
  <c r="M103" i="1"/>
  <c r="J103" i="1"/>
  <c r="I103" i="1"/>
  <c r="H103" i="1"/>
  <c r="G103" i="1"/>
</calcChain>
</file>

<file path=xl/sharedStrings.xml><?xml version="1.0" encoding="utf-8"?>
<sst xmlns="http://schemas.openxmlformats.org/spreadsheetml/2006/main" count="1919" uniqueCount="410">
  <si>
    <t>base</t>
  </si>
  <si>
    <t>complex</t>
  </si>
  <si>
    <t>simple</t>
  </si>
  <si>
    <t>affix</t>
  </si>
  <si>
    <t>Base</t>
  </si>
  <si>
    <t>Soure\ce</t>
  </si>
  <si>
    <t>FS</t>
  </si>
  <si>
    <t>BF</t>
  </si>
  <si>
    <t>LogBF</t>
  </si>
  <si>
    <t>FS Split</t>
  </si>
  <si>
    <t>BF Split</t>
  </si>
  <si>
    <t>BaseLength</t>
  </si>
  <si>
    <t>WholeFormLength</t>
  </si>
  <si>
    <t>Sublist</t>
  </si>
  <si>
    <t>Counterbalance AB</t>
  </si>
  <si>
    <t>Counterbalance BA</t>
  </si>
  <si>
    <t>FS X BF</t>
  </si>
  <si>
    <t>ance</t>
  </si>
  <si>
    <t>ary</t>
  </si>
  <si>
    <t>ence</t>
  </si>
  <si>
    <t>er</t>
  </si>
  <si>
    <t>ful</t>
  </si>
  <si>
    <t>ic</t>
  </si>
  <si>
    <t>ish</t>
  </si>
  <si>
    <t>ism</t>
  </si>
  <si>
    <t>ist</t>
  </si>
  <si>
    <t>ity</t>
  </si>
  <si>
    <t>ize</t>
  </si>
  <si>
    <t>ly</t>
  </si>
  <si>
    <t>ment</t>
  </si>
  <si>
    <t>ness</t>
  </si>
  <si>
    <t>ory</t>
  </si>
  <si>
    <t>ous</t>
  </si>
  <si>
    <t>happen</t>
  </si>
  <si>
    <t>happenance</t>
  </si>
  <si>
    <t>happenange</t>
  </si>
  <si>
    <t>Crepaldi</t>
  </si>
  <si>
    <t>S</t>
  </si>
  <si>
    <t>L</t>
  </si>
  <si>
    <t>Complex</t>
  </si>
  <si>
    <t>Simple</t>
  </si>
  <si>
    <t>thrill</t>
  </si>
  <si>
    <t>tilt</t>
  </si>
  <si>
    <t>unify</t>
  </si>
  <si>
    <t>branch</t>
  </si>
  <si>
    <t>zoom</t>
  </si>
  <si>
    <t>weld</t>
  </si>
  <si>
    <t>null</t>
  </si>
  <si>
    <t>fiend</t>
  </si>
  <si>
    <t>yield</t>
  </si>
  <si>
    <t>wink</t>
  </si>
  <si>
    <t>fever</t>
  </si>
  <si>
    <t>advertise</t>
  </si>
  <si>
    <t>acre</t>
  </si>
  <si>
    <t>scheme</t>
  </si>
  <si>
    <t>yank</t>
  </si>
  <si>
    <t>humid</t>
  </si>
  <si>
    <t>thrillance</t>
  </si>
  <si>
    <t>thrillange</t>
  </si>
  <si>
    <t>tiltary</t>
  </si>
  <si>
    <t>tiltady</t>
  </si>
  <si>
    <t>eject</t>
  </si>
  <si>
    <t>ejectence</t>
  </si>
  <si>
    <t>ejectenge</t>
  </si>
  <si>
    <t>brancher</t>
  </si>
  <si>
    <t>branchel</t>
  </si>
  <si>
    <t>zoomful</t>
  </si>
  <si>
    <t>zoomfil</t>
  </si>
  <si>
    <t>weldic</t>
  </si>
  <si>
    <t>weldig</t>
  </si>
  <si>
    <t>nullish</t>
  </si>
  <si>
    <t>nullith</t>
  </si>
  <si>
    <t>fiendism</t>
  </si>
  <si>
    <t>fiendilm</t>
  </si>
  <si>
    <t>yieldist</t>
  </si>
  <si>
    <t>yieldilt</t>
  </si>
  <si>
    <t>winkity</t>
  </si>
  <si>
    <t>winkidy</t>
  </si>
  <si>
    <t>feverize</t>
  </si>
  <si>
    <t>feverime</t>
  </si>
  <si>
    <t>advertisely</t>
  </si>
  <si>
    <t>advertisela</t>
  </si>
  <si>
    <t>acrement</t>
  </si>
  <si>
    <t>acremant</t>
  </si>
  <si>
    <t>schemeness</t>
  </si>
  <si>
    <t>schemenels</t>
  </si>
  <si>
    <t>yankory</t>
  </si>
  <si>
    <t>yankody</t>
  </si>
  <si>
    <t>humidous</t>
  </si>
  <si>
    <t>humidoes</t>
  </si>
  <si>
    <t>melt</t>
  </si>
  <si>
    <t>meltance</t>
  </si>
  <si>
    <t>meltange</t>
  </si>
  <si>
    <t>blood</t>
  </si>
  <si>
    <t>medical</t>
  </si>
  <si>
    <t>height</t>
  </si>
  <si>
    <t>north</t>
  </si>
  <si>
    <t>smooth</t>
  </si>
  <si>
    <t>bind</t>
  </si>
  <si>
    <t>adopt</t>
  </si>
  <si>
    <t>king</t>
  </si>
  <si>
    <t>bear</t>
  </si>
  <si>
    <t>break</t>
  </si>
  <si>
    <t>critic</t>
  </si>
  <si>
    <t>agree</t>
  </si>
  <si>
    <t>prince</t>
  </si>
  <si>
    <t>employ</t>
  </si>
  <si>
    <t>pitch</t>
  </si>
  <si>
    <t>boil</t>
  </si>
  <si>
    <t>bloodance</t>
  </si>
  <si>
    <t>bloodange</t>
  </si>
  <si>
    <t>medicalary</t>
  </si>
  <si>
    <t>medicalady</t>
  </si>
  <si>
    <t>heightence</t>
  </si>
  <si>
    <t>heightenge</t>
  </si>
  <si>
    <t>norther</t>
  </si>
  <si>
    <t>northel</t>
  </si>
  <si>
    <t>smoothful</t>
  </si>
  <si>
    <t>smoothfil</t>
  </si>
  <si>
    <t>bindic</t>
  </si>
  <si>
    <t>bindig</t>
  </si>
  <si>
    <t>heightish</t>
  </si>
  <si>
    <t>heightith</t>
  </si>
  <si>
    <t>kingism</t>
  </si>
  <si>
    <t>kingilm</t>
  </si>
  <si>
    <t>bearist</t>
  </si>
  <si>
    <t>bearilt</t>
  </si>
  <si>
    <t>breakity</t>
  </si>
  <si>
    <t>breakidy</t>
  </si>
  <si>
    <t>adoptize</t>
  </si>
  <si>
    <t>adoptime</t>
  </si>
  <si>
    <t>agreely</t>
  </si>
  <si>
    <t>agreela</t>
  </si>
  <si>
    <t>princement</t>
  </si>
  <si>
    <t>princemant</t>
  </si>
  <si>
    <t>employness</t>
  </si>
  <si>
    <t>employnels</t>
  </si>
  <si>
    <t>pitchory</t>
  </si>
  <si>
    <t>pitchody</t>
  </si>
  <si>
    <t>boilous</t>
  </si>
  <si>
    <t>boiloes</t>
  </si>
  <si>
    <t>lid</t>
  </si>
  <si>
    <t>lidary</t>
  </si>
  <si>
    <t>lidady</t>
  </si>
  <si>
    <t>valid</t>
  </si>
  <si>
    <t>grow</t>
  </si>
  <si>
    <t>debt</t>
  </si>
  <si>
    <t xml:space="preserve"> dress</t>
  </si>
  <si>
    <t>beg</t>
  </si>
  <si>
    <t>begence</t>
  </si>
  <si>
    <t>begenge</t>
  </si>
  <si>
    <t>valider</t>
  </si>
  <si>
    <t>validel</t>
  </si>
  <si>
    <t>gum</t>
  </si>
  <si>
    <t>gumful</t>
  </si>
  <si>
    <t>gumfil</t>
  </si>
  <si>
    <t>growic</t>
  </si>
  <si>
    <t>growig</t>
  </si>
  <si>
    <t>angel</t>
  </si>
  <si>
    <t>angelish</t>
  </si>
  <si>
    <t>angelith</t>
  </si>
  <si>
    <t>ant</t>
  </si>
  <si>
    <t>antism</t>
  </si>
  <si>
    <t>antilm</t>
  </si>
  <si>
    <t>elm</t>
  </si>
  <si>
    <t>elmist</t>
  </si>
  <si>
    <t>elmilt</t>
  </si>
  <si>
    <t>curt</t>
  </si>
  <si>
    <t>curtity</t>
  </si>
  <si>
    <t>curtidy</t>
  </si>
  <si>
    <t>criticize</t>
  </si>
  <si>
    <t>criticime</t>
  </si>
  <si>
    <t>jaw</t>
  </si>
  <si>
    <t>jawly</t>
  </si>
  <si>
    <t>jawla</t>
  </si>
  <si>
    <t>oppose</t>
  </si>
  <si>
    <t>opposement</t>
  </si>
  <si>
    <t>opposemant</t>
  </si>
  <si>
    <t>TRUEness</t>
  </si>
  <si>
    <t>TRUEnels</t>
  </si>
  <si>
    <t xml:space="preserve"> dressory</t>
  </si>
  <si>
    <t xml:space="preserve"> dressody</t>
  </si>
  <si>
    <t>bolt</t>
  </si>
  <si>
    <t>boltous</t>
  </si>
  <si>
    <t>boltoes</t>
  </si>
  <si>
    <t>HEIGHT</t>
  </si>
  <si>
    <t>Rastle</t>
  </si>
  <si>
    <t>bog</t>
  </si>
  <si>
    <t>bogary</t>
  </si>
  <si>
    <t>bogady</t>
  </si>
  <si>
    <t>rip</t>
  </si>
  <si>
    <t>ripence</t>
  </si>
  <si>
    <t>ripenge</t>
  </si>
  <si>
    <t>socket</t>
  </si>
  <si>
    <t>socketer</t>
  </si>
  <si>
    <t>socketel</t>
  </si>
  <si>
    <t>fan</t>
  </si>
  <si>
    <t>fanful</t>
  </si>
  <si>
    <t>fanfil</t>
  </si>
  <si>
    <t>altar</t>
  </si>
  <si>
    <t>altaric</t>
  </si>
  <si>
    <t>altarig</t>
  </si>
  <si>
    <t>bean</t>
  </si>
  <si>
    <t>beanish</t>
  </si>
  <si>
    <t>beanith</t>
  </si>
  <si>
    <t>arid</t>
  </si>
  <si>
    <t>aridism</t>
  </si>
  <si>
    <t>aridilm</t>
  </si>
  <si>
    <t>urn</t>
  </si>
  <si>
    <t>urnist</t>
  </si>
  <si>
    <t>urnilt</t>
  </si>
  <si>
    <t>dumb</t>
  </si>
  <si>
    <t>dumbity</t>
  </si>
  <si>
    <t>dumbidy</t>
  </si>
  <si>
    <t>pill</t>
  </si>
  <si>
    <t>pillize</t>
  </si>
  <si>
    <t>pillime</t>
  </si>
  <si>
    <t>mud</t>
  </si>
  <si>
    <t>mudly</t>
  </si>
  <si>
    <t>mudla</t>
  </si>
  <si>
    <t>add</t>
  </si>
  <si>
    <t>addment</t>
  </si>
  <si>
    <t>addmant</t>
  </si>
  <si>
    <t>next</t>
  </si>
  <si>
    <t>nextness</t>
  </si>
  <si>
    <t>nextnels</t>
  </si>
  <si>
    <t>bask</t>
  </si>
  <si>
    <t>baskory</t>
  </si>
  <si>
    <t>baskody</t>
  </si>
  <si>
    <t>helmet</t>
  </si>
  <si>
    <t>helmetous</t>
  </si>
  <si>
    <t>helmetoes</t>
  </si>
  <si>
    <t>RastleFiller</t>
  </si>
  <si>
    <t>pray</t>
  </si>
  <si>
    <t>prayance</t>
  </si>
  <si>
    <t>prayange</t>
  </si>
  <si>
    <t>band</t>
  </si>
  <si>
    <t>bandary</t>
  </si>
  <si>
    <t>bandady</t>
  </si>
  <si>
    <t>flit</t>
  </si>
  <si>
    <t>flitence</t>
  </si>
  <si>
    <t>flitenge</t>
  </si>
  <si>
    <t>fig</t>
  </si>
  <si>
    <t>figer</t>
  </si>
  <si>
    <t>figel</t>
  </si>
  <si>
    <t>tax</t>
  </si>
  <si>
    <t>taxful</t>
  </si>
  <si>
    <t>taxfil</t>
  </si>
  <si>
    <t>heir</t>
  </si>
  <si>
    <t>heiric</t>
  </si>
  <si>
    <t>heirig</t>
  </si>
  <si>
    <t>wig</t>
  </si>
  <si>
    <t>wigish</t>
  </si>
  <si>
    <t>wigith</t>
  </si>
  <si>
    <t>elbow</t>
  </si>
  <si>
    <t>elbowism</t>
  </si>
  <si>
    <t>elbowilm</t>
  </si>
  <si>
    <t>ill</t>
  </si>
  <si>
    <t>illist</t>
  </si>
  <si>
    <t>illilt</t>
  </si>
  <si>
    <t>cold</t>
  </si>
  <si>
    <t>coldity</t>
  </si>
  <si>
    <t>coldidy</t>
  </si>
  <si>
    <t>ramp</t>
  </si>
  <si>
    <t>rampize</t>
  </si>
  <si>
    <t>rampime</t>
  </si>
  <si>
    <t>nut</t>
  </si>
  <si>
    <t>nutly</t>
  </si>
  <si>
    <t>nutla</t>
  </si>
  <si>
    <t>pass</t>
  </si>
  <si>
    <t>passment</t>
  </si>
  <si>
    <t>passmant</t>
  </si>
  <si>
    <t>free</t>
  </si>
  <si>
    <t>freeness</t>
  </si>
  <si>
    <t>freenels</t>
  </si>
  <si>
    <t>dig</t>
  </si>
  <si>
    <t>digory</t>
  </si>
  <si>
    <t>digody</t>
  </si>
  <si>
    <t>fellow</t>
  </si>
  <si>
    <t>fellowous</t>
  </si>
  <si>
    <t>fellowoes</t>
  </si>
  <si>
    <t>beer</t>
  </si>
  <si>
    <t>beerer</t>
  </si>
  <si>
    <t>beerel</t>
  </si>
  <si>
    <t>stir</t>
  </si>
  <si>
    <t>stirance</t>
  </si>
  <si>
    <t>stirange</t>
  </si>
  <si>
    <t>trip</t>
  </si>
  <si>
    <t>tripary</t>
  </si>
  <si>
    <t>tripady</t>
  </si>
  <si>
    <t>pick</t>
  </si>
  <si>
    <t>pickence</t>
  </si>
  <si>
    <t>pickenge</t>
  </si>
  <si>
    <t>gas</t>
  </si>
  <si>
    <t>gasful</t>
  </si>
  <si>
    <t>gasfil</t>
  </si>
  <si>
    <t>aid</t>
  </si>
  <si>
    <t>aidic</t>
  </si>
  <si>
    <t>aidig</t>
  </si>
  <si>
    <t>witch</t>
  </si>
  <si>
    <t>witchish</t>
  </si>
  <si>
    <t>witchith</t>
  </si>
  <si>
    <t>ink</t>
  </si>
  <si>
    <t>inkism</t>
  </si>
  <si>
    <t>inkilm</t>
  </si>
  <si>
    <t>ear</t>
  </si>
  <si>
    <t>earist</t>
  </si>
  <si>
    <t>earilt</t>
  </si>
  <si>
    <t>poor</t>
  </si>
  <si>
    <t>poority</t>
  </si>
  <si>
    <t>pooridy</t>
  </si>
  <si>
    <t>treason</t>
  </si>
  <si>
    <t>treasonize</t>
  </si>
  <si>
    <t>treasonime</t>
  </si>
  <si>
    <t>tower</t>
  </si>
  <si>
    <t>towerly</t>
  </si>
  <si>
    <t>towerla</t>
  </si>
  <si>
    <t>shoot</t>
  </si>
  <si>
    <t>shootment</t>
  </si>
  <si>
    <t>shootmant</t>
  </si>
  <si>
    <t>long</t>
  </si>
  <si>
    <t>longness</t>
  </si>
  <si>
    <t>longnels</t>
  </si>
  <si>
    <t>warn</t>
  </si>
  <si>
    <t>warnory</t>
  </si>
  <si>
    <t>warnody</t>
  </si>
  <si>
    <t>class</t>
  </si>
  <si>
    <t>classous</t>
  </si>
  <si>
    <t>classoes</t>
  </si>
  <si>
    <t>Graves</t>
  </si>
  <si>
    <t>sheet</t>
  </si>
  <si>
    <t>sheeter</t>
  </si>
  <si>
    <t>sheetel</t>
  </si>
  <si>
    <t>habit</t>
  </si>
  <si>
    <t>habitic</t>
  </si>
  <si>
    <t>habitig</t>
  </si>
  <si>
    <t>mouth</t>
  </si>
  <si>
    <t>mouthize</t>
  </si>
  <si>
    <t>mouthime</t>
  </si>
  <si>
    <t>flip</t>
  </si>
  <si>
    <t>flipory</t>
  </si>
  <si>
    <t>flipody</t>
  </si>
  <si>
    <t>WELD</t>
  </si>
  <si>
    <t>adoptish</t>
  </si>
  <si>
    <t>ADOPT</t>
  </si>
  <si>
    <t>debtish</t>
  </si>
  <si>
    <t>debtith</t>
  </si>
  <si>
    <t>XuTaft</t>
  </si>
  <si>
    <t>YANK</t>
  </si>
  <si>
    <t>BIND</t>
  </si>
  <si>
    <t>KING</t>
  </si>
  <si>
    <t>BREAK</t>
  </si>
  <si>
    <t>CRITIC</t>
  </si>
  <si>
    <t>AGREE</t>
  </si>
  <si>
    <t>EMPLOY</t>
  </si>
  <si>
    <t>PITCH</t>
  </si>
  <si>
    <t>MEDICAL</t>
  </si>
  <si>
    <t>TILT</t>
  </si>
  <si>
    <t>ZOOM</t>
  </si>
  <si>
    <t>YIELD</t>
  </si>
  <si>
    <t>WINK</t>
  </si>
  <si>
    <t>ACRE</t>
  </si>
  <si>
    <t>BLOOD</t>
  </si>
  <si>
    <t>NORTH</t>
  </si>
  <si>
    <t>VALID</t>
  </si>
  <si>
    <t>BEAR</t>
  </si>
  <si>
    <t>dress</t>
  </si>
  <si>
    <t>SS</t>
  </si>
  <si>
    <t>&amp;countif(K2:K101,S)</t>
  </si>
  <si>
    <t>SL</t>
  </si>
  <si>
    <t>SUblist 1</t>
  </si>
  <si>
    <t>Sublist 2</t>
  </si>
  <si>
    <t>LS</t>
  </si>
  <si>
    <t>S Count</t>
  </si>
  <si>
    <t>Count</t>
  </si>
  <si>
    <t>LL</t>
  </si>
  <si>
    <t>L Count</t>
  </si>
  <si>
    <t>BaseLen</t>
  </si>
  <si>
    <t>WholeLen</t>
  </si>
  <si>
    <t>S Len</t>
  </si>
  <si>
    <t>L Len</t>
  </si>
  <si>
    <t>FS S Count</t>
  </si>
  <si>
    <t>S Av</t>
  </si>
  <si>
    <t>FS L Count</t>
  </si>
  <si>
    <t>L Av</t>
  </si>
  <si>
    <t>FS S Average</t>
  </si>
  <si>
    <t>FS x BF</t>
  </si>
  <si>
    <t>BF x FS</t>
  </si>
  <si>
    <t>FS L Average</t>
  </si>
  <si>
    <t>BF S Count</t>
  </si>
  <si>
    <t>BFL Count</t>
  </si>
  <si>
    <t>BF S Average</t>
  </si>
  <si>
    <t>BF L Average</t>
  </si>
  <si>
    <t>SAME WORD TWIcE</t>
  </si>
  <si>
    <t>REAL WORD</t>
  </si>
  <si>
    <t>COULD BE REAL WORD</t>
  </si>
  <si>
    <t>Looks like Growing</t>
  </si>
  <si>
    <t>Probably irrelevant, but I don't know what this is for</t>
  </si>
  <si>
    <t>growist</t>
  </si>
  <si>
    <t>growilt</t>
  </si>
  <si>
    <t>bearic</t>
  </si>
  <si>
    <t>bearig</t>
  </si>
  <si>
    <t>northize</t>
  </si>
  <si>
    <t>northime</t>
  </si>
  <si>
    <t>blooder</t>
  </si>
  <si>
    <t>bloodel</t>
  </si>
  <si>
    <t>criticance</t>
  </si>
  <si>
    <t xml:space="preserve"> criticance</t>
  </si>
  <si>
    <t>adoptith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</si>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</sst>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366FF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2">
    <xf numFmtId="0" fontId="0" fillId="0" borderId="0"/>
    <xf numFmtId="0" fontId="6" fillId="0" borderId="0"/>
    <xf numFmtId="0" fontId="6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Border="1" applyAlignment="1"/>
    <xf numFmtId="2" fontId="5" fillId="0" borderId="0" xfId="0" applyNumberFormat="1" applyFont="1" applyAlignment="1">
      <alignment vertical="center"/>
    </xf>
    <xf numFmtId="0" fontId="6" fillId="3" borderId="1" xfId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6" fillId="3" borderId="2" xfId="1" applyFill="1" applyBorder="1" applyAlignment="1">
      <alignment horizontal="center"/>
    </xf>
    <xf numFmtId="0" fontId="6" fillId="3" borderId="7" xfId="2" applyFill="1" applyBorder="1" applyAlignment="1">
      <alignment horizontal="center"/>
    </xf>
    <xf numFmtId="0" fontId="6" fillId="3" borderId="1" xfId="2" applyFill="1" applyBorder="1" applyAlignment="1">
      <alignment horizontal="center"/>
    </xf>
    <xf numFmtId="0" fontId="6" fillId="3" borderId="2" xfId="2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3" borderId="0" xfId="2" applyFill="1" applyBorder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0" fontId="6" fillId="4" borderId="0" xfId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6" fillId="4" borderId="0" xfId="2" applyFill="1" applyBorder="1" applyAlignment="1">
      <alignment horizontal="center"/>
    </xf>
    <xf numFmtId="0" fontId="6" fillId="3" borderId="0" xfId="1" applyFill="1" applyBorder="1" applyAlignment="1">
      <alignment horizontal="center"/>
    </xf>
    <xf numFmtId="0" fontId="6" fillId="0" borderId="0" xfId="2" applyFill="1" applyBorder="1" applyAlignment="1">
      <alignment horizontal="center"/>
    </xf>
    <xf numFmtId="0" fontId="6" fillId="0" borderId="0" xfId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6" fillId="5" borderId="2" xfId="2" applyFill="1" applyBorder="1" applyAlignment="1">
      <alignment horizontal="center"/>
    </xf>
    <xf numFmtId="0" fontId="6" fillId="5" borderId="2" xfId="1" applyFill="1" applyBorder="1" applyAlignment="1">
      <alignment horizontal="center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6" fillId="3" borderId="0" xfId="2" applyFill="1" applyBorder="1" applyAlignment="1"/>
    <xf numFmtId="0" fontId="0" fillId="3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6" fillId="0" borderId="7" xfId="2" applyFill="1" applyBorder="1" applyAlignment="1">
      <alignment horizontal="center"/>
    </xf>
    <xf numFmtId="0" fontId="6" fillId="0" borderId="8" xfId="2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6" fillId="5" borderId="0" xfId="2" applyFill="1" applyBorder="1" applyAlignment="1">
      <alignment horizontal="center"/>
    </xf>
    <xf numFmtId="0" fontId="6" fillId="6" borderId="0" xfId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6" fillId="0" borderId="0" xfId="1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6" fillId="6" borderId="0" xfId="2" applyFill="1" applyBorder="1" applyAlignment="1">
      <alignment horizontal="center"/>
    </xf>
    <xf numFmtId="0" fontId="6" fillId="2" borderId="0" xfId="2" applyFill="1" applyBorder="1" applyAlignment="1">
      <alignment horizontal="center"/>
    </xf>
    <xf numFmtId="0" fontId="6" fillId="2" borderId="0" xfId="2" applyFill="1" applyBorder="1" applyAlignment="1"/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6" fillId="6" borderId="10" xfId="2" applyFill="1" applyBorder="1" applyAlignment="1">
      <alignment horizontal="center"/>
    </xf>
    <xf numFmtId="0" fontId="6" fillId="6" borderId="10" xfId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6" fillId="4" borderId="10" xfId="2" applyFill="1" applyBorder="1" applyAlignment="1">
      <alignment horizontal="center"/>
    </xf>
    <xf numFmtId="0" fontId="6" fillId="4" borderId="10" xfId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7" fillId="8" borderId="0" xfId="0" applyFont="1" applyFill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" fillId="3" borderId="0" xfId="1" applyFill="1" applyBorder="1" applyAlignment="1"/>
    <xf numFmtId="0" fontId="8" fillId="0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0" fillId="6" borderId="0" xfId="0" applyFill="1" applyBorder="1" applyAlignment="1"/>
    <xf numFmtId="0" fontId="6" fillId="6" borderId="0" xfId="2" applyFill="1" applyBorder="1" applyAlignment="1"/>
    <xf numFmtId="0" fontId="6" fillId="4" borderId="0" xfId="1" applyFill="1" applyBorder="1" applyAlignment="1"/>
    <xf numFmtId="0" fontId="0" fillId="4" borderId="0" xfId="0" applyFill="1" applyBorder="1" applyAlignment="1"/>
    <xf numFmtId="0" fontId="6" fillId="4" borderId="0" xfId="2" applyFill="1" applyBorder="1" applyAlignment="1"/>
    <xf numFmtId="0" fontId="7" fillId="0" borderId="0" xfId="0" applyFont="1" applyAlignment="1">
      <alignment horizontal="center" vertical="center"/>
    </xf>
    <xf numFmtId="0" fontId="6" fillId="6" borderId="0" xfId="1" applyFill="1" applyBorder="1" applyAlignment="1"/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/>
    </xf>
    <xf numFmtId="0" fontId="6" fillId="3" borderId="1" xfId="1" applyFill="1" applyBorder="1" applyAlignment="1"/>
    <xf numFmtId="0" fontId="0" fillId="3" borderId="2" xfId="0" applyFill="1" applyBorder="1" applyAlignment="1"/>
    <xf numFmtId="2" fontId="5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6" fillId="3" borderId="7" xfId="2" applyFill="1" applyBorder="1" applyAlignment="1"/>
    <xf numFmtId="0" fontId="6" fillId="3" borderId="7" xfId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6" fillId="3" borderId="7" xfId="1" applyFill="1" applyBorder="1" applyAlignment="1"/>
    <xf numFmtId="0" fontId="6" fillId="2" borderId="7" xfId="2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2" borderId="7" xfId="2" applyFill="1" applyBorder="1" applyAlignment="1"/>
    <xf numFmtId="0" fontId="5" fillId="0" borderId="0" xfId="0" applyFont="1" applyBorder="1" applyAlignment="1">
      <alignment horizontal="center" vertical="center"/>
    </xf>
    <xf numFmtId="0" fontId="6" fillId="2" borderId="7" xfId="1" applyFill="1" applyBorder="1" applyAlignment="1">
      <alignment horizontal="center"/>
    </xf>
    <xf numFmtId="0" fontId="6" fillId="2" borderId="7" xfId="1" applyFill="1" applyBorder="1" applyAlignment="1"/>
    <xf numFmtId="0" fontId="7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6" fillId="4" borderId="7" xfId="1" applyFill="1" applyBorder="1" applyAlignment="1">
      <alignment horizontal="center"/>
    </xf>
    <xf numFmtId="0" fontId="6" fillId="4" borderId="7" xfId="1" applyFill="1" applyBorder="1" applyAlignment="1"/>
    <xf numFmtId="0" fontId="0" fillId="6" borderId="7" xfId="0" applyFill="1" applyBorder="1" applyAlignment="1"/>
    <xf numFmtId="0" fontId="6" fillId="4" borderId="7" xfId="2" applyFill="1" applyBorder="1" applyAlignment="1">
      <alignment horizontal="center"/>
    </xf>
    <xf numFmtId="0" fontId="6" fillId="4" borderId="7" xfId="2" applyFill="1" applyBorder="1" applyAlignment="1"/>
    <xf numFmtId="0" fontId="6" fillId="6" borderId="7" xfId="2" applyFill="1" applyBorder="1" applyAlignment="1">
      <alignment horizontal="center"/>
    </xf>
    <xf numFmtId="0" fontId="6" fillId="6" borderId="7" xfId="2" applyFill="1" applyBorder="1" applyAlignment="1"/>
    <xf numFmtId="0" fontId="6" fillId="6" borderId="7" xfId="1" applyFill="1" applyBorder="1" applyAlignment="1">
      <alignment horizontal="center"/>
    </xf>
    <xf numFmtId="0" fontId="6" fillId="6" borderId="7" xfId="1" applyFill="1" applyBorder="1" applyAlignment="1"/>
    <xf numFmtId="0" fontId="6" fillId="6" borderId="9" xfId="2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/>
    </xf>
    <xf numFmtId="0" fontId="6" fillId="6" borderId="9" xfId="2" applyFill="1" applyBorder="1" applyAlignment="1"/>
    <xf numFmtId="0" fontId="0" fillId="6" borderId="10" xfId="0" applyFill="1" applyBorder="1" applyAlignment="1"/>
    <xf numFmtId="2" fontId="0" fillId="0" borderId="3" xfId="0" applyNumberFormat="1" applyBorder="1"/>
    <xf numFmtId="2" fontId="0" fillId="0" borderId="4" xfId="0" applyNumberFormat="1" applyBorder="1"/>
    <xf numFmtId="0" fontId="0" fillId="0" borderId="0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0" xfId="0" applyFill="1" applyBorder="1"/>
    <xf numFmtId="2" fontId="0" fillId="0" borderId="9" xfId="0" applyNumberFormat="1" applyBorder="1"/>
    <xf numFmtId="2" fontId="0" fillId="0" borderId="11" xfId="0" applyNumberFormat="1" applyBorder="1"/>
    <xf numFmtId="0" fontId="0" fillId="9" borderId="0" xfId="0" applyFill="1" applyBorder="1" applyAlignment="1">
      <alignment horizontal="center"/>
    </xf>
    <xf numFmtId="0" fontId="7" fillId="9" borderId="0" xfId="0" applyFont="1" applyFill="1" applyAlignment="1">
      <alignment horizontal="center" vertical="center"/>
    </xf>
    <xf numFmtId="0" fontId="0" fillId="10" borderId="7" xfId="0" applyFill="1" applyBorder="1"/>
    <xf numFmtId="2" fontId="0" fillId="0" borderId="0" xfId="0" applyNumberFormat="1" applyBorder="1"/>
    <xf numFmtId="0" fontId="0" fillId="9" borderId="0" xfId="0" applyFill="1" applyBorder="1"/>
    <xf numFmtId="0" fontId="6" fillId="9" borderId="7" xfId="2" applyFill="1" applyBorder="1" applyAlignment="1">
      <alignment horizontal="center"/>
    </xf>
    <xf numFmtId="0" fontId="6" fillId="9" borderId="0" xfId="2" applyFill="1" applyBorder="1" applyAlignment="1">
      <alignment horizontal="center"/>
    </xf>
    <xf numFmtId="0" fontId="6" fillId="9" borderId="7" xfId="1" applyFill="1" applyBorder="1" applyAlignment="1">
      <alignment horizontal="center"/>
    </xf>
    <xf numFmtId="0" fontId="6" fillId="9" borderId="0" xfId="1" applyFill="1" applyBorder="1" applyAlignment="1">
      <alignment horizontal="center"/>
    </xf>
  </cellXfs>
  <cellStyles count="22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Normal 2" xfId="1"/>
    <cellStyle name="Normal 2 2" xfId="2"/>
    <cellStyle name="Normal 2 3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tabSelected="1" topLeftCell="A17" zoomScale="150" zoomScaleNormal="150" zoomScalePageLayoutView="150" workbookViewId="0">
      <selection activeCell="A64" sqref="A64:XFD64"/>
    </sheetView>
  </sheetViews>
  <sheetFormatPr baseColWidth="10" defaultRowHeight="16" x14ac:dyDescent="0.2"/>
  <cols>
    <col min="1" max="3" width="10.83203125" style="1"/>
    <col min="4" max="4" width="23.33203125" style="1" customWidth="1"/>
    <col min="5" max="5" width="10.83203125" style="1"/>
    <col min="6" max="7" width="10.83203125" style="5"/>
    <col min="8" max="10" width="10.1640625" style="5" customWidth="1"/>
    <col min="11" max="14" width="6" style="5" customWidth="1"/>
    <col min="15" max="15" width="8.83203125" style="5" customWidth="1"/>
    <col min="16" max="16384" width="10.83203125" style="5"/>
  </cols>
  <sheetData>
    <row r="1" spans="1:17" x14ac:dyDescent="0.2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4" t="s">
        <v>11</v>
      </c>
      <c r="N1" s="4" t="s">
        <v>12</v>
      </c>
      <c r="O1" s="3" t="s">
        <v>13</v>
      </c>
    </row>
    <row r="2" spans="1:17" x14ac:dyDescent="0.2">
      <c r="A2" s="12" t="s">
        <v>33</v>
      </c>
      <c r="B2" s="12" t="s">
        <v>34</v>
      </c>
      <c r="C2" s="12" t="s">
        <v>35</v>
      </c>
      <c r="D2" s="12"/>
      <c r="E2" s="1" t="s">
        <v>17</v>
      </c>
      <c r="F2" s="3" t="s">
        <v>33</v>
      </c>
      <c r="G2" s="13" t="s">
        <v>36</v>
      </c>
      <c r="H2" s="3">
        <v>3</v>
      </c>
      <c r="I2" s="3">
        <v>6982</v>
      </c>
      <c r="J2" s="4">
        <v>8.85</v>
      </c>
      <c r="K2" s="4" t="s">
        <v>37</v>
      </c>
      <c r="L2" s="4" t="s">
        <v>38</v>
      </c>
      <c r="M2" s="14">
        <f t="shared" ref="M2:M40" si="0">LEN(A2)</f>
        <v>6</v>
      </c>
      <c r="N2" s="14">
        <f t="shared" ref="N2:N40" si="1">LEN(B2)</f>
        <v>10</v>
      </c>
      <c r="O2" s="15">
        <v>1</v>
      </c>
      <c r="P2" s="16" t="str">
        <f t="shared" ref="P2:P33" si="2">K2&amp;L2</f>
        <v>SL</v>
      </c>
      <c r="Q2" s="16"/>
    </row>
    <row r="3" spans="1:17" x14ac:dyDescent="0.2">
      <c r="A3" s="12" t="s">
        <v>90</v>
      </c>
      <c r="B3" s="12" t="s">
        <v>91</v>
      </c>
      <c r="C3" s="12" t="s">
        <v>92</v>
      </c>
      <c r="D3" s="12"/>
      <c r="E3" s="1" t="s">
        <v>17</v>
      </c>
      <c r="F3" s="3" t="s">
        <v>90</v>
      </c>
      <c r="G3" s="13" t="s">
        <v>36</v>
      </c>
      <c r="H3" s="3">
        <v>5</v>
      </c>
      <c r="I3" s="3">
        <v>429</v>
      </c>
      <c r="J3" s="4">
        <v>6.06</v>
      </c>
      <c r="K3" s="4" t="s">
        <v>37</v>
      </c>
      <c r="L3" s="28" t="s">
        <v>37</v>
      </c>
      <c r="M3" s="14">
        <f t="shared" si="0"/>
        <v>4</v>
      </c>
      <c r="N3" s="14">
        <f t="shared" si="1"/>
        <v>8</v>
      </c>
      <c r="O3" s="15">
        <v>1</v>
      </c>
      <c r="P3" s="16" t="str">
        <f t="shared" si="2"/>
        <v>SS</v>
      </c>
      <c r="Q3" s="16"/>
    </row>
    <row r="4" spans="1:17" x14ac:dyDescent="0.2">
      <c r="A4" s="12" t="s">
        <v>141</v>
      </c>
      <c r="B4" s="12" t="s">
        <v>142</v>
      </c>
      <c r="C4" s="12" t="s">
        <v>143</v>
      </c>
      <c r="D4" s="12"/>
      <c r="E4" s="1" t="s">
        <v>18</v>
      </c>
      <c r="F4" s="3" t="s">
        <v>141</v>
      </c>
      <c r="G4" s="13" t="s">
        <v>36</v>
      </c>
      <c r="H4" s="3">
        <v>3</v>
      </c>
      <c r="I4" s="3">
        <v>523</v>
      </c>
      <c r="J4" s="4">
        <v>6.26</v>
      </c>
      <c r="K4" s="4" t="s">
        <v>37</v>
      </c>
      <c r="L4" s="28" t="s">
        <v>37</v>
      </c>
      <c r="M4" s="14">
        <f t="shared" si="0"/>
        <v>3</v>
      </c>
      <c r="N4" s="14">
        <f t="shared" si="1"/>
        <v>6</v>
      </c>
      <c r="O4" s="15">
        <v>1</v>
      </c>
      <c r="P4" s="16" t="str">
        <f t="shared" si="2"/>
        <v>SS</v>
      </c>
      <c r="Q4" s="16"/>
    </row>
    <row r="5" spans="1:17" x14ac:dyDescent="0.2">
      <c r="A5" s="27" t="s">
        <v>95</v>
      </c>
      <c r="B5" s="26" t="s">
        <v>113</v>
      </c>
      <c r="C5" s="26" t="s">
        <v>114</v>
      </c>
      <c r="D5" s="26"/>
      <c r="E5" s="1" t="s">
        <v>19</v>
      </c>
      <c r="F5" s="42" t="s">
        <v>185</v>
      </c>
      <c r="G5" s="42" t="s">
        <v>186</v>
      </c>
      <c r="H5" s="42">
        <v>2</v>
      </c>
      <c r="I5" s="42">
        <v>912</v>
      </c>
      <c r="J5" s="43">
        <v>6.82</v>
      </c>
      <c r="K5" s="4" t="s">
        <v>37</v>
      </c>
      <c r="L5" s="4" t="s">
        <v>38</v>
      </c>
      <c r="M5" s="14">
        <f t="shared" si="0"/>
        <v>6</v>
      </c>
      <c r="N5" s="14">
        <f t="shared" si="1"/>
        <v>10</v>
      </c>
      <c r="O5" s="15">
        <v>1</v>
      </c>
      <c r="P5" s="16" t="str">
        <f t="shared" si="2"/>
        <v>SL</v>
      </c>
      <c r="Q5" s="16"/>
    </row>
    <row r="6" spans="1:17" x14ac:dyDescent="0.2">
      <c r="A6" s="27" t="s">
        <v>61</v>
      </c>
      <c r="B6" s="26" t="s">
        <v>62</v>
      </c>
      <c r="C6" s="26" t="s">
        <v>63</v>
      </c>
      <c r="D6" s="26"/>
      <c r="E6" s="1" t="s">
        <v>19</v>
      </c>
      <c r="F6" s="53" t="s">
        <v>61</v>
      </c>
      <c r="G6" s="54" t="s">
        <v>232</v>
      </c>
      <c r="H6" s="55">
        <v>5</v>
      </c>
      <c r="I6" s="55">
        <v>66</v>
      </c>
      <c r="J6" s="56">
        <f>LN(I6)</f>
        <v>4.1896547420264252</v>
      </c>
      <c r="K6" s="57" t="s">
        <v>37</v>
      </c>
      <c r="L6" s="58" t="s">
        <v>37</v>
      </c>
      <c r="M6" s="14">
        <f t="shared" si="0"/>
        <v>5</v>
      </c>
      <c r="N6" s="14">
        <f t="shared" si="1"/>
        <v>9</v>
      </c>
      <c r="O6" s="15">
        <v>1</v>
      </c>
      <c r="P6" s="16" t="str">
        <f t="shared" si="2"/>
        <v>SS</v>
      </c>
      <c r="Q6" s="16"/>
    </row>
    <row r="7" spans="1:17" x14ac:dyDescent="0.2">
      <c r="A7" s="63" t="s">
        <v>281</v>
      </c>
      <c r="B7" s="12" t="s">
        <v>282</v>
      </c>
      <c r="C7" s="12" t="s">
        <v>283</v>
      </c>
      <c r="D7" s="12"/>
      <c r="E7" s="1" t="s">
        <v>20</v>
      </c>
      <c r="F7" s="3" t="s">
        <v>281</v>
      </c>
      <c r="G7" s="13" t="s">
        <v>36</v>
      </c>
      <c r="H7" s="3">
        <v>2</v>
      </c>
      <c r="I7" s="3">
        <v>853</v>
      </c>
      <c r="J7" s="4">
        <v>6.75</v>
      </c>
      <c r="K7" s="4" t="s">
        <v>37</v>
      </c>
      <c r="L7" s="4" t="s">
        <v>38</v>
      </c>
      <c r="M7" s="14">
        <f t="shared" si="0"/>
        <v>4</v>
      </c>
      <c r="N7" s="14">
        <f t="shared" si="1"/>
        <v>6</v>
      </c>
      <c r="O7" s="15">
        <v>1</v>
      </c>
      <c r="P7" s="16" t="str">
        <f t="shared" si="2"/>
        <v>SL</v>
      </c>
      <c r="Q7" s="16"/>
    </row>
    <row r="8" spans="1:17" x14ac:dyDescent="0.2">
      <c r="A8" s="27" t="s">
        <v>44</v>
      </c>
      <c r="B8" s="26" t="s">
        <v>64</v>
      </c>
      <c r="C8" s="26" t="s">
        <v>65</v>
      </c>
      <c r="D8" s="26"/>
      <c r="E8" s="1" t="s">
        <v>20</v>
      </c>
      <c r="F8" s="72" t="s">
        <v>44</v>
      </c>
      <c r="G8" s="13" t="s">
        <v>329</v>
      </c>
      <c r="H8" s="72">
        <v>3</v>
      </c>
      <c r="I8" s="72">
        <v>1692</v>
      </c>
      <c r="J8" s="28">
        <v>7.43</v>
      </c>
      <c r="K8" s="4" t="s">
        <v>37</v>
      </c>
      <c r="L8" s="4" t="s">
        <v>38</v>
      </c>
      <c r="M8" s="14">
        <f t="shared" si="0"/>
        <v>6</v>
      </c>
      <c r="N8" s="14">
        <f t="shared" si="1"/>
        <v>8</v>
      </c>
      <c r="O8" s="15">
        <v>1</v>
      </c>
      <c r="P8" s="16" t="str">
        <f t="shared" si="2"/>
        <v>SL</v>
      </c>
      <c r="Q8" s="16"/>
    </row>
    <row r="9" spans="1:17" x14ac:dyDescent="0.2">
      <c r="A9" s="63" t="s">
        <v>242</v>
      </c>
      <c r="B9" s="12" t="s">
        <v>243</v>
      </c>
      <c r="C9" s="12" t="s">
        <v>244</v>
      </c>
      <c r="D9" s="12"/>
      <c r="E9" s="1" t="s">
        <v>20</v>
      </c>
      <c r="F9" s="3" t="s">
        <v>242</v>
      </c>
      <c r="G9" s="13" t="s">
        <v>36</v>
      </c>
      <c r="H9" s="3">
        <v>3</v>
      </c>
      <c r="I9" s="3">
        <v>196</v>
      </c>
      <c r="J9" s="4">
        <v>5.28</v>
      </c>
      <c r="K9" s="4" t="s">
        <v>37</v>
      </c>
      <c r="L9" s="28" t="s">
        <v>37</v>
      </c>
      <c r="M9" s="14">
        <f t="shared" si="0"/>
        <v>3</v>
      </c>
      <c r="N9" s="14">
        <f t="shared" si="1"/>
        <v>5</v>
      </c>
      <c r="O9" s="15">
        <v>1</v>
      </c>
      <c r="P9" s="16" t="str">
        <f t="shared" si="2"/>
        <v>SS</v>
      </c>
      <c r="Q9" s="16"/>
    </row>
    <row r="10" spans="1:17" x14ac:dyDescent="0.2">
      <c r="A10" s="63" t="s">
        <v>196</v>
      </c>
      <c r="B10" s="12" t="s">
        <v>197</v>
      </c>
      <c r="C10" s="12" t="s">
        <v>198</v>
      </c>
      <c r="D10" s="12"/>
      <c r="E10" s="1" t="s">
        <v>21</v>
      </c>
      <c r="F10" s="3" t="s">
        <v>196</v>
      </c>
      <c r="G10" s="13" t="s">
        <v>36</v>
      </c>
      <c r="H10" s="3">
        <v>4</v>
      </c>
      <c r="I10" s="3">
        <v>473</v>
      </c>
      <c r="J10" s="4">
        <v>6.16</v>
      </c>
      <c r="K10" s="4" t="s">
        <v>37</v>
      </c>
      <c r="L10" s="28" t="s">
        <v>37</v>
      </c>
      <c r="M10" s="14">
        <f t="shared" si="0"/>
        <v>3</v>
      </c>
      <c r="N10" s="14">
        <f t="shared" si="1"/>
        <v>6</v>
      </c>
      <c r="O10" s="15">
        <v>1</v>
      </c>
      <c r="P10" s="16" t="str">
        <f t="shared" si="2"/>
        <v>SS</v>
      </c>
      <c r="Q10" s="16"/>
    </row>
    <row r="11" spans="1:17" x14ac:dyDescent="0.2">
      <c r="A11" s="63" t="s">
        <v>199</v>
      </c>
      <c r="B11" s="12" t="s">
        <v>200</v>
      </c>
      <c r="C11" s="12" t="s">
        <v>201</v>
      </c>
      <c r="D11" s="12"/>
      <c r="E11" s="1" t="s">
        <v>22</v>
      </c>
      <c r="F11" s="3" t="s">
        <v>199</v>
      </c>
      <c r="G11" s="13" t="s">
        <v>36</v>
      </c>
      <c r="H11" s="3">
        <v>2</v>
      </c>
      <c r="I11" s="3">
        <v>403</v>
      </c>
      <c r="J11" s="4">
        <v>6</v>
      </c>
      <c r="K11" s="4" t="s">
        <v>37</v>
      </c>
      <c r="L11" s="28" t="s">
        <v>37</v>
      </c>
      <c r="M11" s="14">
        <f t="shared" si="0"/>
        <v>5</v>
      </c>
      <c r="N11" s="14">
        <f t="shared" si="1"/>
        <v>7</v>
      </c>
      <c r="O11" s="15">
        <v>1</v>
      </c>
      <c r="P11" s="16" t="str">
        <f t="shared" si="2"/>
        <v>SS</v>
      </c>
      <c r="Q11" s="16"/>
    </row>
    <row r="12" spans="1:17" x14ac:dyDescent="0.2">
      <c r="A12" s="32" t="s">
        <v>46</v>
      </c>
      <c r="B12" s="26" t="s">
        <v>68</v>
      </c>
      <c r="C12" s="26" t="s">
        <v>69</v>
      </c>
      <c r="D12" s="26"/>
      <c r="E12" s="1" t="s">
        <v>22</v>
      </c>
      <c r="F12" s="153" t="s">
        <v>342</v>
      </c>
      <c r="G12" s="54" t="s">
        <v>232</v>
      </c>
      <c r="H12" s="13">
        <v>3</v>
      </c>
      <c r="I12" s="13">
        <v>129</v>
      </c>
      <c r="J12" s="83">
        <v>4.8600000000000003</v>
      </c>
      <c r="K12" s="4" t="s">
        <v>37</v>
      </c>
      <c r="L12" s="28" t="s">
        <v>37</v>
      </c>
      <c r="M12" s="14">
        <f t="shared" si="0"/>
        <v>4</v>
      </c>
      <c r="N12" s="14">
        <f t="shared" si="1"/>
        <v>6</v>
      </c>
      <c r="O12" s="15">
        <v>1</v>
      </c>
      <c r="P12" s="16" t="str">
        <f t="shared" si="2"/>
        <v>SS</v>
      </c>
      <c r="Q12" s="16"/>
    </row>
    <row r="13" spans="1:17" x14ac:dyDescent="0.2">
      <c r="A13" s="160" t="s">
        <v>99</v>
      </c>
      <c r="B13" s="152" t="s">
        <v>343</v>
      </c>
      <c r="C13" s="152" t="s">
        <v>408</v>
      </c>
      <c r="D13" s="152" t="s">
        <v>393</v>
      </c>
      <c r="E13" s="1" t="s">
        <v>23</v>
      </c>
      <c r="F13" s="42" t="s">
        <v>344</v>
      </c>
      <c r="G13" s="42" t="s">
        <v>186</v>
      </c>
      <c r="H13" s="42">
        <v>4</v>
      </c>
      <c r="I13" s="42">
        <v>1205</v>
      </c>
      <c r="J13" s="43">
        <v>7.09</v>
      </c>
      <c r="K13" s="4" t="s">
        <v>37</v>
      </c>
      <c r="L13" s="4" t="s">
        <v>38</v>
      </c>
      <c r="M13" s="14">
        <f t="shared" si="0"/>
        <v>5</v>
      </c>
      <c r="N13" s="14">
        <f t="shared" si="1"/>
        <v>8</v>
      </c>
      <c r="O13" s="15">
        <v>1</v>
      </c>
      <c r="P13" s="16" t="str">
        <f t="shared" si="2"/>
        <v>SL</v>
      </c>
      <c r="Q13" s="16"/>
    </row>
    <row r="14" spans="1:17" x14ac:dyDescent="0.2">
      <c r="A14" s="63" t="s">
        <v>161</v>
      </c>
      <c r="B14" s="12" t="s">
        <v>162</v>
      </c>
      <c r="C14" s="12" t="s">
        <v>163</v>
      </c>
      <c r="D14" s="12"/>
      <c r="E14" s="1" t="s">
        <v>409</v>
      </c>
      <c r="F14" s="3" t="s">
        <v>161</v>
      </c>
      <c r="G14" s="13" t="s">
        <v>36</v>
      </c>
      <c r="H14" s="3">
        <v>1</v>
      </c>
      <c r="I14" s="3">
        <v>206</v>
      </c>
      <c r="J14" s="4">
        <v>5.33</v>
      </c>
      <c r="K14" s="4" t="s">
        <v>37</v>
      </c>
      <c r="L14" s="28" t="s">
        <v>37</v>
      </c>
      <c r="M14" s="14">
        <f t="shared" si="0"/>
        <v>3</v>
      </c>
      <c r="N14" s="14">
        <f t="shared" si="1"/>
        <v>6</v>
      </c>
      <c r="O14" s="15">
        <v>1</v>
      </c>
      <c r="P14" s="16" t="str">
        <f t="shared" si="2"/>
        <v>SS</v>
      </c>
      <c r="Q14" s="16"/>
    </row>
    <row r="15" spans="1:17" x14ac:dyDescent="0.2">
      <c r="A15" s="63" t="s">
        <v>205</v>
      </c>
      <c r="B15" s="12" t="s">
        <v>206</v>
      </c>
      <c r="C15" s="12" t="s">
        <v>207</v>
      </c>
      <c r="D15" s="12"/>
      <c r="E15" s="1" t="s">
        <v>24</v>
      </c>
      <c r="F15" s="3" t="s">
        <v>205</v>
      </c>
      <c r="G15" s="13" t="s">
        <v>36</v>
      </c>
      <c r="H15" s="3">
        <v>3</v>
      </c>
      <c r="I15" s="3">
        <v>100</v>
      </c>
      <c r="J15" s="4">
        <v>4.6100000000000003</v>
      </c>
      <c r="K15" s="4" t="s">
        <v>37</v>
      </c>
      <c r="L15" s="28" t="s">
        <v>37</v>
      </c>
      <c r="M15" s="14">
        <f t="shared" si="0"/>
        <v>4</v>
      </c>
      <c r="N15" s="14">
        <f t="shared" si="1"/>
        <v>7</v>
      </c>
      <c r="O15" s="15">
        <v>1</v>
      </c>
      <c r="P15" s="16" t="str">
        <f t="shared" si="2"/>
        <v>SS</v>
      </c>
      <c r="Q15" s="16"/>
    </row>
    <row r="16" spans="1:17" x14ac:dyDescent="0.2">
      <c r="A16" s="26" t="s">
        <v>146</v>
      </c>
      <c r="B16" s="26" t="s">
        <v>345</v>
      </c>
      <c r="C16" s="26" t="s">
        <v>346</v>
      </c>
      <c r="D16" s="26"/>
      <c r="E16" s="54" t="s">
        <v>23</v>
      </c>
      <c r="F16" s="85" t="s">
        <v>146</v>
      </c>
      <c r="G16" s="85" t="s">
        <v>232</v>
      </c>
      <c r="H16" s="55">
        <v>4</v>
      </c>
      <c r="I16" s="55">
        <v>656</v>
      </c>
      <c r="J16" s="56">
        <v>6.4861607889440887</v>
      </c>
      <c r="K16" s="16" t="s">
        <v>37</v>
      </c>
      <c r="L16" s="58" t="s">
        <v>37</v>
      </c>
      <c r="M16" s="14">
        <f t="shared" si="0"/>
        <v>4</v>
      </c>
      <c r="N16" s="14">
        <f t="shared" si="1"/>
        <v>7</v>
      </c>
      <c r="O16" s="15">
        <v>1</v>
      </c>
      <c r="P16" s="16" t="str">
        <f t="shared" si="2"/>
        <v>SS</v>
      </c>
      <c r="Q16" s="16"/>
    </row>
    <row r="17" spans="1:17" x14ac:dyDescent="0.2">
      <c r="A17" s="32" t="s">
        <v>48</v>
      </c>
      <c r="B17" s="26" t="s">
        <v>72</v>
      </c>
      <c r="C17" s="26" t="s">
        <v>73</v>
      </c>
      <c r="D17" s="26"/>
      <c r="E17" s="1" t="s">
        <v>24</v>
      </c>
      <c r="F17" s="72" t="s">
        <v>48</v>
      </c>
      <c r="G17" s="13" t="s">
        <v>347</v>
      </c>
      <c r="H17" s="72">
        <v>4</v>
      </c>
      <c r="I17" s="72">
        <v>53</v>
      </c>
      <c r="J17" s="28">
        <v>3.97</v>
      </c>
      <c r="K17" s="4" t="s">
        <v>37</v>
      </c>
      <c r="L17" s="28" t="s">
        <v>37</v>
      </c>
      <c r="M17" s="14">
        <f t="shared" si="0"/>
        <v>5</v>
      </c>
      <c r="N17" s="14">
        <f t="shared" si="1"/>
        <v>8</v>
      </c>
      <c r="O17" s="15">
        <v>1</v>
      </c>
      <c r="P17" s="16" t="str">
        <f t="shared" si="2"/>
        <v>SS</v>
      </c>
      <c r="Q17" s="16"/>
    </row>
    <row r="18" spans="1:17" x14ac:dyDescent="0.2">
      <c r="A18" s="63" t="s">
        <v>164</v>
      </c>
      <c r="B18" s="12" t="s">
        <v>165</v>
      </c>
      <c r="C18" s="12" t="s">
        <v>166</v>
      </c>
      <c r="D18" s="12"/>
      <c r="E18" s="1" t="s">
        <v>25</v>
      </c>
      <c r="F18" s="3" t="s">
        <v>164</v>
      </c>
      <c r="G18" s="13" t="s">
        <v>36</v>
      </c>
      <c r="H18" s="3">
        <v>2</v>
      </c>
      <c r="I18" s="3">
        <v>175</v>
      </c>
      <c r="J18" s="4">
        <v>5.16</v>
      </c>
      <c r="K18" s="4" t="s">
        <v>37</v>
      </c>
      <c r="L18" s="28" t="s">
        <v>37</v>
      </c>
      <c r="M18" s="14">
        <f t="shared" si="0"/>
        <v>3</v>
      </c>
      <c r="N18" s="14">
        <f t="shared" si="1"/>
        <v>6</v>
      </c>
      <c r="O18" s="15">
        <v>1</v>
      </c>
      <c r="P18" s="16" t="str">
        <f t="shared" si="2"/>
        <v>SS</v>
      </c>
      <c r="Q18" s="16"/>
    </row>
    <row r="19" spans="1:17" x14ac:dyDescent="0.2">
      <c r="A19" s="12" t="s">
        <v>167</v>
      </c>
      <c r="B19" s="12" t="s">
        <v>168</v>
      </c>
      <c r="C19" s="12" t="s">
        <v>169</v>
      </c>
      <c r="D19" s="12"/>
      <c r="E19" s="1" t="s">
        <v>26</v>
      </c>
      <c r="F19" s="3" t="s">
        <v>167</v>
      </c>
      <c r="G19" s="13" t="s">
        <v>36</v>
      </c>
      <c r="H19" s="3">
        <v>3</v>
      </c>
      <c r="I19" s="3">
        <v>88</v>
      </c>
      <c r="J19" s="4">
        <v>4.4800000000000004</v>
      </c>
      <c r="K19" s="4" t="s">
        <v>37</v>
      </c>
      <c r="L19" s="28" t="s">
        <v>37</v>
      </c>
      <c r="M19" s="14">
        <f t="shared" si="0"/>
        <v>4</v>
      </c>
      <c r="N19" s="14">
        <f t="shared" si="1"/>
        <v>7</v>
      </c>
      <c r="O19" s="15">
        <v>1</v>
      </c>
      <c r="P19" s="16" t="str">
        <f t="shared" si="2"/>
        <v>SS</v>
      </c>
      <c r="Q19" s="16"/>
    </row>
    <row r="20" spans="1:17" x14ac:dyDescent="0.2">
      <c r="A20" s="12" t="s">
        <v>211</v>
      </c>
      <c r="B20" s="12" t="s">
        <v>212</v>
      </c>
      <c r="C20" s="12" t="s">
        <v>213</v>
      </c>
      <c r="D20" s="12"/>
      <c r="E20" s="1" t="s">
        <v>26</v>
      </c>
      <c r="F20" s="3" t="s">
        <v>211</v>
      </c>
      <c r="G20" s="13" t="s">
        <v>36</v>
      </c>
      <c r="H20" s="3">
        <v>6</v>
      </c>
      <c r="I20" s="3">
        <v>244</v>
      </c>
      <c r="J20" s="4">
        <v>5.5</v>
      </c>
      <c r="K20" s="4" t="s">
        <v>37</v>
      </c>
      <c r="L20" s="28" t="s">
        <v>37</v>
      </c>
      <c r="M20" s="14">
        <f t="shared" si="0"/>
        <v>4</v>
      </c>
      <c r="N20" s="14">
        <f t="shared" si="1"/>
        <v>7</v>
      </c>
      <c r="O20" s="15">
        <v>1</v>
      </c>
      <c r="P20" s="16" t="str">
        <f t="shared" si="2"/>
        <v>SS</v>
      </c>
      <c r="Q20" s="16"/>
    </row>
    <row r="21" spans="1:17" x14ac:dyDescent="0.2">
      <c r="A21" s="63" t="s">
        <v>214</v>
      </c>
      <c r="B21" s="12" t="s">
        <v>215</v>
      </c>
      <c r="C21" s="12" t="s">
        <v>216</v>
      </c>
      <c r="D21" s="12"/>
      <c r="E21" s="1" t="s">
        <v>27</v>
      </c>
      <c r="F21" s="3" t="s">
        <v>214</v>
      </c>
      <c r="G21" s="13" t="s">
        <v>36</v>
      </c>
      <c r="H21" s="3">
        <v>5</v>
      </c>
      <c r="I21" s="3">
        <v>537</v>
      </c>
      <c r="J21" s="4">
        <v>6.29</v>
      </c>
      <c r="K21" s="4" t="s">
        <v>37</v>
      </c>
      <c r="L21" s="28" t="s">
        <v>37</v>
      </c>
      <c r="M21" s="14">
        <f t="shared" si="0"/>
        <v>4</v>
      </c>
      <c r="N21" s="14">
        <f t="shared" si="1"/>
        <v>7</v>
      </c>
      <c r="O21" s="15">
        <v>1</v>
      </c>
      <c r="P21" s="16" t="str">
        <f t="shared" si="2"/>
        <v>SS</v>
      </c>
      <c r="Q21" s="16"/>
    </row>
    <row r="22" spans="1:17" x14ac:dyDescent="0.2">
      <c r="A22" s="63" t="s">
        <v>311</v>
      </c>
      <c r="B22" s="12" t="s">
        <v>312</v>
      </c>
      <c r="C22" s="12" t="s">
        <v>313</v>
      </c>
      <c r="D22" s="12"/>
      <c r="E22" s="1" t="s">
        <v>27</v>
      </c>
      <c r="F22" s="3" t="s">
        <v>311</v>
      </c>
      <c r="G22" s="13" t="s">
        <v>36</v>
      </c>
      <c r="H22" s="3">
        <v>4</v>
      </c>
      <c r="I22" s="3">
        <v>138</v>
      </c>
      <c r="J22" s="4">
        <v>4.93</v>
      </c>
      <c r="K22" s="4" t="s">
        <v>37</v>
      </c>
      <c r="L22" s="28" t="s">
        <v>37</v>
      </c>
      <c r="M22" s="14">
        <f t="shared" si="0"/>
        <v>7</v>
      </c>
      <c r="N22" s="14">
        <f t="shared" si="1"/>
        <v>10</v>
      </c>
      <c r="O22" s="15">
        <v>1</v>
      </c>
      <c r="P22" s="16" t="str">
        <f t="shared" si="2"/>
        <v>SS</v>
      </c>
      <c r="Q22" s="16"/>
    </row>
    <row r="23" spans="1:17" x14ac:dyDescent="0.2">
      <c r="A23" s="32" t="s">
        <v>105</v>
      </c>
      <c r="B23" s="26" t="s">
        <v>133</v>
      </c>
      <c r="C23" s="26" t="s">
        <v>134</v>
      </c>
      <c r="D23" s="26"/>
      <c r="E23" s="1" t="s">
        <v>29</v>
      </c>
      <c r="F23" s="72" t="s">
        <v>105</v>
      </c>
      <c r="G23" s="13" t="s">
        <v>329</v>
      </c>
      <c r="H23" s="72">
        <v>4</v>
      </c>
      <c r="I23" s="72">
        <v>910</v>
      </c>
      <c r="J23" s="28">
        <v>6.81</v>
      </c>
      <c r="K23" s="4" t="s">
        <v>37</v>
      </c>
      <c r="L23" s="4" t="s">
        <v>38</v>
      </c>
      <c r="M23" s="14">
        <f t="shared" si="0"/>
        <v>6</v>
      </c>
      <c r="N23" s="14">
        <f t="shared" si="1"/>
        <v>10</v>
      </c>
      <c r="O23" s="15">
        <v>1</v>
      </c>
      <c r="P23" s="16" t="str">
        <f t="shared" si="2"/>
        <v>SL</v>
      </c>
      <c r="Q23" s="16"/>
    </row>
    <row r="24" spans="1:17" x14ac:dyDescent="0.2">
      <c r="A24" s="63" t="b">
        <v>1</v>
      </c>
      <c r="B24" s="12" t="s">
        <v>178</v>
      </c>
      <c r="C24" s="12" t="s">
        <v>179</v>
      </c>
      <c r="D24" s="12"/>
      <c r="E24" s="1" t="s">
        <v>30</v>
      </c>
      <c r="F24" s="3" t="b">
        <v>1</v>
      </c>
      <c r="G24" s="13" t="s">
        <v>36</v>
      </c>
      <c r="H24" s="3">
        <v>6</v>
      </c>
      <c r="I24" s="3">
        <v>6</v>
      </c>
      <c r="J24" s="4">
        <v>1.79</v>
      </c>
      <c r="K24" s="4" t="s">
        <v>37</v>
      </c>
      <c r="L24" s="28" t="s">
        <v>37</v>
      </c>
      <c r="M24" s="14">
        <f t="shared" si="0"/>
        <v>4</v>
      </c>
      <c r="N24" s="14">
        <f t="shared" si="1"/>
        <v>8</v>
      </c>
      <c r="O24" s="15">
        <v>1</v>
      </c>
      <c r="P24" s="16" t="str">
        <f t="shared" si="2"/>
        <v>SS</v>
      </c>
      <c r="Q24" s="16"/>
    </row>
    <row r="25" spans="1:17" x14ac:dyDescent="0.2">
      <c r="A25" s="32" t="s">
        <v>55</v>
      </c>
      <c r="B25" s="26" t="s">
        <v>86</v>
      </c>
      <c r="C25" s="26" t="s">
        <v>87</v>
      </c>
      <c r="D25" s="26"/>
      <c r="E25" s="1" t="s">
        <v>31</v>
      </c>
      <c r="F25" s="53" t="s">
        <v>348</v>
      </c>
      <c r="G25" s="54" t="s">
        <v>232</v>
      </c>
      <c r="H25" s="13">
        <v>2</v>
      </c>
      <c r="I25" s="13">
        <v>51</v>
      </c>
      <c r="J25" s="83">
        <v>3.93</v>
      </c>
      <c r="K25" s="4" t="s">
        <v>37</v>
      </c>
      <c r="L25" s="28" t="s">
        <v>37</v>
      </c>
      <c r="M25" s="14">
        <f t="shared" si="0"/>
        <v>4</v>
      </c>
      <c r="N25" s="14">
        <f t="shared" si="1"/>
        <v>7</v>
      </c>
      <c r="O25" s="15">
        <v>1</v>
      </c>
      <c r="P25" s="16" t="str">
        <f t="shared" si="2"/>
        <v>SS</v>
      </c>
      <c r="Q25" s="16"/>
    </row>
    <row r="26" spans="1:17" x14ac:dyDescent="0.2">
      <c r="A26" s="32" t="s">
        <v>56</v>
      </c>
      <c r="B26" s="26" t="s">
        <v>88</v>
      </c>
      <c r="C26" s="26" t="s">
        <v>89</v>
      </c>
      <c r="D26" s="26"/>
      <c r="E26" s="1" t="s">
        <v>32</v>
      </c>
      <c r="F26" s="72" t="s">
        <v>56</v>
      </c>
      <c r="G26" s="13" t="s">
        <v>347</v>
      </c>
      <c r="H26" s="72">
        <v>4</v>
      </c>
      <c r="I26" s="72">
        <v>92</v>
      </c>
      <c r="J26" s="28">
        <v>4.5199999999999996</v>
      </c>
      <c r="K26" s="4" t="s">
        <v>37</v>
      </c>
      <c r="L26" s="28" t="s">
        <v>37</v>
      </c>
      <c r="M26" s="14">
        <f t="shared" si="0"/>
        <v>5</v>
      </c>
      <c r="N26" s="14">
        <f t="shared" si="1"/>
        <v>8</v>
      </c>
      <c r="O26" s="15">
        <v>1</v>
      </c>
      <c r="P26" s="16" t="str">
        <f t="shared" si="2"/>
        <v>SS</v>
      </c>
      <c r="Q26" s="16"/>
    </row>
    <row r="27" spans="1:17" x14ac:dyDescent="0.2">
      <c r="A27" s="39" t="s">
        <v>284</v>
      </c>
      <c r="B27" s="39" t="s">
        <v>285</v>
      </c>
      <c r="C27" s="39" t="s">
        <v>286</v>
      </c>
      <c r="D27" s="39"/>
      <c r="E27" s="1" t="s">
        <v>17</v>
      </c>
      <c r="F27" s="86" t="s">
        <v>284</v>
      </c>
      <c r="G27" s="13" t="s">
        <v>36</v>
      </c>
      <c r="H27" s="3">
        <v>12</v>
      </c>
      <c r="I27" s="3">
        <v>841</v>
      </c>
      <c r="J27" s="4">
        <v>6.73</v>
      </c>
      <c r="K27" s="4" t="s">
        <v>38</v>
      </c>
      <c r="L27" s="4" t="s">
        <v>38</v>
      </c>
      <c r="M27" s="14">
        <f t="shared" si="0"/>
        <v>4</v>
      </c>
      <c r="N27" s="14">
        <f t="shared" si="1"/>
        <v>8</v>
      </c>
      <c r="O27" s="15">
        <v>1</v>
      </c>
      <c r="P27" s="16" t="str">
        <f t="shared" si="2"/>
        <v>LL</v>
      </c>
      <c r="Q27" s="16"/>
    </row>
    <row r="28" spans="1:17" x14ac:dyDescent="0.2">
      <c r="A28" s="39" t="s">
        <v>287</v>
      </c>
      <c r="B28" s="39" t="s">
        <v>288</v>
      </c>
      <c r="C28" s="39" t="s">
        <v>289</v>
      </c>
      <c r="D28" s="39"/>
      <c r="E28" s="1" t="s">
        <v>18</v>
      </c>
      <c r="F28" s="3" t="s">
        <v>287</v>
      </c>
      <c r="G28" s="13" t="s">
        <v>36</v>
      </c>
      <c r="H28" s="3">
        <v>9</v>
      </c>
      <c r="I28" s="3">
        <v>1382</v>
      </c>
      <c r="J28" s="4">
        <v>7.23</v>
      </c>
      <c r="K28" s="4" t="s">
        <v>38</v>
      </c>
      <c r="L28" s="4" t="s">
        <v>38</v>
      </c>
      <c r="M28" s="14">
        <f t="shared" si="0"/>
        <v>4</v>
      </c>
      <c r="N28" s="14">
        <f t="shared" si="1"/>
        <v>7</v>
      </c>
      <c r="O28" s="15">
        <v>1</v>
      </c>
      <c r="P28" s="16" t="str">
        <f t="shared" si="2"/>
        <v>LL</v>
      </c>
      <c r="Q28" s="16"/>
    </row>
    <row r="29" spans="1:17" x14ac:dyDescent="0.2">
      <c r="A29" s="39" t="s">
        <v>239</v>
      </c>
      <c r="B29" s="39" t="s">
        <v>240</v>
      </c>
      <c r="C29" s="39" t="s">
        <v>241</v>
      </c>
      <c r="D29" s="39"/>
      <c r="E29" s="1" t="s">
        <v>19</v>
      </c>
      <c r="F29" s="3" t="s">
        <v>239</v>
      </c>
      <c r="G29" s="13" t="s">
        <v>36</v>
      </c>
      <c r="H29" s="3">
        <v>11</v>
      </c>
      <c r="I29" s="3">
        <v>599</v>
      </c>
      <c r="J29" s="4">
        <v>6.4</v>
      </c>
      <c r="K29" s="4" t="s">
        <v>38</v>
      </c>
      <c r="L29" s="28" t="s">
        <v>37</v>
      </c>
      <c r="M29" s="14">
        <f t="shared" si="0"/>
        <v>4</v>
      </c>
      <c r="N29" s="14">
        <f t="shared" si="1"/>
        <v>8</v>
      </c>
      <c r="O29" s="15">
        <v>1</v>
      </c>
      <c r="P29" s="16" t="str">
        <f t="shared" si="2"/>
        <v>LS</v>
      </c>
      <c r="Q29" s="16"/>
    </row>
    <row r="30" spans="1:17" x14ac:dyDescent="0.2">
      <c r="A30" s="39" t="s">
        <v>190</v>
      </c>
      <c r="B30" s="39" t="s">
        <v>191</v>
      </c>
      <c r="C30" s="39" t="s">
        <v>192</v>
      </c>
      <c r="D30" s="39"/>
      <c r="E30" s="1" t="s">
        <v>19</v>
      </c>
      <c r="F30" s="3" t="s">
        <v>190</v>
      </c>
      <c r="G30" s="13" t="s">
        <v>36</v>
      </c>
      <c r="H30" s="3">
        <v>8</v>
      </c>
      <c r="I30" s="3">
        <v>471</v>
      </c>
      <c r="J30" s="4">
        <v>6.15</v>
      </c>
      <c r="K30" s="4" t="s">
        <v>38</v>
      </c>
      <c r="L30" s="28" t="s">
        <v>37</v>
      </c>
      <c r="M30" s="14">
        <f t="shared" si="0"/>
        <v>3</v>
      </c>
      <c r="N30" s="14">
        <f t="shared" si="1"/>
        <v>7</v>
      </c>
      <c r="O30" s="15">
        <v>1</v>
      </c>
      <c r="P30" s="16" t="str">
        <f t="shared" si="2"/>
        <v>LS</v>
      </c>
      <c r="Q30" s="16"/>
    </row>
    <row r="31" spans="1:17" x14ac:dyDescent="0.2">
      <c r="A31" s="62" t="s">
        <v>330</v>
      </c>
      <c r="B31" s="39" t="s">
        <v>331</v>
      </c>
      <c r="C31" s="39" t="s">
        <v>332</v>
      </c>
      <c r="D31" s="39"/>
      <c r="E31" s="1" t="s">
        <v>20</v>
      </c>
      <c r="F31" s="3" t="s">
        <v>330</v>
      </c>
      <c r="G31" s="13" t="s">
        <v>36</v>
      </c>
      <c r="H31" s="3">
        <v>14</v>
      </c>
      <c r="I31" s="3">
        <v>1009</v>
      </c>
      <c r="J31" s="4">
        <v>6.92</v>
      </c>
      <c r="K31" s="4" t="s">
        <v>38</v>
      </c>
      <c r="L31" s="4" t="s">
        <v>38</v>
      </c>
      <c r="M31" s="14">
        <f t="shared" si="0"/>
        <v>5</v>
      </c>
      <c r="N31" s="14">
        <f t="shared" si="1"/>
        <v>7</v>
      </c>
      <c r="O31" s="15">
        <v>1</v>
      </c>
      <c r="P31" s="16" t="str">
        <f t="shared" si="2"/>
        <v>LL</v>
      </c>
      <c r="Q31" s="16"/>
    </row>
    <row r="32" spans="1:17" x14ac:dyDescent="0.2">
      <c r="A32" s="62" t="s">
        <v>293</v>
      </c>
      <c r="B32" s="39" t="s">
        <v>294</v>
      </c>
      <c r="C32" s="39" t="s">
        <v>295</v>
      </c>
      <c r="D32" s="39"/>
      <c r="E32" s="1" t="s">
        <v>21</v>
      </c>
      <c r="F32" s="3" t="s">
        <v>293</v>
      </c>
      <c r="G32" s="13" t="s">
        <v>36</v>
      </c>
      <c r="H32" s="3">
        <v>33</v>
      </c>
      <c r="I32" s="3">
        <v>1501</v>
      </c>
      <c r="J32" s="4">
        <v>7.31</v>
      </c>
      <c r="K32" s="4" t="s">
        <v>38</v>
      </c>
      <c r="L32" s="4" t="s">
        <v>38</v>
      </c>
      <c r="M32" s="14">
        <f t="shared" si="0"/>
        <v>3</v>
      </c>
      <c r="N32" s="14">
        <f t="shared" si="1"/>
        <v>6</v>
      </c>
      <c r="O32" s="15">
        <v>1</v>
      </c>
      <c r="P32" s="16" t="str">
        <f t="shared" si="2"/>
        <v>LL</v>
      </c>
      <c r="Q32" s="16"/>
    </row>
    <row r="33" spans="1:17" x14ac:dyDescent="0.2">
      <c r="A33" s="29" t="s">
        <v>98</v>
      </c>
      <c r="B33" s="30" t="s">
        <v>119</v>
      </c>
      <c r="C33" s="30" t="s">
        <v>120</v>
      </c>
      <c r="D33" s="30"/>
      <c r="E33" s="1" t="s">
        <v>22</v>
      </c>
      <c r="F33" s="82" t="s">
        <v>349</v>
      </c>
      <c r="G33" s="54" t="s">
        <v>232</v>
      </c>
      <c r="H33" s="13">
        <v>14</v>
      </c>
      <c r="I33" s="13">
        <v>451</v>
      </c>
      <c r="J33" s="83">
        <v>6.11</v>
      </c>
      <c r="K33" s="4" t="s">
        <v>38</v>
      </c>
      <c r="L33" s="28" t="s">
        <v>37</v>
      </c>
      <c r="M33" s="14">
        <f t="shared" si="0"/>
        <v>4</v>
      </c>
      <c r="N33" s="14">
        <f t="shared" si="1"/>
        <v>6</v>
      </c>
      <c r="O33" s="15">
        <v>1</v>
      </c>
      <c r="P33" s="16" t="str">
        <f t="shared" si="2"/>
        <v>LS</v>
      </c>
      <c r="Q33" s="16"/>
    </row>
    <row r="34" spans="1:17" x14ac:dyDescent="0.2">
      <c r="A34" s="39" t="s">
        <v>158</v>
      </c>
      <c r="B34" s="39" t="s">
        <v>159</v>
      </c>
      <c r="C34" s="39" t="s">
        <v>160</v>
      </c>
      <c r="D34" s="39"/>
      <c r="E34" s="1" t="s">
        <v>23</v>
      </c>
      <c r="F34" s="3" t="s">
        <v>158</v>
      </c>
      <c r="G34" s="13" t="s">
        <v>36</v>
      </c>
      <c r="H34" s="3">
        <v>17</v>
      </c>
      <c r="I34" s="3">
        <v>652</v>
      </c>
      <c r="J34" s="4">
        <v>6.48</v>
      </c>
      <c r="K34" s="4" t="s">
        <v>38</v>
      </c>
      <c r="L34" s="28" t="s">
        <v>37</v>
      </c>
      <c r="M34" s="14">
        <f t="shared" si="0"/>
        <v>5</v>
      </c>
      <c r="N34" s="14">
        <f t="shared" si="1"/>
        <v>8</v>
      </c>
      <c r="O34" s="15">
        <v>1</v>
      </c>
      <c r="P34" s="16" t="str">
        <f t="shared" ref="P34:P65" si="3">K34&amp;L34</f>
        <v>LS</v>
      </c>
      <c r="Q34" s="16"/>
    </row>
    <row r="35" spans="1:17" x14ac:dyDescent="0.2">
      <c r="A35" s="62" t="s">
        <v>302</v>
      </c>
      <c r="B35" s="39" t="s">
        <v>303</v>
      </c>
      <c r="C35" s="39" t="s">
        <v>304</v>
      </c>
      <c r="D35" s="39"/>
      <c r="E35" s="1" t="s">
        <v>23</v>
      </c>
      <c r="F35" s="3" t="s">
        <v>302</v>
      </c>
      <c r="G35" s="13" t="s">
        <v>36</v>
      </c>
      <c r="H35" s="3">
        <v>12</v>
      </c>
      <c r="I35" s="3">
        <v>290</v>
      </c>
      <c r="J35" s="4">
        <v>5.67</v>
      </c>
      <c r="K35" s="4" t="s">
        <v>38</v>
      </c>
      <c r="L35" s="28" t="s">
        <v>37</v>
      </c>
      <c r="M35" s="14">
        <f t="shared" si="0"/>
        <v>3</v>
      </c>
      <c r="N35" s="14">
        <f t="shared" si="1"/>
        <v>6</v>
      </c>
      <c r="O35" s="15">
        <v>1</v>
      </c>
      <c r="P35" s="16" t="str">
        <f t="shared" si="3"/>
        <v>LS</v>
      </c>
      <c r="Q35" s="16"/>
    </row>
    <row r="36" spans="1:17" x14ac:dyDescent="0.2">
      <c r="A36" s="31" t="s">
        <v>100</v>
      </c>
      <c r="B36" s="30" t="s">
        <v>123</v>
      </c>
      <c r="C36" s="30" t="s">
        <v>124</v>
      </c>
      <c r="D36" s="30"/>
      <c r="E36" s="1" t="s">
        <v>23</v>
      </c>
      <c r="F36" s="42" t="s">
        <v>350</v>
      </c>
      <c r="G36" s="42" t="s">
        <v>186</v>
      </c>
      <c r="H36" s="42">
        <v>11</v>
      </c>
      <c r="I36" s="42">
        <v>2275</v>
      </c>
      <c r="J36" s="43">
        <v>7.73</v>
      </c>
      <c r="K36" s="4" t="s">
        <v>38</v>
      </c>
      <c r="L36" s="4" t="s">
        <v>38</v>
      </c>
      <c r="M36" s="14">
        <f t="shared" si="0"/>
        <v>4</v>
      </c>
      <c r="N36" s="14">
        <f t="shared" si="1"/>
        <v>7</v>
      </c>
      <c r="O36" s="15">
        <v>1</v>
      </c>
      <c r="P36" s="16" t="str">
        <f t="shared" si="3"/>
        <v>LL</v>
      </c>
      <c r="Q36" s="16"/>
    </row>
    <row r="37" spans="1:17" x14ac:dyDescent="0.2">
      <c r="A37" s="62" t="s">
        <v>257</v>
      </c>
      <c r="B37" s="39" t="s">
        <v>258</v>
      </c>
      <c r="C37" s="39" t="s">
        <v>259</v>
      </c>
      <c r="D37" s="39"/>
      <c r="E37" s="1" t="s">
        <v>25</v>
      </c>
      <c r="F37" s="3" t="s">
        <v>257</v>
      </c>
      <c r="G37" s="13" t="s">
        <v>36</v>
      </c>
      <c r="H37" s="3">
        <v>27</v>
      </c>
      <c r="I37" s="3">
        <v>2375</v>
      </c>
      <c r="J37" s="4">
        <v>7.77</v>
      </c>
      <c r="K37" s="4" t="s">
        <v>38</v>
      </c>
      <c r="L37" s="4" t="s">
        <v>38</v>
      </c>
      <c r="M37" s="14">
        <f t="shared" si="0"/>
        <v>3</v>
      </c>
      <c r="N37" s="14">
        <f t="shared" si="1"/>
        <v>6</v>
      </c>
      <c r="O37" s="15">
        <v>1</v>
      </c>
      <c r="P37" s="16" t="str">
        <f t="shared" si="3"/>
        <v>LL</v>
      </c>
      <c r="Q37" s="16"/>
    </row>
    <row r="38" spans="1:17" x14ac:dyDescent="0.2">
      <c r="A38" s="31" t="s">
        <v>102</v>
      </c>
      <c r="B38" s="30" t="s">
        <v>127</v>
      </c>
      <c r="C38" s="30" t="s">
        <v>128</v>
      </c>
      <c r="D38" s="30"/>
      <c r="E38" s="1" t="s">
        <v>26</v>
      </c>
      <c r="F38" s="92" t="s">
        <v>351</v>
      </c>
      <c r="G38" s="54" t="s">
        <v>232</v>
      </c>
      <c r="H38" s="13">
        <v>43</v>
      </c>
      <c r="I38" s="13">
        <v>6366</v>
      </c>
      <c r="J38" s="83">
        <v>8.76</v>
      </c>
      <c r="K38" s="4" t="s">
        <v>38</v>
      </c>
      <c r="L38" s="4" t="s">
        <v>38</v>
      </c>
      <c r="M38" s="14">
        <f t="shared" si="0"/>
        <v>5</v>
      </c>
      <c r="N38" s="14">
        <f t="shared" si="1"/>
        <v>8</v>
      </c>
      <c r="O38" s="15">
        <v>1</v>
      </c>
      <c r="P38" s="16" t="str">
        <f t="shared" si="3"/>
        <v>LL</v>
      </c>
      <c r="Q38" s="16"/>
    </row>
    <row r="39" spans="1:17" x14ac:dyDescent="0.2">
      <c r="A39" s="39" t="s">
        <v>260</v>
      </c>
      <c r="B39" s="39" t="s">
        <v>261</v>
      </c>
      <c r="C39" s="39" t="s">
        <v>262</v>
      </c>
      <c r="D39" s="39"/>
      <c r="E39" s="1" t="s">
        <v>26</v>
      </c>
      <c r="F39" s="3" t="s">
        <v>260</v>
      </c>
      <c r="G39" s="13" t="s">
        <v>36</v>
      </c>
      <c r="H39" s="3">
        <v>14</v>
      </c>
      <c r="I39" s="3">
        <v>3585</v>
      </c>
      <c r="J39" s="4">
        <v>8.18</v>
      </c>
      <c r="K39" s="4" t="s">
        <v>38</v>
      </c>
      <c r="L39" s="4" t="s">
        <v>38</v>
      </c>
      <c r="M39" s="14">
        <f t="shared" si="0"/>
        <v>4</v>
      </c>
      <c r="N39" s="14">
        <f t="shared" si="1"/>
        <v>7</v>
      </c>
      <c r="O39" s="15">
        <v>1</v>
      </c>
      <c r="P39" s="16" t="str">
        <f t="shared" si="3"/>
        <v>LL</v>
      </c>
      <c r="Q39" s="16"/>
    </row>
    <row r="40" spans="1:17" x14ac:dyDescent="0.2">
      <c r="A40" s="157" t="s">
        <v>96</v>
      </c>
      <c r="B40" s="152" t="s">
        <v>402</v>
      </c>
      <c r="C40" s="152" t="s">
        <v>403</v>
      </c>
      <c r="D40" s="152" t="s">
        <v>395</v>
      </c>
      <c r="E40" s="1" t="s">
        <v>20</v>
      </c>
      <c r="F40" s="121" t="s">
        <v>363</v>
      </c>
      <c r="G40" s="121" t="s">
        <v>186</v>
      </c>
      <c r="H40" s="121">
        <v>30</v>
      </c>
      <c r="I40" s="121">
        <v>2541</v>
      </c>
      <c r="J40" s="122">
        <v>7.84</v>
      </c>
      <c r="K40" s="107" t="s">
        <v>38</v>
      </c>
      <c r="L40" s="107" t="s">
        <v>38</v>
      </c>
      <c r="M40" s="108">
        <f t="shared" si="0"/>
        <v>5</v>
      </c>
      <c r="N40" s="108">
        <f t="shared" si="1"/>
        <v>8</v>
      </c>
      <c r="O40" s="109">
        <v>2</v>
      </c>
      <c r="P40" s="16" t="str">
        <f t="shared" si="3"/>
        <v>LL</v>
      </c>
      <c r="Q40" s="16"/>
    </row>
    <row r="41" spans="1:17" x14ac:dyDescent="0.2">
      <c r="A41" s="62" t="s">
        <v>336</v>
      </c>
      <c r="B41" s="39" t="s">
        <v>337</v>
      </c>
      <c r="C41" s="39" t="s">
        <v>338</v>
      </c>
      <c r="D41" s="39"/>
      <c r="E41" s="1" t="s">
        <v>27</v>
      </c>
      <c r="F41" s="42" t="s">
        <v>352</v>
      </c>
      <c r="G41" s="42" t="s">
        <v>186</v>
      </c>
      <c r="H41" s="42">
        <v>11</v>
      </c>
      <c r="I41" s="42">
        <v>2720</v>
      </c>
      <c r="J41" s="43">
        <v>7.91</v>
      </c>
      <c r="K41" s="4" t="s">
        <v>38</v>
      </c>
      <c r="L41" s="4" t="s">
        <v>38</v>
      </c>
      <c r="M41" s="14">
        <f>LEN(A79)</f>
        <v>6</v>
      </c>
      <c r="N41" s="14">
        <f>LEN(B79)</f>
        <v>11</v>
      </c>
      <c r="O41" s="15">
        <v>1</v>
      </c>
      <c r="P41" s="16" t="str">
        <f t="shared" si="3"/>
        <v>LL</v>
      </c>
      <c r="Q41" s="16"/>
    </row>
    <row r="42" spans="1:17" x14ac:dyDescent="0.2">
      <c r="A42" s="29" t="s">
        <v>104</v>
      </c>
      <c r="B42" s="30" t="s">
        <v>131</v>
      </c>
      <c r="C42" s="30" t="s">
        <v>132</v>
      </c>
      <c r="D42" s="30"/>
      <c r="E42" s="1" t="s">
        <v>27</v>
      </c>
      <c r="F42" s="3" t="s">
        <v>336</v>
      </c>
      <c r="G42" s="13" t="s">
        <v>36</v>
      </c>
      <c r="H42" s="3">
        <v>18</v>
      </c>
      <c r="I42" s="3">
        <v>2866</v>
      </c>
      <c r="J42" s="4">
        <v>7.96</v>
      </c>
      <c r="K42" s="4" t="s">
        <v>38</v>
      </c>
      <c r="L42" s="4" t="s">
        <v>38</v>
      </c>
      <c r="M42" s="14">
        <f t="shared" ref="M42:M79" si="4">LEN(A41)</f>
        <v>5</v>
      </c>
      <c r="N42" s="14">
        <f t="shared" ref="N42:N79" si="5">LEN(B41)</f>
        <v>8</v>
      </c>
      <c r="O42" s="15">
        <v>1</v>
      </c>
      <c r="P42" s="16" t="str">
        <f t="shared" si="3"/>
        <v>LL</v>
      </c>
      <c r="Q42" s="16"/>
    </row>
    <row r="43" spans="1:17" x14ac:dyDescent="0.2">
      <c r="A43" s="52" t="s">
        <v>217</v>
      </c>
      <c r="B43" s="39" t="s">
        <v>218</v>
      </c>
      <c r="C43" s="39" t="s">
        <v>219</v>
      </c>
      <c r="D43" s="39"/>
      <c r="E43" s="1" t="s">
        <v>28</v>
      </c>
      <c r="F43" s="92" t="s">
        <v>353</v>
      </c>
      <c r="G43" s="54" t="s">
        <v>232</v>
      </c>
      <c r="H43" s="13">
        <v>9</v>
      </c>
      <c r="I43" s="13">
        <v>4745</v>
      </c>
      <c r="J43" s="83">
        <v>8.4600000000000009</v>
      </c>
      <c r="K43" s="4" t="s">
        <v>38</v>
      </c>
      <c r="L43" s="4" t="s">
        <v>38</v>
      </c>
      <c r="M43" s="14">
        <f t="shared" si="4"/>
        <v>5</v>
      </c>
      <c r="N43" s="14">
        <f t="shared" si="5"/>
        <v>7</v>
      </c>
      <c r="O43" s="15">
        <v>1</v>
      </c>
      <c r="P43" s="16" t="str">
        <f t="shared" si="3"/>
        <v>LL</v>
      </c>
      <c r="Q43" s="16"/>
    </row>
    <row r="44" spans="1:17" x14ac:dyDescent="0.2">
      <c r="A44" s="52" t="s">
        <v>220</v>
      </c>
      <c r="B44" s="39" t="s">
        <v>221</v>
      </c>
      <c r="C44" s="39" t="s">
        <v>222</v>
      </c>
      <c r="D44" s="39"/>
      <c r="E44" s="1" t="s">
        <v>28</v>
      </c>
      <c r="F44" s="3" t="s">
        <v>217</v>
      </c>
      <c r="G44" s="13" t="s">
        <v>36</v>
      </c>
      <c r="H44" s="3">
        <v>16</v>
      </c>
      <c r="I44" s="3">
        <v>912</v>
      </c>
      <c r="J44" s="4">
        <v>6.82</v>
      </c>
      <c r="K44" s="4" t="s">
        <v>38</v>
      </c>
      <c r="L44" s="4" t="s">
        <v>38</v>
      </c>
      <c r="M44" s="14">
        <f t="shared" si="4"/>
        <v>3</v>
      </c>
      <c r="N44" s="14">
        <f t="shared" si="5"/>
        <v>5</v>
      </c>
      <c r="O44" s="15">
        <v>1</v>
      </c>
      <c r="P44" s="16" t="str">
        <f t="shared" si="3"/>
        <v>LL</v>
      </c>
      <c r="Q44" s="16"/>
    </row>
    <row r="45" spans="1:17" x14ac:dyDescent="0.2">
      <c r="A45" s="52" t="s">
        <v>269</v>
      </c>
      <c r="B45" s="39" t="s">
        <v>270</v>
      </c>
      <c r="C45" s="39" t="s">
        <v>271</v>
      </c>
      <c r="D45" s="39"/>
      <c r="E45" s="1" t="s">
        <v>29</v>
      </c>
      <c r="F45" s="3" t="s">
        <v>220</v>
      </c>
      <c r="G45" s="13" t="s">
        <v>36</v>
      </c>
      <c r="H45" s="3">
        <v>10</v>
      </c>
      <c r="I45" s="3">
        <v>5883</v>
      </c>
      <c r="J45" s="4">
        <v>8.68</v>
      </c>
      <c r="K45" s="4" t="s">
        <v>38</v>
      </c>
      <c r="L45" s="4" t="s">
        <v>38</v>
      </c>
      <c r="M45" s="14">
        <f t="shared" si="4"/>
        <v>3</v>
      </c>
      <c r="N45" s="14">
        <f t="shared" si="5"/>
        <v>7</v>
      </c>
      <c r="O45" s="15">
        <v>1</v>
      </c>
      <c r="P45" s="16" t="str">
        <f t="shared" si="3"/>
        <v>LL</v>
      </c>
      <c r="Q45" s="16"/>
    </row>
    <row r="46" spans="1:17" x14ac:dyDescent="0.2">
      <c r="A46" s="29" t="s">
        <v>106</v>
      </c>
      <c r="B46" s="30" t="s">
        <v>135</v>
      </c>
      <c r="C46" s="30" t="s">
        <v>136</v>
      </c>
      <c r="D46" s="30"/>
      <c r="E46" s="1" t="s">
        <v>29</v>
      </c>
      <c r="F46" s="3" t="s">
        <v>269</v>
      </c>
      <c r="G46" s="13" t="s">
        <v>36</v>
      </c>
      <c r="H46" s="3">
        <v>43</v>
      </c>
      <c r="I46" s="3">
        <v>10035</v>
      </c>
      <c r="J46" s="4">
        <v>9.2100000000000009</v>
      </c>
      <c r="K46" s="4" t="s">
        <v>38</v>
      </c>
      <c r="L46" s="4" t="s">
        <v>38</v>
      </c>
      <c r="M46" s="14">
        <f t="shared" si="4"/>
        <v>4</v>
      </c>
      <c r="N46" s="14">
        <f t="shared" si="5"/>
        <v>8</v>
      </c>
      <c r="O46" s="15">
        <v>1</v>
      </c>
      <c r="P46" s="16" t="str">
        <f t="shared" si="3"/>
        <v>LL</v>
      </c>
      <c r="Q46" s="16"/>
    </row>
    <row r="47" spans="1:17" x14ac:dyDescent="0.2">
      <c r="A47" s="62" t="s">
        <v>272</v>
      </c>
      <c r="B47" s="39" t="s">
        <v>273</v>
      </c>
      <c r="C47" s="39" t="s">
        <v>274</v>
      </c>
      <c r="D47" s="39"/>
      <c r="E47" s="1" t="s">
        <v>30</v>
      </c>
      <c r="F47" s="42" t="s">
        <v>354</v>
      </c>
      <c r="G47" s="42" t="s">
        <v>186</v>
      </c>
      <c r="H47" s="42">
        <v>12</v>
      </c>
      <c r="I47" s="42">
        <v>4622</v>
      </c>
      <c r="J47" s="43">
        <v>8.44</v>
      </c>
      <c r="K47" s="4" t="s">
        <v>38</v>
      </c>
      <c r="L47" s="4" t="s">
        <v>38</v>
      </c>
      <c r="M47" s="14">
        <f t="shared" si="4"/>
        <v>6</v>
      </c>
      <c r="N47" s="14">
        <f t="shared" si="5"/>
        <v>10</v>
      </c>
      <c r="O47" s="15">
        <v>1</v>
      </c>
      <c r="P47" s="16" t="str">
        <f t="shared" si="3"/>
        <v>LL</v>
      </c>
      <c r="Q47" s="16"/>
    </row>
    <row r="48" spans="1:17" x14ac:dyDescent="0.2">
      <c r="A48" s="62" t="s">
        <v>339</v>
      </c>
      <c r="B48" s="39" t="s">
        <v>340</v>
      </c>
      <c r="C48" s="39" t="s">
        <v>341</v>
      </c>
      <c r="D48" s="39"/>
      <c r="E48" s="1" t="s">
        <v>30</v>
      </c>
      <c r="F48" s="3" t="s">
        <v>272</v>
      </c>
      <c r="G48" s="13" t="s">
        <v>36</v>
      </c>
      <c r="H48" s="3">
        <v>88</v>
      </c>
      <c r="I48" s="3">
        <v>7277</v>
      </c>
      <c r="J48" s="4">
        <v>8.89</v>
      </c>
      <c r="K48" s="4" t="s">
        <v>38</v>
      </c>
      <c r="L48" s="4" t="s">
        <v>38</v>
      </c>
      <c r="M48" s="14">
        <f t="shared" si="4"/>
        <v>4</v>
      </c>
      <c r="N48" s="14">
        <f t="shared" si="5"/>
        <v>8</v>
      </c>
      <c r="O48" s="15">
        <v>1</v>
      </c>
      <c r="P48" s="16" t="str">
        <f t="shared" si="3"/>
        <v>LL</v>
      </c>
      <c r="Q48" s="16"/>
    </row>
    <row r="49" spans="1:17" x14ac:dyDescent="0.2">
      <c r="A49" s="29" t="s">
        <v>107</v>
      </c>
      <c r="B49" s="30" t="s">
        <v>137</v>
      </c>
      <c r="C49" s="30" t="s">
        <v>138</v>
      </c>
      <c r="D49" s="30"/>
      <c r="E49" s="1" t="s">
        <v>31</v>
      </c>
      <c r="F49" s="3" t="s">
        <v>339</v>
      </c>
      <c r="G49" s="13" t="s">
        <v>36</v>
      </c>
      <c r="H49" s="3">
        <v>10</v>
      </c>
      <c r="I49" s="3">
        <v>184</v>
      </c>
      <c r="J49" s="4">
        <v>5.21</v>
      </c>
      <c r="K49" s="4" t="s">
        <v>38</v>
      </c>
      <c r="L49" s="28" t="s">
        <v>37</v>
      </c>
      <c r="M49" s="14">
        <f t="shared" si="4"/>
        <v>4</v>
      </c>
      <c r="N49" s="14">
        <f t="shared" si="5"/>
        <v>7</v>
      </c>
      <c r="O49" s="15">
        <v>1</v>
      </c>
      <c r="P49" s="16" t="str">
        <f t="shared" si="3"/>
        <v>LS</v>
      </c>
      <c r="Q49" s="16"/>
    </row>
    <row r="50" spans="1:17" x14ac:dyDescent="0.2">
      <c r="A50" s="158" t="s">
        <v>108</v>
      </c>
      <c r="B50" s="152" t="s">
        <v>139</v>
      </c>
      <c r="C50" s="152" t="s">
        <v>140</v>
      </c>
      <c r="D50" s="152" t="s">
        <v>394</v>
      </c>
      <c r="E50" s="1" t="s">
        <v>31</v>
      </c>
      <c r="F50" s="82" t="s">
        <v>355</v>
      </c>
      <c r="G50" s="54" t="s">
        <v>232</v>
      </c>
      <c r="H50" s="13">
        <v>10</v>
      </c>
      <c r="I50" s="13">
        <v>610</v>
      </c>
      <c r="J50" s="83">
        <v>6.41</v>
      </c>
      <c r="K50" s="4" t="s">
        <v>38</v>
      </c>
      <c r="L50" s="28" t="s">
        <v>37</v>
      </c>
      <c r="M50" s="14">
        <f t="shared" si="4"/>
        <v>5</v>
      </c>
      <c r="N50" s="14">
        <f t="shared" si="5"/>
        <v>8</v>
      </c>
      <c r="O50" s="15">
        <v>1</v>
      </c>
      <c r="P50" s="16" t="str">
        <f t="shared" si="3"/>
        <v>LS</v>
      </c>
      <c r="Q50" s="16"/>
    </row>
    <row r="51" spans="1:17" ht="17" thickBot="1" x14ac:dyDescent="0.25">
      <c r="A51" s="62" t="s">
        <v>278</v>
      </c>
      <c r="B51" s="39" t="s">
        <v>279</v>
      </c>
      <c r="C51" s="39" t="s">
        <v>280</v>
      </c>
      <c r="D51" s="39"/>
      <c r="E51" s="1" t="s">
        <v>32</v>
      </c>
      <c r="F51" s="72" t="s">
        <v>108</v>
      </c>
      <c r="G51" s="13" t="s">
        <v>329</v>
      </c>
      <c r="H51" s="72">
        <v>13</v>
      </c>
      <c r="I51" s="72">
        <v>1102</v>
      </c>
      <c r="J51" s="28">
        <v>7</v>
      </c>
      <c r="K51" s="4" t="s">
        <v>38</v>
      </c>
      <c r="L51" s="4" t="s">
        <v>38</v>
      </c>
      <c r="M51" s="14">
        <f t="shared" si="4"/>
        <v>4</v>
      </c>
      <c r="N51" s="14">
        <f t="shared" si="5"/>
        <v>7</v>
      </c>
      <c r="O51" s="15">
        <v>1</v>
      </c>
      <c r="P51" s="16" t="str">
        <f t="shared" si="3"/>
        <v>LL</v>
      </c>
      <c r="Q51" s="16"/>
    </row>
    <row r="52" spans="1:17" ht="17" thickBot="1" x14ac:dyDescent="0.25">
      <c r="A52" s="19" t="s">
        <v>41</v>
      </c>
      <c r="B52" s="25" t="s">
        <v>57</v>
      </c>
      <c r="C52" s="25" t="s">
        <v>58</v>
      </c>
      <c r="D52" s="25"/>
      <c r="E52" s="1" t="s">
        <v>32</v>
      </c>
      <c r="F52" s="3" t="s">
        <v>278</v>
      </c>
      <c r="G52" s="13" t="s">
        <v>36</v>
      </c>
      <c r="H52" s="3">
        <v>11</v>
      </c>
      <c r="I52" s="3">
        <v>1324</v>
      </c>
      <c r="J52" s="4">
        <v>7.19</v>
      </c>
      <c r="K52" s="4" t="s">
        <v>38</v>
      </c>
      <c r="L52" s="4" t="s">
        <v>38</v>
      </c>
      <c r="M52" s="14">
        <f t="shared" si="4"/>
        <v>6</v>
      </c>
      <c r="N52" s="14">
        <f t="shared" si="5"/>
        <v>9</v>
      </c>
      <c r="O52" s="15">
        <v>1</v>
      </c>
      <c r="P52" s="16" t="str">
        <f t="shared" si="3"/>
        <v>LL</v>
      </c>
      <c r="Q52" s="16"/>
    </row>
    <row r="53" spans="1:17" x14ac:dyDescent="0.2">
      <c r="A53" s="22" t="s">
        <v>94</v>
      </c>
      <c r="B53" s="26" t="s">
        <v>111</v>
      </c>
      <c r="C53" s="26" t="s">
        <v>112</v>
      </c>
      <c r="D53" s="26"/>
      <c r="E53" s="8" t="s">
        <v>17</v>
      </c>
      <c r="F53" s="94" t="s">
        <v>41</v>
      </c>
      <c r="G53" s="95" t="s">
        <v>347</v>
      </c>
      <c r="H53" s="94">
        <v>4</v>
      </c>
      <c r="I53" s="94">
        <v>307</v>
      </c>
      <c r="J53" s="96">
        <v>5.73</v>
      </c>
      <c r="K53" s="97" t="s">
        <v>37</v>
      </c>
      <c r="L53" s="96" t="s">
        <v>37</v>
      </c>
      <c r="M53" s="98">
        <f t="shared" si="4"/>
        <v>6</v>
      </c>
      <c r="N53" s="98">
        <f t="shared" si="5"/>
        <v>10</v>
      </c>
      <c r="O53" s="99">
        <v>2</v>
      </c>
      <c r="P53" s="16" t="str">
        <f t="shared" si="3"/>
        <v>SS</v>
      </c>
      <c r="Q53" s="16"/>
    </row>
    <row r="54" spans="1:17" x14ac:dyDescent="0.2">
      <c r="A54" s="111" t="s">
        <v>42</v>
      </c>
      <c r="B54" s="26" t="s">
        <v>59</v>
      </c>
      <c r="C54" s="26" t="s">
        <v>60</v>
      </c>
      <c r="D54" s="26"/>
      <c r="E54" s="1" t="s">
        <v>18</v>
      </c>
      <c r="F54" s="103" t="s">
        <v>356</v>
      </c>
      <c r="G54" s="104" t="s">
        <v>232</v>
      </c>
      <c r="H54" s="105">
        <v>3</v>
      </c>
      <c r="I54" s="105">
        <v>1323</v>
      </c>
      <c r="J54" s="106">
        <v>7.19</v>
      </c>
      <c r="K54" s="107" t="s">
        <v>37</v>
      </c>
      <c r="L54" s="107" t="s">
        <v>38</v>
      </c>
      <c r="M54" s="108">
        <f t="shared" si="4"/>
        <v>7</v>
      </c>
      <c r="N54" s="108">
        <f t="shared" si="5"/>
        <v>10</v>
      </c>
      <c r="O54" s="109">
        <v>2</v>
      </c>
      <c r="P54" s="16" t="str">
        <f t="shared" si="3"/>
        <v>SL</v>
      </c>
      <c r="Q54" s="16"/>
    </row>
    <row r="55" spans="1:17" x14ac:dyDescent="0.2">
      <c r="A55" s="115" t="s">
        <v>193</v>
      </c>
      <c r="B55" s="12" t="s">
        <v>194</v>
      </c>
      <c r="C55" s="12" t="s">
        <v>195</v>
      </c>
      <c r="D55" s="12"/>
      <c r="E55" s="1" t="s">
        <v>18</v>
      </c>
      <c r="F55" s="112" t="s">
        <v>357</v>
      </c>
      <c r="G55" s="104" t="s">
        <v>232</v>
      </c>
      <c r="H55" s="105">
        <v>3</v>
      </c>
      <c r="I55" s="105">
        <v>328</v>
      </c>
      <c r="J55" s="106">
        <v>5.79</v>
      </c>
      <c r="K55" s="107" t="s">
        <v>37</v>
      </c>
      <c r="L55" s="113" t="s">
        <v>37</v>
      </c>
      <c r="M55" s="108">
        <f t="shared" si="4"/>
        <v>4</v>
      </c>
      <c r="N55" s="108">
        <f t="shared" si="5"/>
        <v>7</v>
      </c>
      <c r="O55" s="109">
        <v>2</v>
      </c>
      <c r="P55" s="16" t="str">
        <f t="shared" si="3"/>
        <v>SS</v>
      </c>
      <c r="Q55" s="16"/>
    </row>
    <row r="56" spans="1:17" x14ac:dyDescent="0.2">
      <c r="A56" s="115" t="s">
        <v>153</v>
      </c>
      <c r="B56" s="12" t="s">
        <v>154</v>
      </c>
      <c r="C56" s="12" t="s">
        <v>155</v>
      </c>
      <c r="D56" s="12"/>
      <c r="E56" s="1" t="s">
        <v>20</v>
      </c>
      <c r="F56" s="116" t="s">
        <v>193</v>
      </c>
      <c r="G56" s="105" t="s">
        <v>36</v>
      </c>
      <c r="H56" s="116">
        <v>1</v>
      </c>
      <c r="I56" s="116">
        <v>143</v>
      </c>
      <c r="J56" s="107">
        <v>4.96</v>
      </c>
      <c r="K56" s="107" t="s">
        <v>37</v>
      </c>
      <c r="L56" s="113" t="s">
        <v>37</v>
      </c>
      <c r="M56" s="108">
        <f t="shared" si="4"/>
        <v>6</v>
      </c>
      <c r="N56" s="108">
        <f t="shared" si="5"/>
        <v>8</v>
      </c>
      <c r="O56" s="109">
        <v>2</v>
      </c>
      <c r="P56" s="16" t="str">
        <f t="shared" si="3"/>
        <v>SS</v>
      </c>
      <c r="Q56" s="16"/>
    </row>
    <row r="57" spans="1:17" x14ac:dyDescent="0.2">
      <c r="A57" s="111" t="s">
        <v>45</v>
      </c>
      <c r="B57" s="26" t="s">
        <v>66</v>
      </c>
      <c r="C57" s="26" t="s">
        <v>67</v>
      </c>
      <c r="D57" s="26"/>
      <c r="E57" s="1" t="s">
        <v>21</v>
      </c>
      <c r="F57" s="116" t="s">
        <v>153</v>
      </c>
      <c r="G57" s="105" t="s">
        <v>36</v>
      </c>
      <c r="H57" s="116">
        <v>2</v>
      </c>
      <c r="I57" s="116">
        <v>57</v>
      </c>
      <c r="J57" s="107">
        <v>4.04</v>
      </c>
      <c r="K57" s="107" t="s">
        <v>37</v>
      </c>
      <c r="L57" s="113" t="s">
        <v>37</v>
      </c>
      <c r="M57" s="108">
        <f t="shared" si="4"/>
        <v>3</v>
      </c>
      <c r="N57" s="108">
        <f t="shared" si="5"/>
        <v>6</v>
      </c>
      <c r="O57" s="109">
        <v>2</v>
      </c>
      <c r="P57" s="16" t="str">
        <f t="shared" si="3"/>
        <v>SS</v>
      </c>
      <c r="Q57" s="16"/>
    </row>
    <row r="58" spans="1:17" x14ac:dyDescent="0.2">
      <c r="A58" s="115" t="s">
        <v>296</v>
      </c>
      <c r="B58" s="12" t="s">
        <v>297</v>
      </c>
      <c r="C58" s="12" t="s">
        <v>298</v>
      </c>
      <c r="D58" s="12"/>
      <c r="E58" s="1" t="s">
        <v>21</v>
      </c>
      <c r="F58" s="112" t="s">
        <v>358</v>
      </c>
      <c r="G58" s="104" t="s">
        <v>232</v>
      </c>
      <c r="H58" s="105">
        <v>2</v>
      </c>
      <c r="I58" s="105">
        <v>34</v>
      </c>
      <c r="J58" s="106">
        <v>3.53</v>
      </c>
      <c r="K58" s="107" t="s">
        <v>37</v>
      </c>
      <c r="L58" s="113" t="s">
        <v>37</v>
      </c>
      <c r="M58" s="108">
        <f t="shared" si="4"/>
        <v>4</v>
      </c>
      <c r="N58" s="108">
        <f t="shared" si="5"/>
        <v>7</v>
      </c>
      <c r="O58" s="109">
        <v>2</v>
      </c>
      <c r="P58" s="16" t="str">
        <f t="shared" si="3"/>
        <v>SS</v>
      </c>
      <c r="Q58" s="16"/>
    </row>
    <row r="59" spans="1:17" x14ac:dyDescent="0.2">
      <c r="A59" s="115" t="s">
        <v>248</v>
      </c>
      <c r="B59" s="12" t="s">
        <v>249</v>
      </c>
      <c r="C59" s="12" t="s">
        <v>250</v>
      </c>
      <c r="D59" s="12"/>
      <c r="E59" s="1" t="s">
        <v>22</v>
      </c>
      <c r="F59" s="116" t="s">
        <v>296</v>
      </c>
      <c r="G59" s="105" t="s">
        <v>36</v>
      </c>
      <c r="H59" s="116">
        <v>4</v>
      </c>
      <c r="I59" s="116">
        <v>1159</v>
      </c>
      <c r="J59" s="107">
        <v>7.06</v>
      </c>
      <c r="K59" s="107" t="s">
        <v>37</v>
      </c>
      <c r="L59" s="107" t="s">
        <v>38</v>
      </c>
      <c r="M59" s="108">
        <f t="shared" si="4"/>
        <v>3</v>
      </c>
      <c r="N59" s="108">
        <f t="shared" si="5"/>
        <v>5</v>
      </c>
      <c r="O59" s="109">
        <v>2</v>
      </c>
      <c r="P59" s="16" t="str">
        <f t="shared" si="3"/>
        <v>SL</v>
      </c>
      <c r="Q59" s="16"/>
    </row>
    <row r="60" spans="1:17" x14ac:dyDescent="0.2">
      <c r="A60" s="22" t="s">
        <v>47</v>
      </c>
      <c r="B60" s="26" t="s">
        <v>70</v>
      </c>
      <c r="C60" s="26" t="s">
        <v>71</v>
      </c>
      <c r="D60" s="26"/>
      <c r="E60" s="1" t="s">
        <v>22</v>
      </c>
      <c r="F60" s="116" t="s">
        <v>248</v>
      </c>
      <c r="G60" s="105" t="s">
        <v>36</v>
      </c>
      <c r="H60" s="116">
        <v>3</v>
      </c>
      <c r="I60" s="116">
        <v>211</v>
      </c>
      <c r="J60" s="107">
        <v>5.35</v>
      </c>
      <c r="K60" s="107" t="s">
        <v>37</v>
      </c>
      <c r="L60" s="113" t="s">
        <v>37</v>
      </c>
      <c r="M60" s="108">
        <f t="shared" si="4"/>
        <v>4</v>
      </c>
      <c r="N60" s="108">
        <f t="shared" si="5"/>
        <v>6</v>
      </c>
      <c r="O60" s="109">
        <v>2</v>
      </c>
      <c r="P60" s="16" t="str">
        <f t="shared" si="3"/>
        <v>SS</v>
      </c>
      <c r="Q60" s="16"/>
    </row>
    <row r="61" spans="1:17" x14ac:dyDescent="0.2">
      <c r="A61" s="115" t="s">
        <v>208</v>
      </c>
      <c r="B61" s="12" t="s">
        <v>209</v>
      </c>
      <c r="C61" s="12" t="s">
        <v>210</v>
      </c>
      <c r="D61" s="12"/>
      <c r="E61" s="1" t="s">
        <v>23</v>
      </c>
      <c r="F61" s="118" t="s">
        <v>47</v>
      </c>
      <c r="G61" s="105" t="s">
        <v>347</v>
      </c>
      <c r="H61" s="118">
        <v>4</v>
      </c>
      <c r="I61" s="118">
        <v>45</v>
      </c>
      <c r="J61" s="113">
        <v>3.81</v>
      </c>
      <c r="K61" s="107" t="s">
        <v>37</v>
      </c>
      <c r="L61" s="113" t="s">
        <v>37</v>
      </c>
      <c r="M61" s="108">
        <f t="shared" si="4"/>
        <v>4</v>
      </c>
      <c r="N61" s="108">
        <f t="shared" si="5"/>
        <v>7</v>
      </c>
      <c r="O61" s="109">
        <v>2</v>
      </c>
      <c r="P61" s="16" t="str">
        <f t="shared" si="3"/>
        <v>SS</v>
      </c>
      <c r="Q61" s="16"/>
    </row>
    <row r="62" spans="1:17" x14ac:dyDescent="0.2">
      <c r="A62" s="111" t="s">
        <v>49</v>
      </c>
      <c r="B62" s="26" t="s">
        <v>74</v>
      </c>
      <c r="C62" s="26" t="s">
        <v>75</v>
      </c>
      <c r="D62" s="26"/>
      <c r="E62" s="1" t="s">
        <v>25</v>
      </c>
      <c r="F62" s="116" t="s">
        <v>208</v>
      </c>
      <c r="G62" s="105" t="s">
        <v>36</v>
      </c>
      <c r="H62" s="116">
        <v>2</v>
      </c>
      <c r="I62" s="116">
        <v>68</v>
      </c>
      <c r="J62" s="107">
        <v>4.22</v>
      </c>
      <c r="K62" s="107" t="s">
        <v>37</v>
      </c>
      <c r="L62" s="113" t="s">
        <v>37</v>
      </c>
      <c r="M62" s="108">
        <f t="shared" si="4"/>
        <v>3</v>
      </c>
      <c r="N62" s="108">
        <f t="shared" si="5"/>
        <v>6</v>
      </c>
      <c r="O62" s="109">
        <v>2</v>
      </c>
      <c r="P62" s="16" t="str">
        <f t="shared" si="3"/>
        <v>SS</v>
      </c>
      <c r="Q62" s="16"/>
    </row>
    <row r="63" spans="1:17" x14ac:dyDescent="0.2">
      <c r="A63" s="111" t="s">
        <v>50</v>
      </c>
      <c r="B63" s="26" t="s">
        <v>76</v>
      </c>
      <c r="C63" s="26" t="s">
        <v>77</v>
      </c>
      <c r="D63" s="26"/>
      <c r="E63" s="1" t="s">
        <v>25</v>
      </c>
      <c r="F63" s="112" t="s">
        <v>359</v>
      </c>
      <c r="G63" s="104" t="s">
        <v>232</v>
      </c>
      <c r="H63" s="105">
        <v>4</v>
      </c>
      <c r="I63" s="105">
        <v>613</v>
      </c>
      <c r="J63" s="106">
        <v>6.42</v>
      </c>
      <c r="K63" s="107" t="s">
        <v>37</v>
      </c>
      <c r="L63" s="113" t="s">
        <v>37</v>
      </c>
      <c r="M63" s="108">
        <f t="shared" si="4"/>
        <v>5</v>
      </c>
      <c r="N63" s="108">
        <f t="shared" si="5"/>
        <v>8</v>
      </c>
      <c r="O63" s="109">
        <v>2</v>
      </c>
      <c r="P63" s="16" t="str">
        <f t="shared" si="3"/>
        <v>SS</v>
      </c>
      <c r="Q63" s="16"/>
    </row>
    <row r="64" spans="1:17" x14ac:dyDescent="0.2">
      <c r="A64" s="111" t="s">
        <v>51</v>
      </c>
      <c r="B64" s="26" t="s">
        <v>78</v>
      </c>
      <c r="C64" s="26" t="s">
        <v>79</v>
      </c>
      <c r="D64" s="26"/>
      <c r="E64" s="1" t="s">
        <v>26</v>
      </c>
      <c r="F64" s="112" t="s">
        <v>360</v>
      </c>
      <c r="G64" s="104" t="s">
        <v>232</v>
      </c>
      <c r="H64" s="105">
        <v>4</v>
      </c>
      <c r="I64" s="105">
        <v>216</v>
      </c>
      <c r="J64" s="106">
        <v>5.38</v>
      </c>
      <c r="K64" s="107" t="s">
        <v>37</v>
      </c>
      <c r="L64" s="113" t="s">
        <v>37</v>
      </c>
      <c r="M64" s="108">
        <f t="shared" si="4"/>
        <v>4</v>
      </c>
      <c r="N64" s="108">
        <f t="shared" si="5"/>
        <v>7</v>
      </c>
      <c r="O64" s="109">
        <v>2</v>
      </c>
      <c r="P64" s="16" t="str">
        <f t="shared" si="3"/>
        <v>SS</v>
      </c>
      <c r="Q64" s="16"/>
    </row>
    <row r="65" spans="1:17" x14ac:dyDescent="0.2">
      <c r="A65" s="115" t="s">
        <v>263</v>
      </c>
      <c r="B65" s="12" t="s">
        <v>264</v>
      </c>
      <c r="C65" s="12" t="s">
        <v>265</v>
      </c>
      <c r="D65" s="12"/>
      <c r="E65" s="1" t="s">
        <v>27</v>
      </c>
      <c r="F65" s="118" t="s">
        <v>51</v>
      </c>
      <c r="G65" s="105" t="s">
        <v>347</v>
      </c>
      <c r="H65" s="118">
        <v>4</v>
      </c>
      <c r="I65" s="118">
        <v>594</v>
      </c>
      <c r="J65" s="113">
        <v>6.39</v>
      </c>
      <c r="K65" s="107" t="s">
        <v>37</v>
      </c>
      <c r="L65" s="113" t="s">
        <v>37</v>
      </c>
      <c r="M65" s="108">
        <f t="shared" si="4"/>
        <v>5</v>
      </c>
      <c r="N65" s="108">
        <f t="shared" si="5"/>
        <v>8</v>
      </c>
      <c r="O65" s="109">
        <v>2</v>
      </c>
      <c r="P65" s="16" t="str">
        <f t="shared" si="3"/>
        <v>SS</v>
      </c>
      <c r="Q65" s="16"/>
    </row>
    <row r="66" spans="1:17" x14ac:dyDescent="0.2">
      <c r="A66" s="111" t="s">
        <v>52</v>
      </c>
      <c r="B66" s="26" t="s">
        <v>80</v>
      </c>
      <c r="C66" s="26" t="s">
        <v>81</v>
      </c>
      <c r="D66" s="26"/>
      <c r="E66" s="1" t="s">
        <v>27</v>
      </c>
      <c r="F66" s="116" t="s">
        <v>263</v>
      </c>
      <c r="G66" s="105" t="s">
        <v>36</v>
      </c>
      <c r="H66" s="116">
        <v>1</v>
      </c>
      <c r="I66" s="116">
        <v>95</v>
      </c>
      <c r="J66" s="107">
        <v>4.55</v>
      </c>
      <c r="K66" s="107" t="s">
        <v>37</v>
      </c>
      <c r="L66" s="113" t="s">
        <v>37</v>
      </c>
      <c r="M66" s="108">
        <f t="shared" si="4"/>
        <v>4</v>
      </c>
      <c r="N66" s="108">
        <f t="shared" si="5"/>
        <v>7</v>
      </c>
      <c r="O66" s="109">
        <v>2</v>
      </c>
      <c r="P66" s="16" t="str">
        <f t="shared" ref="P66:P101" si="6">K66&amp;L66</f>
        <v>SS</v>
      </c>
      <c r="Q66" s="16"/>
    </row>
    <row r="67" spans="1:17" x14ac:dyDescent="0.2">
      <c r="A67" s="119" t="s">
        <v>172</v>
      </c>
      <c r="B67" s="12" t="s">
        <v>173</v>
      </c>
      <c r="C67" s="12" t="s">
        <v>174</v>
      </c>
      <c r="D67" s="12"/>
      <c r="E67" s="1" t="s">
        <v>28</v>
      </c>
      <c r="F67" s="118" t="s">
        <v>52</v>
      </c>
      <c r="G67" s="105" t="s">
        <v>347</v>
      </c>
      <c r="H67" s="118">
        <v>4</v>
      </c>
      <c r="I67" s="118">
        <v>4.76</v>
      </c>
      <c r="J67" s="113">
        <v>1.56</v>
      </c>
      <c r="K67" s="107" t="s">
        <v>37</v>
      </c>
      <c r="L67" s="113" t="s">
        <v>37</v>
      </c>
      <c r="M67" s="108">
        <f t="shared" si="4"/>
        <v>9</v>
      </c>
      <c r="N67" s="108">
        <f t="shared" si="5"/>
        <v>11</v>
      </c>
      <c r="O67" s="109">
        <v>2</v>
      </c>
      <c r="P67" s="16" t="str">
        <f t="shared" si="6"/>
        <v>SS</v>
      </c>
      <c r="Q67" s="16"/>
    </row>
    <row r="68" spans="1:17" x14ac:dyDescent="0.2">
      <c r="A68" s="111" t="s">
        <v>53</v>
      </c>
      <c r="B68" s="26" t="s">
        <v>82</v>
      </c>
      <c r="C68" s="26" t="s">
        <v>83</v>
      </c>
      <c r="D68" s="26"/>
      <c r="E68" s="1" t="s">
        <v>28</v>
      </c>
      <c r="F68" s="116" t="s">
        <v>172</v>
      </c>
      <c r="G68" s="105" t="s">
        <v>36</v>
      </c>
      <c r="H68" s="116">
        <v>7</v>
      </c>
      <c r="I68" s="116">
        <v>414</v>
      </c>
      <c r="J68" s="107">
        <v>6.03</v>
      </c>
      <c r="K68" s="107" t="s">
        <v>37</v>
      </c>
      <c r="L68" s="113" t="s">
        <v>37</v>
      </c>
      <c r="M68" s="108">
        <f t="shared" si="4"/>
        <v>3</v>
      </c>
      <c r="N68" s="108">
        <f t="shared" si="5"/>
        <v>5</v>
      </c>
      <c r="O68" s="109">
        <v>2</v>
      </c>
      <c r="P68" s="16" t="str">
        <f t="shared" si="6"/>
        <v>SS</v>
      </c>
      <c r="Q68" s="16"/>
    </row>
    <row r="69" spans="1:17" x14ac:dyDescent="0.2">
      <c r="A69" s="119" t="s">
        <v>175</v>
      </c>
      <c r="B69" s="12" t="s">
        <v>176</v>
      </c>
      <c r="C69" s="12" t="s">
        <v>177</v>
      </c>
      <c r="D69" s="12"/>
      <c r="E69" s="1" t="s">
        <v>29</v>
      </c>
      <c r="F69" s="121" t="s">
        <v>361</v>
      </c>
      <c r="G69" s="121" t="s">
        <v>186</v>
      </c>
      <c r="H69" s="121">
        <v>3</v>
      </c>
      <c r="I69" s="121">
        <v>708</v>
      </c>
      <c r="J69" s="122">
        <v>6.56</v>
      </c>
      <c r="K69" s="107" t="s">
        <v>37</v>
      </c>
      <c r="L69" s="107" t="s">
        <v>38</v>
      </c>
      <c r="M69" s="108">
        <f t="shared" si="4"/>
        <v>4</v>
      </c>
      <c r="N69" s="108">
        <f t="shared" si="5"/>
        <v>8</v>
      </c>
      <c r="O69" s="109">
        <v>2</v>
      </c>
      <c r="P69" s="16" t="str">
        <f t="shared" si="6"/>
        <v>SL</v>
      </c>
      <c r="Q69" s="16"/>
    </row>
    <row r="70" spans="1:17" x14ac:dyDescent="0.2">
      <c r="A70" s="115" t="s">
        <v>223</v>
      </c>
      <c r="B70" s="12" t="s">
        <v>224</v>
      </c>
      <c r="C70" s="12" t="s">
        <v>225</v>
      </c>
      <c r="D70" s="12"/>
      <c r="E70" s="1" t="s">
        <v>29</v>
      </c>
      <c r="F70" s="116" t="s">
        <v>175</v>
      </c>
      <c r="G70" s="105" t="s">
        <v>36</v>
      </c>
      <c r="H70" s="116">
        <v>1</v>
      </c>
      <c r="I70" s="116">
        <v>994</v>
      </c>
      <c r="J70" s="107">
        <v>6.9</v>
      </c>
      <c r="K70" s="107" t="s">
        <v>37</v>
      </c>
      <c r="L70" s="107" t="s">
        <v>38</v>
      </c>
      <c r="M70" s="108">
        <f t="shared" si="4"/>
        <v>6</v>
      </c>
      <c r="N70" s="108">
        <f t="shared" si="5"/>
        <v>10</v>
      </c>
      <c r="O70" s="109">
        <v>2</v>
      </c>
      <c r="P70" s="16" t="str">
        <f t="shared" si="6"/>
        <v>SL</v>
      </c>
      <c r="Q70" s="16"/>
    </row>
    <row r="71" spans="1:17" x14ac:dyDescent="0.2">
      <c r="A71" s="111" t="s">
        <v>54</v>
      </c>
      <c r="B71" s="26" t="s">
        <v>84</v>
      </c>
      <c r="C71" s="26" t="s">
        <v>85</v>
      </c>
      <c r="D71" s="26"/>
      <c r="E71" s="1" t="s">
        <v>30</v>
      </c>
      <c r="F71" s="116" t="s">
        <v>223</v>
      </c>
      <c r="G71" s="105" t="s">
        <v>36</v>
      </c>
      <c r="H71" s="116">
        <v>4</v>
      </c>
      <c r="I71" s="116">
        <v>7415</v>
      </c>
      <c r="J71" s="107">
        <v>8.91</v>
      </c>
      <c r="K71" s="107" t="s">
        <v>37</v>
      </c>
      <c r="L71" s="107" t="s">
        <v>38</v>
      </c>
      <c r="M71" s="108">
        <f t="shared" si="4"/>
        <v>4</v>
      </c>
      <c r="N71" s="108">
        <f t="shared" si="5"/>
        <v>8</v>
      </c>
      <c r="O71" s="109">
        <v>2</v>
      </c>
      <c r="P71" s="16" t="str">
        <f t="shared" si="6"/>
        <v>SL</v>
      </c>
      <c r="Q71" s="16"/>
    </row>
    <row r="72" spans="1:17" x14ac:dyDescent="0.2">
      <c r="A72" s="115" t="s">
        <v>226</v>
      </c>
      <c r="B72" s="12" t="s">
        <v>227</v>
      </c>
      <c r="C72" s="12" t="s">
        <v>228</v>
      </c>
      <c r="D72" s="12"/>
      <c r="E72" s="1" t="s">
        <v>30</v>
      </c>
      <c r="F72" s="118" t="s">
        <v>54</v>
      </c>
      <c r="G72" s="105" t="s">
        <v>329</v>
      </c>
      <c r="H72" s="118">
        <v>3</v>
      </c>
      <c r="I72" s="118">
        <v>1619</v>
      </c>
      <c r="J72" s="113">
        <v>7.39</v>
      </c>
      <c r="K72" s="107" t="s">
        <v>37</v>
      </c>
      <c r="L72" s="107" t="s">
        <v>38</v>
      </c>
      <c r="M72" s="108">
        <f t="shared" si="4"/>
        <v>6</v>
      </c>
      <c r="N72" s="108">
        <f t="shared" si="5"/>
        <v>10</v>
      </c>
      <c r="O72" s="109">
        <v>2</v>
      </c>
      <c r="P72" s="16" t="str">
        <f t="shared" si="6"/>
        <v>SL</v>
      </c>
      <c r="Q72" s="16"/>
    </row>
    <row r="73" spans="1:17" x14ac:dyDescent="0.2">
      <c r="A73" s="115" t="s">
        <v>275</v>
      </c>
      <c r="B73" s="12" t="s">
        <v>276</v>
      </c>
      <c r="C73" s="12" t="s">
        <v>277</v>
      </c>
      <c r="D73" s="12"/>
      <c r="E73" s="1" t="s">
        <v>31</v>
      </c>
      <c r="F73" s="116" t="s">
        <v>226</v>
      </c>
      <c r="G73" s="105" t="s">
        <v>36</v>
      </c>
      <c r="H73" s="116">
        <v>1</v>
      </c>
      <c r="I73" s="116">
        <v>68</v>
      </c>
      <c r="J73" s="107">
        <v>4.22</v>
      </c>
      <c r="K73" s="107" t="s">
        <v>37</v>
      </c>
      <c r="L73" s="113" t="s">
        <v>37</v>
      </c>
      <c r="M73" s="108">
        <f t="shared" si="4"/>
        <v>4</v>
      </c>
      <c r="N73" s="108">
        <f t="shared" si="5"/>
        <v>7</v>
      </c>
      <c r="O73" s="109">
        <v>2</v>
      </c>
      <c r="P73" s="16" t="str">
        <f t="shared" si="6"/>
        <v>SS</v>
      </c>
      <c r="Q73" s="16"/>
    </row>
    <row r="74" spans="1:17" x14ac:dyDescent="0.2">
      <c r="A74" s="115" t="s">
        <v>323</v>
      </c>
      <c r="B74" s="12" t="s">
        <v>324</v>
      </c>
      <c r="C74" s="12" t="s">
        <v>325</v>
      </c>
      <c r="D74" s="12"/>
      <c r="E74" s="1" t="s">
        <v>31</v>
      </c>
      <c r="F74" s="116" t="s">
        <v>275</v>
      </c>
      <c r="G74" s="105" t="s">
        <v>36</v>
      </c>
      <c r="H74" s="116">
        <v>3</v>
      </c>
      <c r="I74" s="116">
        <v>777</v>
      </c>
      <c r="J74" s="107">
        <v>6.66</v>
      </c>
      <c r="K74" s="107" t="s">
        <v>37</v>
      </c>
      <c r="L74" s="107" t="s">
        <v>38</v>
      </c>
      <c r="M74" s="108">
        <f t="shared" si="4"/>
        <v>3</v>
      </c>
      <c r="N74" s="108">
        <f t="shared" si="5"/>
        <v>6</v>
      </c>
      <c r="O74" s="109">
        <v>2</v>
      </c>
      <c r="P74" s="16" t="str">
        <f t="shared" si="6"/>
        <v>SL</v>
      </c>
      <c r="Q74" s="16"/>
    </row>
    <row r="75" spans="1:17" x14ac:dyDescent="0.2">
      <c r="A75" s="115" t="s">
        <v>182</v>
      </c>
      <c r="B75" s="12" t="s">
        <v>183</v>
      </c>
      <c r="C75" s="12" t="s">
        <v>184</v>
      </c>
      <c r="D75" s="12"/>
      <c r="E75" s="1" t="s">
        <v>31</v>
      </c>
      <c r="F75" s="116" t="s">
        <v>323</v>
      </c>
      <c r="G75" s="105" t="s">
        <v>36</v>
      </c>
      <c r="H75" s="116">
        <v>5</v>
      </c>
      <c r="I75" s="116">
        <v>1697</v>
      </c>
      <c r="J75" s="107">
        <v>7.44</v>
      </c>
      <c r="K75" s="107" t="s">
        <v>37</v>
      </c>
      <c r="L75" s="107" t="s">
        <v>38</v>
      </c>
      <c r="M75" s="108">
        <f t="shared" si="4"/>
        <v>4</v>
      </c>
      <c r="N75" s="108">
        <f t="shared" si="5"/>
        <v>7</v>
      </c>
      <c r="O75" s="109">
        <v>2</v>
      </c>
      <c r="P75" s="16" t="str">
        <f t="shared" si="6"/>
        <v>SL</v>
      </c>
      <c r="Q75" s="16"/>
    </row>
    <row r="76" spans="1:17" x14ac:dyDescent="0.2">
      <c r="A76" s="115" t="s">
        <v>229</v>
      </c>
      <c r="B76" s="12" t="s">
        <v>230</v>
      </c>
      <c r="C76" s="12" t="s">
        <v>231</v>
      </c>
      <c r="D76" s="12"/>
      <c r="E76" s="1" t="s">
        <v>32</v>
      </c>
      <c r="F76" s="116" t="s">
        <v>182</v>
      </c>
      <c r="G76" s="105" t="s">
        <v>36</v>
      </c>
      <c r="H76" s="116">
        <v>6</v>
      </c>
      <c r="I76" s="116">
        <v>348</v>
      </c>
      <c r="J76" s="107">
        <v>5.85</v>
      </c>
      <c r="K76" s="107" t="s">
        <v>37</v>
      </c>
      <c r="L76" s="113" t="s">
        <v>37</v>
      </c>
      <c r="M76" s="108">
        <f t="shared" si="4"/>
        <v>4</v>
      </c>
      <c r="N76" s="108">
        <f t="shared" si="5"/>
        <v>7</v>
      </c>
      <c r="O76" s="109">
        <v>2</v>
      </c>
      <c r="P76" s="16" t="str">
        <f t="shared" si="6"/>
        <v>SS</v>
      </c>
      <c r="Q76" s="16"/>
    </row>
    <row r="77" spans="1:17" x14ac:dyDescent="0.2">
      <c r="A77" s="159" t="s">
        <v>93</v>
      </c>
      <c r="B77" s="152" t="s">
        <v>404</v>
      </c>
      <c r="C77" s="152" t="s">
        <v>405</v>
      </c>
      <c r="D77" s="152"/>
      <c r="E77" s="1" t="s">
        <v>32</v>
      </c>
      <c r="F77" s="116" t="s">
        <v>229</v>
      </c>
      <c r="G77" s="105" t="s">
        <v>36</v>
      </c>
      <c r="H77" s="116">
        <v>6</v>
      </c>
      <c r="I77" s="116">
        <v>242</v>
      </c>
      <c r="J77" s="107">
        <v>5.49</v>
      </c>
      <c r="K77" s="107" t="s">
        <v>37</v>
      </c>
      <c r="L77" s="113" t="s">
        <v>37</v>
      </c>
      <c r="M77" s="108">
        <f t="shared" si="4"/>
        <v>6</v>
      </c>
      <c r="N77" s="108">
        <f t="shared" si="5"/>
        <v>9</v>
      </c>
      <c r="O77" s="109">
        <v>2</v>
      </c>
      <c r="P77" s="16" t="str">
        <f t="shared" si="6"/>
        <v>SS</v>
      </c>
      <c r="Q77" s="16"/>
    </row>
    <row r="78" spans="1:17" x14ac:dyDescent="0.2">
      <c r="A78" s="61" t="s">
        <v>233</v>
      </c>
      <c r="B78" s="39" t="s">
        <v>234</v>
      </c>
      <c r="C78" s="39" t="s">
        <v>235</v>
      </c>
      <c r="D78" s="39"/>
      <c r="E78" s="1" t="s">
        <v>17</v>
      </c>
      <c r="F78" s="103" t="s">
        <v>362</v>
      </c>
      <c r="G78" s="104" t="s">
        <v>232</v>
      </c>
      <c r="H78" s="105">
        <v>53</v>
      </c>
      <c r="I78" s="105">
        <v>3988</v>
      </c>
      <c r="J78" s="106">
        <v>8.2899999999999991</v>
      </c>
      <c r="K78" s="107" t="s">
        <v>38</v>
      </c>
      <c r="L78" s="107" t="s">
        <v>38</v>
      </c>
      <c r="M78" s="108">
        <f t="shared" si="4"/>
        <v>5</v>
      </c>
      <c r="N78" s="108">
        <f t="shared" si="5"/>
        <v>7</v>
      </c>
      <c r="O78" s="109">
        <v>2</v>
      </c>
      <c r="P78" s="16" t="str">
        <f t="shared" si="6"/>
        <v>LL</v>
      </c>
      <c r="Q78" s="16"/>
    </row>
    <row r="79" spans="1:17" x14ac:dyDescent="0.2">
      <c r="A79" s="158" t="s">
        <v>103</v>
      </c>
      <c r="B79" s="152" t="s">
        <v>407</v>
      </c>
      <c r="C79" s="152" t="s">
        <v>406</v>
      </c>
      <c r="D79" s="152" t="s">
        <v>394</v>
      </c>
      <c r="E79" s="1" t="s">
        <v>17</v>
      </c>
      <c r="F79" s="116" t="s">
        <v>233</v>
      </c>
      <c r="G79" s="105" t="s">
        <v>36</v>
      </c>
      <c r="H79" s="116">
        <v>9</v>
      </c>
      <c r="I79" s="116">
        <v>1055</v>
      </c>
      <c r="J79" s="107">
        <v>6.96</v>
      </c>
      <c r="K79" s="107" t="s">
        <v>38</v>
      </c>
      <c r="L79" s="107" t="s">
        <v>38</v>
      </c>
      <c r="M79" s="108">
        <f t="shared" si="4"/>
        <v>4</v>
      </c>
      <c r="N79" s="108">
        <f t="shared" si="5"/>
        <v>8</v>
      </c>
      <c r="O79" s="109">
        <v>2</v>
      </c>
      <c r="P79" s="16" t="str">
        <f t="shared" si="6"/>
        <v>LL</v>
      </c>
      <c r="Q79" s="16"/>
    </row>
    <row r="80" spans="1:17" x14ac:dyDescent="0.2">
      <c r="A80" s="61" t="s">
        <v>236</v>
      </c>
      <c r="B80" s="39" t="s">
        <v>237</v>
      </c>
      <c r="C80" s="39" t="s">
        <v>238</v>
      </c>
      <c r="D80" s="39"/>
      <c r="E80" s="1" t="s">
        <v>18</v>
      </c>
      <c r="F80" s="116" t="s">
        <v>236</v>
      </c>
      <c r="G80" s="105" t="s">
        <v>36</v>
      </c>
      <c r="H80" s="116">
        <v>26</v>
      </c>
      <c r="I80" s="116">
        <v>981</v>
      </c>
      <c r="J80" s="107">
        <v>6.89</v>
      </c>
      <c r="K80" s="107" t="s">
        <v>38</v>
      </c>
      <c r="L80" s="107" t="s">
        <v>38</v>
      </c>
      <c r="M80" s="108">
        <f t="shared" ref="M80:M101" si="7">LEN(A80)</f>
        <v>4</v>
      </c>
      <c r="N80" s="108">
        <f t="shared" ref="N80:N101" si="8">LEN(B80)</f>
        <v>7</v>
      </c>
      <c r="O80" s="109">
        <v>2</v>
      </c>
      <c r="P80" s="16" t="str">
        <f t="shared" si="6"/>
        <v>LL</v>
      </c>
      <c r="Q80" s="16"/>
    </row>
    <row r="81" spans="1:17" x14ac:dyDescent="0.2">
      <c r="A81" s="61" t="s">
        <v>187</v>
      </c>
      <c r="B81" s="39" t="s">
        <v>188</v>
      </c>
      <c r="C81" s="39" t="s">
        <v>189</v>
      </c>
      <c r="D81" s="39"/>
      <c r="E81" s="1" t="s">
        <v>18</v>
      </c>
      <c r="F81" s="116" t="s">
        <v>187</v>
      </c>
      <c r="G81" s="105" t="s">
        <v>36</v>
      </c>
      <c r="H81" s="116">
        <v>12</v>
      </c>
      <c r="I81" s="116">
        <v>259</v>
      </c>
      <c r="J81" s="107">
        <v>5.56</v>
      </c>
      <c r="K81" s="107" t="s">
        <v>38</v>
      </c>
      <c r="L81" s="113" t="s">
        <v>37</v>
      </c>
      <c r="M81" s="108">
        <f t="shared" si="7"/>
        <v>3</v>
      </c>
      <c r="N81" s="108">
        <f t="shared" si="8"/>
        <v>6</v>
      </c>
      <c r="O81" s="109">
        <v>2</v>
      </c>
      <c r="P81" s="16" t="str">
        <f t="shared" si="6"/>
        <v>LS</v>
      </c>
      <c r="Q81" s="16"/>
    </row>
    <row r="82" spans="1:17" x14ac:dyDescent="0.2">
      <c r="A82" s="61" t="s">
        <v>148</v>
      </c>
      <c r="B82" s="39" t="s">
        <v>149</v>
      </c>
      <c r="C82" s="39" t="s">
        <v>150</v>
      </c>
      <c r="D82" s="39"/>
      <c r="E82" s="1" t="s">
        <v>19</v>
      </c>
      <c r="F82" s="116" t="s">
        <v>148</v>
      </c>
      <c r="G82" s="105" t="s">
        <v>36</v>
      </c>
      <c r="H82" s="116">
        <v>8</v>
      </c>
      <c r="I82" s="116">
        <v>604</v>
      </c>
      <c r="J82" s="107">
        <v>6.4</v>
      </c>
      <c r="K82" s="107" t="s">
        <v>38</v>
      </c>
      <c r="L82" s="113" t="s">
        <v>37</v>
      </c>
      <c r="M82" s="108">
        <f t="shared" si="7"/>
        <v>3</v>
      </c>
      <c r="N82" s="108">
        <f t="shared" si="8"/>
        <v>7</v>
      </c>
      <c r="O82" s="109">
        <v>2</v>
      </c>
      <c r="P82" s="16" t="str">
        <f t="shared" si="6"/>
        <v>LS</v>
      </c>
      <c r="Q82" s="16"/>
    </row>
    <row r="83" spans="1:17" x14ac:dyDescent="0.2">
      <c r="A83" s="61" t="s">
        <v>290</v>
      </c>
      <c r="B83" s="39" t="s">
        <v>291</v>
      </c>
      <c r="C83" s="39" t="s">
        <v>292</v>
      </c>
      <c r="D83" s="39"/>
      <c r="E83" s="1" t="s">
        <v>19</v>
      </c>
      <c r="F83" s="116" t="s">
        <v>290</v>
      </c>
      <c r="G83" s="105" t="s">
        <v>36</v>
      </c>
      <c r="H83" s="116">
        <v>20</v>
      </c>
      <c r="I83" s="116">
        <v>3385</v>
      </c>
      <c r="J83" s="107">
        <v>8.1300000000000008</v>
      </c>
      <c r="K83" s="107" t="s">
        <v>38</v>
      </c>
      <c r="L83" s="107" t="s">
        <v>38</v>
      </c>
      <c r="M83" s="108">
        <f t="shared" si="7"/>
        <v>4</v>
      </c>
      <c r="N83" s="108">
        <f t="shared" si="8"/>
        <v>8</v>
      </c>
      <c r="O83" s="109">
        <v>2</v>
      </c>
      <c r="P83" s="16" t="str">
        <f t="shared" si="6"/>
        <v>LL</v>
      </c>
      <c r="Q83" s="16"/>
    </row>
    <row r="84" spans="1:17" x14ac:dyDescent="0.2">
      <c r="A84" s="126" t="s">
        <v>144</v>
      </c>
      <c r="B84" s="30" t="s">
        <v>151</v>
      </c>
      <c r="C84" s="30" t="s">
        <v>152</v>
      </c>
      <c r="D84" s="30"/>
      <c r="E84" s="1" t="s">
        <v>20</v>
      </c>
      <c r="F84" s="103" t="s">
        <v>364</v>
      </c>
      <c r="G84" s="104" t="s">
        <v>232</v>
      </c>
      <c r="H84" s="105">
        <v>13</v>
      </c>
      <c r="I84" s="105">
        <v>618</v>
      </c>
      <c r="J84" s="106">
        <v>6.43</v>
      </c>
      <c r="K84" s="107" t="s">
        <v>38</v>
      </c>
      <c r="L84" s="113" t="s">
        <v>37</v>
      </c>
      <c r="M84" s="108">
        <f t="shared" si="7"/>
        <v>5</v>
      </c>
      <c r="N84" s="108">
        <f t="shared" si="8"/>
        <v>7</v>
      </c>
      <c r="O84" s="109">
        <v>2</v>
      </c>
      <c r="P84" s="16" t="str">
        <f t="shared" si="6"/>
        <v>LS</v>
      </c>
      <c r="Q84" s="16"/>
    </row>
    <row r="85" spans="1:17" x14ac:dyDescent="0.2">
      <c r="A85" s="123" t="s">
        <v>97</v>
      </c>
      <c r="B85" s="30" t="s">
        <v>117</v>
      </c>
      <c r="C85" s="30" t="s">
        <v>118</v>
      </c>
      <c r="D85" s="30"/>
      <c r="E85" s="1" t="s">
        <v>21</v>
      </c>
      <c r="F85" s="118" t="s">
        <v>97</v>
      </c>
      <c r="G85" s="105" t="s">
        <v>329</v>
      </c>
      <c r="H85" s="118">
        <v>12</v>
      </c>
      <c r="I85" s="118">
        <v>1042</v>
      </c>
      <c r="J85" s="113">
        <v>6.95</v>
      </c>
      <c r="K85" s="107" t="s">
        <v>38</v>
      </c>
      <c r="L85" s="107" t="s">
        <v>38</v>
      </c>
      <c r="M85" s="108">
        <f t="shared" si="7"/>
        <v>6</v>
      </c>
      <c r="N85" s="108">
        <f t="shared" si="8"/>
        <v>9</v>
      </c>
      <c r="O85" s="109">
        <v>2</v>
      </c>
      <c r="P85" s="16" t="str">
        <f t="shared" si="6"/>
        <v>LL</v>
      </c>
      <c r="Q85" s="16"/>
    </row>
    <row r="86" spans="1:17" x14ac:dyDescent="0.2">
      <c r="A86" s="128" t="s">
        <v>245</v>
      </c>
      <c r="B86" s="39" t="s">
        <v>246</v>
      </c>
      <c r="C86" s="39" t="s">
        <v>247</v>
      </c>
      <c r="D86" s="39"/>
      <c r="E86" s="1" t="s">
        <v>21</v>
      </c>
      <c r="F86" s="116" t="s">
        <v>245</v>
      </c>
      <c r="G86" s="105" t="s">
        <v>36</v>
      </c>
      <c r="H86" s="116">
        <v>14</v>
      </c>
      <c r="I86" s="116">
        <v>2763</v>
      </c>
      <c r="J86" s="107">
        <v>7.92</v>
      </c>
      <c r="K86" s="107" t="s">
        <v>38</v>
      </c>
      <c r="L86" s="107" t="s">
        <v>38</v>
      </c>
      <c r="M86" s="108">
        <f t="shared" si="7"/>
        <v>3</v>
      </c>
      <c r="N86" s="108">
        <f t="shared" si="8"/>
        <v>6</v>
      </c>
      <c r="O86" s="109">
        <v>2</v>
      </c>
      <c r="P86" s="16" t="str">
        <f t="shared" si="6"/>
        <v>LL</v>
      </c>
      <c r="Q86" s="16"/>
    </row>
    <row r="87" spans="1:17" x14ac:dyDescent="0.2">
      <c r="A87" s="157" t="s">
        <v>145</v>
      </c>
      <c r="B87" s="152" t="s">
        <v>398</v>
      </c>
      <c r="C87" s="152" t="s">
        <v>399</v>
      </c>
      <c r="D87" s="152" t="s">
        <v>396</v>
      </c>
      <c r="E87" s="1" t="s">
        <v>22</v>
      </c>
      <c r="F87" s="118" t="s">
        <v>145</v>
      </c>
      <c r="G87" s="105" t="s">
        <v>329</v>
      </c>
      <c r="H87" s="105">
        <v>14</v>
      </c>
      <c r="I87" s="118">
        <v>8545</v>
      </c>
      <c r="J87" s="113">
        <v>9.0500000000000007</v>
      </c>
      <c r="K87" s="107" t="s">
        <v>38</v>
      </c>
      <c r="L87" s="107" t="s">
        <v>38</v>
      </c>
      <c r="M87" s="108">
        <f t="shared" si="7"/>
        <v>4</v>
      </c>
      <c r="N87" s="108">
        <f t="shared" si="8"/>
        <v>7</v>
      </c>
      <c r="O87" s="109">
        <v>2</v>
      </c>
      <c r="P87" s="16" t="str">
        <f t="shared" si="6"/>
        <v>LL</v>
      </c>
      <c r="Q87" s="16"/>
    </row>
    <row r="88" spans="1:17" x14ac:dyDescent="0.2">
      <c r="A88" s="128" t="s">
        <v>333</v>
      </c>
      <c r="B88" s="39" t="s">
        <v>334</v>
      </c>
      <c r="C88" s="39" t="s">
        <v>335</v>
      </c>
      <c r="D88" s="39"/>
      <c r="E88" s="1" t="s">
        <v>22</v>
      </c>
      <c r="F88" s="116" t="s">
        <v>333</v>
      </c>
      <c r="G88" s="105" t="s">
        <v>36</v>
      </c>
      <c r="H88" s="116">
        <v>16</v>
      </c>
      <c r="I88" s="116">
        <v>2066</v>
      </c>
      <c r="J88" s="107">
        <v>7.63</v>
      </c>
      <c r="K88" s="107" t="s">
        <v>38</v>
      </c>
      <c r="L88" s="107" t="s">
        <v>38</v>
      </c>
      <c r="M88" s="108">
        <f t="shared" si="7"/>
        <v>5</v>
      </c>
      <c r="N88" s="108">
        <f t="shared" si="8"/>
        <v>7</v>
      </c>
      <c r="O88" s="109">
        <v>2</v>
      </c>
      <c r="P88" s="16" t="str">
        <f t="shared" si="6"/>
        <v>LL</v>
      </c>
      <c r="Q88" s="16"/>
    </row>
    <row r="89" spans="1:17" x14ac:dyDescent="0.2">
      <c r="A89" s="61" t="s">
        <v>202</v>
      </c>
      <c r="B89" s="39" t="s">
        <v>203</v>
      </c>
      <c r="C89" s="39" t="s">
        <v>204</v>
      </c>
      <c r="D89" s="39"/>
      <c r="E89" s="1" t="s">
        <v>23</v>
      </c>
      <c r="F89" s="116" t="s">
        <v>202</v>
      </c>
      <c r="G89" s="105" t="s">
        <v>36</v>
      </c>
      <c r="H89" s="116">
        <v>9</v>
      </c>
      <c r="I89" s="116">
        <v>425</v>
      </c>
      <c r="J89" s="107">
        <v>6.05</v>
      </c>
      <c r="K89" s="107" t="s">
        <v>38</v>
      </c>
      <c r="L89" s="113" t="s">
        <v>37</v>
      </c>
      <c r="M89" s="108">
        <f t="shared" si="7"/>
        <v>4</v>
      </c>
      <c r="N89" s="108">
        <f t="shared" si="8"/>
        <v>7</v>
      </c>
      <c r="O89" s="109">
        <v>2</v>
      </c>
      <c r="P89" s="16" t="str">
        <f t="shared" si="6"/>
        <v>LS</v>
      </c>
      <c r="Q89" s="16"/>
    </row>
    <row r="90" spans="1:17" x14ac:dyDescent="0.2">
      <c r="A90" s="128" t="s">
        <v>254</v>
      </c>
      <c r="B90" s="39" t="s">
        <v>255</v>
      </c>
      <c r="C90" s="39" t="s">
        <v>256</v>
      </c>
      <c r="D90" s="39"/>
      <c r="E90" s="1" t="s">
        <v>23</v>
      </c>
      <c r="F90" s="116" t="s">
        <v>254</v>
      </c>
      <c r="G90" s="105" t="s">
        <v>36</v>
      </c>
      <c r="H90" s="116">
        <v>18</v>
      </c>
      <c r="I90" s="116">
        <v>1756</v>
      </c>
      <c r="J90" s="107">
        <v>7.47</v>
      </c>
      <c r="K90" s="107" t="s">
        <v>38</v>
      </c>
      <c r="L90" s="107" t="s">
        <v>38</v>
      </c>
      <c r="M90" s="108">
        <f t="shared" si="7"/>
        <v>5</v>
      </c>
      <c r="N90" s="108">
        <f t="shared" si="8"/>
        <v>8</v>
      </c>
      <c r="O90" s="109">
        <v>2</v>
      </c>
      <c r="P90" s="16" t="str">
        <f t="shared" si="6"/>
        <v>LL</v>
      </c>
      <c r="Q90" s="16"/>
    </row>
    <row r="91" spans="1:17" x14ac:dyDescent="0.2">
      <c r="A91" s="61" t="s">
        <v>251</v>
      </c>
      <c r="B91" s="39" t="s">
        <v>252</v>
      </c>
      <c r="C91" s="39" t="s">
        <v>253</v>
      </c>
      <c r="D91" s="39"/>
      <c r="E91" s="1" t="s">
        <v>23</v>
      </c>
      <c r="F91" s="116" t="s">
        <v>251</v>
      </c>
      <c r="G91" s="105" t="s">
        <v>36</v>
      </c>
      <c r="H91" s="116">
        <v>8</v>
      </c>
      <c r="I91" s="116">
        <v>262</v>
      </c>
      <c r="J91" s="107">
        <v>5.57</v>
      </c>
      <c r="K91" s="107" t="s">
        <v>38</v>
      </c>
      <c r="L91" s="113" t="s">
        <v>37</v>
      </c>
      <c r="M91" s="108">
        <f t="shared" si="7"/>
        <v>3</v>
      </c>
      <c r="N91" s="108">
        <f t="shared" si="8"/>
        <v>6</v>
      </c>
      <c r="O91" s="109">
        <v>2</v>
      </c>
      <c r="P91" s="16" t="str">
        <f t="shared" si="6"/>
        <v>LS</v>
      </c>
      <c r="Q91" s="16"/>
    </row>
    <row r="92" spans="1:17" x14ac:dyDescent="0.2">
      <c r="A92" s="61" t="s">
        <v>299</v>
      </c>
      <c r="B92" s="39" t="s">
        <v>300</v>
      </c>
      <c r="C92" s="39" t="s">
        <v>301</v>
      </c>
      <c r="D92" s="39"/>
      <c r="E92" s="1" t="s">
        <v>23</v>
      </c>
      <c r="F92" s="116" t="s">
        <v>299</v>
      </c>
      <c r="G92" s="105" t="s">
        <v>36</v>
      </c>
      <c r="H92" s="116">
        <v>11</v>
      </c>
      <c r="I92" s="116">
        <v>890</v>
      </c>
      <c r="J92" s="107">
        <v>6.79</v>
      </c>
      <c r="K92" s="107" t="s">
        <v>38</v>
      </c>
      <c r="L92" s="107" t="s">
        <v>38</v>
      </c>
      <c r="M92" s="108">
        <f t="shared" si="7"/>
        <v>5</v>
      </c>
      <c r="N92" s="108">
        <f t="shared" si="8"/>
        <v>8</v>
      </c>
      <c r="O92" s="109">
        <v>2</v>
      </c>
      <c r="P92" s="16" t="str">
        <f t="shared" si="6"/>
        <v>LL</v>
      </c>
      <c r="Q92" s="16"/>
    </row>
    <row r="93" spans="1:17" x14ac:dyDescent="0.2">
      <c r="A93" s="126" t="s">
        <v>101</v>
      </c>
      <c r="B93" s="30" t="s">
        <v>400</v>
      </c>
      <c r="C93" s="30" t="s">
        <v>401</v>
      </c>
      <c r="D93" s="152"/>
      <c r="E93" s="1" t="s">
        <v>25</v>
      </c>
      <c r="F93" s="103" t="s">
        <v>365</v>
      </c>
      <c r="G93" s="104" t="s">
        <v>232</v>
      </c>
      <c r="H93" s="105">
        <v>30</v>
      </c>
      <c r="I93" s="105">
        <v>2626</v>
      </c>
      <c r="J93" s="106">
        <v>7.87</v>
      </c>
      <c r="K93" s="107" t="s">
        <v>38</v>
      </c>
      <c r="L93" s="107" t="s">
        <v>38</v>
      </c>
      <c r="M93" s="108">
        <f t="shared" si="7"/>
        <v>4</v>
      </c>
      <c r="N93" s="108">
        <f t="shared" si="8"/>
        <v>6</v>
      </c>
      <c r="O93" s="109">
        <v>2</v>
      </c>
      <c r="P93" s="16" t="str">
        <f t="shared" si="6"/>
        <v>LL</v>
      </c>
      <c r="Q93" s="16"/>
    </row>
    <row r="94" spans="1:17" x14ac:dyDescent="0.2">
      <c r="A94" s="128" t="s">
        <v>305</v>
      </c>
      <c r="B94" s="39" t="s">
        <v>306</v>
      </c>
      <c r="C94" s="39" t="s">
        <v>307</v>
      </c>
      <c r="D94" s="39"/>
      <c r="E94" s="1" t="s">
        <v>25</v>
      </c>
      <c r="F94" s="116" t="s">
        <v>305</v>
      </c>
      <c r="G94" s="105" t="s">
        <v>36</v>
      </c>
      <c r="H94" s="116">
        <v>16</v>
      </c>
      <c r="I94" s="116">
        <v>1711</v>
      </c>
      <c r="J94" s="107">
        <v>2.77</v>
      </c>
      <c r="K94" s="107" t="s">
        <v>38</v>
      </c>
      <c r="L94" s="113" t="s">
        <v>37</v>
      </c>
      <c r="M94" s="108">
        <f t="shared" si="7"/>
        <v>3</v>
      </c>
      <c r="N94" s="108">
        <f t="shared" si="8"/>
        <v>6</v>
      </c>
      <c r="O94" s="109">
        <v>2</v>
      </c>
      <c r="P94" s="16" t="str">
        <f t="shared" si="6"/>
        <v>LS</v>
      </c>
      <c r="Q94" s="16"/>
    </row>
    <row r="95" spans="1:17" x14ac:dyDescent="0.2">
      <c r="A95" s="61" t="s">
        <v>308</v>
      </c>
      <c r="B95" s="39" t="s">
        <v>309</v>
      </c>
      <c r="C95" s="39" t="s">
        <v>310</v>
      </c>
      <c r="D95" s="39"/>
      <c r="E95" s="1" t="s">
        <v>26</v>
      </c>
      <c r="F95" s="116" t="s">
        <v>308</v>
      </c>
      <c r="G95" s="105" t="s">
        <v>36</v>
      </c>
      <c r="H95" s="116">
        <v>11</v>
      </c>
      <c r="I95" s="116">
        <v>4350</v>
      </c>
      <c r="J95" s="107">
        <v>8.3800000000000008</v>
      </c>
      <c r="K95" s="107" t="s">
        <v>38</v>
      </c>
      <c r="L95" s="107" t="s">
        <v>38</v>
      </c>
      <c r="M95" s="108">
        <f t="shared" si="7"/>
        <v>4</v>
      </c>
      <c r="N95" s="108">
        <f t="shared" si="8"/>
        <v>7</v>
      </c>
      <c r="O95" s="109">
        <v>2</v>
      </c>
      <c r="P95" s="16" t="str">
        <f t="shared" si="6"/>
        <v>LL</v>
      </c>
      <c r="Q95" s="16"/>
    </row>
    <row r="96" spans="1:17" x14ac:dyDescent="0.2">
      <c r="A96" s="130" t="s">
        <v>266</v>
      </c>
      <c r="B96" s="39" t="s">
        <v>267</v>
      </c>
      <c r="C96" s="39" t="s">
        <v>268</v>
      </c>
      <c r="D96" s="39"/>
      <c r="E96" s="1" t="s">
        <v>28</v>
      </c>
      <c r="F96" s="116" t="s">
        <v>266</v>
      </c>
      <c r="G96" s="105" t="s">
        <v>36</v>
      </c>
      <c r="H96" s="116">
        <v>31</v>
      </c>
      <c r="I96" s="116">
        <v>946</v>
      </c>
      <c r="J96" s="107">
        <v>6.85</v>
      </c>
      <c r="K96" s="107" t="s">
        <v>38</v>
      </c>
      <c r="L96" s="107" t="s">
        <v>38</v>
      </c>
      <c r="M96" s="108">
        <f t="shared" si="7"/>
        <v>3</v>
      </c>
      <c r="N96" s="108">
        <f t="shared" si="8"/>
        <v>5</v>
      </c>
      <c r="O96" s="109">
        <v>2</v>
      </c>
      <c r="P96" s="16" t="str">
        <f t="shared" si="6"/>
        <v>LL</v>
      </c>
      <c r="Q96" s="16"/>
    </row>
    <row r="97" spans="1:17" x14ac:dyDescent="0.2">
      <c r="A97" s="130" t="s">
        <v>314</v>
      </c>
      <c r="B97" s="39" t="s">
        <v>315</v>
      </c>
      <c r="C97" s="39" t="s">
        <v>316</v>
      </c>
      <c r="D97" s="39"/>
      <c r="E97" s="1" t="s">
        <v>28</v>
      </c>
      <c r="F97" s="116" t="s">
        <v>314</v>
      </c>
      <c r="G97" s="105" t="s">
        <v>36</v>
      </c>
      <c r="H97" s="116">
        <v>9</v>
      </c>
      <c r="I97" s="116">
        <v>1180</v>
      </c>
      <c r="J97" s="107">
        <v>7.07</v>
      </c>
      <c r="K97" s="107" t="s">
        <v>38</v>
      </c>
      <c r="L97" s="107" t="s">
        <v>38</v>
      </c>
      <c r="M97" s="108">
        <f t="shared" si="7"/>
        <v>5</v>
      </c>
      <c r="N97" s="108">
        <f t="shared" si="8"/>
        <v>7</v>
      </c>
      <c r="O97" s="109">
        <v>2</v>
      </c>
      <c r="P97" s="16" t="str">
        <f t="shared" si="6"/>
        <v>LL</v>
      </c>
      <c r="Q97" s="16"/>
    </row>
    <row r="98" spans="1:17" x14ac:dyDescent="0.2">
      <c r="A98" s="130" t="s">
        <v>317</v>
      </c>
      <c r="B98" s="39" t="s">
        <v>318</v>
      </c>
      <c r="C98" s="39" t="s">
        <v>319</v>
      </c>
      <c r="D98" s="39"/>
      <c r="E98" s="1" t="s">
        <v>29</v>
      </c>
      <c r="F98" s="116" t="s">
        <v>317</v>
      </c>
      <c r="G98" s="105" t="s">
        <v>36</v>
      </c>
      <c r="H98" s="116">
        <v>23</v>
      </c>
      <c r="I98" s="116">
        <v>1828</v>
      </c>
      <c r="J98" s="107">
        <v>7.51</v>
      </c>
      <c r="K98" s="107" t="s">
        <v>38</v>
      </c>
      <c r="L98" s="107" t="s">
        <v>38</v>
      </c>
      <c r="M98" s="108">
        <f t="shared" si="7"/>
        <v>5</v>
      </c>
      <c r="N98" s="108">
        <f t="shared" si="8"/>
        <v>9</v>
      </c>
      <c r="O98" s="109">
        <v>2</v>
      </c>
      <c r="P98" s="16" t="str">
        <f t="shared" si="6"/>
        <v>LL</v>
      </c>
      <c r="Q98" s="16"/>
    </row>
    <row r="99" spans="1:17" x14ac:dyDescent="0.2">
      <c r="A99" s="128" t="s">
        <v>320</v>
      </c>
      <c r="B99" s="39" t="s">
        <v>321</v>
      </c>
      <c r="C99" s="39" t="s">
        <v>322</v>
      </c>
      <c r="D99" s="39"/>
      <c r="E99" s="1" t="s">
        <v>30</v>
      </c>
      <c r="F99" s="116" t="s">
        <v>320</v>
      </c>
      <c r="G99" s="105" t="s">
        <v>36</v>
      </c>
      <c r="H99" s="116">
        <v>59</v>
      </c>
      <c r="I99" s="116">
        <v>19076</v>
      </c>
      <c r="J99" s="107">
        <v>9.86</v>
      </c>
      <c r="K99" s="107" t="s">
        <v>38</v>
      </c>
      <c r="L99" s="107" t="s">
        <v>38</v>
      </c>
      <c r="M99" s="108">
        <f t="shared" si="7"/>
        <v>4</v>
      </c>
      <c r="N99" s="108">
        <f t="shared" si="8"/>
        <v>8</v>
      </c>
      <c r="O99" s="109">
        <v>2</v>
      </c>
      <c r="P99" s="16" t="str">
        <f t="shared" si="6"/>
        <v>LL</v>
      </c>
      <c r="Q99" s="16"/>
    </row>
    <row r="100" spans="1:17" x14ac:dyDescent="0.2">
      <c r="A100" s="126" t="s">
        <v>366</v>
      </c>
      <c r="B100" s="30" t="s">
        <v>180</v>
      </c>
      <c r="C100" s="30" t="s">
        <v>181</v>
      </c>
      <c r="D100" s="2"/>
      <c r="E100" s="1" t="s">
        <v>31</v>
      </c>
      <c r="F100" s="118" t="s">
        <v>366</v>
      </c>
      <c r="G100" s="105" t="s">
        <v>329</v>
      </c>
      <c r="H100" s="118">
        <v>33</v>
      </c>
      <c r="I100" s="118">
        <v>3885</v>
      </c>
      <c r="J100" s="113">
        <v>8.26</v>
      </c>
      <c r="K100" s="107" t="s">
        <v>38</v>
      </c>
      <c r="L100" s="107" t="s">
        <v>38</v>
      </c>
      <c r="M100" s="108">
        <f t="shared" si="7"/>
        <v>5</v>
      </c>
      <c r="N100" s="108">
        <f t="shared" si="8"/>
        <v>9</v>
      </c>
      <c r="O100" s="109">
        <v>2</v>
      </c>
      <c r="P100" s="16" t="str">
        <f t="shared" si="6"/>
        <v>LL</v>
      </c>
      <c r="Q100" s="16"/>
    </row>
    <row r="101" spans="1:17" ht="17" thickBot="1" x14ac:dyDescent="0.25">
      <c r="A101" s="132" t="s">
        <v>326</v>
      </c>
      <c r="B101" s="69" t="s">
        <v>327</v>
      </c>
      <c r="C101" s="69" t="s">
        <v>328</v>
      </c>
      <c r="D101" s="69"/>
      <c r="E101" s="133" t="s">
        <v>32</v>
      </c>
      <c r="F101" s="134" t="s">
        <v>326</v>
      </c>
      <c r="G101" s="135" t="s">
        <v>36</v>
      </c>
      <c r="H101" s="134">
        <v>29</v>
      </c>
      <c r="I101" s="134">
        <v>6216</v>
      </c>
      <c r="J101" s="136">
        <v>8.73</v>
      </c>
      <c r="K101" s="136" t="s">
        <v>38</v>
      </c>
      <c r="L101" s="136" t="s">
        <v>38</v>
      </c>
      <c r="M101" s="137">
        <f t="shared" si="7"/>
        <v>5</v>
      </c>
      <c r="N101" s="137">
        <f t="shared" si="8"/>
        <v>8</v>
      </c>
      <c r="O101" s="138">
        <v>2</v>
      </c>
      <c r="P101" s="16" t="str">
        <f t="shared" si="6"/>
        <v>LL</v>
      </c>
      <c r="Q101" s="16"/>
    </row>
    <row r="102" spans="1:17" x14ac:dyDescent="0.2">
      <c r="P102" s="1"/>
      <c r="Q102" s="1"/>
    </row>
    <row r="103" spans="1:17" x14ac:dyDescent="0.2">
      <c r="G103" s="5">
        <f>COUNT(H2:H101)</f>
        <v>100</v>
      </c>
      <c r="H103" s="5">
        <f>AVERAGE(H2:H101)</f>
        <v>11.61</v>
      </c>
      <c r="I103" s="5">
        <f>AVERAGE(I2:I101)</f>
        <v>1736.7376000000002</v>
      </c>
      <c r="J103" s="5">
        <f>AVERAGE(J2:J101)</f>
        <v>6.4583581553097051</v>
      </c>
      <c r="M103" s="5">
        <f>AVERAGE(M2:M101)</f>
        <v>4.38</v>
      </c>
      <c r="N103" s="5">
        <f>AVERAGE(N2:N101)</f>
        <v>7.44</v>
      </c>
      <c r="O103" s="5">
        <v>1.5</v>
      </c>
      <c r="P103" s="5">
        <f t="array" ref="P103">COUNTIF(P2:P101,"SS")</f>
        <v>36</v>
      </c>
      <c r="Q103" s="5" t="s">
        <v>367</v>
      </c>
    </row>
    <row r="104" spans="1:17" ht="17" thickBot="1" x14ac:dyDescent="0.25">
      <c r="C104" s="5"/>
      <c r="D104" s="5"/>
      <c r="L104" s="5" t="s">
        <v>368</v>
      </c>
      <c r="P104" s="5">
        <f>COUNTIF(P2:P101,"SL")</f>
        <v>14</v>
      </c>
      <c r="Q104" s="5" t="s">
        <v>369</v>
      </c>
    </row>
    <row r="105" spans="1:17" ht="17" thickBot="1" x14ac:dyDescent="0.25">
      <c r="B105" s="141" t="s">
        <v>6</v>
      </c>
      <c r="C105" s="142" t="s">
        <v>7</v>
      </c>
      <c r="D105" s="155"/>
      <c r="I105" s="5" t="s">
        <v>370</v>
      </c>
      <c r="J105" s="5" t="s">
        <v>371</v>
      </c>
      <c r="P105" s="5">
        <f>COUNTIF(P2:P101,"LS")</f>
        <v>13</v>
      </c>
      <c r="Q105" s="5" t="s">
        <v>372</v>
      </c>
    </row>
    <row r="106" spans="1:17" x14ac:dyDescent="0.2">
      <c r="A106" s="143" t="s">
        <v>373</v>
      </c>
      <c r="B106" s="144">
        <f>COUNTIF(K2:K101,"s")</f>
        <v>50</v>
      </c>
      <c r="C106" s="154">
        <f>COUNTIF(L2:L101,"s")</f>
        <v>49</v>
      </c>
      <c r="D106" s="156" t="s">
        <v>397</v>
      </c>
      <c r="H106" s="5" t="s">
        <v>374</v>
      </c>
      <c r="I106" s="5">
        <f>COUNTIF(O2:O101,1)</f>
        <v>50</v>
      </c>
      <c r="J106" s="5">
        <f>COUNTIF(O2:O101,2)</f>
        <v>50</v>
      </c>
      <c r="P106" s="5">
        <f>COUNTIF(P2:P101,"LL")</f>
        <v>37</v>
      </c>
      <c r="Q106" s="5" t="s">
        <v>375</v>
      </c>
    </row>
    <row r="107" spans="1:17" ht="17" thickBot="1" x14ac:dyDescent="0.25">
      <c r="A107" s="143" t="s">
        <v>376</v>
      </c>
      <c r="B107" s="144">
        <f>COUNTIF(K2:K101,"l")</f>
        <v>50</v>
      </c>
      <c r="C107" s="154">
        <f>COUNTIF(L2:L101,"l")</f>
        <v>51</v>
      </c>
      <c r="D107" s="156"/>
      <c r="H107" s="5" t="s">
        <v>377</v>
      </c>
      <c r="I107" s="5">
        <f>AVERAGEIF(O2:O101,1,M2:M101)</f>
        <v>4.34</v>
      </c>
      <c r="J107" s="5">
        <f>AVERAGEIF(O2:O101,2,M2:M101)</f>
        <v>4.42</v>
      </c>
    </row>
    <row r="108" spans="1:17" ht="17" thickBot="1" x14ac:dyDescent="0.25">
      <c r="A108" s="143"/>
      <c r="B108" s="145" t="s">
        <v>6</v>
      </c>
      <c r="C108" s="146" t="s">
        <v>7</v>
      </c>
      <c r="D108" s="143"/>
      <c r="H108" s="5" t="s">
        <v>378</v>
      </c>
      <c r="I108" s="5">
        <f>AVERAGEIF(O2:O101,1,N2:N101)</f>
        <v>7.46</v>
      </c>
      <c r="J108" s="5">
        <f>AVERAGEIF(O2:O101,2,N2:N101)</f>
        <v>7.42</v>
      </c>
    </row>
    <row r="109" spans="1:17" x14ac:dyDescent="0.2">
      <c r="A109" s="143" t="s">
        <v>379</v>
      </c>
      <c r="B109" s="147">
        <f>AVERAGEIF(K2:K101,"S",M2:M101)</f>
        <v>4.5199999999999996</v>
      </c>
      <c r="C109" s="148">
        <f>AVERAGEIF(L2:L101,"S",M2:M101)</f>
        <v>4.1836734693877551</v>
      </c>
      <c r="D109" s="155"/>
      <c r="E109" s="147">
        <f>AVERAGEIF(K2:K101,"S",N2:N101)</f>
        <v>7.54</v>
      </c>
      <c r="F109" s="148">
        <f>AVERAGEIF(L2:L101,"S",N2:N101)</f>
        <v>7.1428571428571432</v>
      </c>
      <c r="H109" s="5" t="s">
        <v>6</v>
      </c>
      <c r="I109" s="5">
        <f>AVERAGEIF(O2:O101,1,H2:H101)</f>
        <v>11.26</v>
      </c>
      <c r="J109" s="5">
        <f>AVERAGEIF(O2:O101,2,H2:H101)</f>
        <v>11.96</v>
      </c>
    </row>
    <row r="110" spans="1:17" ht="17" thickBot="1" x14ac:dyDescent="0.25">
      <c r="A110" s="149" t="s">
        <v>380</v>
      </c>
      <c r="B110" s="147">
        <f>AVERAGEIF(K2:K101,"l",M2:M101)</f>
        <v>4.24</v>
      </c>
      <c r="C110" s="148">
        <f>AVERAGEIF(L2:L101,"L",M2:M101)</f>
        <v>4.5686274509803919</v>
      </c>
      <c r="D110" s="155"/>
      <c r="E110" s="147">
        <f>AVERAGEIF(K2:K101,"l",N2:N101)</f>
        <v>7.34</v>
      </c>
      <c r="F110" s="148">
        <f>AVERAGEIF(L2:L101,"L",N2:N101)</f>
        <v>7.7254901960784315</v>
      </c>
      <c r="H110" s="5" t="s">
        <v>7</v>
      </c>
      <c r="I110" s="16">
        <f>AVERAGEIF(O2:O101,1,J2:J101)</f>
        <v>6.4635163106194105</v>
      </c>
      <c r="J110" s="16">
        <f>AVERAGEIF(O2:O101,2,J2:J101)</f>
        <v>6.4531999999999989</v>
      </c>
    </row>
    <row r="111" spans="1:17" ht="17" thickBot="1" x14ac:dyDescent="0.25">
      <c r="A111" s="143"/>
      <c r="B111" s="145" t="s">
        <v>6</v>
      </c>
      <c r="C111" s="146" t="s">
        <v>7</v>
      </c>
      <c r="D111" s="143"/>
      <c r="H111" s="5" t="s">
        <v>381</v>
      </c>
      <c r="I111" s="5">
        <v>25</v>
      </c>
      <c r="J111" s="5">
        <v>25</v>
      </c>
    </row>
    <row r="112" spans="1:17" x14ac:dyDescent="0.2">
      <c r="A112" s="149" t="s">
        <v>382</v>
      </c>
      <c r="B112" s="147">
        <f>AVERAGEIF(K2:K101,"s",H2:H101)</f>
        <v>3.42</v>
      </c>
      <c r="C112" s="148">
        <f>AVERAGEIF(L2:L101,"s",H2:H101)</f>
        <v>5.6122448979591839</v>
      </c>
      <c r="D112" s="155"/>
      <c r="H112" s="5" t="s">
        <v>383</v>
      </c>
      <c r="I112" s="5">
        <v>25</v>
      </c>
      <c r="J112" s="5">
        <v>25</v>
      </c>
    </row>
    <row r="113" spans="1:10" ht="17" thickBot="1" x14ac:dyDescent="0.25">
      <c r="A113" s="149" t="s">
        <v>384</v>
      </c>
      <c r="B113" s="147">
        <f>AVERAGEIF(K2:K101,"l",H2:H101)</f>
        <v>19.8</v>
      </c>
      <c r="C113" s="148">
        <f>AVERAGEIF(L2:L101,"l",H2:H101)</f>
        <v>17.372549019607842</v>
      </c>
      <c r="D113" s="155"/>
      <c r="H113" s="5" t="s">
        <v>385</v>
      </c>
      <c r="I113" s="5">
        <v>3.32</v>
      </c>
      <c r="J113" s="5">
        <v>3.36</v>
      </c>
    </row>
    <row r="114" spans="1:10" ht="17" thickBot="1" x14ac:dyDescent="0.25">
      <c r="A114" s="143"/>
      <c r="B114" s="145" t="s">
        <v>386</v>
      </c>
      <c r="C114" s="146" t="s">
        <v>387</v>
      </c>
      <c r="D114" s="143"/>
      <c r="H114" s="5" t="s">
        <v>388</v>
      </c>
      <c r="I114" s="5">
        <v>19.04</v>
      </c>
      <c r="J114" s="5">
        <v>20.56</v>
      </c>
    </row>
    <row r="115" spans="1:10" x14ac:dyDescent="0.2">
      <c r="A115" s="149" t="s">
        <v>382</v>
      </c>
      <c r="B115" s="147">
        <f>AVERAGEIF(K2:K101,"s",J2:J101)</f>
        <v>5.6197163106194106</v>
      </c>
      <c r="C115" s="148">
        <f>AVERAGEIF(L2:L101,"s",H2:H101)</f>
        <v>5.6122448979591839</v>
      </c>
      <c r="D115" s="155"/>
      <c r="H115" s="5" t="s">
        <v>389</v>
      </c>
      <c r="I115" s="5">
        <v>26</v>
      </c>
      <c r="J115" s="5">
        <v>23</v>
      </c>
    </row>
    <row r="116" spans="1:10" ht="17" thickBot="1" x14ac:dyDescent="0.25">
      <c r="A116" s="149" t="s">
        <v>384</v>
      </c>
      <c r="B116" s="150">
        <f>AVERAGEIF(K2:K101,"l",J2:J101)</f>
        <v>7.2970000000000006</v>
      </c>
      <c r="C116" s="151">
        <f>AVERAGEIF(L2:L101,"l",H2:H101)</f>
        <v>17.372549019607842</v>
      </c>
      <c r="D116" s="155"/>
      <c r="H116" s="5" t="s">
        <v>390</v>
      </c>
      <c r="I116" s="5">
        <v>24</v>
      </c>
      <c r="J116" s="5">
        <v>27</v>
      </c>
    </row>
    <row r="117" spans="1:10" x14ac:dyDescent="0.2">
      <c r="H117" s="5" t="s">
        <v>391</v>
      </c>
      <c r="I117" s="16">
        <v>5.3471600303440043</v>
      </c>
      <c r="J117" s="16">
        <v>5.0478260869565217</v>
      </c>
    </row>
    <row r="118" spans="1:10" x14ac:dyDescent="0.2">
      <c r="H118" s="5" t="s">
        <v>392</v>
      </c>
      <c r="I118" s="16">
        <v>7.7058333333333335</v>
      </c>
      <c r="J118" s="16">
        <v>7.6503703703703669</v>
      </c>
    </row>
  </sheetData>
  <pageMargins left="0.75" right="0.75" top="1" bottom="1" header="0.5" footer="0.5"/>
  <pageSetup scale="70" orientation="portrait" horizontalDpi="4294967292" verticalDpi="4294967292"/>
  <rowBreaks count="1" manualBreakCount="1">
    <brk id="51" max="16383" man="1"/>
  </rowBreaks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02"/>
  <sheetViews>
    <sheetView workbookViewId="0">
      <selection sqref="A1:CU1048576"/>
    </sheetView>
  </sheetViews>
  <sheetFormatPr baseColWidth="10" defaultRowHeight="16" x14ac:dyDescent="0.2"/>
  <cols>
    <col min="1" max="94" width="10.83203125" style="5"/>
  </cols>
  <sheetData>
    <row r="1" spans="1:94" ht="17" thickBot="1" x14ac:dyDescent="0.25">
      <c r="A1" s="6" t="s">
        <v>14</v>
      </c>
      <c r="B1" s="6"/>
      <c r="C1" s="6"/>
      <c r="D1" s="6"/>
      <c r="E1" s="6" t="s">
        <v>15</v>
      </c>
      <c r="F1" s="6"/>
      <c r="G1" s="6"/>
      <c r="I1" s="5" t="s">
        <v>16</v>
      </c>
      <c r="N1" s="7" t="s">
        <v>17</v>
      </c>
      <c r="O1" s="8"/>
      <c r="P1" s="9" t="s">
        <v>18</v>
      </c>
      <c r="Q1" s="10"/>
      <c r="R1" s="11" t="s">
        <v>19</v>
      </c>
      <c r="S1" s="11"/>
      <c r="T1" s="9" t="s">
        <v>20</v>
      </c>
      <c r="U1" s="10"/>
      <c r="V1" s="11" t="s">
        <v>21</v>
      </c>
      <c r="W1" s="11"/>
      <c r="X1" s="9" t="s">
        <v>22</v>
      </c>
      <c r="Y1" s="10"/>
      <c r="Z1" s="11" t="s">
        <v>23</v>
      </c>
      <c r="AA1" s="11"/>
      <c r="AB1" s="9" t="s">
        <v>24</v>
      </c>
      <c r="AC1" s="10"/>
      <c r="AD1" s="11" t="s">
        <v>25</v>
      </c>
      <c r="AE1" s="11"/>
      <c r="AF1" s="9" t="s">
        <v>26</v>
      </c>
      <c r="AG1" s="10"/>
      <c r="AH1" s="11" t="s">
        <v>27</v>
      </c>
      <c r="AI1" s="11"/>
      <c r="AJ1" s="9" t="s">
        <v>28</v>
      </c>
      <c r="AK1" s="10"/>
      <c r="AL1" s="11" t="s">
        <v>29</v>
      </c>
      <c r="AM1" s="11"/>
      <c r="AN1" s="9" t="s">
        <v>30</v>
      </c>
      <c r="AO1" s="10"/>
      <c r="AP1" s="11" t="s">
        <v>31</v>
      </c>
      <c r="AQ1" s="11"/>
      <c r="AR1" s="9" t="s">
        <v>32</v>
      </c>
      <c r="AS1" s="10"/>
      <c r="AU1" s="7" t="s">
        <v>0</v>
      </c>
      <c r="AV1" s="8" t="s">
        <v>1</v>
      </c>
      <c r="AW1" s="8" t="s">
        <v>2</v>
      </c>
      <c r="AX1" s="7" t="s">
        <v>0</v>
      </c>
      <c r="AY1" s="8" t="s">
        <v>1</v>
      </c>
      <c r="AZ1" s="8" t="s">
        <v>2</v>
      </c>
      <c r="BA1" s="7" t="s">
        <v>0</v>
      </c>
      <c r="BB1" s="8" t="s">
        <v>1</v>
      </c>
      <c r="BC1" s="8" t="s">
        <v>2</v>
      </c>
      <c r="BD1" s="7" t="s">
        <v>0</v>
      </c>
      <c r="BE1" s="8" t="s">
        <v>1</v>
      </c>
      <c r="BF1" s="8" t="s">
        <v>2</v>
      </c>
      <c r="BG1" s="7" t="s">
        <v>0</v>
      </c>
      <c r="BH1" s="8" t="s">
        <v>1</v>
      </c>
      <c r="BI1" s="8" t="s">
        <v>2</v>
      </c>
      <c r="BJ1" s="7" t="s">
        <v>0</v>
      </c>
      <c r="BK1" s="8" t="s">
        <v>1</v>
      </c>
      <c r="BL1" s="8" t="s">
        <v>2</v>
      </c>
      <c r="BM1" s="7" t="s">
        <v>0</v>
      </c>
      <c r="BN1" s="8" t="s">
        <v>1</v>
      </c>
      <c r="BO1" s="8" t="s">
        <v>2</v>
      </c>
      <c r="BP1" s="7" t="s">
        <v>0</v>
      </c>
      <c r="BQ1" s="8" t="s">
        <v>1</v>
      </c>
      <c r="BR1" s="8" t="s">
        <v>2</v>
      </c>
      <c r="BS1" s="7" t="s">
        <v>0</v>
      </c>
      <c r="BT1" s="8" t="s">
        <v>1</v>
      </c>
      <c r="BU1" s="8" t="s">
        <v>2</v>
      </c>
      <c r="BV1" s="7" t="s">
        <v>0</v>
      </c>
      <c r="BW1" s="8" t="s">
        <v>1</v>
      </c>
      <c r="BX1" s="8" t="s">
        <v>2</v>
      </c>
      <c r="BY1" s="7" t="s">
        <v>0</v>
      </c>
      <c r="BZ1" s="8" t="s">
        <v>1</v>
      </c>
      <c r="CA1" s="8" t="s">
        <v>2</v>
      </c>
      <c r="CB1" s="7" t="s">
        <v>0</v>
      </c>
      <c r="CC1" s="8" t="s">
        <v>1</v>
      </c>
      <c r="CD1" s="8" t="s">
        <v>2</v>
      </c>
      <c r="CE1" s="7" t="s">
        <v>0</v>
      </c>
      <c r="CF1" s="8" t="s">
        <v>1</v>
      </c>
      <c r="CG1" s="8" t="s">
        <v>2</v>
      </c>
      <c r="CH1" s="7" t="s">
        <v>0</v>
      </c>
      <c r="CI1" s="8" t="s">
        <v>1</v>
      </c>
      <c r="CJ1" s="8" t="s">
        <v>2</v>
      </c>
      <c r="CK1" s="7" t="s">
        <v>0</v>
      </c>
      <c r="CL1" s="8" t="s">
        <v>1</v>
      </c>
      <c r="CM1" s="8" t="s">
        <v>2</v>
      </c>
      <c r="CN1" s="7" t="s">
        <v>0</v>
      </c>
      <c r="CO1" s="8" t="s">
        <v>1</v>
      </c>
      <c r="CP1" s="8" t="s">
        <v>2</v>
      </c>
    </row>
    <row r="2" spans="1:94" x14ac:dyDescent="0.2">
      <c r="A2" s="17" t="s">
        <v>33</v>
      </c>
      <c r="B2" s="17" t="s">
        <v>34</v>
      </c>
      <c r="C2" s="6" t="s">
        <v>39</v>
      </c>
      <c r="D2" s="6"/>
      <c r="E2" s="17" t="s">
        <v>33</v>
      </c>
      <c r="F2" s="17" t="s">
        <v>35</v>
      </c>
      <c r="G2" s="18" t="s">
        <v>40</v>
      </c>
      <c r="I2" s="5">
        <f>CORREL(NewNonwordsFinal!H2:H101,NewNonwordsFinal!J2:J101)</f>
        <v>0.53065822657546524</v>
      </c>
      <c r="M2" s="19" t="s">
        <v>41</v>
      </c>
      <c r="N2" s="20" t="str">
        <f>CONCATENATE(M2,N$1)</f>
        <v>thrillance</v>
      </c>
      <c r="O2" s="21" t="s">
        <v>42</v>
      </c>
      <c r="P2" s="20" t="str">
        <f>CONCATENATE(O2,P$1)</f>
        <v>tiltary</v>
      </c>
      <c r="Q2" s="22" t="s">
        <v>43</v>
      </c>
      <c r="R2" s="20" t="str">
        <f>CONCATENATE(Q2,R$1)</f>
        <v>unifyence</v>
      </c>
      <c r="S2" s="23" t="s">
        <v>44</v>
      </c>
      <c r="T2" s="20" t="str">
        <f>CONCATENATE(S2,T$1)</f>
        <v>brancher</v>
      </c>
      <c r="U2" s="21" t="s">
        <v>45</v>
      </c>
      <c r="V2" s="20" t="str">
        <f>CONCATENATE(U2,V$1)</f>
        <v>zoomful</v>
      </c>
      <c r="W2" s="19" t="s">
        <v>46</v>
      </c>
      <c r="X2" s="20" t="str">
        <f>CONCATENATE(W2,X$1)</f>
        <v>weldic</v>
      </c>
      <c r="Y2" s="24" t="s">
        <v>47</v>
      </c>
      <c r="Z2" s="20" t="str">
        <f>CONCATENATE(Y2,Z$1)</f>
        <v>nullish</v>
      </c>
      <c r="AA2" s="19" t="s">
        <v>48</v>
      </c>
      <c r="AB2" s="20" t="str">
        <f>CONCATENATE(AA2,AB$1)</f>
        <v>fiendism</v>
      </c>
      <c r="AC2" s="21" t="s">
        <v>49</v>
      </c>
      <c r="AD2" s="20" t="str">
        <f>CONCATENATE(AC2,AD$1)</f>
        <v>yieldist</v>
      </c>
      <c r="AE2" s="19" t="s">
        <v>50</v>
      </c>
      <c r="AF2" s="20" t="str">
        <f>CONCATENATE(AE2,AF$1)</f>
        <v>winkity</v>
      </c>
      <c r="AG2" s="21" t="s">
        <v>51</v>
      </c>
      <c r="AH2" s="20" t="str">
        <f>CONCATENATE(AG2,AH$1)</f>
        <v>feverize</v>
      </c>
      <c r="AI2" s="19" t="s">
        <v>52</v>
      </c>
      <c r="AJ2" s="20" t="str">
        <f>CONCATENATE(AI2,AJ$1)</f>
        <v>advertisely</v>
      </c>
      <c r="AK2" s="21" t="s">
        <v>53</v>
      </c>
      <c r="AL2" s="20" t="str">
        <f>CONCATENATE(AK2,AL$1)</f>
        <v>acrement</v>
      </c>
      <c r="AM2" s="19" t="s">
        <v>54</v>
      </c>
      <c r="AN2" s="20" t="str">
        <f>CONCATENATE(AM2,AN$1)</f>
        <v>schemeness</v>
      </c>
      <c r="AO2" s="21" t="s">
        <v>55</v>
      </c>
      <c r="AP2" s="20" t="str">
        <f>CONCATENATE(AO2,AP$1)</f>
        <v>yankory</v>
      </c>
      <c r="AQ2" s="19" t="s">
        <v>56</v>
      </c>
      <c r="AR2" s="20" t="str">
        <f>CONCATENATE(AQ2,AR$1)</f>
        <v>humidous</v>
      </c>
      <c r="AT2" s="19" t="s">
        <v>41</v>
      </c>
      <c r="AU2" s="25" t="s">
        <v>57</v>
      </c>
      <c r="AV2" s="26" t="s">
        <v>58</v>
      </c>
      <c r="AW2" s="21" t="s">
        <v>42</v>
      </c>
      <c r="AX2" s="25" t="s">
        <v>59</v>
      </c>
      <c r="AY2" s="26" t="s">
        <v>60</v>
      </c>
      <c r="AZ2" s="27" t="s">
        <v>61</v>
      </c>
      <c r="BA2" s="25" t="s">
        <v>62</v>
      </c>
      <c r="BB2" s="26" t="s">
        <v>63</v>
      </c>
      <c r="BC2" s="24" t="s">
        <v>44</v>
      </c>
      <c r="BD2" s="25" t="s">
        <v>64</v>
      </c>
      <c r="BE2" s="26" t="s">
        <v>65</v>
      </c>
      <c r="BF2" s="21" t="s">
        <v>45</v>
      </c>
      <c r="BG2" s="25" t="s">
        <v>66</v>
      </c>
      <c r="BH2" s="26" t="s">
        <v>67</v>
      </c>
      <c r="BI2" s="21" t="s">
        <v>46</v>
      </c>
      <c r="BJ2" s="25" t="s">
        <v>68</v>
      </c>
      <c r="BK2" s="26" t="s">
        <v>69</v>
      </c>
      <c r="BL2" s="24" t="s">
        <v>47</v>
      </c>
      <c r="BM2" s="25" t="s">
        <v>70</v>
      </c>
      <c r="BN2" s="26" t="s">
        <v>71</v>
      </c>
      <c r="BO2" s="21" t="s">
        <v>48</v>
      </c>
      <c r="BP2" s="25" t="s">
        <v>72</v>
      </c>
      <c r="BQ2" s="26" t="s">
        <v>73</v>
      </c>
      <c r="BR2" s="21" t="s">
        <v>49</v>
      </c>
      <c r="BS2" s="25" t="s">
        <v>74</v>
      </c>
      <c r="BT2" s="26" t="s">
        <v>75</v>
      </c>
      <c r="BU2" s="21" t="s">
        <v>50</v>
      </c>
      <c r="BV2" s="25" t="s">
        <v>76</v>
      </c>
      <c r="BW2" s="26" t="s">
        <v>77</v>
      </c>
      <c r="BX2" s="21" t="s">
        <v>51</v>
      </c>
      <c r="BY2" s="25" t="s">
        <v>78</v>
      </c>
      <c r="BZ2" s="26" t="s">
        <v>79</v>
      </c>
      <c r="CA2" s="21" t="s">
        <v>52</v>
      </c>
      <c r="CB2" s="25" t="s">
        <v>80</v>
      </c>
      <c r="CC2" s="26" t="s">
        <v>81</v>
      </c>
      <c r="CD2" s="21" t="s">
        <v>53</v>
      </c>
      <c r="CE2" s="25" t="s">
        <v>82</v>
      </c>
      <c r="CF2" s="26" t="s">
        <v>83</v>
      </c>
      <c r="CG2" s="21" t="s">
        <v>54</v>
      </c>
      <c r="CH2" s="25" t="s">
        <v>84</v>
      </c>
      <c r="CI2" s="26" t="s">
        <v>85</v>
      </c>
      <c r="CJ2" s="21" t="s">
        <v>55</v>
      </c>
      <c r="CK2" s="25" t="s">
        <v>86</v>
      </c>
      <c r="CL2" s="26" t="s">
        <v>87</v>
      </c>
      <c r="CM2" s="21" t="s">
        <v>56</v>
      </c>
      <c r="CN2" s="25" t="s">
        <v>88</v>
      </c>
      <c r="CO2" s="26" t="s">
        <v>89</v>
      </c>
    </row>
    <row r="3" spans="1:94" ht="17" thickBot="1" x14ac:dyDescent="0.25">
      <c r="A3" s="17" t="s">
        <v>90</v>
      </c>
      <c r="B3" s="17" t="s">
        <v>91</v>
      </c>
      <c r="C3" s="6" t="s">
        <v>39</v>
      </c>
      <c r="D3" s="6"/>
      <c r="E3" s="17" t="s">
        <v>90</v>
      </c>
      <c r="F3" s="17" t="s">
        <v>92</v>
      </c>
      <c r="G3" s="18" t="s">
        <v>40</v>
      </c>
      <c r="M3" s="29" t="s">
        <v>93</v>
      </c>
      <c r="N3" s="30" t="str">
        <f>CONCATENATE(M3,N$1)</f>
        <v>bloodance</v>
      </c>
      <c r="O3" s="27" t="s">
        <v>94</v>
      </c>
      <c r="P3" s="26" t="str">
        <f>CONCATENATE(O3,P$1)</f>
        <v>medicalary</v>
      </c>
      <c r="Q3" s="27" t="s">
        <v>95</v>
      </c>
      <c r="R3" s="26" t="str">
        <f>CONCATENATE(Q3,R$1)</f>
        <v>heightence</v>
      </c>
      <c r="S3" s="31" t="s">
        <v>96</v>
      </c>
      <c r="T3" s="30" t="str">
        <f>CONCATENATE(S3,T$1)</f>
        <v>norther</v>
      </c>
      <c r="U3" s="29" t="s">
        <v>97</v>
      </c>
      <c r="V3" s="30" t="str">
        <f>CONCATENATE(U3,V$1)</f>
        <v>smoothful</v>
      </c>
      <c r="W3" s="29" t="s">
        <v>98</v>
      </c>
      <c r="X3" s="30" t="str">
        <f>CONCATENATE(W3,X$1)</f>
        <v>bindic</v>
      </c>
      <c r="Y3" s="26" t="s">
        <v>99</v>
      </c>
      <c r="Z3" s="26" t="str">
        <f>CONCATENATE(Y3,Z$1)</f>
        <v>adoptish</v>
      </c>
      <c r="AA3" s="31" t="s">
        <v>100</v>
      </c>
      <c r="AB3" s="30" t="str">
        <f>CONCATENATE(AA3,AB$1)</f>
        <v>kingism</v>
      </c>
      <c r="AC3" s="31" t="s">
        <v>101</v>
      </c>
      <c r="AD3" s="30" t="str">
        <f>CONCATENATE(AC3,AD$1)</f>
        <v>bearist</v>
      </c>
      <c r="AE3" s="31" t="s">
        <v>102</v>
      </c>
      <c r="AF3" s="30" t="str">
        <f>CONCATENATE(AE3,AF$1)</f>
        <v>breakity</v>
      </c>
      <c r="AG3" s="31" t="s">
        <v>103</v>
      </c>
      <c r="AH3" s="30" t="str">
        <f>CONCATENATE(AG3,AH$1)</f>
        <v>criticize</v>
      </c>
      <c r="AI3" s="29" t="s">
        <v>104</v>
      </c>
      <c r="AJ3" s="30" t="str">
        <f>CONCATENATE(AI3,AJ$1)</f>
        <v>agreely</v>
      </c>
      <c r="AK3" s="32" t="s">
        <v>105</v>
      </c>
      <c r="AL3" s="26" t="str">
        <f>CONCATENATE(AK3,AL$1)</f>
        <v>princement</v>
      </c>
      <c r="AM3" s="29" t="s">
        <v>106</v>
      </c>
      <c r="AN3" s="30" t="str">
        <f>CONCATENATE(AM3,AN$1)</f>
        <v>employness</v>
      </c>
      <c r="AO3" s="29" t="s">
        <v>107</v>
      </c>
      <c r="AP3" s="30" t="str">
        <f>CONCATENATE(AO3,AP$1)</f>
        <v>pitchory</v>
      </c>
      <c r="AQ3" s="31" t="s">
        <v>108</v>
      </c>
      <c r="AR3" s="30" t="str">
        <f>CONCATENATE(AQ3,AR$1)</f>
        <v>boilous</v>
      </c>
      <c r="AT3" s="29" t="s">
        <v>93</v>
      </c>
      <c r="AU3" s="30" t="s">
        <v>109</v>
      </c>
      <c r="AV3" s="30" t="s">
        <v>110</v>
      </c>
      <c r="AW3" s="27" t="s">
        <v>94</v>
      </c>
      <c r="AX3" s="26" t="s">
        <v>111</v>
      </c>
      <c r="AY3" s="26" t="s">
        <v>112</v>
      </c>
      <c r="AZ3" s="27" t="s">
        <v>95</v>
      </c>
      <c r="BA3" s="26" t="s">
        <v>113</v>
      </c>
      <c r="BB3" s="26" t="s">
        <v>114</v>
      </c>
      <c r="BC3" s="31" t="s">
        <v>96</v>
      </c>
      <c r="BD3" s="30" t="s">
        <v>115</v>
      </c>
      <c r="BE3" s="30" t="s">
        <v>116</v>
      </c>
      <c r="BF3" s="29" t="s">
        <v>97</v>
      </c>
      <c r="BG3" s="30" t="s">
        <v>117</v>
      </c>
      <c r="BH3" s="30" t="s">
        <v>118</v>
      </c>
      <c r="BI3" s="29" t="s">
        <v>98</v>
      </c>
      <c r="BJ3" s="30" t="s">
        <v>119</v>
      </c>
      <c r="BK3" s="30" t="s">
        <v>120</v>
      </c>
      <c r="BL3" s="26" t="s">
        <v>95</v>
      </c>
      <c r="BM3" s="26" t="s">
        <v>121</v>
      </c>
      <c r="BN3" s="26" t="s">
        <v>122</v>
      </c>
      <c r="BO3" s="31" t="s">
        <v>100</v>
      </c>
      <c r="BP3" s="30" t="s">
        <v>123</v>
      </c>
      <c r="BQ3" s="30" t="s">
        <v>124</v>
      </c>
      <c r="BR3" s="31" t="s">
        <v>101</v>
      </c>
      <c r="BS3" s="30" t="s">
        <v>125</v>
      </c>
      <c r="BT3" s="30" t="s">
        <v>126</v>
      </c>
      <c r="BU3" s="31" t="s">
        <v>102</v>
      </c>
      <c r="BV3" s="30" t="s">
        <v>127</v>
      </c>
      <c r="BW3" s="30" t="s">
        <v>128</v>
      </c>
      <c r="BX3" s="32" t="s">
        <v>99</v>
      </c>
      <c r="BY3" s="26" t="s">
        <v>129</v>
      </c>
      <c r="BZ3" s="26" t="s">
        <v>130</v>
      </c>
      <c r="CA3" s="29" t="s">
        <v>104</v>
      </c>
      <c r="CB3" s="30" t="s">
        <v>131</v>
      </c>
      <c r="CC3" s="30" t="s">
        <v>132</v>
      </c>
      <c r="CD3" s="32" t="s">
        <v>105</v>
      </c>
      <c r="CE3" s="26" t="s">
        <v>133</v>
      </c>
      <c r="CF3" s="26" t="s">
        <v>134</v>
      </c>
      <c r="CG3" s="29" t="s">
        <v>106</v>
      </c>
      <c r="CH3" s="30" t="s">
        <v>135</v>
      </c>
      <c r="CI3" s="30" t="s">
        <v>136</v>
      </c>
      <c r="CJ3" s="29" t="s">
        <v>107</v>
      </c>
      <c r="CK3" s="30" t="s">
        <v>137</v>
      </c>
      <c r="CL3" s="30" t="s">
        <v>138</v>
      </c>
      <c r="CM3" s="31" t="s">
        <v>108</v>
      </c>
      <c r="CN3" s="30" t="s">
        <v>139</v>
      </c>
      <c r="CO3" s="30" t="s">
        <v>140</v>
      </c>
    </row>
    <row r="4" spans="1:94" ht="17" thickBot="1" x14ac:dyDescent="0.25">
      <c r="A4" s="17" t="s">
        <v>141</v>
      </c>
      <c r="B4" s="17" t="s">
        <v>142</v>
      </c>
      <c r="C4" s="6" t="s">
        <v>39</v>
      </c>
      <c r="D4" s="6"/>
      <c r="E4" s="17" t="s">
        <v>141</v>
      </c>
      <c r="F4" s="17" t="s">
        <v>143</v>
      </c>
      <c r="G4" s="18" t="s">
        <v>40</v>
      </c>
      <c r="M4" s="2"/>
      <c r="N4" s="2"/>
      <c r="O4" s="2"/>
      <c r="P4" s="2"/>
      <c r="Q4" s="2"/>
      <c r="R4" s="2"/>
      <c r="S4" s="31" t="s">
        <v>144</v>
      </c>
      <c r="T4" s="30" t="str">
        <f>CONCATENATE(S4,T$1)</f>
        <v>valider</v>
      </c>
      <c r="U4" s="33"/>
      <c r="V4" s="2"/>
      <c r="W4" s="31" t="s">
        <v>145</v>
      </c>
      <c r="X4" s="30" t="str">
        <f>CONCATENATE(W4,X$1)</f>
        <v>growic</v>
      </c>
      <c r="Y4" s="2" t="s">
        <v>146</v>
      </c>
      <c r="Z4" s="2" t="s">
        <v>23</v>
      </c>
      <c r="AA4" s="33"/>
      <c r="AB4" s="2"/>
      <c r="AC4" s="33"/>
      <c r="AD4" s="2"/>
      <c r="AE4" s="2"/>
      <c r="AF4" s="2"/>
      <c r="AG4" s="33"/>
      <c r="AH4" s="33"/>
      <c r="AI4" s="34"/>
      <c r="AJ4" s="2"/>
      <c r="AK4" s="34"/>
      <c r="AL4" s="2"/>
      <c r="AM4" s="33"/>
      <c r="AN4" s="2"/>
      <c r="AO4" s="31" t="s">
        <v>147</v>
      </c>
      <c r="AP4" s="30" t="str">
        <f>CONCATENATE(AO4,AP$1)</f>
        <v xml:space="preserve"> dressory</v>
      </c>
      <c r="AQ4" s="33"/>
      <c r="AR4" s="2"/>
      <c r="AT4" s="35" t="s">
        <v>90</v>
      </c>
      <c r="AU4" s="36" t="s">
        <v>91</v>
      </c>
      <c r="AV4" s="37" t="s">
        <v>92</v>
      </c>
      <c r="AW4" s="36" t="s">
        <v>141</v>
      </c>
      <c r="AX4" s="36" t="s">
        <v>142</v>
      </c>
      <c r="AY4" s="37" t="s">
        <v>143</v>
      </c>
      <c r="AZ4" s="38" t="s">
        <v>148</v>
      </c>
      <c r="BA4" s="38" t="s">
        <v>149</v>
      </c>
      <c r="BB4" s="39" t="s">
        <v>150</v>
      </c>
      <c r="BC4" s="31" t="s">
        <v>144</v>
      </c>
      <c r="BD4" s="30" t="s">
        <v>151</v>
      </c>
      <c r="BE4" s="30" t="s">
        <v>152</v>
      </c>
      <c r="BF4" s="40" t="s">
        <v>153</v>
      </c>
      <c r="BG4" s="36" t="s">
        <v>154</v>
      </c>
      <c r="BH4" s="37" t="s">
        <v>155</v>
      </c>
      <c r="BI4" s="31" t="s">
        <v>145</v>
      </c>
      <c r="BJ4" s="30" t="s">
        <v>156</v>
      </c>
      <c r="BK4" s="30" t="s">
        <v>157</v>
      </c>
      <c r="BL4" s="38" t="s">
        <v>158</v>
      </c>
      <c r="BM4" s="38" t="s">
        <v>159</v>
      </c>
      <c r="BN4" s="39" t="s">
        <v>160</v>
      </c>
      <c r="BO4" s="40" t="s">
        <v>161</v>
      </c>
      <c r="BP4" s="36" t="s">
        <v>162</v>
      </c>
      <c r="BQ4" s="37" t="s">
        <v>163</v>
      </c>
      <c r="BR4" s="40" t="s">
        <v>164</v>
      </c>
      <c r="BS4" s="36" t="s">
        <v>165</v>
      </c>
      <c r="BT4" s="37" t="s">
        <v>166</v>
      </c>
      <c r="BU4" s="36" t="s">
        <v>167</v>
      </c>
      <c r="BV4" s="36" t="s">
        <v>168</v>
      </c>
      <c r="BW4" s="37" t="s">
        <v>169</v>
      </c>
      <c r="BX4" s="31" t="s">
        <v>103</v>
      </c>
      <c r="BY4" s="30" t="s">
        <v>170</v>
      </c>
      <c r="BZ4" s="30" t="s">
        <v>171</v>
      </c>
      <c r="CA4" s="41" t="s">
        <v>172</v>
      </c>
      <c r="CB4" s="36" t="s">
        <v>173</v>
      </c>
      <c r="CC4" s="37" t="s">
        <v>174</v>
      </c>
      <c r="CD4" s="41" t="s">
        <v>175</v>
      </c>
      <c r="CE4" s="36" t="s">
        <v>176</v>
      </c>
      <c r="CF4" s="37" t="s">
        <v>177</v>
      </c>
      <c r="CG4" s="40" t="b">
        <v>1</v>
      </c>
      <c r="CH4" s="36" t="s">
        <v>178</v>
      </c>
      <c r="CI4" s="37" t="s">
        <v>179</v>
      </c>
      <c r="CJ4" s="31" t="s">
        <v>147</v>
      </c>
      <c r="CK4" s="30" t="s">
        <v>180</v>
      </c>
      <c r="CL4" s="30" t="s">
        <v>181</v>
      </c>
      <c r="CM4" s="40" t="s">
        <v>182</v>
      </c>
      <c r="CN4" s="36" t="s">
        <v>183</v>
      </c>
      <c r="CO4" s="37" t="s">
        <v>184</v>
      </c>
    </row>
    <row r="5" spans="1:94" ht="17" thickBot="1" x14ac:dyDescent="0.25">
      <c r="A5" s="44" t="s">
        <v>95</v>
      </c>
      <c r="B5" s="45" t="s">
        <v>113</v>
      </c>
      <c r="C5" s="6" t="s">
        <v>39</v>
      </c>
      <c r="D5" s="6"/>
      <c r="E5" s="44" t="s">
        <v>95</v>
      </c>
      <c r="F5" s="45" t="s">
        <v>114</v>
      </c>
      <c r="G5" s="18" t="s">
        <v>40</v>
      </c>
      <c r="M5" s="46"/>
      <c r="N5" s="2"/>
      <c r="O5" s="46"/>
      <c r="P5" s="47"/>
      <c r="Q5" s="2"/>
      <c r="R5" s="2"/>
      <c r="S5" s="46"/>
      <c r="T5" s="47"/>
      <c r="U5" s="33"/>
      <c r="V5" s="33"/>
      <c r="W5" s="48"/>
      <c r="X5" s="49"/>
      <c r="Y5" s="2"/>
      <c r="Z5" s="2"/>
      <c r="AA5" s="46"/>
      <c r="AB5" s="47"/>
      <c r="AC5" s="2"/>
      <c r="AD5" s="2"/>
      <c r="AE5" s="46"/>
      <c r="AF5" s="47"/>
      <c r="AI5" s="48"/>
      <c r="AJ5" s="49"/>
      <c r="AK5" s="34"/>
      <c r="AL5" s="2"/>
      <c r="AM5" s="48"/>
      <c r="AN5" s="49"/>
      <c r="AO5" s="34"/>
      <c r="AP5" s="2"/>
      <c r="AQ5" s="46"/>
      <c r="AR5" s="47"/>
      <c r="AT5" s="50" t="s">
        <v>33</v>
      </c>
      <c r="AU5" s="37" t="s">
        <v>34</v>
      </c>
      <c r="AV5" s="37" t="s">
        <v>35</v>
      </c>
      <c r="AW5" s="39" t="s">
        <v>187</v>
      </c>
      <c r="AX5" s="39" t="s">
        <v>188</v>
      </c>
      <c r="AY5" s="39" t="s">
        <v>189</v>
      </c>
      <c r="AZ5" s="39" t="s">
        <v>190</v>
      </c>
      <c r="BA5" s="39" t="s">
        <v>191</v>
      </c>
      <c r="BB5" s="39" t="s">
        <v>192</v>
      </c>
      <c r="BC5" s="40" t="s">
        <v>193</v>
      </c>
      <c r="BD5" s="36" t="s">
        <v>194</v>
      </c>
      <c r="BE5" s="37" t="s">
        <v>195</v>
      </c>
      <c r="BF5" s="51" t="s">
        <v>196</v>
      </c>
      <c r="BG5" s="37" t="s">
        <v>197</v>
      </c>
      <c r="BH5" s="37" t="s">
        <v>198</v>
      </c>
      <c r="BI5" s="40" t="s">
        <v>199</v>
      </c>
      <c r="BJ5" s="36" t="s">
        <v>200</v>
      </c>
      <c r="BK5" s="37" t="s">
        <v>201</v>
      </c>
      <c r="BL5" s="39" t="s">
        <v>202</v>
      </c>
      <c r="BM5" s="39" t="s">
        <v>203</v>
      </c>
      <c r="BN5" s="39" t="s">
        <v>204</v>
      </c>
      <c r="BO5" s="51" t="s">
        <v>205</v>
      </c>
      <c r="BP5" s="37" t="s">
        <v>206</v>
      </c>
      <c r="BQ5" s="37" t="s">
        <v>207</v>
      </c>
      <c r="BR5" s="51" t="s">
        <v>208</v>
      </c>
      <c r="BS5" s="37" t="s">
        <v>209</v>
      </c>
      <c r="BT5" s="37" t="s">
        <v>210</v>
      </c>
      <c r="BU5" s="37" t="s">
        <v>211</v>
      </c>
      <c r="BV5" s="37" t="s">
        <v>212</v>
      </c>
      <c r="BW5" s="37" t="s">
        <v>213</v>
      </c>
      <c r="BX5" s="40" t="s">
        <v>214</v>
      </c>
      <c r="BY5" s="36" t="s">
        <v>215</v>
      </c>
      <c r="BZ5" s="37" t="s">
        <v>216</v>
      </c>
      <c r="CA5" s="52" t="s">
        <v>217</v>
      </c>
      <c r="CB5" s="39" t="s">
        <v>218</v>
      </c>
      <c r="CC5" s="39" t="s">
        <v>219</v>
      </c>
      <c r="CD5" s="52" t="s">
        <v>220</v>
      </c>
      <c r="CE5" s="39" t="s">
        <v>221</v>
      </c>
      <c r="CF5" s="39" t="s">
        <v>222</v>
      </c>
      <c r="CG5" s="51" t="s">
        <v>223</v>
      </c>
      <c r="CH5" s="37" t="s">
        <v>224</v>
      </c>
      <c r="CI5" s="37" t="s">
        <v>225</v>
      </c>
      <c r="CJ5" s="40" t="s">
        <v>226</v>
      </c>
      <c r="CK5" s="36" t="s">
        <v>227</v>
      </c>
      <c r="CL5" s="37" t="s">
        <v>228</v>
      </c>
      <c r="CM5" s="51" t="s">
        <v>229</v>
      </c>
      <c r="CN5" s="37" t="s">
        <v>230</v>
      </c>
      <c r="CO5" s="37" t="s">
        <v>231</v>
      </c>
    </row>
    <row r="6" spans="1:94" x14ac:dyDescent="0.2">
      <c r="A6" s="27" t="s">
        <v>61</v>
      </c>
      <c r="B6" s="26" t="s">
        <v>62</v>
      </c>
      <c r="C6" s="6" t="s">
        <v>39</v>
      </c>
      <c r="D6" s="6"/>
      <c r="E6" s="27" t="s">
        <v>61</v>
      </c>
      <c r="F6" s="26" t="s">
        <v>63</v>
      </c>
      <c r="G6" s="18" t="s">
        <v>40</v>
      </c>
      <c r="M6" s="59" t="s">
        <v>90</v>
      </c>
      <c r="N6" s="25" t="str">
        <f>CONCATENATE(M6,N$1)</f>
        <v>meltance</v>
      </c>
      <c r="O6" s="59" t="s">
        <v>141</v>
      </c>
      <c r="P6" s="25" t="str">
        <f>CONCATENATE(O6,P$1)</f>
        <v>lidary</v>
      </c>
      <c r="Q6" s="60" t="s">
        <v>148</v>
      </c>
      <c r="R6" s="60" t="str">
        <f>CONCATENATE(Q6,R$1)</f>
        <v>begence</v>
      </c>
      <c r="S6" s="24" t="s">
        <v>193</v>
      </c>
      <c r="T6" s="25" t="str">
        <f>CONCATENATE(S6,T$1)</f>
        <v>socketer</v>
      </c>
      <c r="U6" s="24" t="s">
        <v>153</v>
      </c>
      <c r="V6" s="25" t="str">
        <f>CONCATENATE(U6,V$1)</f>
        <v>gumful</v>
      </c>
      <c r="W6" s="24" t="s">
        <v>199</v>
      </c>
      <c r="X6" s="25" t="str">
        <f>CONCATENATE(W6,X$1)</f>
        <v>altaric</v>
      </c>
      <c r="Y6" s="60" t="s">
        <v>158</v>
      </c>
      <c r="Z6" s="60" t="str">
        <f>CONCATENATE(Y6,Z$1)</f>
        <v>angelish</v>
      </c>
      <c r="AA6" s="24" t="s">
        <v>161</v>
      </c>
      <c r="AB6" s="25" t="str">
        <f>CONCATENATE(AA6,AB$1)</f>
        <v>antism</v>
      </c>
      <c r="AC6" s="24" t="s">
        <v>164</v>
      </c>
      <c r="AD6" s="25" t="str">
        <f>CONCATENATE(AC6,AD$1)</f>
        <v>elmist</v>
      </c>
      <c r="AE6" s="25" t="s">
        <v>167</v>
      </c>
      <c r="AF6" s="25" t="str">
        <f>CONCATENATE(AE6,AF$1)</f>
        <v>curtity</v>
      </c>
      <c r="AG6" s="24" t="s">
        <v>214</v>
      </c>
      <c r="AH6" s="25" t="str">
        <f>CONCATENATE(AG6,AH$1)</f>
        <v>pillize</v>
      </c>
      <c r="AI6" s="21" t="s">
        <v>172</v>
      </c>
      <c r="AJ6" s="25" t="str">
        <f>CONCATENATE(AI6,AJ$1)</f>
        <v>jawly</v>
      </c>
      <c r="AK6" s="21" t="s">
        <v>175</v>
      </c>
      <c r="AL6" s="25" t="str">
        <f>CONCATENATE(AK6,AL$1)</f>
        <v>opposement</v>
      </c>
      <c r="AM6" s="24" t="b">
        <v>1</v>
      </c>
      <c r="AN6" s="25" t="str">
        <f>CONCATENATE(AM6,AN$1)</f>
        <v>TRUEness</v>
      </c>
      <c r="AO6" s="24" t="s">
        <v>226</v>
      </c>
      <c r="AP6" s="25" t="str">
        <f>CONCATENATE(AO6,AP$1)</f>
        <v>baskory</v>
      </c>
      <c r="AQ6" s="24" t="s">
        <v>182</v>
      </c>
      <c r="AR6" s="20" t="str">
        <f>CONCATENATE(AQ6,AR$1)</f>
        <v>boltous</v>
      </c>
      <c r="AT6" s="61" t="s">
        <v>233</v>
      </c>
      <c r="AU6" s="39" t="s">
        <v>234</v>
      </c>
      <c r="AV6" s="39" t="s">
        <v>235</v>
      </c>
      <c r="AW6" s="39" t="s">
        <v>236</v>
      </c>
      <c r="AX6" s="39" t="s">
        <v>237</v>
      </c>
      <c r="AY6" s="39" t="s">
        <v>238</v>
      </c>
      <c r="AZ6" s="39" t="s">
        <v>239</v>
      </c>
      <c r="BA6" s="39" t="s">
        <v>240</v>
      </c>
      <c r="BB6" s="39" t="s">
        <v>241</v>
      </c>
      <c r="BC6" s="51" t="s">
        <v>242</v>
      </c>
      <c r="BD6" s="37" t="s">
        <v>243</v>
      </c>
      <c r="BE6" s="37" t="s">
        <v>244</v>
      </c>
      <c r="BF6" s="62" t="s">
        <v>245</v>
      </c>
      <c r="BG6" s="39" t="s">
        <v>246</v>
      </c>
      <c r="BH6" s="39" t="s">
        <v>247</v>
      </c>
      <c r="BI6" s="51" t="s">
        <v>248</v>
      </c>
      <c r="BJ6" s="37" t="s">
        <v>249</v>
      </c>
      <c r="BK6" s="37" t="s">
        <v>250</v>
      </c>
      <c r="BL6" s="39" t="s">
        <v>251</v>
      </c>
      <c r="BM6" s="39" t="s">
        <v>252</v>
      </c>
      <c r="BN6" s="39" t="s">
        <v>253</v>
      </c>
      <c r="BO6" s="62" t="s">
        <v>254</v>
      </c>
      <c r="BP6" s="39" t="s">
        <v>255</v>
      </c>
      <c r="BQ6" s="39" t="s">
        <v>256</v>
      </c>
      <c r="BR6" s="62" t="s">
        <v>257</v>
      </c>
      <c r="BS6" s="39" t="s">
        <v>258</v>
      </c>
      <c r="BT6" s="39" t="s">
        <v>259</v>
      </c>
      <c r="BU6" s="39" t="s">
        <v>260</v>
      </c>
      <c r="BV6" s="39" t="s">
        <v>261</v>
      </c>
      <c r="BW6" s="39" t="s">
        <v>262</v>
      </c>
      <c r="BX6" s="51" t="s">
        <v>263</v>
      </c>
      <c r="BY6" s="37" t="s">
        <v>264</v>
      </c>
      <c r="BZ6" s="37" t="s">
        <v>265</v>
      </c>
      <c r="CA6" s="52" t="s">
        <v>266</v>
      </c>
      <c r="CB6" s="39" t="s">
        <v>267</v>
      </c>
      <c r="CC6" s="39" t="s">
        <v>268</v>
      </c>
      <c r="CD6" s="52" t="s">
        <v>269</v>
      </c>
      <c r="CE6" s="39" t="s">
        <v>270</v>
      </c>
      <c r="CF6" s="39" t="s">
        <v>271</v>
      </c>
      <c r="CG6" s="62" t="s">
        <v>272</v>
      </c>
      <c r="CH6" s="39" t="s">
        <v>273</v>
      </c>
      <c r="CI6" s="39" t="s">
        <v>274</v>
      </c>
      <c r="CJ6" s="51" t="s">
        <v>275</v>
      </c>
      <c r="CK6" s="37" t="s">
        <v>276</v>
      </c>
      <c r="CL6" s="37" t="s">
        <v>277</v>
      </c>
      <c r="CM6" s="62" t="s">
        <v>278</v>
      </c>
      <c r="CN6" s="39" t="s">
        <v>279</v>
      </c>
      <c r="CO6" s="39" t="s">
        <v>280</v>
      </c>
    </row>
    <row r="7" spans="1:94" ht="17" thickBot="1" x14ac:dyDescent="0.25">
      <c r="A7" s="64" t="s">
        <v>281</v>
      </c>
      <c r="B7" s="17" t="s">
        <v>282</v>
      </c>
      <c r="C7" s="6" t="s">
        <v>39</v>
      </c>
      <c r="D7" s="6"/>
      <c r="E7" s="64" t="s">
        <v>281</v>
      </c>
      <c r="F7" s="17" t="s">
        <v>283</v>
      </c>
      <c r="G7" s="18" t="s">
        <v>40</v>
      </c>
      <c r="M7" s="65" t="s">
        <v>33</v>
      </c>
      <c r="N7" s="26" t="str">
        <f>CONCATENATE(M7,N$1)</f>
        <v>happenance</v>
      </c>
      <c r="O7" s="66" t="s">
        <v>187</v>
      </c>
      <c r="P7" s="30" t="str">
        <f>CONCATENATE(O7,P$1)</f>
        <v>bogary</v>
      </c>
      <c r="Q7" s="30" t="s">
        <v>190</v>
      </c>
      <c r="R7" s="30" t="str">
        <f>CONCATENATE(Q7,R$1)</f>
        <v>ripence</v>
      </c>
      <c r="S7" s="27" t="s">
        <v>242</v>
      </c>
      <c r="T7" s="26" t="str">
        <f>CONCATENATE(S7,T$1)</f>
        <v>figer</v>
      </c>
      <c r="U7" s="27" t="s">
        <v>196</v>
      </c>
      <c r="V7" s="26" t="str">
        <f>CONCATENATE(U7,V$1)</f>
        <v>fanful</v>
      </c>
      <c r="W7" s="27" t="s">
        <v>248</v>
      </c>
      <c r="X7" s="26" t="str">
        <f>CONCATENATE(W7,X$1)</f>
        <v>heiric</v>
      </c>
      <c r="Y7" s="30" t="s">
        <v>202</v>
      </c>
      <c r="Z7" s="30" t="str">
        <f>CONCATENATE(Y7,Z$1)</f>
        <v>beanish</v>
      </c>
      <c r="AA7" s="27" t="s">
        <v>205</v>
      </c>
      <c r="AB7" s="26" t="str">
        <f>CONCATENATE(AA7,AB$1)</f>
        <v>aridism</v>
      </c>
      <c r="AC7" s="27" t="s">
        <v>208</v>
      </c>
      <c r="AD7" s="26" t="str">
        <f>CONCATENATE(AC7,AD$1)</f>
        <v>urnist</v>
      </c>
      <c r="AE7" s="26" t="s">
        <v>211</v>
      </c>
      <c r="AF7" s="26" t="str">
        <f>CONCATENATE(AE7,AF$1)</f>
        <v>dumbity</v>
      </c>
      <c r="AG7" s="27" t="s">
        <v>263</v>
      </c>
      <c r="AH7" s="26" t="str">
        <f>CONCATENATE(AG7,AH$1)</f>
        <v>rampize</v>
      </c>
      <c r="AI7" s="29" t="s">
        <v>217</v>
      </c>
      <c r="AJ7" s="30" t="str">
        <f>CONCATENATE(AI7,AJ$1)</f>
        <v>mudly</v>
      </c>
      <c r="AK7" s="29" t="s">
        <v>220</v>
      </c>
      <c r="AL7" s="30" t="str">
        <f>CONCATENATE(AK7,AL$1)</f>
        <v>addment</v>
      </c>
      <c r="AM7" s="27" t="s">
        <v>223</v>
      </c>
      <c r="AN7" s="26" t="str">
        <f>CONCATENATE(AM7,AN$1)</f>
        <v>nextness</v>
      </c>
      <c r="AO7" s="27" t="s">
        <v>275</v>
      </c>
      <c r="AP7" s="26" t="str">
        <f>CONCATENATE(AO7,AP$1)</f>
        <v>digory</v>
      </c>
      <c r="AQ7" s="27" t="s">
        <v>229</v>
      </c>
      <c r="AR7" s="67" t="str">
        <f>CONCATENATE(AQ7,AR$1)</f>
        <v>helmetous</v>
      </c>
      <c r="AT7" s="68" t="s">
        <v>284</v>
      </c>
      <c r="AU7" s="69" t="s">
        <v>285</v>
      </c>
      <c r="AV7" s="39" t="s">
        <v>286</v>
      </c>
      <c r="AW7" s="69" t="s">
        <v>287</v>
      </c>
      <c r="AX7" s="69" t="s">
        <v>288</v>
      </c>
      <c r="AY7" s="39" t="s">
        <v>289</v>
      </c>
      <c r="AZ7" s="69" t="s">
        <v>290</v>
      </c>
      <c r="BA7" s="69" t="s">
        <v>291</v>
      </c>
      <c r="BB7" s="39" t="s">
        <v>292</v>
      </c>
      <c r="BC7" s="51" t="s">
        <v>281</v>
      </c>
      <c r="BD7" s="37" t="s">
        <v>282</v>
      </c>
      <c r="BE7" s="37" t="s">
        <v>283</v>
      </c>
      <c r="BF7" s="70" t="s">
        <v>293</v>
      </c>
      <c r="BG7" s="69" t="s">
        <v>294</v>
      </c>
      <c r="BH7" s="39" t="s">
        <v>295</v>
      </c>
      <c r="BI7" s="51" t="s">
        <v>296</v>
      </c>
      <c r="BJ7" s="37" t="s">
        <v>297</v>
      </c>
      <c r="BK7" s="37" t="s">
        <v>298</v>
      </c>
      <c r="BL7" s="69" t="s">
        <v>299</v>
      </c>
      <c r="BM7" s="69" t="s">
        <v>300</v>
      </c>
      <c r="BN7" s="39" t="s">
        <v>301</v>
      </c>
      <c r="BO7" s="70" t="s">
        <v>302</v>
      </c>
      <c r="BP7" s="69" t="s">
        <v>303</v>
      </c>
      <c r="BQ7" s="39" t="s">
        <v>304</v>
      </c>
      <c r="BR7" s="70" t="s">
        <v>305</v>
      </c>
      <c r="BS7" s="69" t="s">
        <v>306</v>
      </c>
      <c r="BT7" s="39" t="s">
        <v>307</v>
      </c>
      <c r="BU7" s="69" t="s">
        <v>308</v>
      </c>
      <c r="BV7" s="69" t="s">
        <v>309</v>
      </c>
      <c r="BW7" s="39" t="s">
        <v>310</v>
      </c>
      <c r="BX7" s="51" t="s">
        <v>311</v>
      </c>
      <c r="BY7" s="37" t="s">
        <v>312</v>
      </c>
      <c r="BZ7" s="37" t="s">
        <v>313</v>
      </c>
      <c r="CA7" s="71" t="s">
        <v>314</v>
      </c>
      <c r="CB7" s="69" t="s">
        <v>315</v>
      </c>
      <c r="CC7" s="39" t="s">
        <v>316</v>
      </c>
      <c r="CD7" s="71" t="s">
        <v>317</v>
      </c>
      <c r="CE7" s="69" t="s">
        <v>318</v>
      </c>
      <c r="CF7" s="39" t="s">
        <v>319</v>
      </c>
      <c r="CG7" s="70" t="s">
        <v>320</v>
      </c>
      <c r="CH7" s="69" t="s">
        <v>321</v>
      </c>
      <c r="CI7" s="39" t="s">
        <v>322</v>
      </c>
      <c r="CJ7" s="51" t="s">
        <v>323</v>
      </c>
      <c r="CK7" s="37" t="s">
        <v>324</v>
      </c>
      <c r="CL7" s="37" t="s">
        <v>325</v>
      </c>
      <c r="CM7" s="70" t="s">
        <v>326</v>
      </c>
      <c r="CN7" s="69" t="s">
        <v>327</v>
      </c>
      <c r="CO7" s="39" t="s">
        <v>328</v>
      </c>
    </row>
    <row r="8" spans="1:94" ht="17" thickBot="1" x14ac:dyDescent="0.25">
      <c r="A8" s="44" t="s">
        <v>44</v>
      </c>
      <c r="B8" s="45" t="s">
        <v>64</v>
      </c>
      <c r="C8" s="6" t="s">
        <v>39</v>
      </c>
      <c r="D8" s="6"/>
      <c r="E8" s="44" t="s">
        <v>44</v>
      </c>
      <c r="F8" s="45" t="s">
        <v>65</v>
      </c>
      <c r="G8" s="18" t="s">
        <v>40</v>
      </c>
      <c r="M8" s="66" t="s">
        <v>233</v>
      </c>
      <c r="N8" s="30" t="str">
        <f>CONCATENATE(M8,N$1)</f>
        <v>prayance</v>
      </c>
      <c r="O8" s="66" t="s">
        <v>236</v>
      </c>
      <c r="P8" s="30" t="str">
        <f>CONCATENATE(O8,P$1)</f>
        <v>bandary</v>
      </c>
      <c r="Q8" s="30" t="s">
        <v>239</v>
      </c>
      <c r="R8" s="30" t="str">
        <f>CONCATENATE(Q8,R$1)</f>
        <v>flitence</v>
      </c>
      <c r="S8" s="27" t="s">
        <v>281</v>
      </c>
      <c r="T8" s="26" t="str">
        <f>CONCATENATE(S8,T$1)</f>
        <v>beerer</v>
      </c>
      <c r="U8" s="31" t="s">
        <v>245</v>
      </c>
      <c r="V8" s="30" t="str">
        <f>CONCATENATE(U8,V$1)</f>
        <v>taxful</v>
      </c>
      <c r="W8" s="27" t="s">
        <v>296</v>
      </c>
      <c r="X8" s="26" t="str">
        <f>CONCATENATE(W8,X$1)</f>
        <v>aidic</v>
      </c>
      <c r="Y8" s="30" t="s">
        <v>251</v>
      </c>
      <c r="Z8" s="30" t="str">
        <f>CONCATENATE(Y8,Z$1)</f>
        <v>wigish</v>
      </c>
      <c r="AA8" s="31" t="s">
        <v>254</v>
      </c>
      <c r="AB8" s="30" t="str">
        <f>CONCATENATE(AA8,AB$1)</f>
        <v>elbowism</v>
      </c>
      <c r="AC8" s="31" t="s">
        <v>257</v>
      </c>
      <c r="AD8" s="30" t="str">
        <f>CONCATENATE(AC8,AD$1)</f>
        <v>illist</v>
      </c>
      <c r="AE8" s="30" t="s">
        <v>260</v>
      </c>
      <c r="AF8" s="30" t="str">
        <f>CONCATENATE(AE8,AF$1)</f>
        <v>coldity</v>
      </c>
      <c r="AG8" s="27" t="s">
        <v>311</v>
      </c>
      <c r="AH8" s="26" t="str">
        <f>CONCATENATE(AG8,AH$1)</f>
        <v>treasonize</v>
      </c>
      <c r="AI8" s="29" t="s">
        <v>266</v>
      </c>
      <c r="AJ8" s="30" t="str">
        <f>CONCATENATE(AI8,AJ$1)</f>
        <v>nutly</v>
      </c>
      <c r="AK8" s="29" t="s">
        <v>269</v>
      </c>
      <c r="AL8" s="30" t="str">
        <f>CONCATENATE(AK8,AL$1)</f>
        <v>passment</v>
      </c>
      <c r="AM8" s="31" t="s">
        <v>272</v>
      </c>
      <c r="AN8" s="30" t="str">
        <f>CONCATENATE(AM8,AN$1)</f>
        <v>freeness</v>
      </c>
      <c r="AO8" s="27" t="s">
        <v>323</v>
      </c>
      <c r="AP8" s="26" t="str">
        <f>CONCATENATE(AO8,AP$1)</f>
        <v>warnory</v>
      </c>
      <c r="AQ8" s="31" t="s">
        <v>278</v>
      </c>
      <c r="AR8" s="73" t="str">
        <f>CONCATENATE(AQ8,AR$1)</f>
        <v>fellowous</v>
      </c>
      <c r="BB8" s="26"/>
      <c r="BC8" s="70" t="s">
        <v>330</v>
      </c>
      <c r="BD8" s="69" t="s">
        <v>331</v>
      </c>
      <c r="BE8" s="39" t="s">
        <v>332</v>
      </c>
      <c r="BF8" s="74"/>
      <c r="BG8" s="74"/>
      <c r="BH8" s="74"/>
      <c r="BI8" s="70" t="s">
        <v>333</v>
      </c>
      <c r="BJ8" s="69" t="s">
        <v>334</v>
      </c>
      <c r="BK8" s="39" t="s">
        <v>335</v>
      </c>
      <c r="BL8" s="5" t="s">
        <v>146</v>
      </c>
      <c r="BN8" s="75"/>
      <c r="BO8" s="74"/>
      <c r="BP8" s="74"/>
      <c r="BQ8" s="76"/>
      <c r="BR8" s="74"/>
      <c r="BS8" s="74"/>
      <c r="BT8" s="74"/>
      <c r="BU8" s="74"/>
      <c r="BV8" s="74"/>
      <c r="BW8" s="74"/>
      <c r="BX8" s="70" t="s">
        <v>336</v>
      </c>
      <c r="BY8" s="69" t="s">
        <v>337</v>
      </c>
      <c r="BZ8" s="39" t="s">
        <v>338</v>
      </c>
      <c r="CJ8" s="70" t="s">
        <v>339</v>
      </c>
      <c r="CK8" s="69" t="s">
        <v>340</v>
      </c>
      <c r="CL8" s="39" t="s">
        <v>341</v>
      </c>
    </row>
    <row r="9" spans="1:94" ht="17" thickBot="1" x14ac:dyDescent="0.25">
      <c r="A9" s="64" t="s">
        <v>242</v>
      </c>
      <c r="B9" s="17" t="s">
        <v>243</v>
      </c>
      <c r="C9" s="6" t="s">
        <v>39</v>
      </c>
      <c r="D9" s="6"/>
      <c r="E9" s="64" t="s">
        <v>242</v>
      </c>
      <c r="F9" s="17" t="s">
        <v>244</v>
      </c>
      <c r="G9" s="18" t="s">
        <v>40</v>
      </c>
      <c r="M9" s="77" t="s">
        <v>284</v>
      </c>
      <c r="N9" s="78" t="str">
        <f>CONCATENATE(M9,N$1)</f>
        <v>stirance</v>
      </c>
      <c r="O9" s="77" t="s">
        <v>287</v>
      </c>
      <c r="P9" s="78" t="str">
        <f>CONCATENATE(O9,P$1)</f>
        <v>tripary</v>
      </c>
      <c r="Q9" s="78" t="s">
        <v>290</v>
      </c>
      <c r="R9" s="78" t="str">
        <f>CONCATENATE(Q9,R$1)</f>
        <v>pickence</v>
      </c>
      <c r="S9" s="79" t="s">
        <v>330</v>
      </c>
      <c r="T9" s="78" t="str">
        <f>CONCATENATE(S9,T$1)</f>
        <v>sheeter</v>
      </c>
      <c r="U9" s="79" t="s">
        <v>293</v>
      </c>
      <c r="V9" s="78" t="str">
        <f>CONCATENATE(U9,V$1)</f>
        <v>gasful</v>
      </c>
      <c r="W9" s="79" t="s">
        <v>333</v>
      </c>
      <c r="X9" s="78" t="str">
        <f>CONCATENATE(W9,X$1)</f>
        <v>habitic</v>
      </c>
      <c r="Y9" s="78" t="s">
        <v>299</v>
      </c>
      <c r="Z9" s="78" t="str">
        <f>CONCATENATE(Y9,Z$1)</f>
        <v>witchish</v>
      </c>
      <c r="AA9" s="79" t="s">
        <v>302</v>
      </c>
      <c r="AB9" s="78" t="str">
        <f>CONCATENATE(AA9,AB$1)</f>
        <v>inkism</v>
      </c>
      <c r="AC9" s="79" t="s">
        <v>305</v>
      </c>
      <c r="AD9" s="78" t="str">
        <f>CONCATENATE(AC9,AD$1)</f>
        <v>earist</v>
      </c>
      <c r="AE9" s="78" t="s">
        <v>308</v>
      </c>
      <c r="AF9" s="78" t="str">
        <f>CONCATENATE(AE9,AF$1)</f>
        <v>poority</v>
      </c>
      <c r="AG9" s="79" t="s">
        <v>336</v>
      </c>
      <c r="AH9" s="78" t="str">
        <f>CONCATENATE(AG9,AH$1)</f>
        <v>mouthize</v>
      </c>
      <c r="AI9" s="80" t="s">
        <v>314</v>
      </c>
      <c r="AJ9" s="78" t="str">
        <f>CONCATENATE(AI9,AJ$1)</f>
        <v>towerly</v>
      </c>
      <c r="AK9" s="80" t="s">
        <v>317</v>
      </c>
      <c r="AL9" s="78" t="str">
        <f>CONCATENATE(AK9,AL$1)</f>
        <v>shootment</v>
      </c>
      <c r="AM9" s="79" t="s">
        <v>320</v>
      </c>
      <c r="AN9" s="78" t="str">
        <f>CONCATENATE(AM9,AN$1)</f>
        <v>longness</v>
      </c>
      <c r="AO9" s="79" t="s">
        <v>339</v>
      </c>
      <c r="AP9" s="78" t="str">
        <f>CONCATENATE(AO9,AP$1)</f>
        <v>flipory</v>
      </c>
      <c r="AQ9" s="79" t="s">
        <v>326</v>
      </c>
      <c r="AR9" s="81" t="str">
        <f>CONCATENATE(AQ9,AR$1)</f>
        <v>classous</v>
      </c>
      <c r="BC9" s="74"/>
      <c r="BD9" s="74"/>
      <c r="BE9" s="74"/>
      <c r="BI9" s="74"/>
      <c r="BJ9" s="74"/>
      <c r="BK9" s="74"/>
    </row>
    <row r="10" spans="1:94" x14ac:dyDescent="0.2">
      <c r="A10" s="64" t="s">
        <v>196</v>
      </c>
      <c r="B10" s="17" t="s">
        <v>197</v>
      </c>
      <c r="C10" s="6" t="s">
        <v>39</v>
      </c>
      <c r="D10" s="6"/>
      <c r="E10" s="64" t="s">
        <v>196</v>
      </c>
      <c r="F10" s="17" t="s">
        <v>198</v>
      </c>
      <c r="G10" s="18" t="s">
        <v>40</v>
      </c>
    </row>
    <row r="11" spans="1:94" x14ac:dyDescent="0.2">
      <c r="A11" s="64" t="s">
        <v>199</v>
      </c>
      <c r="B11" s="17" t="s">
        <v>200</v>
      </c>
      <c r="C11" s="6" t="s">
        <v>39</v>
      </c>
      <c r="D11" s="6"/>
      <c r="E11" s="64" t="s">
        <v>199</v>
      </c>
      <c r="F11" s="17" t="s">
        <v>201</v>
      </c>
      <c r="G11" s="18" t="s">
        <v>40</v>
      </c>
    </row>
    <row r="12" spans="1:94" x14ac:dyDescent="0.2">
      <c r="A12" s="84" t="s">
        <v>46</v>
      </c>
      <c r="B12" s="45" t="s">
        <v>68</v>
      </c>
      <c r="C12" s="6" t="s">
        <v>39</v>
      </c>
      <c r="D12" s="6"/>
      <c r="E12" s="84" t="s">
        <v>46</v>
      </c>
      <c r="F12" s="45" t="s">
        <v>69</v>
      </c>
      <c r="G12" s="18" t="s">
        <v>40</v>
      </c>
    </row>
    <row r="13" spans="1:94" x14ac:dyDescent="0.2">
      <c r="A13" s="84" t="s">
        <v>99</v>
      </c>
      <c r="B13" s="45" t="s">
        <v>343</v>
      </c>
      <c r="C13" s="6" t="s">
        <v>39</v>
      </c>
      <c r="D13" s="6"/>
      <c r="E13" s="84" t="s">
        <v>99</v>
      </c>
      <c r="F13" s="45" t="s">
        <v>343</v>
      </c>
      <c r="G13" s="18" t="s">
        <v>40</v>
      </c>
    </row>
    <row r="14" spans="1:94" x14ac:dyDescent="0.2">
      <c r="A14" s="64" t="s">
        <v>161</v>
      </c>
      <c r="B14" s="17" t="s">
        <v>162</v>
      </c>
      <c r="C14" s="6" t="s">
        <v>39</v>
      </c>
      <c r="D14" s="6"/>
      <c r="E14" s="64" t="s">
        <v>161</v>
      </c>
      <c r="F14" s="17" t="s">
        <v>163</v>
      </c>
      <c r="G14" s="18" t="s">
        <v>40</v>
      </c>
    </row>
    <row r="15" spans="1:94" x14ac:dyDescent="0.2">
      <c r="A15" s="64" t="s">
        <v>205</v>
      </c>
      <c r="B15" s="17" t="s">
        <v>206</v>
      </c>
      <c r="C15" s="6" t="s">
        <v>39</v>
      </c>
      <c r="D15" s="6"/>
      <c r="E15" s="64" t="s">
        <v>205</v>
      </c>
      <c r="F15" s="17" t="s">
        <v>207</v>
      </c>
      <c r="G15" s="18" t="s">
        <v>40</v>
      </c>
    </row>
    <row r="16" spans="1:94" x14ac:dyDescent="0.2">
      <c r="A16" s="45" t="s">
        <v>146</v>
      </c>
      <c r="B16" s="45" t="s">
        <v>345</v>
      </c>
      <c r="C16" s="6" t="s">
        <v>39</v>
      </c>
      <c r="D16" s="6"/>
      <c r="E16" s="45" t="s">
        <v>146</v>
      </c>
      <c r="F16" s="45" t="s">
        <v>346</v>
      </c>
      <c r="G16" s="18" t="s">
        <v>40</v>
      </c>
    </row>
    <row r="17" spans="1:7" x14ac:dyDescent="0.2">
      <c r="A17" s="84" t="s">
        <v>48</v>
      </c>
      <c r="B17" s="45" t="s">
        <v>72</v>
      </c>
      <c r="C17" s="6" t="s">
        <v>39</v>
      </c>
      <c r="D17" s="6"/>
      <c r="E17" s="84" t="s">
        <v>48</v>
      </c>
      <c r="F17" s="45" t="s">
        <v>73</v>
      </c>
      <c r="G17" s="18" t="s">
        <v>40</v>
      </c>
    </row>
    <row r="18" spans="1:7" x14ac:dyDescent="0.2">
      <c r="A18" s="64" t="s">
        <v>164</v>
      </c>
      <c r="B18" s="17" t="s">
        <v>165</v>
      </c>
      <c r="C18" s="6" t="s">
        <v>39</v>
      </c>
      <c r="D18" s="6"/>
      <c r="E18" s="64" t="s">
        <v>164</v>
      </c>
      <c r="F18" s="17" t="s">
        <v>166</v>
      </c>
      <c r="G18" s="18" t="s">
        <v>40</v>
      </c>
    </row>
    <row r="19" spans="1:7" x14ac:dyDescent="0.2">
      <c r="A19" s="17" t="s">
        <v>167</v>
      </c>
      <c r="B19" s="17" t="s">
        <v>168</v>
      </c>
      <c r="C19" s="6" t="s">
        <v>39</v>
      </c>
      <c r="D19" s="6"/>
      <c r="E19" s="17" t="s">
        <v>167</v>
      </c>
      <c r="F19" s="17" t="s">
        <v>169</v>
      </c>
      <c r="G19" s="18" t="s">
        <v>40</v>
      </c>
    </row>
    <row r="20" spans="1:7" x14ac:dyDescent="0.2">
      <c r="A20" s="17" t="s">
        <v>211</v>
      </c>
      <c r="B20" s="17" t="s">
        <v>212</v>
      </c>
      <c r="C20" s="6" t="s">
        <v>39</v>
      </c>
      <c r="D20" s="6"/>
      <c r="E20" s="17" t="s">
        <v>211</v>
      </c>
      <c r="F20" s="17" t="s">
        <v>213</v>
      </c>
      <c r="G20" s="18" t="s">
        <v>40</v>
      </c>
    </row>
    <row r="21" spans="1:7" x14ac:dyDescent="0.2">
      <c r="A21" s="64" t="s">
        <v>214</v>
      </c>
      <c r="B21" s="17" t="s">
        <v>215</v>
      </c>
      <c r="C21" s="6" t="s">
        <v>39</v>
      </c>
      <c r="D21" s="6"/>
      <c r="E21" s="64" t="s">
        <v>214</v>
      </c>
      <c r="F21" s="17" t="s">
        <v>216</v>
      </c>
      <c r="G21" s="18" t="s">
        <v>40</v>
      </c>
    </row>
    <row r="22" spans="1:7" x14ac:dyDescent="0.2">
      <c r="A22" s="64" t="s">
        <v>311</v>
      </c>
      <c r="B22" s="17" t="s">
        <v>312</v>
      </c>
      <c r="C22" s="6" t="s">
        <v>39</v>
      </c>
      <c r="D22" s="6"/>
      <c r="E22" s="64" t="s">
        <v>311</v>
      </c>
      <c r="F22" s="17" t="s">
        <v>313</v>
      </c>
      <c r="G22" s="18" t="s">
        <v>40</v>
      </c>
    </row>
    <row r="23" spans="1:7" x14ac:dyDescent="0.2">
      <c r="A23" s="84" t="s">
        <v>105</v>
      </c>
      <c r="B23" s="45" t="s">
        <v>133</v>
      </c>
      <c r="C23" s="6" t="s">
        <v>39</v>
      </c>
      <c r="D23" s="6"/>
      <c r="E23" s="84" t="s">
        <v>105</v>
      </c>
      <c r="F23" s="45" t="s">
        <v>134</v>
      </c>
      <c r="G23" s="18" t="s">
        <v>40</v>
      </c>
    </row>
    <row r="24" spans="1:7" x14ac:dyDescent="0.2">
      <c r="A24" s="64" t="b">
        <v>1</v>
      </c>
      <c r="B24" s="17" t="s">
        <v>178</v>
      </c>
      <c r="C24" s="6" t="s">
        <v>39</v>
      </c>
      <c r="D24" s="6"/>
      <c r="E24" s="64" t="b">
        <v>1</v>
      </c>
      <c r="F24" s="17" t="s">
        <v>179</v>
      </c>
      <c r="G24" s="18" t="s">
        <v>40</v>
      </c>
    </row>
    <row r="25" spans="1:7" x14ac:dyDescent="0.2">
      <c r="A25" s="84" t="s">
        <v>55</v>
      </c>
      <c r="B25" s="45" t="s">
        <v>86</v>
      </c>
      <c r="C25" s="6" t="s">
        <v>39</v>
      </c>
      <c r="D25" s="6"/>
      <c r="E25" s="84" t="s">
        <v>55</v>
      </c>
      <c r="F25" s="45" t="s">
        <v>87</v>
      </c>
      <c r="G25" s="18" t="s">
        <v>40</v>
      </c>
    </row>
    <row r="26" spans="1:7" x14ac:dyDescent="0.2">
      <c r="A26" s="84" t="s">
        <v>56</v>
      </c>
      <c r="B26" s="45" t="s">
        <v>88</v>
      </c>
      <c r="C26" s="6" t="s">
        <v>39</v>
      </c>
      <c r="D26" s="6"/>
      <c r="E26" s="84" t="s">
        <v>56</v>
      </c>
      <c r="F26" s="45" t="s">
        <v>89</v>
      </c>
      <c r="G26" s="18" t="s">
        <v>40</v>
      </c>
    </row>
    <row r="27" spans="1:7" x14ac:dyDescent="0.2">
      <c r="A27" s="87" t="s">
        <v>284</v>
      </c>
      <c r="B27" s="87" t="s">
        <v>285</v>
      </c>
      <c r="C27" s="6" t="s">
        <v>39</v>
      </c>
      <c r="D27" s="6"/>
      <c r="E27" s="87" t="s">
        <v>284</v>
      </c>
      <c r="F27" s="87" t="s">
        <v>286</v>
      </c>
      <c r="G27" s="18" t="s">
        <v>40</v>
      </c>
    </row>
    <row r="28" spans="1:7" x14ac:dyDescent="0.2">
      <c r="A28" s="87" t="s">
        <v>287</v>
      </c>
      <c r="B28" s="87" t="s">
        <v>288</v>
      </c>
      <c r="C28" s="6" t="s">
        <v>39</v>
      </c>
      <c r="D28" s="6"/>
      <c r="E28" s="87" t="s">
        <v>287</v>
      </c>
      <c r="F28" s="87" t="s">
        <v>289</v>
      </c>
      <c r="G28" s="18" t="s">
        <v>40</v>
      </c>
    </row>
    <row r="29" spans="1:7" x14ac:dyDescent="0.2">
      <c r="A29" s="87" t="s">
        <v>239</v>
      </c>
      <c r="B29" s="87" t="s">
        <v>240</v>
      </c>
      <c r="C29" s="6" t="s">
        <v>39</v>
      </c>
      <c r="D29" s="6"/>
      <c r="E29" s="87" t="s">
        <v>239</v>
      </c>
      <c r="F29" s="87" t="s">
        <v>241</v>
      </c>
      <c r="G29" s="18" t="s">
        <v>40</v>
      </c>
    </row>
    <row r="30" spans="1:7" x14ac:dyDescent="0.2">
      <c r="A30" s="87" t="s">
        <v>190</v>
      </c>
      <c r="B30" s="87" t="s">
        <v>191</v>
      </c>
      <c r="C30" s="6" t="s">
        <v>39</v>
      </c>
      <c r="D30" s="6"/>
      <c r="E30" s="87" t="s">
        <v>190</v>
      </c>
      <c r="F30" s="87" t="s">
        <v>192</v>
      </c>
      <c r="G30" s="18" t="s">
        <v>40</v>
      </c>
    </row>
    <row r="31" spans="1:7" x14ac:dyDescent="0.2">
      <c r="A31" s="88" t="s">
        <v>330</v>
      </c>
      <c r="B31" s="87" t="s">
        <v>331</v>
      </c>
      <c r="C31" s="6" t="s">
        <v>39</v>
      </c>
      <c r="D31" s="6"/>
      <c r="E31" s="88" t="s">
        <v>330</v>
      </c>
      <c r="F31" s="87" t="s">
        <v>332</v>
      </c>
      <c r="G31" s="18" t="s">
        <v>40</v>
      </c>
    </row>
    <row r="32" spans="1:7" x14ac:dyDescent="0.2">
      <c r="A32" s="88" t="s">
        <v>293</v>
      </c>
      <c r="B32" s="87" t="s">
        <v>294</v>
      </c>
      <c r="C32" s="6" t="s">
        <v>39</v>
      </c>
      <c r="D32" s="6"/>
      <c r="E32" s="88" t="s">
        <v>293</v>
      </c>
      <c r="F32" s="87" t="s">
        <v>295</v>
      </c>
      <c r="G32" s="18" t="s">
        <v>40</v>
      </c>
    </row>
    <row r="33" spans="1:7" x14ac:dyDescent="0.2">
      <c r="A33" s="89" t="s">
        <v>98</v>
      </c>
      <c r="B33" s="90" t="s">
        <v>119</v>
      </c>
      <c r="C33" s="6" t="s">
        <v>39</v>
      </c>
      <c r="D33" s="6"/>
      <c r="E33" s="89" t="s">
        <v>98</v>
      </c>
      <c r="F33" s="90" t="s">
        <v>120</v>
      </c>
      <c r="G33" s="18" t="s">
        <v>40</v>
      </c>
    </row>
    <row r="34" spans="1:7" x14ac:dyDescent="0.2">
      <c r="A34" s="87" t="s">
        <v>158</v>
      </c>
      <c r="B34" s="87" t="s">
        <v>159</v>
      </c>
      <c r="C34" s="6" t="s">
        <v>39</v>
      </c>
      <c r="D34" s="6"/>
      <c r="E34" s="87" t="s">
        <v>158</v>
      </c>
      <c r="F34" s="87" t="s">
        <v>160</v>
      </c>
      <c r="G34" s="18" t="s">
        <v>40</v>
      </c>
    </row>
    <row r="35" spans="1:7" x14ac:dyDescent="0.2">
      <c r="A35" s="88" t="s">
        <v>302</v>
      </c>
      <c r="B35" s="87" t="s">
        <v>303</v>
      </c>
      <c r="C35" s="6" t="s">
        <v>39</v>
      </c>
      <c r="D35" s="6"/>
      <c r="E35" s="88" t="s">
        <v>302</v>
      </c>
      <c r="F35" s="87" t="s">
        <v>304</v>
      </c>
      <c r="G35" s="18" t="s">
        <v>40</v>
      </c>
    </row>
    <row r="36" spans="1:7" x14ac:dyDescent="0.2">
      <c r="A36" s="91" t="s">
        <v>100</v>
      </c>
      <c r="B36" s="90" t="s">
        <v>123</v>
      </c>
      <c r="C36" s="6" t="s">
        <v>39</v>
      </c>
      <c r="D36" s="6"/>
      <c r="E36" s="91" t="s">
        <v>100</v>
      </c>
      <c r="F36" s="90" t="s">
        <v>124</v>
      </c>
      <c r="G36" s="18" t="s">
        <v>40</v>
      </c>
    </row>
    <row r="37" spans="1:7" x14ac:dyDescent="0.2">
      <c r="A37" s="88" t="s">
        <v>257</v>
      </c>
      <c r="B37" s="87" t="s">
        <v>258</v>
      </c>
      <c r="C37" s="6" t="s">
        <v>39</v>
      </c>
      <c r="D37" s="6"/>
      <c r="E37" s="88" t="s">
        <v>257</v>
      </c>
      <c r="F37" s="87" t="s">
        <v>259</v>
      </c>
      <c r="G37" s="18" t="s">
        <v>40</v>
      </c>
    </row>
    <row r="38" spans="1:7" x14ac:dyDescent="0.2">
      <c r="A38" s="91" t="s">
        <v>102</v>
      </c>
      <c r="B38" s="90" t="s">
        <v>127</v>
      </c>
      <c r="C38" s="6" t="s">
        <v>39</v>
      </c>
      <c r="D38" s="6"/>
      <c r="E38" s="91" t="s">
        <v>102</v>
      </c>
      <c r="F38" s="90" t="s">
        <v>128</v>
      </c>
      <c r="G38" s="18" t="s">
        <v>40</v>
      </c>
    </row>
    <row r="39" spans="1:7" x14ac:dyDescent="0.2">
      <c r="A39" s="87" t="s">
        <v>260</v>
      </c>
      <c r="B39" s="87" t="s">
        <v>261</v>
      </c>
      <c r="C39" s="6" t="s">
        <v>39</v>
      </c>
      <c r="D39" s="6"/>
      <c r="E39" s="87" t="s">
        <v>260</v>
      </c>
      <c r="F39" s="87" t="s">
        <v>262</v>
      </c>
      <c r="G39" s="18" t="s">
        <v>40</v>
      </c>
    </row>
    <row r="40" spans="1:7" x14ac:dyDescent="0.2">
      <c r="A40" s="91" t="s">
        <v>103</v>
      </c>
      <c r="B40" s="90" t="s">
        <v>170</v>
      </c>
      <c r="C40" s="6" t="s">
        <v>39</v>
      </c>
      <c r="D40" s="6"/>
      <c r="E40" s="91" t="s">
        <v>103</v>
      </c>
      <c r="F40" s="90" t="s">
        <v>171</v>
      </c>
      <c r="G40" s="18" t="s">
        <v>40</v>
      </c>
    </row>
    <row r="41" spans="1:7" x14ac:dyDescent="0.2">
      <c r="A41" s="88" t="s">
        <v>336</v>
      </c>
      <c r="B41" s="87" t="s">
        <v>337</v>
      </c>
      <c r="C41" s="6" t="s">
        <v>39</v>
      </c>
      <c r="D41" s="6"/>
      <c r="E41" s="88" t="s">
        <v>336</v>
      </c>
      <c r="F41" s="87" t="s">
        <v>338</v>
      </c>
      <c r="G41" s="18" t="s">
        <v>40</v>
      </c>
    </row>
    <row r="42" spans="1:7" x14ac:dyDescent="0.2">
      <c r="A42" s="89" t="s">
        <v>104</v>
      </c>
      <c r="B42" s="90" t="s">
        <v>131</v>
      </c>
      <c r="C42" s="6" t="s">
        <v>39</v>
      </c>
      <c r="D42" s="6"/>
      <c r="E42" s="89" t="s">
        <v>104</v>
      </c>
      <c r="F42" s="90" t="s">
        <v>132</v>
      </c>
      <c r="G42" s="18" t="s">
        <v>40</v>
      </c>
    </row>
    <row r="43" spans="1:7" x14ac:dyDescent="0.2">
      <c r="A43" s="93" t="s">
        <v>217</v>
      </c>
      <c r="B43" s="87" t="s">
        <v>218</v>
      </c>
      <c r="C43" s="6" t="s">
        <v>39</v>
      </c>
      <c r="D43" s="6"/>
      <c r="E43" s="93" t="s">
        <v>217</v>
      </c>
      <c r="F43" s="87" t="s">
        <v>219</v>
      </c>
      <c r="G43" s="18" t="s">
        <v>40</v>
      </c>
    </row>
    <row r="44" spans="1:7" x14ac:dyDescent="0.2">
      <c r="A44" s="93" t="s">
        <v>220</v>
      </c>
      <c r="B44" s="87" t="s">
        <v>221</v>
      </c>
      <c r="C44" s="6" t="s">
        <v>39</v>
      </c>
      <c r="D44" s="6"/>
      <c r="E44" s="93" t="s">
        <v>220</v>
      </c>
      <c r="F44" s="87" t="s">
        <v>222</v>
      </c>
      <c r="G44" s="18" t="s">
        <v>40</v>
      </c>
    </row>
    <row r="45" spans="1:7" x14ac:dyDescent="0.2">
      <c r="A45" s="93" t="s">
        <v>269</v>
      </c>
      <c r="B45" s="87" t="s">
        <v>270</v>
      </c>
      <c r="C45" s="6" t="s">
        <v>39</v>
      </c>
      <c r="D45" s="6"/>
      <c r="E45" s="93" t="s">
        <v>269</v>
      </c>
      <c r="F45" s="87" t="s">
        <v>271</v>
      </c>
      <c r="G45" s="18" t="s">
        <v>40</v>
      </c>
    </row>
    <row r="46" spans="1:7" x14ac:dyDescent="0.2">
      <c r="A46" s="89" t="s">
        <v>106</v>
      </c>
      <c r="B46" s="90" t="s">
        <v>135</v>
      </c>
      <c r="C46" s="6" t="s">
        <v>39</v>
      </c>
      <c r="D46" s="6"/>
      <c r="E46" s="89" t="s">
        <v>106</v>
      </c>
      <c r="F46" s="90" t="s">
        <v>136</v>
      </c>
      <c r="G46" s="18" t="s">
        <v>40</v>
      </c>
    </row>
    <row r="47" spans="1:7" x14ac:dyDescent="0.2">
      <c r="A47" s="88" t="s">
        <v>272</v>
      </c>
      <c r="B47" s="87" t="s">
        <v>273</v>
      </c>
      <c r="C47" s="6" t="s">
        <v>39</v>
      </c>
      <c r="D47" s="6"/>
      <c r="E47" s="88" t="s">
        <v>272</v>
      </c>
      <c r="F47" s="87" t="s">
        <v>274</v>
      </c>
      <c r="G47" s="18" t="s">
        <v>40</v>
      </c>
    </row>
    <row r="48" spans="1:7" x14ac:dyDescent="0.2">
      <c r="A48" s="88" t="s">
        <v>339</v>
      </c>
      <c r="B48" s="87" t="s">
        <v>340</v>
      </c>
      <c r="C48" s="6" t="s">
        <v>39</v>
      </c>
      <c r="D48" s="6"/>
      <c r="E48" s="88" t="s">
        <v>339</v>
      </c>
      <c r="F48" s="87" t="s">
        <v>341</v>
      </c>
      <c r="G48" s="18" t="s">
        <v>40</v>
      </c>
    </row>
    <row r="49" spans="1:7" x14ac:dyDescent="0.2">
      <c r="A49" s="89" t="s">
        <v>107</v>
      </c>
      <c r="B49" s="90" t="s">
        <v>137</v>
      </c>
      <c r="C49" s="6" t="s">
        <v>39</v>
      </c>
      <c r="D49" s="6"/>
      <c r="E49" s="89" t="s">
        <v>107</v>
      </c>
      <c r="F49" s="90" t="s">
        <v>138</v>
      </c>
      <c r="G49" s="18" t="s">
        <v>40</v>
      </c>
    </row>
    <row r="50" spans="1:7" x14ac:dyDescent="0.2">
      <c r="A50" s="91" t="s">
        <v>108</v>
      </c>
      <c r="B50" s="90" t="s">
        <v>139</v>
      </c>
      <c r="C50" s="6" t="s">
        <v>39</v>
      </c>
      <c r="D50" s="6"/>
      <c r="E50" s="91" t="s">
        <v>108</v>
      </c>
      <c r="F50" s="90" t="s">
        <v>108</v>
      </c>
      <c r="G50" s="18" t="s">
        <v>40</v>
      </c>
    </row>
    <row r="51" spans="1:7" ht="17" thickBot="1" x14ac:dyDescent="0.25">
      <c r="A51" s="88" t="s">
        <v>278</v>
      </c>
      <c r="B51" s="87" t="s">
        <v>279</v>
      </c>
      <c r="C51" s="6" t="s">
        <v>39</v>
      </c>
      <c r="D51" s="6"/>
      <c r="E51" s="88" t="s">
        <v>278</v>
      </c>
      <c r="F51" s="87" t="s">
        <v>280</v>
      </c>
      <c r="G51" s="18" t="s">
        <v>40</v>
      </c>
    </row>
    <row r="52" spans="1:7" x14ac:dyDescent="0.2">
      <c r="A52" s="100" t="s">
        <v>41</v>
      </c>
      <c r="B52" s="101" t="s">
        <v>58</v>
      </c>
      <c r="C52" s="6" t="s">
        <v>40</v>
      </c>
      <c r="D52" s="6"/>
      <c r="E52" s="100" t="s">
        <v>41</v>
      </c>
      <c r="F52" s="101" t="s">
        <v>57</v>
      </c>
      <c r="G52" s="102" t="s">
        <v>39</v>
      </c>
    </row>
    <row r="53" spans="1:7" x14ac:dyDescent="0.2">
      <c r="A53" s="110" t="s">
        <v>94</v>
      </c>
      <c r="B53" s="45" t="s">
        <v>112</v>
      </c>
      <c r="C53" s="6" t="s">
        <v>40</v>
      </c>
      <c r="D53" s="6"/>
      <c r="E53" s="110" t="s">
        <v>94</v>
      </c>
      <c r="F53" s="45" t="s">
        <v>111</v>
      </c>
      <c r="G53" s="102" t="s">
        <v>39</v>
      </c>
    </row>
    <row r="54" spans="1:7" x14ac:dyDescent="0.2">
      <c r="A54" s="114" t="s">
        <v>42</v>
      </c>
      <c r="B54" s="45" t="s">
        <v>60</v>
      </c>
      <c r="C54" s="6" t="s">
        <v>40</v>
      </c>
      <c r="D54" s="6"/>
      <c r="E54" s="114" t="s">
        <v>42</v>
      </c>
      <c r="F54" s="45" t="s">
        <v>59</v>
      </c>
      <c r="G54" s="102" t="s">
        <v>39</v>
      </c>
    </row>
    <row r="55" spans="1:7" x14ac:dyDescent="0.2">
      <c r="A55" s="117" t="s">
        <v>193</v>
      </c>
      <c r="B55" s="17" t="s">
        <v>195</v>
      </c>
      <c r="C55" s="6" t="s">
        <v>40</v>
      </c>
      <c r="D55" s="6"/>
      <c r="E55" s="117" t="s">
        <v>193</v>
      </c>
      <c r="F55" s="17" t="s">
        <v>194</v>
      </c>
      <c r="G55" s="102" t="s">
        <v>39</v>
      </c>
    </row>
    <row r="56" spans="1:7" x14ac:dyDescent="0.2">
      <c r="A56" s="117" t="s">
        <v>153</v>
      </c>
      <c r="B56" s="17" t="s">
        <v>155</v>
      </c>
      <c r="C56" s="6" t="s">
        <v>40</v>
      </c>
      <c r="D56" s="6"/>
      <c r="E56" s="117" t="s">
        <v>153</v>
      </c>
      <c r="F56" s="17" t="s">
        <v>154</v>
      </c>
      <c r="G56" s="102" t="s">
        <v>39</v>
      </c>
    </row>
    <row r="57" spans="1:7" x14ac:dyDescent="0.2">
      <c r="A57" s="114" t="s">
        <v>45</v>
      </c>
      <c r="B57" s="45" t="s">
        <v>67</v>
      </c>
      <c r="C57" s="6" t="s">
        <v>40</v>
      </c>
      <c r="D57" s="6"/>
      <c r="E57" s="114" t="s">
        <v>45</v>
      </c>
      <c r="F57" s="45" t="s">
        <v>66</v>
      </c>
      <c r="G57" s="102" t="s">
        <v>39</v>
      </c>
    </row>
    <row r="58" spans="1:7" x14ac:dyDescent="0.2">
      <c r="A58" s="117" t="s">
        <v>296</v>
      </c>
      <c r="B58" s="17" t="s">
        <v>298</v>
      </c>
      <c r="C58" s="6" t="s">
        <v>40</v>
      </c>
      <c r="D58" s="6"/>
      <c r="E58" s="117" t="s">
        <v>296</v>
      </c>
      <c r="F58" s="17" t="s">
        <v>297</v>
      </c>
      <c r="G58" s="102" t="s">
        <v>39</v>
      </c>
    </row>
    <row r="59" spans="1:7" x14ac:dyDescent="0.2">
      <c r="A59" s="117" t="s">
        <v>248</v>
      </c>
      <c r="B59" s="17" t="s">
        <v>250</v>
      </c>
      <c r="C59" s="6" t="s">
        <v>40</v>
      </c>
      <c r="D59" s="6"/>
      <c r="E59" s="117" t="s">
        <v>248</v>
      </c>
      <c r="F59" s="17" t="s">
        <v>249</v>
      </c>
      <c r="G59" s="102" t="s">
        <v>39</v>
      </c>
    </row>
    <row r="60" spans="1:7" x14ac:dyDescent="0.2">
      <c r="A60" s="110" t="s">
        <v>47</v>
      </c>
      <c r="B60" s="45" t="s">
        <v>71</v>
      </c>
      <c r="C60" s="6" t="s">
        <v>40</v>
      </c>
      <c r="D60" s="6"/>
      <c r="E60" s="110" t="s">
        <v>47</v>
      </c>
      <c r="F60" s="45" t="s">
        <v>70</v>
      </c>
      <c r="G60" s="102" t="s">
        <v>39</v>
      </c>
    </row>
    <row r="61" spans="1:7" x14ac:dyDescent="0.2">
      <c r="A61" s="117" t="s">
        <v>208</v>
      </c>
      <c r="B61" s="17" t="s">
        <v>210</v>
      </c>
      <c r="C61" s="6" t="s">
        <v>40</v>
      </c>
      <c r="D61" s="6"/>
      <c r="E61" s="117" t="s">
        <v>208</v>
      </c>
      <c r="F61" s="17" t="s">
        <v>209</v>
      </c>
      <c r="G61" s="102" t="s">
        <v>39</v>
      </c>
    </row>
    <row r="62" spans="1:7" x14ac:dyDescent="0.2">
      <c r="A62" s="114" t="s">
        <v>49</v>
      </c>
      <c r="B62" s="45" t="s">
        <v>75</v>
      </c>
      <c r="C62" s="6" t="s">
        <v>40</v>
      </c>
      <c r="D62" s="6"/>
      <c r="E62" s="114" t="s">
        <v>49</v>
      </c>
      <c r="F62" s="45" t="s">
        <v>74</v>
      </c>
      <c r="G62" s="102" t="s">
        <v>39</v>
      </c>
    </row>
    <row r="63" spans="1:7" x14ac:dyDescent="0.2">
      <c r="A63" s="114" t="s">
        <v>50</v>
      </c>
      <c r="B63" s="45" t="s">
        <v>77</v>
      </c>
      <c r="C63" s="6" t="s">
        <v>40</v>
      </c>
      <c r="D63" s="6"/>
      <c r="E63" s="114" t="s">
        <v>50</v>
      </c>
      <c r="F63" s="45" t="s">
        <v>76</v>
      </c>
      <c r="G63" s="102" t="s">
        <v>39</v>
      </c>
    </row>
    <row r="64" spans="1:7" x14ac:dyDescent="0.2">
      <c r="A64" s="114" t="s">
        <v>51</v>
      </c>
      <c r="B64" s="45" t="s">
        <v>79</v>
      </c>
      <c r="C64" s="6" t="s">
        <v>40</v>
      </c>
      <c r="D64" s="6"/>
      <c r="E64" s="114" t="s">
        <v>51</v>
      </c>
      <c r="F64" s="45" t="s">
        <v>78</v>
      </c>
      <c r="G64" s="102" t="s">
        <v>39</v>
      </c>
    </row>
    <row r="65" spans="1:7" x14ac:dyDescent="0.2">
      <c r="A65" s="117" t="s">
        <v>263</v>
      </c>
      <c r="B65" s="17" t="s">
        <v>265</v>
      </c>
      <c r="C65" s="6" t="s">
        <v>40</v>
      </c>
      <c r="D65" s="6"/>
      <c r="E65" s="117" t="s">
        <v>263</v>
      </c>
      <c r="F65" s="17" t="s">
        <v>264</v>
      </c>
      <c r="G65" s="102" t="s">
        <v>39</v>
      </c>
    </row>
    <row r="66" spans="1:7" x14ac:dyDescent="0.2">
      <c r="A66" s="114" t="s">
        <v>52</v>
      </c>
      <c r="B66" s="45" t="s">
        <v>81</v>
      </c>
      <c r="C66" s="6" t="s">
        <v>40</v>
      </c>
      <c r="D66" s="6"/>
      <c r="E66" s="114" t="s">
        <v>52</v>
      </c>
      <c r="F66" s="45" t="s">
        <v>80</v>
      </c>
      <c r="G66" s="102" t="s">
        <v>39</v>
      </c>
    </row>
    <row r="67" spans="1:7" x14ac:dyDescent="0.2">
      <c r="A67" s="120" t="s">
        <v>172</v>
      </c>
      <c r="B67" s="17" t="s">
        <v>174</v>
      </c>
      <c r="C67" s="6" t="s">
        <v>40</v>
      </c>
      <c r="D67" s="6"/>
      <c r="E67" s="120" t="s">
        <v>172</v>
      </c>
      <c r="F67" s="17" t="s">
        <v>173</v>
      </c>
      <c r="G67" s="102" t="s">
        <v>39</v>
      </c>
    </row>
    <row r="68" spans="1:7" x14ac:dyDescent="0.2">
      <c r="A68" s="114" t="s">
        <v>53</v>
      </c>
      <c r="B68" s="45" t="s">
        <v>83</v>
      </c>
      <c r="C68" s="6" t="s">
        <v>40</v>
      </c>
      <c r="D68" s="6"/>
      <c r="E68" s="114" t="s">
        <v>53</v>
      </c>
      <c r="F68" s="45" t="s">
        <v>82</v>
      </c>
      <c r="G68" s="102" t="s">
        <v>39</v>
      </c>
    </row>
    <row r="69" spans="1:7" x14ac:dyDescent="0.2">
      <c r="A69" s="120" t="s">
        <v>175</v>
      </c>
      <c r="B69" s="17" t="s">
        <v>177</v>
      </c>
      <c r="C69" s="6" t="s">
        <v>40</v>
      </c>
      <c r="D69" s="6"/>
      <c r="E69" s="120" t="s">
        <v>175</v>
      </c>
      <c r="F69" s="17" t="s">
        <v>176</v>
      </c>
      <c r="G69" s="102" t="s">
        <v>39</v>
      </c>
    </row>
    <row r="70" spans="1:7" x14ac:dyDescent="0.2">
      <c r="A70" s="117" t="s">
        <v>223</v>
      </c>
      <c r="B70" s="17" t="s">
        <v>225</v>
      </c>
      <c r="C70" s="6" t="s">
        <v>40</v>
      </c>
      <c r="D70" s="6"/>
      <c r="E70" s="117" t="s">
        <v>223</v>
      </c>
      <c r="F70" s="17" t="s">
        <v>224</v>
      </c>
      <c r="G70" s="102" t="s">
        <v>39</v>
      </c>
    </row>
    <row r="71" spans="1:7" x14ac:dyDescent="0.2">
      <c r="A71" s="114" t="s">
        <v>54</v>
      </c>
      <c r="B71" s="45" t="s">
        <v>85</v>
      </c>
      <c r="C71" s="6" t="s">
        <v>40</v>
      </c>
      <c r="D71" s="6"/>
      <c r="E71" s="114" t="s">
        <v>54</v>
      </c>
      <c r="F71" s="45" t="s">
        <v>84</v>
      </c>
      <c r="G71" s="102" t="s">
        <v>39</v>
      </c>
    </row>
    <row r="72" spans="1:7" x14ac:dyDescent="0.2">
      <c r="A72" s="117" t="s">
        <v>226</v>
      </c>
      <c r="B72" s="17" t="s">
        <v>228</v>
      </c>
      <c r="C72" s="6" t="s">
        <v>40</v>
      </c>
      <c r="D72" s="6"/>
      <c r="E72" s="117" t="s">
        <v>226</v>
      </c>
      <c r="F72" s="17" t="s">
        <v>227</v>
      </c>
      <c r="G72" s="102" t="s">
        <v>39</v>
      </c>
    </row>
    <row r="73" spans="1:7" x14ac:dyDescent="0.2">
      <c r="A73" s="117" t="s">
        <v>275</v>
      </c>
      <c r="B73" s="17" t="s">
        <v>277</v>
      </c>
      <c r="C73" s="6" t="s">
        <v>40</v>
      </c>
      <c r="D73" s="6"/>
      <c r="E73" s="117" t="s">
        <v>275</v>
      </c>
      <c r="F73" s="17" t="s">
        <v>276</v>
      </c>
      <c r="G73" s="102" t="s">
        <v>39</v>
      </c>
    </row>
    <row r="74" spans="1:7" x14ac:dyDescent="0.2">
      <c r="A74" s="117" t="s">
        <v>323</v>
      </c>
      <c r="B74" s="17" t="s">
        <v>325</v>
      </c>
      <c r="C74" s="6" t="s">
        <v>40</v>
      </c>
      <c r="D74" s="6"/>
      <c r="E74" s="117" t="s">
        <v>323</v>
      </c>
      <c r="F74" s="17" t="s">
        <v>324</v>
      </c>
      <c r="G74" s="102" t="s">
        <v>39</v>
      </c>
    </row>
    <row r="75" spans="1:7" x14ac:dyDescent="0.2">
      <c r="A75" s="117" t="s">
        <v>182</v>
      </c>
      <c r="B75" s="17" t="s">
        <v>184</v>
      </c>
      <c r="C75" s="6" t="s">
        <v>40</v>
      </c>
      <c r="D75" s="6"/>
      <c r="E75" s="117" t="s">
        <v>182</v>
      </c>
      <c r="F75" s="17" t="s">
        <v>183</v>
      </c>
      <c r="G75" s="102" t="s">
        <v>39</v>
      </c>
    </row>
    <row r="76" spans="1:7" x14ac:dyDescent="0.2">
      <c r="A76" s="117" t="s">
        <v>229</v>
      </c>
      <c r="B76" s="17" t="s">
        <v>231</v>
      </c>
      <c r="C76" s="6" t="s">
        <v>40</v>
      </c>
      <c r="D76" s="6"/>
      <c r="E76" s="117" t="s">
        <v>229</v>
      </c>
      <c r="F76" s="17" t="s">
        <v>230</v>
      </c>
      <c r="G76" s="102" t="s">
        <v>39</v>
      </c>
    </row>
    <row r="77" spans="1:7" x14ac:dyDescent="0.2">
      <c r="A77" s="124" t="s">
        <v>93</v>
      </c>
      <c r="B77" s="90" t="s">
        <v>110</v>
      </c>
      <c r="C77" s="6" t="s">
        <v>40</v>
      </c>
      <c r="D77" s="6"/>
      <c r="E77" s="124" t="s">
        <v>93</v>
      </c>
      <c r="F77" s="90" t="s">
        <v>109</v>
      </c>
      <c r="G77" s="102" t="s">
        <v>39</v>
      </c>
    </row>
    <row r="78" spans="1:7" x14ac:dyDescent="0.2">
      <c r="A78" s="125" t="s">
        <v>233</v>
      </c>
      <c r="B78" s="87" t="s">
        <v>235</v>
      </c>
      <c r="C78" s="6" t="s">
        <v>40</v>
      </c>
      <c r="D78" s="6"/>
      <c r="E78" s="125" t="s">
        <v>233</v>
      </c>
      <c r="F78" s="87" t="s">
        <v>234</v>
      </c>
      <c r="G78" s="102" t="s">
        <v>39</v>
      </c>
    </row>
    <row r="79" spans="1:7" x14ac:dyDescent="0.2">
      <c r="A79" s="125" t="s">
        <v>236</v>
      </c>
      <c r="B79" s="87" t="s">
        <v>238</v>
      </c>
      <c r="C79" s="6" t="s">
        <v>40</v>
      </c>
      <c r="D79" s="6"/>
      <c r="E79" s="125" t="s">
        <v>236</v>
      </c>
      <c r="F79" s="87" t="s">
        <v>237</v>
      </c>
      <c r="G79" s="102" t="s">
        <v>39</v>
      </c>
    </row>
    <row r="80" spans="1:7" x14ac:dyDescent="0.2">
      <c r="A80" s="125" t="s">
        <v>187</v>
      </c>
      <c r="B80" s="87" t="s">
        <v>189</v>
      </c>
      <c r="C80" s="6" t="s">
        <v>40</v>
      </c>
      <c r="D80" s="6"/>
      <c r="E80" s="125" t="s">
        <v>187</v>
      </c>
      <c r="F80" s="87" t="s">
        <v>188</v>
      </c>
      <c r="G80" s="102" t="s">
        <v>39</v>
      </c>
    </row>
    <row r="81" spans="1:7" x14ac:dyDescent="0.2">
      <c r="A81" s="125" t="s">
        <v>148</v>
      </c>
      <c r="B81" s="87" t="s">
        <v>150</v>
      </c>
      <c r="C81" s="6" t="s">
        <v>40</v>
      </c>
      <c r="D81" s="6"/>
      <c r="E81" s="125" t="s">
        <v>148</v>
      </c>
      <c r="F81" s="87" t="s">
        <v>149</v>
      </c>
      <c r="G81" s="102" t="s">
        <v>39</v>
      </c>
    </row>
    <row r="82" spans="1:7" x14ac:dyDescent="0.2">
      <c r="A82" s="125" t="s">
        <v>290</v>
      </c>
      <c r="B82" s="87" t="s">
        <v>292</v>
      </c>
      <c r="C82" s="6" t="s">
        <v>40</v>
      </c>
      <c r="D82" s="6"/>
      <c r="E82" s="125" t="s">
        <v>290</v>
      </c>
      <c r="F82" s="87" t="s">
        <v>291</v>
      </c>
      <c r="G82" s="102" t="s">
        <v>39</v>
      </c>
    </row>
    <row r="83" spans="1:7" x14ac:dyDescent="0.2">
      <c r="A83" s="127" t="s">
        <v>96</v>
      </c>
      <c r="B83" s="90" t="s">
        <v>116</v>
      </c>
      <c r="C83" s="6" t="s">
        <v>40</v>
      </c>
      <c r="D83" s="6"/>
      <c r="E83" s="127" t="s">
        <v>96</v>
      </c>
      <c r="F83" s="90" t="s">
        <v>115</v>
      </c>
      <c r="G83" s="102" t="s">
        <v>39</v>
      </c>
    </row>
    <row r="84" spans="1:7" x14ac:dyDescent="0.2">
      <c r="A84" s="127" t="s">
        <v>144</v>
      </c>
      <c r="B84" s="90" t="s">
        <v>152</v>
      </c>
      <c r="C84" s="6" t="s">
        <v>40</v>
      </c>
      <c r="D84" s="6"/>
      <c r="E84" s="127" t="s">
        <v>144</v>
      </c>
      <c r="F84" s="90" t="s">
        <v>151</v>
      </c>
      <c r="G84" s="102" t="s">
        <v>39</v>
      </c>
    </row>
    <row r="85" spans="1:7" x14ac:dyDescent="0.2">
      <c r="A85" s="124" t="s">
        <v>97</v>
      </c>
      <c r="B85" s="90" t="s">
        <v>118</v>
      </c>
      <c r="C85" s="6" t="s">
        <v>40</v>
      </c>
      <c r="D85" s="6"/>
      <c r="E85" s="124" t="s">
        <v>97</v>
      </c>
      <c r="F85" s="90" t="s">
        <v>117</v>
      </c>
      <c r="G85" s="102" t="s">
        <v>39</v>
      </c>
    </row>
    <row r="86" spans="1:7" x14ac:dyDescent="0.2">
      <c r="A86" s="129" t="s">
        <v>245</v>
      </c>
      <c r="B86" s="87" t="s">
        <v>247</v>
      </c>
      <c r="C86" s="6" t="s">
        <v>40</v>
      </c>
      <c r="D86" s="6"/>
      <c r="E86" s="129" t="s">
        <v>245</v>
      </c>
      <c r="F86" s="87" t="s">
        <v>246</v>
      </c>
      <c r="G86" s="102" t="s">
        <v>39</v>
      </c>
    </row>
    <row r="87" spans="1:7" x14ac:dyDescent="0.2">
      <c r="A87" s="127" t="s">
        <v>145</v>
      </c>
      <c r="B87" s="90" t="s">
        <v>157</v>
      </c>
      <c r="C87" s="6" t="s">
        <v>40</v>
      </c>
      <c r="D87" s="6"/>
      <c r="E87" s="127" t="s">
        <v>145</v>
      </c>
      <c r="F87" s="90" t="s">
        <v>156</v>
      </c>
      <c r="G87" s="102" t="s">
        <v>39</v>
      </c>
    </row>
    <row r="88" spans="1:7" x14ac:dyDescent="0.2">
      <c r="A88" s="129" t="s">
        <v>333</v>
      </c>
      <c r="B88" s="87" t="s">
        <v>335</v>
      </c>
      <c r="C88" s="6" t="s">
        <v>40</v>
      </c>
      <c r="D88" s="6"/>
      <c r="E88" s="129" t="s">
        <v>333</v>
      </c>
      <c r="F88" s="87" t="s">
        <v>334</v>
      </c>
      <c r="G88" s="102" t="s">
        <v>39</v>
      </c>
    </row>
    <row r="89" spans="1:7" x14ac:dyDescent="0.2">
      <c r="A89" s="125" t="s">
        <v>202</v>
      </c>
      <c r="B89" s="87" t="s">
        <v>204</v>
      </c>
      <c r="C89" s="6" t="s">
        <v>40</v>
      </c>
      <c r="D89" s="6"/>
      <c r="E89" s="125" t="s">
        <v>202</v>
      </c>
      <c r="F89" s="87" t="s">
        <v>203</v>
      </c>
      <c r="G89" s="102" t="s">
        <v>39</v>
      </c>
    </row>
    <row r="90" spans="1:7" x14ac:dyDescent="0.2">
      <c r="A90" s="129" t="s">
        <v>254</v>
      </c>
      <c r="B90" s="87" t="s">
        <v>256</v>
      </c>
      <c r="C90" s="6" t="s">
        <v>40</v>
      </c>
      <c r="D90" s="6"/>
      <c r="E90" s="129" t="s">
        <v>254</v>
      </c>
      <c r="F90" s="87" t="s">
        <v>255</v>
      </c>
      <c r="G90" s="102" t="s">
        <v>39</v>
      </c>
    </row>
    <row r="91" spans="1:7" x14ac:dyDescent="0.2">
      <c r="A91" s="125" t="s">
        <v>251</v>
      </c>
      <c r="B91" s="87" t="s">
        <v>253</v>
      </c>
      <c r="C91" s="6" t="s">
        <v>40</v>
      </c>
      <c r="D91" s="6"/>
      <c r="E91" s="125" t="s">
        <v>251</v>
      </c>
      <c r="F91" s="87" t="s">
        <v>252</v>
      </c>
      <c r="G91" s="102" t="s">
        <v>39</v>
      </c>
    </row>
    <row r="92" spans="1:7" x14ac:dyDescent="0.2">
      <c r="A92" s="125" t="s">
        <v>299</v>
      </c>
      <c r="B92" s="87" t="s">
        <v>301</v>
      </c>
      <c r="C92" s="6" t="s">
        <v>40</v>
      </c>
      <c r="D92" s="6"/>
      <c r="E92" s="125" t="s">
        <v>299</v>
      </c>
      <c r="F92" s="87" t="s">
        <v>300</v>
      </c>
      <c r="G92" s="102" t="s">
        <v>39</v>
      </c>
    </row>
    <row r="93" spans="1:7" x14ac:dyDescent="0.2">
      <c r="A93" s="127" t="s">
        <v>101</v>
      </c>
      <c r="B93" s="90" t="s">
        <v>126</v>
      </c>
      <c r="C93" s="6" t="s">
        <v>40</v>
      </c>
      <c r="D93" s="6"/>
      <c r="E93" s="127" t="s">
        <v>101</v>
      </c>
      <c r="F93" s="90" t="s">
        <v>125</v>
      </c>
      <c r="G93" s="102" t="s">
        <v>39</v>
      </c>
    </row>
    <row r="94" spans="1:7" x14ac:dyDescent="0.2">
      <c r="A94" s="129" t="s">
        <v>305</v>
      </c>
      <c r="B94" s="87" t="s">
        <v>307</v>
      </c>
      <c r="C94" s="6" t="s">
        <v>40</v>
      </c>
      <c r="D94" s="6"/>
      <c r="E94" s="129" t="s">
        <v>305</v>
      </c>
      <c r="F94" s="87" t="s">
        <v>306</v>
      </c>
      <c r="G94" s="102" t="s">
        <v>39</v>
      </c>
    </row>
    <row r="95" spans="1:7" x14ac:dyDescent="0.2">
      <c r="A95" s="125" t="s">
        <v>308</v>
      </c>
      <c r="B95" s="87" t="s">
        <v>310</v>
      </c>
      <c r="C95" s="6" t="s">
        <v>40</v>
      </c>
      <c r="D95" s="6"/>
      <c r="E95" s="125" t="s">
        <v>308</v>
      </c>
      <c r="F95" s="87" t="s">
        <v>309</v>
      </c>
      <c r="G95" s="102" t="s">
        <v>39</v>
      </c>
    </row>
    <row r="96" spans="1:7" x14ac:dyDescent="0.2">
      <c r="A96" s="131" t="s">
        <v>266</v>
      </c>
      <c r="B96" s="87" t="s">
        <v>268</v>
      </c>
      <c r="C96" s="6" t="s">
        <v>40</v>
      </c>
      <c r="D96" s="6"/>
      <c r="E96" s="131" t="s">
        <v>266</v>
      </c>
      <c r="F96" s="87" t="s">
        <v>267</v>
      </c>
      <c r="G96" s="102" t="s">
        <v>39</v>
      </c>
    </row>
    <row r="97" spans="1:7" x14ac:dyDescent="0.2">
      <c r="A97" s="131" t="s">
        <v>314</v>
      </c>
      <c r="B97" s="87" t="s">
        <v>316</v>
      </c>
      <c r="C97" s="6" t="s">
        <v>40</v>
      </c>
      <c r="D97" s="6"/>
      <c r="E97" s="131" t="s">
        <v>314</v>
      </c>
      <c r="F97" s="87" t="s">
        <v>315</v>
      </c>
      <c r="G97" s="102" t="s">
        <v>39</v>
      </c>
    </row>
    <row r="98" spans="1:7" x14ac:dyDescent="0.2">
      <c r="A98" s="131" t="s">
        <v>317</v>
      </c>
      <c r="B98" s="87" t="s">
        <v>319</v>
      </c>
      <c r="C98" s="6" t="s">
        <v>40</v>
      </c>
      <c r="D98" s="6"/>
      <c r="E98" s="131" t="s">
        <v>317</v>
      </c>
      <c r="F98" s="87" t="s">
        <v>318</v>
      </c>
      <c r="G98" s="102" t="s">
        <v>39</v>
      </c>
    </row>
    <row r="99" spans="1:7" x14ac:dyDescent="0.2">
      <c r="A99" s="129" t="s">
        <v>320</v>
      </c>
      <c r="B99" s="87" t="s">
        <v>322</v>
      </c>
      <c r="C99" s="6" t="s">
        <v>40</v>
      </c>
      <c r="D99" s="6"/>
      <c r="E99" s="129" t="s">
        <v>320</v>
      </c>
      <c r="F99" s="87" t="s">
        <v>321</v>
      </c>
      <c r="G99" s="102" t="s">
        <v>39</v>
      </c>
    </row>
    <row r="100" spans="1:7" x14ac:dyDescent="0.2">
      <c r="A100" s="127" t="s">
        <v>366</v>
      </c>
      <c r="B100" s="90" t="s">
        <v>181</v>
      </c>
      <c r="C100" s="6" t="s">
        <v>40</v>
      </c>
      <c r="D100" s="6"/>
      <c r="E100" s="127" t="s">
        <v>366</v>
      </c>
      <c r="F100" s="90" t="s">
        <v>180</v>
      </c>
      <c r="G100" s="102" t="s">
        <v>39</v>
      </c>
    </row>
    <row r="101" spans="1:7" ht="17" thickBot="1" x14ac:dyDescent="0.25">
      <c r="A101" s="139" t="s">
        <v>326</v>
      </c>
      <c r="B101" s="140" t="s">
        <v>328</v>
      </c>
      <c r="C101" s="6" t="s">
        <v>40</v>
      </c>
      <c r="D101" s="6"/>
      <c r="E101" s="139" t="s">
        <v>326</v>
      </c>
      <c r="F101" s="140" t="s">
        <v>327</v>
      </c>
      <c r="G101" s="102" t="s">
        <v>39</v>
      </c>
    </row>
    <row r="102" spans="1:7" x14ac:dyDescent="0.2">
      <c r="A102" s="6"/>
      <c r="B102" s="6"/>
      <c r="C102" s="6"/>
      <c r="D102" s="6"/>
      <c r="E102" s="6"/>
      <c r="F102" s="6"/>
      <c r="G102" s="6"/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C83F1B08CDE6419ED24FC3726E1384" ma:contentTypeVersion="14" ma:contentTypeDescription="Create a new document." ma:contentTypeScope="" ma:versionID="db6df05cd24dd3226f651c736bfad200">
  <xsd:schema xmlns:xsd="http://www.w3.org/2001/XMLSchema" xmlns:xs="http://www.w3.org/2001/XMLSchema" xmlns:p="http://schemas.microsoft.com/office/2006/metadata/properties" xmlns:ns2="910d0b37-0898-44dd-a44b-c217124320ab" xmlns:ns3="5d938932-4545-4dee-87c5-3c78ea7ecaf7" targetNamespace="http://schemas.microsoft.com/office/2006/metadata/properties" ma:root="true" ma:fieldsID="1d1455a43c7cc88881144d30caed6d07" ns2:_="" ns3:_="">
    <xsd:import namespace="910d0b37-0898-44dd-a44b-c217124320ab"/>
    <xsd:import namespace="5d938932-4545-4dee-87c5-3c78ea7eca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0d0b37-0898-44dd-a44b-c217124320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52921df-2c20-4639-af19-812a683635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938932-4545-4dee-87c5-3c78ea7ecaf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1d13dd-36fe-4109-ab85-bf80e3a89543}" ma:internalName="TaxCatchAll" ma:showField="CatchAllData" ma:web="5d938932-4545-4dee-87c5-3c78ea7eca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d938932-4545-4dee-87c5-3c78ea7ecaf7" xsi:nil="true"/>
    <lcf76f155ced4ddcb4097134ff3c332f xmlns="910d0b37-0898-44dd-a44b-c217124320a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7AC028C-EDAC-4A2C-B6B8-1D3F8A5E2932}"/>
</file>

<file path=customXml/itemProps2.xml><?xml version="1.0" encoding="utf-8"?>
<ds:datastoreItem xmlns:ds="http://schemas.openxmlformats.org/officeDocument/2006/customXml" ds:itemID="{4AB4D079-8ED9-489E-8AD8-B5F34D19272A}"/>
</file>

<file path=customXml/itemProps3.xml><?xml version="1.0" encoding="utf-8"?>
<ds:datastoreItem xmlns:ds="http://schemas.openxmlformats.org/officeDocument/2006/customXml" ds:itemID="{E6772C8E-A31C-4AD1-9463-78262F14A1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NewNonwordsFinal</vt:lpstr>
      <vt:lpstr>Sheet1</vt:lpstr>
    </vt:vector>
  </TitlesOfParts>
  <Company>San Francisco State University 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Sawi</dc:creator>
  <cp:lastModifiedBy>Microsoft Office User</cp:lastModifiedBy>
  <dcterms:created xsi:type="dcterms:W3CDTF">2017-03-08T21:10:01Z</dcterms:created>
  <dcterms:modified xsi:type="dcterms:W3CDTF">2017-04-05T14:18:39Z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0x01010094C83F1B08CDE6419ED24FC3726E1384</vt:lpwstr>
  </property>
</Properties>
</file>