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oanna\Dropbox\Professional\University_of_Michigan\WGS_pipeline\Baucom_Sasha_WGS\selection\bayenv\"/>
    </mc:Choice>
  </mc:AlternateContent>
  <xr:revisionPtr revIDLastSave="0" documentId="13_ncr:1_{6923DDA6-D229-4F13-9F21-6D3BF6A3D189}" xr6:coauthVersionLast="47" xr6:coauthVersionMax="47" xr10:uidLastSave="{00000000-0000-0000-0000-000000000000}"/>
  <bookViews>
    <workbookView xWindow="-120" yWindow="-120" windowWidth="29040" windowHeight="17640" xr2:uid="{B2474FCB-184F-4461-8D3F-5942E7A15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A24" i="1" s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A88" i="1" s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Y2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AJ19" i="1"/>
  <c r="AJ20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S75" i="1" s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S12" i="1"/>
  <c r="S44" i="1"/>
  <c r="U2" i="1"/>
  <c r="T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S90" i="1" l="1"/>
  <c r="S82" i="1"/>
  <c r="S74" i="1"/>
  <c r="S66" i="1"/>
  <c r="S58" i="1"/>
  <c r="S50" i="1"/>
  <c r="S42" i="1"/>
  <c r="S34" i="1"/>
  <c r="S26" i="1"/>
  <c r="S18" i="1"/>
  <c r="S10" i="1"/>
  <c r="W91" i="1"/>
  <c r="W83" i="1"/>
  <c r="W75" i="1"/>
  <c r="W67" i="1"/>
  <c r="W59" i="1"/>
  <c r="W51" i="1"/>
  <c r="W43" i="1"/>
  <c r="W35" i="1"/>
  <c r="W27" i="1"/>
  <c r="W19" i="1"/>
  <c r="W11" i="1"/>
  <c r="W3" i="1"/>
  <c r="AA70" i="1"/>
  <c r="AA66" i="1"/>
  <c r="AA54" i="1"/>
  <c r="AA50" i="1"/>
  <c r="AA34" i="1"/>
  <c r="AA18" i="1"/>
  <c r="AA6" i="1"/>
  <c r="AA89" i="1"/>
  <c r="AA73" i="1"/>
  <c r="AA57" i="1"/>
  <c r="AA41" i="1"/>
  <c r="W96" i="1"/>
  <c r="S20" i="1"/>
  <c r="AA37" i="1"/>
  <c r="AA33" i="1"/>
  <c r="AA21" i="1"/>
  <c r="AA5" i="1"/>
  <c r="AA40" i="1"/>
  <c r="S84" i="1"/>
  <c r="S60" i="1"/>
  <c r="S52" i="1"/>
  <c r="W93" i="1"/>
  <c r="W85" i="1"/>
  <c r="W77" i="1"/>
  <c r="W69" i="1"/>
  <c r="W61" i="1"/>
  <c r="W53" i="1"/>
  <c r="W45" i="1"/>
  <c r="W37" i="1"/>
  <c r="W29" i="1"/>
  <c r="W21" i="1"/>
  <c r="W13" i="1"/>
  <c r="W5" i="1"/>
  <c r="AA83" i="1"/>
  <c r="AA71" i="1"/>
  <c r="AA67" i="1"/>
  <c r="AA55" i="1"/>
  <c r="AA51" i="1"/>
  <c r="AA85" i="1"/>
  <c r="AA69" i="1"/>
  <c r="AA25" i="1"/>
  <c r="AA9" i="1"/>
  <c r="S37" i="1"/>
  <c r="S29" i="1"/>
  <c r="AA96" i="1"/>
  <c r="AA84" i="1"/>
  <c r="AA80" i="1"/>
  <c r="AA72" i="1"/>
  <c r="AA64" i="1"/>
  <c r="AA56" i="1"/>
  <c r="AA48" i="1"/>
  <c r="AA36" i="1"/>
  <c r="AA32" i="1"/>
  <c r="AA20" i="1"/>
  <c r="AA16" i="1"/>
  <c r="AA8" i="1"/>
  <c r="AA39" i="1"/>
  <c r="AA35" i="1"/>
  <c r="AA19" i="1"/>
  <c r="AA7" i="1"/>
  <c r="AA86" i="1"/>
  <c r="AA82" i="1"/>
  <c r="S93" i="1"/>
  <c r="S85" i="1"/>
  <c r="S53" i="1"/>
  <c r="S45" i="1"/>
  <c r="W94" i="1"/>
  <c r="W86" i="1"/>
  <c r="W78" i="1"/>
  <c r="W70" i="1"/>
  <c r="W62" i="1"/>
  <c r="W54" i="1"/>
  <c r="W46" i="1"/>
  <c r="W38" i="1"/>
  <c r="W30" i="1"/>
  <c r="W22" i="1"/>
  <c r="W14" i="1"/>
  <c r="W6" i="1"/>
  <c r="AA92" i="1"/>
  <c r="AA77" i="1"/>
  <c r="AA65" i="1"/>
  <c r="AA62" i="1"/>
  <c r="AA58" i="1"/>
  <c r="AA47" i="1"/>
  <c r="AA43" i="1"/>
  <c r="AA28" i="1"/>
  <c r="AA13" i="1"/>
  <c r="AA95" i="1"/>
  <c r="AA91" i="1"/>
  <c r="AA76" i="1"/>
  <c r="AA61" i="1"/>
  <c r="AA49" i="1"/>
  <c r="AA46" i="1"/>
  <c r="AA42" i="1"/>
  <c r="AA31" i="1"/>
  <c r="AA27" i="1"/>
  <c r="AA12" i="1"/>
  <c r="AA87" i="1"/>
  <c r="AA68" i="1"/>
  <c r="AA53" i="1"/>
  <c r="AA38" i="1"/>
  <c r="AA23" i="1"/>
  <c r="AA4" i="1"/>
  <c r="AA97" i="1"/>
  <c r="AA94" i="1"/>
  <c r="AA90" i="1"/>
  <c r="AA79" i="1"/>
  <c r="AA75" i="1"/>
  <c r="AA60" i="1"/>
  <c r="AA45" i="1"/>
  <c r="AA30" i="1"/>
  <c r="AA26" i="1"/>
  <c r="AA15" i="1"/>
  <c r="AA11" i="1"/>
  <c r="AA52" i="1"/>
  <c r="AA22" i="1"/>
  <c r="AA3" i="1"/>
  <c r="AA93" i="1"/>
  <c r="AA81" i="1"/>
  <c r="AA78" i="1"/>
  <c r="AA74" i="1"/>
  <c r="AA63" i="1"/>
  <c r="AA59" i="1"/>
  <c r="AA44" i="1"/>
  <c r="AA29" i="1"/>
  <c r="AA17" i="1"/>
  <c r="AA14" i="1"/>
  <c r="AA10" i="1"/>
  <c r="AA2" i="1"/>
  <c r="W80" i="1"/>
  <c r="W48" i="1"/>
  <c r="W95" i="1"/>
  <c r="W87" i="1"/>
  <c r="W79" i="1"/>
  <c r="W71" i="1"/>
  <c r="W63" i="1"/>
  <c r="W55" i="1"/>
  <c r="W47" i="1"/>
  <c r="W39" i="1"/>
  <c r="W31" i="1"/>
  <c r="W23" i="1"/>
  <c r="W15" i="1"/>
  <c r="W7" i="1"/>
  <c r="W40" i="1"/>
  <c r="W72" i="1"/>
  <c r="W32" i="1"/>
  <c r="S83" i="1"/>
  <c r="S67" i="1"/>
  <c r="S59" i="1"/>
  <c r="S51" i="1"/>
  <c r="S43" i="1"/>
  <c r="S35" i="1"/>
  <c r="S27" i="1"/>
  <c r="S19" i="1"/>
  <c r="S11" i="1"/>
  <c r="S3" i="1"/>
  <c r="W88" i="1"/>
  <c r="W56" i="1"/>
  <c r="W16" i="1"/>
  <c r="W64" i="1"/>
  <c r="W24" i="1"/>
  <c r="W8" i="1"/>
  <c r="S91" i="1"/>
  <c r="W92" i="1"/>
  <c r="W84" i="1"/>
  <c r="W76" i="1"/>
  <c r="W68" i="1"/>
  <c r="W60" i="1"/>
  <c r="W52" i="1"/>
  <c r="W44" i="1"/>
  <c r="W36" i="1"/>
  <c r="W28" i="1"/>
  <c r="W20" i="1"/>
  <c r="W12" i="1"/>
  <c r="W4" i="1"/>
  <c r="W82" i="1"/>
  <c r="W34" i="1"/>
  <c r="W10" i="1"/>
  <c r="W97" i="1"/>
  <c r="W89" i="1"/>
  <c r="W81" i="1"/>
  <c r="W73" i="1"/>
  <c r="W65" i="1"/>
  <c r="W57" i="1"/>
  <c r="W49" i="1"/>
  <c r="W41" i="1"/>
  <c r="W33" i="1"/>
  <c r="W25" i="1"/>
  <c r="W17" i="1"/>
  <c r="W9" i="1"/>
  <c r="W42" i="1"/>
  <c r="W66" i="1"/>
  <c r="W18" i="1"/>
  <c r="W74" i="1"/>
  <c r="W50" i="1"/>
  <c r="W90" i="1"/>
  <c r="W58" i="1"/>
  <c r="W26" i="1"/>
  <c r="W2" i="1"/>
  <c r="S55" i="1"/>
  <c r="S54" i="1"/>
  <c r="S46" i="1"/>
  <c r="S38" i="1"/>
  <c r="S57" i="1"/>
  <c r="S30" i="1"/>
  <c r="S22" i="1"/>
  <c r="S14" i="1"/>
  <c r="S6" i="1"/>
  <c r="S47" i="1"/>
  <c r="S92" i="1"/>
  <c r="S76" i="1"/>
  <c r="S68" i="1"/>
  <c r="S36" i="1"/>
  <c r="S28" i="1"/>
  <c r="S4" i="1"/>
  <c r="S23" i="1"/>
  <c r="S95" i="1"/>
  <c r="S87" i="1"/>
  <c r="S79" i="1"/>
  <c r="S71" i="1"/>
  <c r="S39" i="1"/>
  <c r="S31" i="1"/>
  <c r="S15" i="1"/>
  <c r="S7" i="1"/>
  <c r="S94" i="1"/>
  <c r="S86" i="1"/>
  <c r="S78" i="1"/>
  <c r="S70" i="1"/>
  <c r="S88" i="1"/>
  <c r="S2" i="1"/>
  <c r="S97" i="1"/>
  <c r="S89" i="1"/>
  <c r="S81" i="1"/>
  <c r="S73" i="1"/>
  <c r="S65" i="1"/>
  <c r="S49" i="1"/>
  <c r="S41" i="1"/>
  <c r="S33" i="1"/>
  <c r="S25" i="1"/>
  <c r="S17" i="1"/>
  <c r="S9" i="1"/>
  <c r="S96" i="1"/>
  <c r="S80" i="1"/>
  <c r="S72" i="1"/>
  <c r="S64" i="1"/>
  <c r="S56" i="1"/>
  <c r="S48" i="1"/>
  <c r="S63" i="1"/>
  <c r="S62" i="1"/>
  <c r="S77" i="1"/>
  <c r="S69" i="1"/>
  <c r="S61" i="1"/>
  <c r="S21" i="1"/>
  <c r="S13" i="1"/>
  <c r="S5" i="1"/>
  <c r="S40" i="1"/>
  <c r="S32" i="1"/>
  <c r="S24" i="1"/>
  <c r="S16" i="1"/>
  <c r="S8" i="1"/>
</calcChain>
</file>

<file path=xl/sharedStrings.xml><?xml version="1.0" encoding="utf-8"?>
<sst xmlns="http://schemas.openxmlformats.org/spreadsheetml/2006/main" count="840" uniqueCount="132">
  <si>
    <t>PopName</t>
  </si>
  <si>
    <t>McKinnon</t>
  </si>
  <si>
    <t>HareRoad</t>
  </si>
  <si>
    <t>Marion2</t>
  </si>
  <si>
    <t>Florence</t>
  </si>
  <si>
    <t>Billings</t>
  </si>
  <si>
    <t>NewBildad</t>
  </si>
  <si>
    <t>DuplinWest</t>
  </si>
  <si>
    <t>Year</t>
  </si>
  <si>
    <t>file_name</t>
  </si>
  <si>
    <t>/gpfs/accounts/rsbaucom_root/rsbaucom0/jlrifkin/IP_WGS_intermediates/Alignment/7570-SB-1_CACTGTAG-AGTCGCTT_S1.bam</t>
  </si>
  <si>
    <t>/gpfs/accounts/rsbaucom_root/rsbaucom0/jlrifkin/IP_WGS_intermediates/Alignment/7570-SB-2_GTGCACGA-GCCTATCA_S2.bam</t>
  </si>
  <si>
    <t>/gpfs/accounts/rsbaucom_root/rsbaucom0/jlrifkin/IP_WGS_intermediates/Alignment/7570-SB-3_ATGTTCCT-GGCGCTGA_S3.bam</t>
  </si>
  <si>
    <t>/gpfs/accounts/rsbaucom_root/rsbaucom0/jlrifkin/IP_WGS_intermediates/Alignment/7570-SB-4_CATTATGG-ATGTGACT_S4.bam</t>
  </si>
  <si>
    <t>/gpfs/accounts/rsbaucom_root/rsbaucom0/jlrifkin/IP_WGS_intermediates/Alignment/7570-SB-5_TCTTGTTT-GTGAAAGG_S5.bam</t>
  </si>
  <si>
    <t>/gpfs/accounts/rsbaucom_root/rsbaucom0/jlrifkin/IP_WGS_intermediates/Alignment/7570-SB-6_GGCTTACT-AGGGAAAG_S6.bam</t>
  </si>
  <si>
    <t>/gpfs/accounts/rsbaucom_root/rsbaucom0/jlrifkin/IP_WGS_intermediates/Alignment/7570-SB-7_ACGATATG-GAATTGTC_S7.bam</t>
  </si>
  <si>
    <t>/gpfs/accounts/rsbaucom_root/rsbaucom0/jlrifkin/IP_WGS_intermediates/Alignment/7570-SB-8_ATCCGCAG-AGTCGTGT_S8.bam</t>
  </si>
  <si>
    <t>/gpfs/accounts/rsbaucom_root/rsbaucom0/jlrifkin/IP_WGS_intermediates/Alignment/7570-SB-9_AAGCGACT-GGATTCGT_S9.bamI</t>
  </si>
  <si>
    <t>/gpfs/accounts/rsbaucom_root/rsbaucom0/jlrifkin/IP_WGS_intermediates/Alignment/7570-SB-10_TGATAGGC-ACTCAGAC_S10.bam</t>
  </si>
  <si>
    <t>/gpfs/accounts/rsbaucom_root/rsbaucom0/jlrifkin/IP_WGS_intermediates/Alignment/7570-SB-11_AACACCAC-CTCACACC_S11.bam</t>
  </si>
  <si>
    <t>/gpfs/accounts/rsbaucom_root/rsbaucom0/jlrifkin/IP_WGS_intermediates/Alignment/7570-SB-12_ACCTCTTC-TATGCAAG_S12.bam</t>
  </si>
  <si>
    <t>/gpfs/accounts/rsbaucom_root/rsbaucom0/jlrifkin/IP_WGS_intermediates/Alignment/7570-SB-13_GTCCGATC-GGATTGGC_S13.bam</t>
  </si>
  <si>
    <t>/gpfs/accounts/rsbaucom_root/rsbaucom0/jlrifkin/IP_WGS_intermediates/Alignment/7570-SB-14_GAGGACCA-ACCGGCAT_S14.bam</t>
  </si>
  <si>
    <t>/gpfs/accounts/rsbaucom_root/rsbaucom0/jlrifkin/IP_WGS_intermediates/Alignment/7570-SB-15_CGCTCTTA-ACGGTATG_S15.bam</t>
  </si>
  <si>
    <t>/gpfs/accounts/rsbaucom_root/rsbaucom0/jlrifkin/IP_WGS_intermediates/Alignment/7570-SB-16_CTGAGCTC-GCTCTGAT_S16.bam</t>
  </si>
  <si>
    <t>/gpfs/accounts/rsbaucom_root/rsbaucom0/jlrifkin/IP_WGS_intermediates/Alignment/7570-SB-17_ACGAATCC-TGGGTAAT_S17.bam</t>
  </si>
  <si>
    <t>/gpfs/accounts/rsbaucom_root/rsbaucom0/jlrifkin/IP_WGS_intermediates/Alignment/7570-SB-18_GTCTGAGT-CACAAGTC_S18.bam</t>
  </si>
  <si>
    <t>/gpfs/accounts/rsbaucom_root/rsbaucom0/jlrifkin/IP_WGS_intermediates/Alignment/7570-SB-19_CCTAAACT-CTCCTCGT_S19.bam</t>
  </si>
  <si>
    <t>/gpfs/accounts/rsbaucom_root/rsbaucom0/jlrifkin/IP_WGS_intermediates/Alignment/7570-SB-20_TGTCACAC-CGAGATTA_S20.bam</t>
  </si>
  <si>
    <t>/gpfs/accounts/rsbaucom_root/rsbaucom0/jlrifkin/IP_WGS_intermediates/Alignment/7570-SB-21_GATATGAA-CTGCCGTA_S21.bam</t>
  </si>
  <si>
    <t>/gpfs/accounts/rsbaucom_root/rsbaucom0/jlrifkin/IP_WGS_intermediates/Alignment/7570-SB-22_AAGTGTGG-GATGGGCA_S22.bam</t>
  </si>
  <si>
    <t>/gpfs/accounts/rsbaucom_root/rsbaucom0/jlrifkin/IP_WGS_intermediates/Alignment/7570-SB-23_GTTGGCGT-GACTGCTG_S23.bam</t>
  </si>
  <si>
    <t>/gpfs/accounts/rsbaucom_root/rsbaucom0/jlrifkin/IP_WGS_intermediates/Alignment/7570-SB-24_TAGCTGGC-AGCCGGTA_S24.bam</t>
  </si>
  <si>
    <t>/gpfs/accounts/rsbaucom_root/rsbaucom0/jlrifkin/IP_WGS_intermediates/Alignment/7570-SB-25_ATTACCCA-CTACAGTG_S25.bam</t>
  </si>
  <si>
    <t>/gpfs/accounts/rsbaucom_root/rsbaucom0/jlrifkin/IP_WGS_intermediates/Alignment/7570-SB-26_GACTTGTG-TCGTGCAC_S26.bam</t>
  </si>
  <si>
    <t>/gpfs/accounts/rsbaucom_root/rsbaucom0/jlrifkin/IP_WGS_intermediates/Alignment/7570-SB-27_CAGGTAAG-ATTTCGAG_S27.bam</t>
  </si>
  <si>
    <t>/gpfs/accounts/rsbaucom_root/rsbaucom0/jlrifkin/IP_WGS_intermediates/Alignment/7570-SB-28_AAGGAGAC-GTTGTGAG_S28.bam</t>
  </si>
  <si>
    <t>/gpfs/accounts/rsbaucom_root/rsbaucom0/jlrifkin/IP_WGS_intermediates/Alignment/7570-SB-29_AGTCAGGT-GTGGTTAC_S29.bam</t>
  </si>
  <si>
    <t>/gpfs/accounts/rsbaucom_root/rsbaucom0/jlrifkin/IP_WGS_intermediates/Alignment/7570-SB-30_ACCGTAAG-TGGATATG_S30.bam</t>
  </si>
  <si>
    <t>/gpfs/accounts/rsbaucom_root/rsbaucom0/jlrifkin/IP_WGS_intermediates/Alignment/7570-SB-31_TATGACGT-GATTAGCG_S31.bam</t>
  </si>
  <si>
    <t>/gpfs/accounts/rsbaucom_root/rsbaucom0/jlrifkin/IP_WGS_intermediates/Alignment/7570-SB-32_TTGGGTAC-GTTGGAAG_S32.bam</t>
  </si>
  <si>
    <t>/gpfs/accounts/rsbaucom_root/rsbaucom0/jlrifkin/IP_WGS_intermediates/Alignment/7570-SB-33_TTCAATAG-TCGTGGGA_S33.bam</t>
  </si>
  <si>
    <t>/gpfs/accounts/rsbaucom_root/rsbaucom0/jlrifkin/IP_WGS_intermediates/Alignment/7570-SB-34_GTTTGCTC-CTGTTGGT_S34.bam</t>
  </si>
  <si>
    <t>/gpfs/accounts/rsbaucom_root/rsbaucom0/jlrifkin/IP_WGS_intermediates/Alignment/7570-SB-35_AGAAGCCT-ATACTGAC_S35.bam</t>
  </si>
  <si>
    <t>/gpfs/accounts/rsbaucom_root/rsbaucom0/jlrifkin/IP_WGS_intermediates/Alignment/7570-SB-36_CTAGGTTG-GCTCGAAT_S36.bam</t>
  </si>
  <si>
    <t>/gpfs/accounts/rsbaucom_root/rsbaucom0/jlrifkin/IP_WGS_intermediates/Alignment/7570-SB-37_TGTGTCAG-TACAGGTG_S37.bam</t>
  </si>
  <si>
    <t>/gpfs/accounts/rsbaucom_root/rsbaucom0/jlrifkin/IP_WGS_intermediates/Alignment/7570-SB-38_AGAACCAG-AGAGTCGG_S38.bam</t>
  </si>
  <si>
    <t>/gpfs/accounts/rsbaucom_root/rsbaucom0/jlrifkin/IP_WGS_intermediates/Alignment/7570-SB-39_ATTGGACA-TCCAGCAA_S39.bam</t>
  </si>
  <si>
    <t>/gpfs/accounts/rsbaucom_root/rsbaucom0/jlrifkin/IP_WGS_intermediates/Alignment/7570-SB-40_ACCCGTTG-CGAAGCTG_S40.bam</t>
  </si>
  <si>
    <t>/gpfs/accounts/rsbaucom_root/rsbaucom0/jlrifkin/IP_WGS_intermediates/Alignment/7570-SB-41_ACCGGAGT-CCTTCCTT_S41.bam</t>
  </si>
  <si>
    <t>/gpfs/accounts/rsbaucom_root/rsbaucom0/jlrifkin/IP_WGS_intermediates/Alignment/7570-SB-42_CTTGACGA-TTGTGTGC_S42.bam</t>
  </si>
  <si>
    <t>/gpfs/accounts/rsbaucom_root/rsbaucom0/jlrifkin/IP_WGS_intermediates/Alignment/7570-SB-43_GCCACGAC-ACCCGAGG_S43.bam</t>
  </si>
  <si>
    <t>/gpfs/accounts/rsbaucom_root/rsbaucom0/jlrifkin/IP_WGS_intermediates/Alignment/7570-SB-44_TCTGGAAC-AGGTGCTA_S44.bam</t>
  </si>
  <si>
    <t>/gpfs/accounts/rsbaucom_root/rsbaucom0/jlrifkin/IP_WGS_intermediates/Alignment/7570-SB-45_CACTAGAC-AGTCCTCA_S45.bam</t>
  </si>
  <si>
    <t>/gpfs/accounts/rsbaucom_root/rsbaucom0/jlrifkin/IP_WGS_intermediates/Alignment/7570-SB-46_TTGCGTTA-TTCGGGAA_S46.bam</t>
  </si>
  <si>
    <t>/gpfs/accounts/rsbaucom_root/rsbaucom0/jlrifkin/IP_WGS_intermediates/Alignment/7570-SB-47_CCTATGCA-ATCGACTC_S47.bam</t>
  </si>
  <si>
    <t>/gpfs/accounts/rsbaucom_root/rsbaucom0/jlrifkin/IP_WGS_intermediates/Alignment/7570-SB-48_CAACCGAG-CACAGGTA_S48.bam</t>
  </si>
  <si>
    <t>/gpfs/accounts/rsbaucom_root/rsbaucom0/jlrifkin/IP_WGS_intermediates/Alignment/7570-SB-49_TGTTCGCC-TCCTACCT_S49.bam</t>
  </si>
  <si>
    <t>/gpfs/accounts/rsbaucom_root/rsbaucom0/jlrifkin/IP_WGS_intermediates/Alignment/7570-SB-50_ACAAGGCA-TTGCGCGA_S50.bam</t>
  </si>
  <si>
    <t>/gpfs/accounts/rsbaucom_root/rsbaucom0/jlrifkin/IP_WGS_intermediates/Alignment/7570-SB-51_TCAGCGCC-AGGAACAT_S51.bam</t>
  </si>
  <si>
    <t>/gpfs/accounts/rsbaucom_root/rsbaucom0/jlrifkin/IP_WGS_intermediates/Alignment/7570-SB-52_AGTCACAT-CCATAATG_S52.bam</t>
  </si>
  <si>
    <t>/gpfs/accounts/rsbaucom_root/rsbaucom0/jlrifkin/IP_WGS_intermediates/Alignment/7570-SB-53_CCTTTCAC-AAACAAGA_S53.bam</t>
  </si>
  <si>
    <t>/gpfs/accounts/rsbaucom_root/rsbaucom0/jlrifkin/IP_WGS_intermediates/Alignment/7570-SB-54_CTTTCCCT-AGTAAGCC_S54.bam</t>
  </si>
  <si>
    <t>/gpfs/accounts/rsbaucom_root/rsbaucom0/jlrifkin/IP_WGS_intermediates/Alignment/7570-SB-55_GACAATTC-CATATCGT_S55.bam</t>
  </si>
  <si>
    <t>/gpfs/accounts/rsbaucom_root/rsbaucom0/jlrifkin/IP_WGS_intermediates/Alignment/7570-SB-56_ACACGACT-CTGCGGAT_S56.bam</t>
  </si>
  <si>
    <t>/gpfs/accounts/rsbaucom_root/rsbaucom0/jlrifkin/IP_WGS_intermediates/Alignment/7570-SB-57_CCTGTCAA-ACAGCCAT_S57.bam</t>
  </si>
  <si>
    <t>/gpfs/accounts/rsbaucom_root/rsbaucom0/jlrifkin/IP_WGS_intermediates/Alignment/7570-SB-58_CCATCCGC-TACGCCTT_S58.bam</t>
  </si>
  <si>
    <t>/gpfs/accounts/rsbaucom_root/rsbaucom0/jlrifkin/IP_WGS_intermediates/Alignment/7570-SB-59_GGTGTGAG-GTGGTGTT_S59.bam</t>
  </si>
  <si>
    <t>/gpfs/accounts/rsbaucom_root/rsbaucom0/jlrifkin/IP_WGS_intermediates/Alignment/7570-SB-60_CTTGCATA-GAAGAGGT_S60.bam</t>
  </si>
  <si>
    <t>/gpfs/accounts/rsbaucom_root/rsbaucom0/jlrifkin/IP_WGS_intermediates/Alignment/7570-SB-61_GCCAATCC-GATCGGAC_S61.bam</t>
  </si>
  <si>
    <t>/gpfs/accounts/rsbaucom_root/rsbaucom0/jlrifkin/IP_WGS_intermediates/Alignment/7570-SB-62_ATGCCGGT-TGGTCCTC_S62.bam</t>
  </si>
  <si>
    <t>/gpfs/accounts/rsbaucom_root/rsbaucom0/jlrifkin/IP_WGS_intermediates/Alignment/7570-SB-63_CATACCGT-TAAGAGCG_S63.bam</t>
  </si>
  <si>
    <t>/gpfs/accounts/rsbaucom_root/rsbaucom0/jlrifkin/IP_WGS_intermediates/Alignment/7570-SB-64_ATCAGAGC-GAGCTCAG_S64.bam</t>
  </si>
  <si>
    <t>/gpfs/accounts/rsbaucom_root/rsbaucom0/jlrifkin/IP_WGS_intermediates/Alignment/7570-SB-65_ATGGCTGT-TTGACAGG_S65.bam</t>
  </si>
  <si>
    <t>/gpfs/accounts/rsbaucom_root/rsbaucom0/jlrifkin/IP_WGS_intermediates/Alignment/7570-SB-66_AAGGCGTA-GCGGATGG_S66.bam</t>
  </si>
  <si>
    <t>/gpfs/accounts/rsbaucom_root/rsbaucom0/jlrifkin/IP_WGS_intermediates/Alignment/7570-SB-67_ACGAGGAG-AGTTTAGG_S67.bam</t>
  </si>
  <si>
    <t>/gpfs/accounts/rsbaucom_root/rsbaucom0/jlrifkin/IP_WGS_intermediates/Alignment/7570-SB-68_TAATCTCG-GTGTGACA_S68.bam</t>
  </si>
  <si>
    <t>/gpfs/accounts/rsbaucom_root/rsbaucom0/jlrifkin/IP_WGS_intermediates/Alignment/7570-SB-69_TACGGCAG-TTCATATC_S69.bam</t>
  </si>
  <si>
    <t>/gpfs/accounts/rsbaucom_root/rsbaucom0/jlrifkin/IP_WGS_intermediates/Alignment/7570-SB-70_TGCCCATC-CCACACTT_S70.bam</t>
  </si>
  <si>
    <t>/gpfs/accounts/rsbaucom_root/rsbaucom0/jlrifkin/IP_WGS_intermediates/Alignment/7570-SB-71_CAGCAGTC-ACGCCAAC_S71.bam</t>
  </si>
  <si>
    <t>/gpfs/accounts/rsbaucom_root/rsbaucom0/jlrifkin/IP_WGS_intermediates/Alignment/7570-SB-72_TACCGGCT-GCCAGCTA_S72.bam</t>
  </si>
  <si>
    <t>/gpfs/accounts/rsbaucom_root/rsbaucom0/jlrifkin/IP_WGS_intermediates/Alignment/7570-SB-73_AGGTAGGA-GGCGAACA_S73.bam</t>
  </si>
  <si>
    <t>/gpfs/accounts/rsbaucom_root/rsbaucom0/jlrifkin/IP_WGS_intermediates/Alignment/7570-SB-74_TCGCGCAA-TGCCTTGT_S74.bam</t>
  </si>
  <si>
    <t>/gpfs/accounts/rsbaucom_root/rsbaucom0/jlrifkin/IP_WGS_intermediates/Alignment/7570-SB-75_CTCGAAAT-CTTACCTG_S75.bam</t>
  </si>
  <si>
    <t>/gpfs/accounts/rsbaucom_root/rsbaucom0/jlrifkin/IP_WGS_intermediates/Alignment/7570-SB-76_CTCACAAC-GTCTCCTT_S76.bam</t>
  </si>
  <si>
    <t>/gpfs/accounts/rsbaucom_root/rsbaucom0/jlrifkin/IP_WGS_intermediates/Alignment/7570-SB-77_GTAACCAC-ACCTGACT_S77.bam</t>
  </si>
  <si>
    <t>/gpfs/accounts/rsbaucom_root/rsbaucom0/jlrifkin/IP_WGS_intermediates/Alignment/7570-SB-78_CATATCCA-CTTACGGT_S78.bam</t>
  </si>
  <si>
    <t>/gpfs/accounts/rsbaucom_root/rsbaucom0/jlrifkin/IP_WGS_intermediates/Alignment/7570-SB-79_CGCTAATC-ACGTCATA_S79.bam</t>
  </si>
  <si>
    <t>/gpfs/accounts/rsbaucom_root/rsbaucom0/jlrifkin/IP_WGS_intermediates/Alignment/7570-SB-81_AAGGAAGG-ACTCCGGT_S80.bam</t>
  </si>
  <si>
    <t>/gpfs/accounts/rsbaucom_root/rsbaucom0/jlrifkin/IP_WGS_intermediates/Alignment/7570-SB-82_GCACACAA-TCGTCAAG_S81.bam</t>
  </si>
  <si>
    <t>/gpfs/accounts/rsbaucom_root/rsbaucom0/jlrifkin/IP_WGS_intermediates/Alignment/7570-SB-83_GTCAGTAT-AGGCTTCT_S82.bam</t>
  </si>
  <si>
    <t>/gpfs/accounts/rsbaucom_root/rsbaucom0/jlrifkin/IP_WGS_intermediates/Alignment/7570-SB-84_ATTCGAGC-CAACCTAG_S83.bam</t>
  </si>
  <si>
    <t>/gpfs/accounts/rsbaucom_root/rsbaucom0/jlrifkin/IP_WGS_intermediates/Alignment/7570-SB-85_CACCTGTA-CTGACACA_S84.bam</t>
  </si>
  <si>
    <t>/gpfs/accounts/rsbaucom_root/rsbaucom0/jlrifkin/IP_WGS_intermediates/Alignment/7570-SB-86_CCGACTCT-CTGGTTCT_S85.bam</t>
  </si>
  <si>
    <t>/gpfs/accounts/rsbaucom_root/rsbaucom0/jlrifkin/IP_WGS_intermediates/Alignment/7570-SB-87_TTGCTGGA-TGTCCAAT_S86.bam</t>
  </si>
  <si>
    <t>/gpfs/accounts/rsbaucom_root/rsbaucom0/jlrifkin/IP_WGS_intermediates/Alignment/7570-SB-89_TCCCACGA-CTATTGAA_S87.bam</t>
  </si>
  <si>
    <t>/gpfs/accounts/rsbaucom_root/rsbaucom0/jlrifkin/IP_WGS_intermediates/Alignment/7570-SB-90_ACCAACAG-GAGCAAAC_S88.bam</t>
  </si>
  <si>
    <t>/gpfs/accounts/rsbaucom_root/rsbaucom0/jlrifkin/IP_WGS_intermediates/Alignment/7570-SB-91_CCTCGGGT-GTCGTGGC_S89.bam</t>
  </si>
  <si>
    <t>/gpfs/accounts/rsbaucom_root/rsbaucom0/jlrifkin/IP_WGS_intermediates/Alignment/7570-SB-92_TAGCACCT-GTTCCAGA_S90.bam</t>
  </si>
  <si>
    <t>/gpfs/accounts/rsbaucom_root/rsbaucom0/jlrifkin/IP_WGS_intermediates/Alignment/7570-SB-93_TGAGGACT-GTCTAGTG_S91.bam</t>
  </si>
  <si>
    <t>/gpfs/accounts/rsbaucom_root/rsbaucom0/jlrifkin/IP_WGS_intermediates/Alignment/7570-SB-94_TTCCCGAA-TAACGCAA_S92.bam</t>
  </si>
  <si>
    <t>/gpfs/accounts/rsbaucom_root/rsbaucom0/jlrifkin/IP_WGS_intermediates/Alignment/7570-SB-95_GAGTCGAT-TGCATAGG_S93.bam</t>
  </si>
  <si>
    <t>/gpfs/accounts/rsbaucom_root/rsbaucom0/jlrifkin/IP_WGS_intermediates/Alignment/7570-SB-96_TACCTGTG-CTCGGTTG_S94.bam</t>
  </si>
  <si>
    <t>NA</t>
  </si>
  <si>
    <t>McKinnon_2003</t>
  </si>
  <si>
    <t>HareRoad_2003</t>
  </si>
  <si>
    <t>Marion2_2003</t>
  </si>
  <si>
    <t>Florence_2012</t>
  </si>
  <si>
    <t>HareRoad_2012</t>
  </si>
  <si>
    <t>Billings_2003</t>
  </si>
  <si>
    <t>McKinnon_2012</t>
  </si>
  <si>
    <t>NewBildad_2016</t>
  </si>
  <si>
    <t>NewBildad_2003</t>
  </si>
  <si>
    <t>DuplinWest_2016</t>
  </si>
  <si>
    <t>DuplinWest_2012</t>
  </si>
  <si>
    <t>Marion2_2012</t>
  </si>
  <si>
    <t>DuplinWest_2003</t>
  </si>
  <si>
    <t>Florence_2003</t>
  </si>
  <si>
    <t>Billings_2012</t>
  </si>
  <si>
    <t>NewBildad_2012</t>
  </si>
  <si>
    <t>standardized year</t>
  </si>
  <si>
    <t>Lat</t>
  </si>
  <si>
    <t>Long</t>
  </si>
  <si>
    <t>mean year</t>
  </si>
  <si>
    <t>stdev year</t>
  </si>
  <si>
    <t>standardized lat</t>
  </si>
  <si>
    <t>mean lat</t>
  </si>
  <si>
    <t>stdev lat</t>
  </si>
  <si>
    <t>mean long</t>
  </si>
  <si>
    <t>standardized long</t>
  </si>
  <si>
    <t>stdev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</si>
</sst>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B368-3B61-4A96-B6B0-43CD14EA5842}">
  <dimension ref="C1:AX97"/>
  <sheetViews>
    <sheetView tabSelected="1" topLeftCell="V1" workbookViewId="0">
      <selection activeCell="AL17" sqref="AL17"/>
    </sheetView>
  </sheetViews>
  <sheetFormatPr defaultRowHeight="15" x14ac:dyDescent="0.25"/>
  <sheetData>
    <row r="1" spans="3:41" x14ac:dyDescent="0.25">
      <c r="C1" t="s">
        <v>9</v>
      </c>
      <c r="D1" t="s">
        <v>0</v>
      </c>
      <c r="E1" t="s">
        <v>8</v>
      </c>
      <c r="G1" t="s">
        <v>0</v>
      </c>
      <c r="H1" t="s">
        <v>8</v>
      </c>
      <c r="I1" t="s">
        <v>122</v>
      </c>
      <c r="J1" t="s">
        <v>123</v>
      </c>
      <c r="K1" t="s">
        <v>9</v>
      </c>
      <c r="R1" t="s">
        <v>8</v>
      </c>
      <c r="S1" t="s">
        <v>121</v>
      </c>
      <c r="T1" t="s">
        <v>124</v>
      </c>
      <c r="U1" t="s">
        <v>125</v>
      </c>
      <c r="V1" t="s">
        <v>122</v>
      </c>
      <c r="W1" t="s">
        <v>126</v>
      </c>
      <c r="X1" t="s">
        <v>127</v>
      </c>
      <c r="Y1" t="s">
        <v>128</v>
      </c>
      <c r="Z1" t="s">
        <v>123</v>
      </c>
      <c r="AA1" t="s">
        <v>130</v>
      </c>
      <c r="AB1" t="s">
        <v>129</v>
      </c>
      <c r="AC1" t="s">
        <v>131</v>
      </c>
      <c r="AM1" t="s">
        <v>121</v>
      </c>
      <c r="AN1" t="s">
        <v>126</v>
      </c>
      <c r="AO1" t="s">
        <v>130</v>
      </c>
    </row>
    <row r="2" spans="3:41" x14ac:dyDescent="0.25">
      <c r="C2" t="s">
        <v>10</v>
      </c>
      <c r="D2" t="s">
        <v>1</v>
      </c>
      <c r="E2">
        <v>2003</v>
      </c>
      <c r="F2" t="str">
        <f>CONCATENATE(D2,"_",E2)</f>
        <v>McKinnon_2003</v>
      </c>
      <c r="G2" t="s">
        <v>1</v>
      </c>
      <c r="H2">
        <v>2003</v>
      </c>
      <c r="I2">
        <v>34.508192999999999</v>
      </c>
      <c r="J2">
        <v>-78.70899</v>
      </c>
      <c r="K2" t="s">
        <v>10</v>
      </c>
      <c r="L2" t="b">
        <f>M2=K2</f>
        <v>1</v>
      </c>
      <c r="M2" t="s">
        <v>10</v>
      </c>
      <c r="N2" t="s">
        <v>105</v>
      </c>
      <c r="Q2" t="s">
        <v>105</v>
      </c>
      <c r="R2">
        <v>2003</v>
      </c>
      <c r="S2">
        <f>(R2-T2)/U2</f>
        <v>-1.1181360876486741</v>
      </c>
      <c r="T2">
        <f>AVERAGE(R:R)</f>
        <v>2008.78125</v>
      </c>
      <c r="U2">
        <f>_xlfn.STDEV.P(R:R)</f>
        <v>5.1704350336794676</v>
      </c>
      <c r="V2">
        <v>34.508192999999999</v>
      </c>
      <c r="W2">
        <f>(V2-X2)/Y2</f>
        <v>-0.64807271430679292</v>
      </c>
      <c r="X2">
        <f>AVERAGE(V:V)</f>
        <v>34.913478291666706</v>
      </c>
      <c r="Y2">
        <f>_xlfn.STDEV.P(V:V)</f>
        <v>0.6253700899909338</v>
      </c>
      <c r="Z2">
        <v>-78.70899</v>
      </c>
      <c r="AA2">
        <f>(Z2-AB2)/AC2</f>
        <v>0.47761088740921992</v>
      </c>
      <c r="AB2">
        <f>AVERAGE(Z:Z)</f>
        <v>-80.101389906250063</v>
      </c>
      <c r="AC2">
        <f>_xlfn.STDEV.P(Z:Z)</f>
        <v>2.9153437305482655</v>
      </c>
      <c r="AE2" t="s">
        <v>105</v>
      </c>
      <c r="AG2">
        <f>COUNTIF(AE:AE,AH2)</f>
        <v>7</v>
      </c>
      <c r="AH2" t="s">
        <v>105</v>
      </c>
      <c r="AJ2">
        <v>14</v>
      </c>
      <c r="AL2" t="s">
        <v>105</v>
      </c>
      <c r="AM2">
        <v>-1.1181360876486741</v>
      </c>
      <c r="AN2">
        <v>-0.64807271430679292</v>
      </c>
      <c r="AO2">
        <v>0.47761088740921992</v>
      </c>
    </row>
    <row r="3" spans="3:41" x14ac:dyDescent="0.25">
      <c r="C3" t="s">
        <v>11</v>
      </c>
      <c r="D3" t="s">
        <v>2</v>
      </c>
      <c r="E3">
        <v>2003</v>
      </c>
      <c r="F3" t="str">
        <f t="shared" ref="F3:F66" si="0">CONCATENATE(D3,"_",E3)</f>
        <v>HareRoad_2003</v>
      </c>
      <c r="G3" t="s">
        <v>2</v>
      </c>
      <c r="H3">
        <v>2003</v>
      </c>
      <c r="I3">
        <v>35.424762999999999</v>
      </c>
      <c r="J3">
        <v>-77.917120999999995</v>
      </c>
      <c r="K3" t="s">
        <v>11</v>
      </c>
      <c r="L3" t="b">
        <f t="shared" ref="L3:L66" si="1">M3=K3</f>
        <v>1</v>
      </c>
      <c r="M3" t="s">
        <v>11</v>
      </c>
      <c r="N3" t="s">
        <v>106</v>
      </c>
      <c r="Q3" t="s">
        <v>106</v>
      </c>
      <c r="R3">
        <v>2003</v>
      </c>
      <c r="S3">
        <f t="shared" ref="S3:S66" si="2">(R3-T3)/U3</f>
        <v>-1.1181360876486741</v>
      </c>
      <c r="T3">
        <f t="shared" ref="T3:T66" si="3">AVERAGE(R:R)</f>
        <v>2008.78125</v>
      </c>
      <c r="U3">
        <f t="shared" ref="U3:U66" si="4">_xlfn.STDEV.P(R:R)</f>
        <v>5.1704350336794676</v>
      </c>
      <c r="V3">
        <v>35.424762999999999</v>
      </c>
      <c r="W3">
        <f t="shared" ref="W3:W66" si="5">(V3-X3)/Y3</f>
        <v>0.81757141333814765</v>
      </c>
      <c r="X3">
        <f t="shared" ref="X3:X66" si="6">AVERAGE(V:V)</f>
        <v>34.913478291666706</v>
      </c>
      <c r="Y3">
        <f t="shared" ref="Y3:Y66" si="7">_xlfn.STDEV.P(V:V)</f>
        <v>0.6253700899909338</v>
      </c>
      <c r="Z3">
        <v>-77.917120999999995</v>
      </c>
      <c r="AA3">
        <f t="shared" ref="AA3:AA66" si="8">(Z3-AB3)/AC3</f>
        <v>0.74923203166828301</v>
      </c>
      <c r="AB3">
        <f t="shared" ref="AB3:AB66" si="9">AVERAGE(Z:Z)</f>
        <v>-80.101389906250063</v>
      </c>
      <c r="AC3">
        <f t="shared" ref="AC3:AC66" si="10">_xlfn.STDEV.P(Z:Z)</f>
        <v>2.9153437305482655</v>
      </c>
      <c r="AE3" t="s">
        <v>106</v>
      </c>
      <c r="AG3">
        <f t="shared" ref="AG3:AG17" si="11">COUNTIF(AE:AE,AH3)</f>
        <v>7</v>
      </c>
      <c r="AH3" t="s">
        <v>106</v>
      </c>
      <c r="AJ3">
        <v>14</v>
      </c>
      <c r="AL3" t="s">
        <v>106</v>
      </c>
      <c r="AM3">
        <v>-1.1181360876486741</v>
      </c>
      <c r="AN3">
        <v>0.81757141333814765</v>
      </c>
      <c r="AO3">
        <v>0.74923203166828301</v>
      </c>
    </row>
    <row r="4" spans="3:41" x14ac:dyDescent="0.25">
      <c r="C4" t="s">
        <v>12</v>
      </c>
      <c r="D4" t="s">
        <v>3</v>
      </c>
      <c r="E4">
        <v>2003</v>
      </c>
      <c r="F4" t="str">
        <f t="shared" si="0"/>
        <v>Marion2_2003</v>
      </c>
      <c r="G4" t="s">
        <v>3</v>
      </c>
      <c r="H4">
        <v>2003</v>
      </c>
      <c r="I4">
        <v>34.156593000000001</v>
      </c>
      <c r="J4">
        <v>-79.270269999999996</v>
      </c>
      <c r="K4" t="s">
        <v>12</v>
      </c>
      <c r="L4" t="b">
        <f t="shared" si="1"/>
        <v>1</v>
      </c>
      <c r="M4" t="s">
        <v>12</v>
      </c>
      <c r="N4" t="s">
        <v>107</v>
      </c>
      <c r="Q4" t="s">
        <v>107</v>
      </c>
      <c r="R4">
        <v>2003</v>
      </c>
      <c r="S4">
        <f t="shared" si="2"/>
        <v>-1.1181360876486741</v>
      </c>
      <c r="T4">
        <f t="shared" si="3"/>
        <v>2008.78125</v>
      </c>
      <c r="U4">
        <f t="shared" si="4"/>
        <v>5.1704350336794676</v>
      </c>
      <c r="V4">
        <v>34.156593000000001</v>
      </c>
      <c r="W4">
        <f t="shared" si="5"/>
        <v>-1.2102997949225207</v>
      </c>
      <c r="X4">
        <f t="shared" si="6"/>
        <v>34.913478291666706</v>
      </c>
      <c r="Y4">
        <f t="shared" si="7"/>
        <v>0.6253700899909338</v>
      </c>
      <c r="Z4">
        <v>-79.270269999999996</v>
      </c>
      <c r="AA4">
        <f t="shared" si="8"/>
        <v>0.28508470460660368</v>
      </c>
      <c r="AB4">
        <f t="shared" si="9"/>
        <v>-80.101389906250063</v>
      </c>
      <c r="AC4">
        <f t="shared" si="10"/>
        <v>2.9153437305482655</v>
      </c>
      <c r="AE4" t="s">
        <v>107</v>
      </c>
      <c r="AG4">
        <f t="shared" si="11"/>
        <v>5</v>
      </c>
      <c r="AH4" t="s">
        <v>107</v>
      </c>
      <c r="AJ4">
        <v>10</v>
      </c>
      <c r="AL4" t="s">
        <v>107</v>
      </c>
      <c r="AM4">
        <v>-1.1181360876486741</v>
      </c>
      <c r="AN4">
        <v>-1.2102997949225207</v>
      </c>
      <c r="AO4">
        <v>0.28508470460660368</v>
      </c>
    </row>
    <row r="5" spans="3:41" x14ac:dyDescent="0.25">
      <c r="C5" t="s">
        <v>13</v>
      </c>
      <c r="D5" t="s">
        <v>4</v>
      </c>
      <c r="E5">
        <v>2012</v>
      </c>
      <c r="F5" t="str">
        <f t="shared" si="0"/>
        <v>Florence_2012</v>
      </c>
      <c r="G5" t="s">
        <v>4</v>
      </c>
      <c r="H5">
        <v>2012</v>
      </c>
      <c r="I5">
        <v>34.145811999999999</v>
      </c>
      <c r="J5">
        <v>-79.865313</v>
      </c>
      <c r="K5" t="s">
        <v>13</v>
      </c>
      <c r="L5" t="b">
        <f t="shared" si="1"/>
        <v>1</v>
      </c>
      <c r="M5" t="s">
        <v>13</v>
      </c>
      <c r="N5" t="s">
        <v>108</v>
      </c>
      <c r="Q5" t="s">
        <v>108</v>
      </c>
      <c r="R5">
        <v>2012</v>
      </c>
      <c r="S5">
        <f t="shared" si="2"/>
        <v>0.62252982177196448</v>
      </c>
      <c r="T5">
        <f t="shared" si="3"/>
        <v>2008.78125</v>
      </c>
      <c r="U5">
        <f t="shared" si="4"/>
        <v>5.1704350336794676</v>
      </c>
      <c r="V5">
        <v>34.145811999999999</v>
      </c>
      <c r="W5">
        <f t="shared" si="5"/>
        <v>-1.2275391867203564</v>
      </c>
      <c r="X5">
        <f t="shared" si="6"/>
        <v>34.913478291666706</v>
      </c>
      <c r="Y5">
        <f t="shared" si="7"/>
        <v>0.6253700899909338</v>
      </c>
      <c r="Z5">
        <v>-79.865313</v>
      </c>
      <c r="AA5">
        <f t="shared" si="8"/>
        <v>8.0977383138853817E-2</v>
      </c>
      <c r="AB5">
        <f t="shared" si="9"/>
        <v>-80.101389906250063</v>
      </c>
      <c r="AC5">
        <f t="shared" si="10"/>
        <v>2.9153437305482655</v>
      </c>
      <c r="AE5" t="s">
        <v>108</v>
      </c>
      <c r="AG5">
        <f t="shared" si="11"/>
        <v>8</v>
      </c>
      <c r="AH5" t="s">
        <v>108</v>
      </c>
      <c r="AJ5">
        <v>16</v>
      </c>
      <c r="AL5" t="s">
        <v>108</v>
      </c>
      <c r="AM5">
        <v>0.62252982177196448</v>
      </c>
      <c r="AN5">
        <v>-1.2275391867203564</v>
      </c>
      <c r="AO5">
        <v>8.0977383138853817E-2</v>
      </c>
    </row>
    <row r="6" spans="3:41" x14ac:dyDescent="0.25">
      <c r="C6" t="s">
        <v>14</v>
      </c>
      <c r="D6" t="s">
        <v>4</v>
      </c>
      <c r="E6">
        <v>2012</v>
      </c>
      <c r="F6" t="str">
        <f t="shared" si="0"/>
        <v>Florence_2012</v>
      </c>
      <c r="G6" t="s">
        <v>4</v>
      </c>
      <c r="H6">
        <v>2012</v>
      </c>
      <c r="I6">
        <v>34.145811999999999</v>
      </c>
      <c r="J6">
        <v>-79.865313</v>
      </c>
      <c r="K6" t="s">
        <v>14</v>
      </c>
      <c r="L6" t="b">
        <f t="shared" si="1"/>
        <v>1</v>
      </c>
      <c r="M6" t="s">
        <v>14</v>
      </c>
      <c r="N6" t="s">
        <v>108</v>
      </c>
      <c r="Q6" t="s">
        <v>108</v>
      </c>
      <c r="R6">
        <v>2012</v>
      </c>
      <c r="S6">
        <f t="shared" si="2"/>
        <v>0.62252982177196448</v>
      </c>
      <c r="T6">
        <f t="shared" si="3"/>
        <v>2008.78125</v>
      </c>
      <c r="U6">
        <f t="shared" si="4"/>
        <v>5.1704350336794676</v>
      </c>
      <c r="V6">
        <v>34.145811999999999</v>
      </c>
      <c r="W6">
        <f t="shared" si="5"/>
        <v>-1.2275391867203564</v>
      </c>
      <c r="X6">
        <f t="shared" si="6"/>
        <v>34.913478291666706</v>
      </c>
      <c r="Y6">
        <f t="shared" si="7"/>
        <v>0.6253700899909338</v>
      </c>
      <c r="Z6">
        <v>-79.865313</v>
      </c>
      <c r="AA6">
        <f t="shared" si="8"/>
        <v>8.0977383138853817E-2</v>
      </c>
      <c r="AB6">
        <f t="shared" si="9"/>
        <v>-80.101389906250063</v>
      </c>
      <c r="AC6">
        <f t="shared" si="10"/>
        <v>2.9153437305482655</v>
      </c>
      <c r="AE6" t="s">
        <v>108</v>
      </c>
      <c r="AG6">
        <f t="shared" si="11"/>
        <v>8</v>
      </c>
      <c r="AH6" t="s">
        <v>109</v>
      </c>
      <c r="AJ6">
        <v>16</v>
      </c>
      <c r="AL6" t="s">
        <v>109</v>
      </c>
      <c r="AM6">
        <v>0.62252982177196448</v>
      </c>
      <c r="AN6">
        <v>0.81757141333814765</v>
      </c>
      <c r="AO6">
        <v>0.74923203166828301</v>
      </c>
    </row>
    <row r="7" spans="3:41" x14ac:dyDescent="0.25">
      <c r="C7" t="s">
        <v>15</v>
      </c>
      <c r="D7" t="s">
        <v>2</v>
      </c>
      <c r="E7">
        <v>2012</v>
      </c>
      <c r="F7" t="str">
        <f t="shared" si="0"/>
        <v>HareRoad_2012</v>
      </c>
      <c r="G7" t="s">
        <v>2</v>
      </c>
      <c r="H7">
        <v>2012</v>
      </c>
      <c r="I7">
        <v>35.424762999999999</v>
      </c>
      <c r="J7">
        <v>-77.917120999999995</v>
      </c>
      <c r="K7" t="s">
        <v>15</v>
      </c>
      <c r="L7" t="b">
        <f t="shared" si="1"/>
        <v>1</v>
      </c>
      <c r="M7" t="s">
        <v>15</v>
      </c>
      <c r="N7" t="s">
        <v>109</v>
      </c>
      <c r="Q7" t="s">
        <v>109</v>
      </c>
      <c r="R7">
        <v>2012</v>
      </c>
      <c r="S7">
        <f t="shared" si="2"/>
        <v>0.62252982177196448</v>
      </c>
      <c r="T7">
        <f t="shared" si="3"/>
        <v>2008.78125</v>
      </c>
      <c r="U7">
        <f t="shared" si="4"/>
        <v>5.1704350336794676</v>
      </c>
      <c r="V7">
        <v>35.424762999999999</v>
      </c>
      <c r="W7">
        <f t="shared" si="5"/>
        <v>0.81757141333814765</v>
      </c>
      <c r="X7">
        <f t="shared" si="6"/>
        <v>34.913478291666706</v>
      </c>
      <c r="Y7">
        <f t="shared" si="7"/>
        <v>0.6253700899909338</v>
      </c>
      <c r="Z7">
        <v>-77.917120999999995</v>
      </c>
      <c r="AA7">
        <f t="shared" si="8"/>
        <v>0.74923203166828301</v>
      </c>
      <c r="AB7">
        <f t="shared" si="9"/>
        <v>-80.101389906250063</v>
      </c>
      <c r="AC7">
        <f t="shared" si="10"/>
        <v>2.9153437305482655</v>
      </c>
      <c r="AE7" t="s">
        <v>109</v>
      </c>
      <c r="AG7">
        <f t="shared" si="11"/>
        <v>2</v>
      </c>
      <c r="AH7" t="s">
        <v>110</v>
      </c>
      <c r="AJ7">
        <v>4</v>
      </c>
      <c r="AL7" t="s">
        <v>110</v>
      </c>
      <c r="AM7">
        <v>-1.1181360876486741</v>
      </c>
      <c r="AN7">
        <v>1.3779979601291517</v>
      </c>
      <c r="AO7">
        <v>-1.9901698152961178</v>
      </c>
    </row>
    <row r="8" spans="3:41" x14ac:dyDescent="0.25">
      <c r="C8" t="s">
        <v>16</v>
      </c>
      <c r="D8" t="s">
        <v>5</v>
      </c>
      <c r="E8">
        <v>2003</v>
      </c>
      <c r="F8" t="str">
        <f t="shared" si="0"/>
        <v>Billings_2003</v>
      </c>
      <c r="G8" t="s">
        <v>5</v>
      </c>
      <c r="H8">
        <v>2003</v>
      </c>
      <c r="I8">
        <v>35.775236999999997</v>
      </c>
      <c r="J8">
        <v>-85.903419</v>
      </c>
      <c r="K8" t="s">
        <v>16</v>
      </c>
      <c r="L8" t="b">
        <f t="shared" si="1"/>
        <v>1</v>
      </c>
      <c r="M8" t="s">
        <v>16</v>
      </c>
      <c r="N8" t="s">
        <v>110</v>
      </c>
      <c r="Q8" t="s">
        <v>110</v>
      </c>
      <c r="R8">
        <v>2003</v>
      </c>
      <c r="S8">
        <f t="shared" si="2"/>
        <v>-1.1181360876486741</v>
      </c>
      <c r="T8">
        <f t="shared" si="3"/>
        <v>2008.78125</v>
      </c>
      <c r="U8">
        <f t="shared" si="4"/>
        <v>5.1704350336794676</v>
      </c>
      <c r="V8">
        <v>35.775236999999997</v>
      </c>
      <c r="W8">
        <f t="shared" si="5"/>
        <v>1.3779979601291517</v>
      </c>
      <c r="X8">
        <f t="shared" si="6"/>
        <v>34.913478291666706</v>
      </c>
      <c r="Y8">
        <f t="shared" si="7"/>
        <v>0.6253700899909338</v>
      </c>
      <c r="Z8">
        <v>-85.903419</v>
      </c>
      <c r="AA8">
        <f t="shared" si="8"/>
        <v>-1.9901698152961178</v>
      </c>
      <c r="AB8">
        <f t="shared" si="9"/>
        <v>-80.101389906250063</v>
      </c>
      <c r="AC8">
        <f t="shared" si="10"/>
        <v>2.9153437305482655</v>
      </c>
      <c r="AE8" t="s">
        <v>110</v>
      </c>
      <c r="AG8">
        <f t="shared" si="11"/>
        <v>7</v>
      </c>
      <c r="AH8" t="s">
        <v>111</v>
      </c>
      <c r="AJ8">
        <v>14</v>
      </c>
      <c r="AL8" t="s">
        <v>111</v>
      </c>
      <c r="AM8">
        <v>0.62252982177196448</v>
      </c>
      <c r="AN8">
        <v>-0.64807271430679292</v>
      </c>
      <c r="AO8">
        <v>0.47761088740921992</v>
      </c>
    </row>
    <row r="9" spans="3:41" x14ac:dyDescent="0.25">
      <c r="C9" t="s">
        <v>17</v>
      </c>
      <c r="D9" t="s">
        <v>1</v>
      </c>
      <c r="E9">
        <v>2012</v>
      </c>
      <c r="F9" t="str">
        <f t="shared" si="0"/>
        <v>McKinnon_2012</v>
      </c>
      <c r="G9" t="s">
        <v>1</v>
      </c>
      <c r="H9">
        <v>2012</v>
      </c>
      <c r="I9">
        <v>34.508192999999999</v>
      </c>
      <c r="J9">
        <v>-78.70899</v>
      </c>
      <c r="K9" t="s">
        <v>17</v>
      </c>
      <c r="L9" t="b">
        <f t="shared" si="1"/>
        <v>1</v>
      </c>
      <c r="M9" t="s">
        <v>17</v>
      </c>
      <c r="N9" t="s">
        <v>111</v>
      </c>
      <c r="Q9" t="s">
        <v>111</v>
      </c>
      <c r="R9">
        <v>2012</v>
      </c>
      <c r="S9">
        <f t="shared" si="2"/>
        <v>0.62252982177196448</v>
      </c>
      <c r="T9">
        <f t="shared" si="3"/>
        <v>2008.78125</v>
      </c>
      <c r="U9">
        <f t="shared" si="4"/>
        <v>5.1704350336794676</v>
      </c>
      <c r="V9">
        <v>34.508192999999999</v>
      </c>
      <c r="W9">
        <f t="shared" si="5"/>
        <v>-0.64807271430679292</v>
      </c>
      <c r="X9">
        <f t="shared" si="6"/>
        <v>34.913478291666706</v>
      </c>
      <c r="Y9">
        <f t="shared" si="7"/>
        <v>0.6253700899909338</v>
      </c>
      <c r="Z9">
        <v>-78.70899</v>
      </c>
      <c r="AA9">
        <f t="shared" si="8"/>
        <v>0.47761088740921992</v>
      </c>
      <c r="AB9">
        <f t="shared" si="9"/>
        <v>-80.101389906250063</v>
      </c>
      <c r="AC9">
        <f t="shared" si="10"/>
        <v>2.9153437305482655</v>
      </c>
      <c r="AE9" t="s">
        <v>111</v>
      </c>
      <c r="AG9">
        <f t="shared" si="11"/>
        <v>8</v>
      </c>
      <c r="AH9" t="s">
        <v>112</v>
      </c>
      <c r="AJ9">
        <v>16</v>
      </c>
      <c r="AL9" t="s">
        <v>112</v>
      </c>
      <c r="AM9">
        <v>1.3961591148478039</v>
      </c>
      <c r="AN9">
        <v>1.4666734514702964</v>
      </c>
      <c r="AO9">
        <v>-1.9471052535827091</v>
      </c>
    </row>
    <row r="10" spans="3:41" x14ac:dyDescent="0.25">
      <c r="C10" t="s">
        <v>18</v>
      </c>
      <c r="D10" t="s">
        <v>1</v>
      </c>
      <c r="E10">
        <v>2012</v>
      </c>
      <c r="F10" t="str">
        <f t="shared" si="0"/>
        <v>McKinnon_2012</v>
      </c>
      <c r="G10" t="s">
        <v>1</v>
      </c>
      <c r="H10">
        <v>2012</v>
      </c>
      <c r="I10">
        <v>34.508192999999999</v>
      </c>
      <c r="J10">
        <v>-78.70899</v>
      </c>
      <c r="K10" t="s">
        <v>18</v>
      </c>
      <c r="L10" t="b">
        <f t="shared" si="1"/>
        <v>1</v>
      </c>
      <c r="M10" t="s">
        <v>18</v>
      </c>
      <c r="N10" t="s">
        <v>111</v>
      </c>
      <c r="Q10" t="s">
        <v>111</v>
      </c>
      <c r="R10">
        <v>2012</v>
      </c>
      <c r="S10">
        <f t="shared" si="2"/>
        <v>0.62252982177196448</v>
      </c>
      <c r="T10">
        <f t="shared" si="3"/>
        <v>2008.78125</v>
      </c>
      <c r="U10">
        <f t="shared" si="4"/>
        <v>5.1704350336794676</v>
      </c>
      <c r="V10">
        <v>34.508192999999999</v>
      </c>
      <c r="W10">
        <f t="shared" si="5"/>
        <v>-0.64807271430679292</v>
      </c>
      <c r="X10">
        <f t="shared" si="6"/>
        <v>34.913478291666706</v>
      </c>
      <c r="Y10">
        <f t="shared" si="7"/>
        <v>0.6253700899909338</v>
      </c>
      <c r="Z10">
        <v>-78.70899</v>
      </c>
      <c r="AA10">
        <f t="shared" si="8"/>
        <v>0.47761088740921992</v>
      </c>
      <c r="AB10">
        <f t="shared" si="9"/>
        <v>-80.101389906250063</v>
      </c>
      <c r="AC10">
        <f t="shared" si="10"/>
        <v>2.9153437305482655</v>
      </c>
      <c r="AE10" t="s">
        <v>111</v>
      </c>
      <c r="AG10">
        <f t="shared" si="11"/>
        <v>3</v>
      </c>
      <c r="AH10" t="s">
        <v>113</v>
      </c>
      <c r="AJ10">
        <v>6</v>
      </c>
      <c r="AL10" t="s">
        <v>113</v>
      </c>
      <c r="AM10">
        <v>-1.1181360876486741</v>
      </c>
      <c r="AN10">
        <v>1.4666734514702964</v>
      </c>
      <c r="AO10">
        <v>-1.9471052535827091</v>
      </c>
    </row>
    <row r="11" spans="3:41" x14ac:dyDescent="0.25">
      <c r="C11" t="s">
        <v>19</v>
      </c>
      <c r="D11" t="s">
        <v>1</v>
      </c>
      <c r="E11">
        <v>2003</v>
      </c>
      <c r="F11" t="str">
        <f t="shared" si="0"/>
        <v>McKinnon_2003</v>
      </c>
      <c r="G11" t="s">
        <v>1</v>
      </c>
      <c r="H11">
        <v>2003</v>
      </c>
      <c r="I11">
        <v>34.508192999999999</v>
      </c>
      <c r="J11">
        <v>-78.70899</v>
      </c>
      <c r="K11" t="s">
        <v>19</v>
      </c>
      <c r="L11" t="b">
        <f t="shared" si="1"/>
        <v>1</v>
      </c>
      <c r="M11" t="s">
        <v>19</v>
      </c>
      <c r="N11" t="s">
        <v>105</v>
      </c>
      <c r="Q11" t="s">
        <v>105</v>
      </c>
      <c r="R11">
        <v>2003</v>
      </c>
      <c r="S11">
        <f t="shared" si="2"/>
        <v>-1.1181360876486741</v>
      </c>
      <c r="T11">
        <f t="shared" si="3"/>
        <v>2008.78125</v>
      </c>
      <c r="U11">
        <f t="shared" si="4"/>
        <v>5.1704350336794676</v>
      </c>
      <c r="V11">
        <v>34.508192999999999</v>
      </c>
      <c r="W11">
        <f t="shared" si="5"/>
        <v>-0.64807271430679292</v>
      </c>
      <c r="X11">
        <f t="shared" si="6"/>
        <v>34.913478291666706</v>
      </c>
      <c r="Y11">
        <f t="shared" si="7"/>
        <v>0.6253700899909338</v>
      </c>
      <c r="Z11">
        <v>-78.70899</v>
      </c>
      <c r="AA11">
        <f t="shared" si="8"/>
        <v>0.47761088740921992</v>
      </c>
      <c r="AB11">
        <f t="shared" si="9"/>
        <v>-80.101389906250063</v>
      </c>
      <c r="AC11">
        <f t="shared" si="10"/>
        <v>2.9153437305482655</v>
      </c>
      <c r="AE11" t="s">
        <v>105</v>
      </c>
      <c r="AG11">
        <f t="shared" si="11"/>
        <v>7</v>
      </c>
      <c r="AH11" t="s">
        <v>114</v>
      </c>
      <c r="AJ11">
        <v>14</v>
      </c>
      <c r="AL11" t="s">
        <v>114</v>
      </c>
      <c r="AM11">
        <v>1.3961591148478039</v>
      </c>
      <c r="AN11">
        <v>0.1114263528885855</v>
      </c>
      <c r="AO11">
        <v>0.7073199927139503</v>
      </c>
    </row>
    <row r="12" spans="3:41" x14ac:dyDescent="0.25">
      <c r="C12" t="s">
        <v>20</v>
      </c>
      <c r="D12" t="s">
        <v>6</v>
      </c>
      <c r="E12">
        <v>2016</v>
      </c>
      <c r="F12" t="str">
        <f t="shared" si="0"/>
        <v>NewBildad_2016</v>
      </c>
      <c r="G12" t="s">
        <v>6</v>
      </c>
      <c r="H12">
        <v>2016</v>
      </c>
      <c r="I12">
        <v>35.830691999999999</v>
      </c>
      <c r="J12">
        <v>-85.777871000000005</v>
      </c>
      <c r="K12" t="s">
        <v>20</v>
      </c>
      <c r="L12" t="b">
        <f t="shared" si="1"/>
        <v>1</v>
      </c>
      <c r="M12" t="s">
        <v>20</v>
      </c>
      <c r="N12" t="s">
        <v>112</v>
      </c>
      <c r="Q12" t="s">
        <v>112</v>
      </c>
      <c r="R12">
        <v>2016</v>
      </c>
      <c r="S12">
        <f t="shared" si="2"/>
        <v>1.3961591148478039</v>
      </c>
      <c r="T12">
        <f t="shared" si="3"/>
        <v>2008.78125</v>
      </c>
      <c r="U12">
        <f t="shared" si="4"/>
        <v>5.1704350336794676</v>
      </c>
      <c r="V12">
        <v>35.830691999999999</v>
      </c>
      <c r="W12">
        <f t="shared" si="5"/>
        <v>1.4666734514702964</v>
      </c>
      <c r="X12">
        <f t="shared" si="6"/>
        <v>34.913478291666706</v>
      </c>
      <c r="Y12">
        <f t="shared" si="7"/>
        <v>0.6253700899909338</v>
      </c>
      <c r="Z12">
        <v>-85.777871000000005</v>
      </c>
      <c r="AA12">
        <f t="shared" si="8"/>
        <v>-1.9471052535827091</v>
      </c>
      <c r="AB12">
        <f t="shared" si="9"/>
        <v>-80.101389906250063</v>
      </c>
      <c r="AC12">
        <f t="shared" si="10"/>
        <v>2.9153437305482655</v>
      </c>
      <c r="AE12" t="s">
        <v>112</v>
      </c>
      <c r="AG12">
        <f t="shared" si="11"/>
        <v>6</v>
      </c>
      <c r="AH12" t="s">
        <v>115</v>
      </c>
      <c r="AJ12">
        <v>12</v>
      </c>
      <c r="AL12" t="s">
        <v>115</v>
      </c>
      <c r="AM12">
        <v>0.62252982177196448</v>
      </c>
      <c r="AN12">
        <v>0.1114263528885855</v>
      </c>
      <c r="AO12">
        <v>0.7073199927139503</v>
      </c>
    </row>
    <row r="13" spans="3:41" x14ac:dyDescent="0.25">
      <c r="C13" t="s">
        <v>21</v>
      </c>
      <c r="D13" t="s">
        <v>1</v>
      </c>
      <c r="E13">
        <v>2012</v>
      </c>
      <c r="F13" t="str">
        <f t="shared" si="0"/>
        <v>McKinnon_2012</v>
      </c>
      <c r="G13" t="s">
        <v>1</v>
      </c>
      <c r="H13">
        <v>2012</v>
      </c>
      <c r="I13">
        <v>34.508192999999999</v>
      </c>
      <c r="J13">
        <v>-78.70899</v>
      </c>
      <c r="K13" t="s">
        <v>21</v>
      </c>
      <c r="L13" t="b">
        <f t="shared" si="1"/>
        <v>1</v>
      </c>
      <c r="M13" t="s">
        <v>21</v>
      </c>
      <c r="N13" t="s">
        <v>111</v>
      </c>
      <c r="Q13" t="s">
        <v>111</v>
      </c>
      <c r="R13">
        <v>2012</v>
      </c>
      <c r="S13">
        <f t="shared" si="2"/>
        <v>0.62252982177196448</v>
      </c>
      <c r="T13">
        <f t="shared" si="3"/>
        <v>2008.78125</v>
      </c>
      <c r="U13">
        <f t="shared" si="4"/>
        <v>5.1704350336794676</v>
      </c>
      <c r="V13">
        <v>34.508192999999999</v>
      </c>
      <c r="W13">
        <f t="shared" si="5"/>
        <v>-0.64807271430679292</v>
      </c>
      <c r="X13">
        <f t="shared" si="6"/>
        <v>34.913478291666706</v>
      </c>
      <c r="Y13">
        <f t="shared" si="7"/>
        <v>0.6253700899909338</v>
      </c>
      <c r="Z13">
        <v>-78.70899</v>
      </c>
      <c r="AA13">
        <f t="shared" si="8"/>
        <v>0.47761088740921992</v>
      </c>
      <c r="AB13">
        <f t="shared" si="9"/>
        <v>-80.101389906250063</v>
      </c>
      <c r="AC13">
        <f t="shared" si="10"/>
        <v>2.9153437305482655</v>
      </c>
      <c r="AE13" t="s">
        <v>111</v>
      </c>
      <c r="AG13">
        <f t="shared" si="11"/>
        <v>6</v>
      </c>
      <c r="AH13" t="s">
        <v>116</v>
      </c>
      <c r="AJ13">
        <v>12</v>
      </c>
      <c r="AL13" t="s">
        <v>116</v>
      </c>
      <c r="AM13">
        <v>0.62252982177196448</v>
      </c>
      <c r="AN13">
        <v>-1.2102997949225207</v>
      </c>
      <c r="AO13">
        <v>0.28508470460660368</v>
      </c>
    </row>
    <row r="14" spans="3:41" x14ac:dyDescent="0.25">
      <c r="C14" t="s">
        <v>22</v>
      </c>
      <c r="D14" t="s">
        <v>6</v>
      </c>
      <c r="E14">
        <v>2003</v>
      </c>
      <c r="F14" t="str">
        <f t="shared" si="0"/>
        <v>NewBildad_2003</v>
      </c>
      <c r="G14" t="s">
        <v>6</v>
      </c>
      <c r="H14">
        <v>2003</v>
      </c>
      <c r="I14">
        <v>35.830691999999999</v>
      </c>
      <c r="J14">
        <v>-85.777871000000005</v>
      </c>
      <c r="K14" t="s">
        <v>22</v>
      </c>
      <c r="L14" t="b">
        <f t="shared" si="1"/>
        <v>1</v>
      </c>
      <c r="M14" t="s">
        <v>22</v>
      </c>
      <c r="N14" t="s">
        <v>113</v>
      </c>
      <c r="Q14" t="s">
        <v>113</v>
      </c>
      <c r="R14">
        <v>2003</v>
      </c>
      <c r="S14">
        <f t="shared" si="2"/>
        <v>-1.1181360876486741</v>
      </c>
      <c r="T14">
        <f t="shared" si="3"/>
        <v>2008.78125</v>
      </c>
      <c r="U14">
        <f t="shared" si="4"/>
        <v>5.1704350336794676</v>
      </c>
      <c r="V14">
        <v>35.830691999999999</v>
      </c>
      <c r="W14">
        <f t="shared" si="5"/>
        <v>1.4666734514702964</v>
      </c>
      <c r="X14">
        <f t="shared" si="6"/>
        <v>34.913478291666706</v>
      </c>
      <c r="Y14">
        <f t="shared" si="7"/>
        <v>0.6253700899909338</v>
      </c>
      <c r="Z14">
        <v>-85.777871000000005</v>
      </c>
      <c r="AA14">
        <f t="shared" si="8"/>
        <v>-1.9471052535827091</v>
      </c>
      <c r="AB14">
        <f t="shared" si="9"/>
        <v>-80.101389906250063</v>
      </c>
      <c r="AC14">
        <f t="shared" si="10"/>
        <v>2.9153437305482655</v>
      </c>
      <c r="AE14" t="s">
        <v>113</v>
      </c>
      <c r="AG14">
        <f t="shared" si="11"/>
        <v>8</v>
      </c>
      <c r="AH14" t="s">
        <v>117</v>
      </c>
      <c r="AJ14">
        <v>16</v>
      </c>
      <c r="AL14" t="s">
        <v>117</v>
      </c>
      <c r="AM14">
        <v>-1.1181360876486741</v>
      </c>
      <c r="AN14">
        <v>0.1114263528885855</v>
      </c>
      <c r="AO14">
        <v>0.7073199927139503</v>
      </c>
    </row>
    <row r="15" spans="3:41" x14ac:dyDescent="0.25">
      <c r="C15" t="s">
        <v>23</v>
      </c>
      <c r="D15" t="s">
        <v>1</v>
      </c>
      <c r="E15">
        <v>2003</v>
      </c>
      <c r="F15" t="str">
        <f t="shared" si="0"/>
        <v>McKinnon_2003</v>
      </c>
      <c r="G15" t="s">
        <v>1</v>
      </c>
      <c r="H15">
        <v>2003</v>
      </c>
      <c r="I15">
        <v>34.508192999999999</v>
      </c>
      <c r="J15">
        <v>-78.70899</v>
      </c>
      <c r="K15" t="s">
        <v>23</v>
      </c>
      <c r="L15" t="b">
        <f t="shared" si="1"/>
        <v>1</v>
      </c>
      <c r="M15" t="s">
        <v>23</v>
      </c>
      <c r="N15" t="s">
        <v>105</v>
      </c>
      <c r="Q15" t="s">
        <v>105</v>
      </c>
      <c r="R15">
        <v>2003</v>
      </c>
      <c r="S15">
        <f t="shared" si="2"/>
        <v>-1.1181360876486741</v>
      </c>
      <c r="T15">
        <f t="shared" si="3"/>
        <v>2008.78125</v>
      </c>
      <c r="U15">
        <f t="shared" si="4"/>
        <v>5.1704350336794676</v>
      </c>
      <c r="V15">
        <v>34.508192999999999</v>
      </c>
      <c r="W15">
        <f t="shared" si="5"/>
        <v>-0.64807271430679292</v>
      </c>
      <c r="X15">
        <f t="shared" si="6"/>
        <v>34.913478291666706</v>
      </c>
      <c r="Y15">
        <f t="shared" si="7"/>
        <v>0.6253700899909338</v>
      </c>
      <c r="Z15">
        <v>-78.70899</v>
      </c>
      <c r="AA15">
        <f t="shared" si="8"/>
        <v>0.47761088740921992</v>
      </c>
      <c r="AB15">
        <f t="shared" si="9"/>
        <v>-80.101389906250063</v>
      </c>
      <c r="AC15">
        <f t="shared" si="10"/>
        <v>2.9153437305482655</v>
      </c>
      <c r="AE15" t="s">
        <v>105</v>
      </c>
      <c r="AG15">
        <f t="shared" si="11"/>
        <v>8</v>
      </c>
      <c r="AH15" t="s">
        <v>118</v>
      </c>
      <c r="AJ15">
        <v>16</v>
      </c>
      <c r="AL15" t="s">
        <v>118</v>
      </c>
      <c r="AM15">
        <v>-1.1181360876486741</v>
      </c>
      <c r="AN15">
        <v>-1.2275391867203564</v>
      </c>
      <c r="AO15">
        <v>8.0977383138853817E-2</v>
      </c>
    </row>
    <row r="16" spans="3:41" x14ac:dyDescent="0.25">
      <c r="C16" t="s">
        <v>24</v>
      </c>
      <c r="D16" t="s">
        <v>7</v>
      </c>
      <c r="E16">
        <v>2016</v>
      </c>
      <c r="F16" t="str">
        <f t="shared" si="0"/>
        <v>DuplinWest_2016</v>
      </c>
      <c r="G16" t="s">
        <v>7</v>
      </c>
      <c r="H16">
        <v>2016</v>
      </c>
      <c r="I16">
        <v>34.983161000000003</v>
      </c>
      <c r="J16">
        <v>-78.039309000000003</v>
      </c>
      <c r="K16" t="s">
        <v>24</v>
      </c>
      <c r="L16" t="b">
        <f t="shared" si="1"/>
        <v>1</v>
      </c>
      <c r="M16" t="s">
        <v>24</v>
      </c>
      <c r="N16" t="s">
        <v>114</v>
      </c>
      <c r="Q16" t="s">
        <v>114</v>
      </c>
      <c r="R16">
        <v>2016</v>
      </c>
      <c r="S16">
        <f t="shared" si="2"/>
        <v>1.3961591148478039</v>
      </c>
      <c r="T16">
        <f t="shared" si="3"/>
        <v>2008.78125</v>
      </c>
      <c r="U16">
        <f t="shared" si="4"/>
        <v>5.1704350336794676</v>
      </c>
      <c r="V16">
        <v>34.983161000000003</v>
      </c>
      <c r="W16">
        <f t="shared" si="5"/>
        <v>0.1114263528885855</v>
      </c>
      <c r="X16">
        <f t="shared" si="6"/>
        <v>34.913478291666706</v>
      </c>
      <c r="Y16">
        <f t="shared" si="7"/>
        <v>0.6253700899909338</v>
      </c>
      <c r="Z16">
        <v>-78.039309000000003</v>
      </c>
      <c r="AA16">
        <f t="shared" si="8"/>
        <v>0.7073199927139503</v>
      </c>
      <c r="AB16">
        <f t="shared" si="9"/>
        <v>-80.101389906250063</v>
      </c>
      <c r="AC16">
        <f t="shared" si="10"/>
        <v>2.9153437305482655</v>
      </c>
      <c r="AE16" t="s">
        <v>114</v>
      </c>
      <c r="AG16">
        <f t="shared" si="11"/>
        <v>1</v>
      </c>
      <c r="AH16" t="s">
        <v>119</v>
      </c>
      <c r="AJ16">
        <v>2</v>
      </c>
      <c r="AL16" t="s">
        <v>119</v>
      </c>
      <c r="AM16">
        <v>0.62252982177196448</v>
      </c>
      <c r="AN16">
        <v>1.3779979601291517</v>
      </c>
      <c r="AO16">
        <v>-1.9901698152961178</v>
      </c>
    </row>
    <row r="17" spans="3:50" x14ac:dyDescent="0.25">
      <c r="C17" t="s">
        <v>25</v>
      </c>
      <c r="D17" t="s">
        <v>2</v>
      </c>
      <c r="E17">
        <v>2012</v>
      </c>
      <c r="F17" t="str">
        <f t="shared" si="0"/>
        <v>HareRoad_2012</v>
      </c>
      <c r="G17" t="s">
        <v>2</v>
      </c>
      <c r="H17">
        <v>2012</v>
      </c>
      <c r="I17">
        <v>35.424762999999999</v>
      </c>
      <c r="J17">
        <v>-77.917120999999995</v>
      </c>
      <c r="K17" t="s">
        <v>25</v>
      </c>
      <c r="L17" t="b">
        <f t="shared" si="1"/>
        <v>1</v>
      </c>
      <c r="M17" t="s">
        <v>25</v>
      </c>
      <c r="N17" t="s">
        <v>109</v>
      </c>
      <c r="Q17" t="s">
        <v>109</v>
      </c>
      <c r="R17">
        <v>2012</v>
      </c>
      <c r="S17">
        <f t="shared" si="2"/>
        <v>0.62252982177196448</v>
      </c>
      <c r="T17">
        <f t="shared" si="3"/>
        <v>2008.78125</v>
      </c>
      <c r="U17">
        <f t="shared" si="4"/>
        <v>5.1704350336794676</v>
      </c>
      <c r="V17">
        <v>35.424762999999999</v>
      </c>
      <c r="W17">
        <f t="shared" si="5"/>
        <v>0.81757141333814765</v>
      </c>
      <c r="X17">
        <f t="shared" si="6"/>
        <v>34.913478291666706</v>
      </c>
      <c r="Y17">
        <f t="shared" si="7"/>
        <v>0.6253700899909338</v>
      </c>
      <c r="Z17">
        <v>-77.917120999999995</v>
      </c>
      <c r="AA17">
        <f t="shared" si="8"/>
        <v>0.74923203166828301</v>
      </c>
      <c r="AB17">
        <f t="shared" si="9"/>
        <v>-80.101389906250063</v>
      </c>
      <c r="AC17">
        <f t="shared" si="10"/>
        <v>2.9153437305482655</v>
      </c>
      <c r="AE17" t="s">
        <v>109</v>
      </c>
      <c r="AG17">
        <f t="shared" si="11"/>
        <v>3</v>
      </c>
      <c r="AH17" t="s">
        <v>120</v>
      </c>
      <c r="AJ17">
        <v>6</v>
      </c>
      <c r="AL17" t="s">
        <v>120</v>
      </c>
      <c r="AM17">
        <v>0.62252982177196448</v>
      </c>
      <c r="AN17">
        <v>1.4666734514702964</v>
      </c>
      <c r="AO17">
        <v>-1.9471052535827091</v>
      </c>
    </row>
    <row r="18" spans="3:50" x14ac:dyDescent="0.25">
      <c r="C18" t="s">
        <v>26</v>
      </c>
      <c r="D18" t="s">
        <v>2</v>
      </c>
      <c r="E18">
        <v>2003</v>
      </c>
      <c r="F18" t="str">
        <f t="shared" si="0"/>
        <v>HareRoad_2003</v>
      </c>
      <c r="G18" t="s">
        <v>2</v>
      </c>
      <c r="H18">
        <v>2003</v>
      </c>
      <c r="I18">
        <v>35.424762999999999</v>
      </c>
      <c r="J18">
        <v>-77.917120999999995</v>
      </c>
      <c r="K18" t="s">
        <v>26</v>
      </c>
      <c r="L18" t="b">
        <f t="shared" si="1"/>
        <v>1</v>
      </c>
      <c r="M18" t="s">
        <v>26</v>
      </c>
      <c r="N18" t="s">
        <v>106</v>
      </c>
      <c r="Q18" t="s">
        <v>106</v>
      </c>
      <c r="R18">
        <v>2003</v>
      </c>
      <c r="S18">
        <f t="shared" si="2"/>
        <v>-1.1181360876486741</v>
      </c>
      <c r="T18">
        <f t="shared" si="3"/>
        <v>2008.78125</v>
      </c>
      <c r="U18">
        <f t="shared" si="4"/>
        <v>5.1704350336794676</v>
      </c>
      <c r="V18">
        <v>35.424762999999999</v>
      </c>
      <c r="W18">
        <f t="shared" si="5"/>
        <v>0.81757141333814765</v>
      </c>
      <c r="X18">
        <f t="shared" si="6"/>
        <v>34.913478291666706</v>
      </c>
      <c r="Y18">
        <f t="shared" si="7"/>
        <v>0.6253700899909338</v>
      </c>
      <c r="Z18">
        <v>-77.917120999999995</v>
      </c>
      <c r="AA18">
        <f t="shared" si="8"/>
        <v>0.74923203166828301</v>
      </c>
      <c r="AB18">
        <f t="shared" si="9"/>
        <v>-80.101389906250063</v>
      </c>
      <c r="AC18">
        <f t="shared" si="10"/>
        <v>2.9153437305482655</v>
      </c>
      <c r="AE18" t="s">
        <v>106</v>
      </c>
    </row>
    <row r="19" spans="3:50" x14ac:dyDescent="0.25">
      <c r="C19" t="s">
        <v>27</v>
      </c>
      <c r="D19" t="s">
        <v>2</v>
      </c>
      <c r="E19">
        <v>2003</v>
      </c>
      <c r="F19" t="str">
        <f t="shared" si="0"/>
        <v>HareRoad_2003</v>
      </c>
      <c r="G19" t="s">
        <v>2</v>
      </c>
      <c r="H19">
        <v>2003</v>
      </c>
      <c r="I19">
        <v>35.424762999999999</v>
      </c>
      <c r="J19">
        <v>-77.917120999999995</v>
      </c>
      <c r="K19" t="s">
        <v>27</v>
      </c>
      <c r="L19" t="b">
        <f t="shared" si="1"/>
        <v>1</v>
      </c>
      <c r="M19" t="s">
        <v>27</v>
      </c>
      <c r="N19" t="s">
        <v>106</v>
      </c>
      <c r="Q19" t="s">
        <v>106</v>
      </c>
      <c r="R19">
        <v>2003</v>
      </c>
      <c r="S19">
        <f t="shared" si="2"/>
        <v>-1.1181360876486741</v>
      </c>
      <c r="T19">
        <f t="shared" si="3"/>
        <v>2008.78125</v>
      </c>
      <c r="U19">
        <f t="shared" si="4"/>
        <v>5.1704350336794676</v>
      </c>
      <c r="V19">
        <v>35.424762999999999</v>
      </c>
      <c r="W19">
        <f t="shared" si="5"/>
        <v>0.81757141333814765</v>
      </c>
      <c r="X19">
        <f t="shared" si="6"/>
        <v>34.913478291666706</v>
      </c>
      <c r="Y19">
        <f t="shared" si="7"/>
        <v>0.6253700899909338</v>
      </c>
      <c r="Z19">
        <v>-77.917120999999995</v>
      </c>
      <c r="AA19">
        <f t="shared" si="8"/>
        <v>0.74923203166828301</v>
      </c>
      <c r="AB19">
        <f t="shared" si="9"/>
        <v>-80.101389906250063</v>
      </c>
      <c r="AC19">
        <f t="shared" si="10"/>
        <v>2.9153437305482655</v>
      </c>
      <c r="AE19" t="s">
        <v>106</v>
      </c>
      <c r="AJ19">
        <f>SUM(AJ2:AJ18)</f>
        <v>188</v>
      </c>
    </row>
    <row r="20" spans="3:50" x14ac:dyDescent="0.25">
      <c r="C20" t="s">
        <v>28</v>
      </c>
      <c r="D20" t="s">
        <v>7</v>
      </c>
      <c r="E20">
        <v>2012</v>
      </c>
      <c r="F20" t="str">
        <f t="shared" si="0"/>
        <v>DuplinWest_2012</v>
      </c>
      <c r="G20" t="s">
        <v>7</v>
      </c>
      <c r="H20">
        <v>2012</v>
      </c>
      <c r="I20">
        <v>34.983161000000003</v>
      </c>
      <c r="J20">
        <v>-78.039309000000003</v>
      </c>
      <c r="K20" t="s">
        <v>28</v>
      </c>
      <c r="L20" t="b">
        <f t="shared" si="1"/>
        <v>1</v>
      </c>
      <c r="M20" t="s">
        <v>28</v>
      </c>
      <c r="N20" t="s">
        <v>115</v>
      </c>
      <c r="Q20" t="s">
        <v>115</v>
      </c>
      <c r="R20">
        <v>2012</v>
      </c>
      <c r="S20">
        <f t="shared" si="2"/>
        <v>0.62252982177196448</v>
      </c>
      <c r="T20">
        <f t="shared" si="3"/>
        <v>2008.78125</v>
      </c>
      <c r="U20">
        <f t="shared" si="4"/>
        <v>5.1704350336794676</v>
      </c>
      <c r="V20">
        <v>34.983161000000003</v>
      </c>
      <c r="W20">
        <f t="shared" si="5"/>
        <v>0.1114263528885855</v>
      </c>
      <c r="X20">
        <f t="shared" si="6"/>
        <v>34.913478291666706</v>
      </c>
      <c r="Y20">
        <f t="shared" si="7"/>
        <v>0.6253700899909338</v>
      </c>
      <c r="Z20">
        <v>-78.039309000000003</v>
      </c>
      <c r="AA20">
        <f t="shared" si="8"/>
        <v>0.7073199927139503</v>
      </c>
      <c r="AB20">
        <f t="shared" si="9"/>
        <v>-80.101389906250063</v>
      </c>
      <c r="AC20">
        <f t="shared" si="10"/>
        <v>2.9153437305482655</v>
      </c>
      <c r="AE20" t="s">
        <v>115</v>
      </c>
      <c r="AJ20">
        <f>AJ19/2</f>
        <v>94</v>
      </c>
    </row>
    <row r="21" spans="3:50" x14ac:dyDescent="0.25">
      <c r="C21" t="s">
        <v>29</v>
      </c>
      <c r="D21" t="s">
        <v>4</v>
      </c>
      <c r="E21">
        <v>2012</v>
      </c>
      <c r="F21" t="str">
        <f t="shared" si="0"/>
        <v>Florence_2012</v>
      </c>
      <c r="G21" t="s">
        <v>4</v>
      </c>
      <c r="H21">
        <v>2012</v>
      </c>
      <c r="I21">
        <v>34.145811999999999</v>
      </c>
      <c r="J21">
        <v>-79.865313</v>
      </c>
      <c r="K21" t="s">
        <v>29</v>
      </c>
      <c r="L21" t="b">
        <f t="shared" si="1"/>
        <v>1</v>
      </c>
      <c r="M21" t="s">
        <v>29</v>
      </c>
      <c r="N21" t="s">
        <v>108</v>
      </c>
      <c r="Q21" t="s">
        <v>108</v>
      </c>
      <c r="R21">
        <v>2012</v>
      </c>
      <c r="S21">
        <f t="shared" si="2"/>
        <v>0.62252982177196448</v>
      </c>
      <c r="T21">
        <f t="shared" si="3"/>
        <v>2008.78125</v>
      </c>
      <c r="U21">
        <f t="shared" si="4"/>
        <v>5.1704350336794676</v>
      </c>
      <c r="V21">
        <v>34.145811999999999</v>
      </c>
      <c r="W21">
        <f t="shared" si="5"/>
        <v>-1.2275391867203564</v>
      </c>
      <c r="X21">
        <f t="shared" si="6"/>
        <v>34.913478291666706</v>
      </c>
      <c r="Y21">
        <f t="shared" si="7"/>
        <v>0.6253700899909338</v>
      </c>
      <c r="Z21">
        <v>-79.865313</v>
      </c>
      <c r="AA21">
        <f t="shared" si="8"/>
        <v>8.0977383138853817E-2</v>
      </c>
      <c r="AB21">
        <f t="shared" si="9"/>
        <v>-80.101389906250063</v>
      </c>
      <c r="AC21">
        <f t="shared" si="10"/>
        <v>2.9153437305482655</v>
      </c>
      <c r="AE21" t="s">
        <v>108</v>
      </c>
    </row>
    <row r="22" spans="3:50" x14ac:dyDescent="0.25">
      <c r="C22" t="s">
        <v>30</v>
      </c>
      <c r="D22" t="s">
        <v>1</v>
      </c>
      <c r="E22">
        <v>2003</v>
      </c>
      <c r="F22" t="str">
        <f t="shared" si="0"/>
        <v>McKinnon_2003</v>
      </c>
      <c r="G22" t="s">
        <v>1</v>
      </c>
      <c r="H22">
        <v>2003</v>
      </c>
      <c r="I22">
        <v>34.508192999999999</v>
      </c>
      <c r="J22">
        <v>-78.70899</v>
      </c>
      <c r="K22" t="s">
        <v>30</v>
      </c>
      <c r="L22" t="b">
        <f t="shared" si="1"/>
        <v>1</v>
      </c>
      <c r="M22" t="s">
        <v>30</v>
      </c>
      <c r="N22" t="s">
        <v>105</v>
      </c>
      <c r="Q22" t="s">
        <v>105</v>
      </c>
      <c r="R22">
        <v>2003</v>
      </c>
      <c r="S22">
        <f t="shared" si="2"/>
        <v>-1.1181360876486741</v>
      </c>
      <c r="T22">
        <f t="shared" si="3"/>
        <v>2008.78125</v>
      </c>
      <c r="U22">
        <f t="shared" si="4"/>
        <v>5.1704350336794676</v>
      </c>
      <c r="V22">
        <v>34.508192999999999</v>
      </c>
      <c r="W22">
        <f t="shared" si="5"/>
        <v>-0.64807271430679292</v>
      </c>
      <c r="X22">
        <f t="shared" si="6"/>
        <v>34.913478291666706</v>
      </c>
      <c r="Y22">
        <f t="shared" si="7"/>
        <v>0.6253700899909338</v>
      </c>
      <c r="Z22">
        <v>-78.70899</v>
      </c>
      <c r="AA22">
        <f t="shared" si="8"/>
        <v>0.47761088740921992</v>
      </c>
      <c r="AB22">
        <f t="shared" si="9"/>
        <v>-80.101389906250063</v>
      </c>
      <c r="AC22">
        <f t="shared" si="10"/>
        <v>2.9153437305482655</v>
      </c>
      <c r="AE22" t="s">
        <v>105</v>
      </c>
    </row>
    <row r="23" spans="3:50" x14ac:dyDescent="0.25">
      <c r="C23" t="s">
        <v>31</v>
      </c>
      <c r="D23" t="s">
        <v>7</v>
      </c>
      <c r="E23">
        <v>2016</v>
      </c>
      <c r="F23" t="str">
        <f t="shared" si="0"/>
        <v>DuplinWest_2016</v>
      </c>
      <c r="G23" t="s">
        <v>7</v>
      </c>
      <c r="H23">
        <v>2016</v>
      </c>
      <c r="I23">
        <v>34.983161000000003</v>
      </c>
      <c r="J23">
        <v>-78.039309000000003</v>
      </c>
      <c r="K23" t="s">
        <v>31</v>
      </c>
      <c r="L23" t="b">
        <f t="shared" si="1"/>
        <v>1</v>
      </c>
      <c r="M23" t="s">
        <v>31</v>
      </c>
      <c r="N23" t="s">
        <v>114</v>
      </c>
      <c r="Q23" t="s">
        <v>114</v>
      </c>
      <c r="R23">
        <v>2016</v>
      </c>
      <c r="S23">
        <f t="shared" si="2"/>
        <v>1.3961591148478039</v>
      </c>
      <c r="T23">
        <f t="shared" si="3"/>
        <v>2008.78125</v>
      </c>
      <c r="U23">
        <f t="shared" si="4"/>
        <v>5.1704350336794676</v>
      </c>
      <c r="V23">
        <v>34.983161000000003</v>
      </c>
      <c r="W23">
        <f t="shared" si="5"/>
        <v>0.1114263528885855</v>
      </c>
      <c r="X23">
        <f t="shared" si="6"/>
        <v>34.913478291666706</v>
      </c>
      <c r="Y23">
        <f t="shared" si="7"/>
        <v>0.6253700899909338</v>
      </c>
      <c r="Z23">
        <v>-78.039309000000003</v>
      </c>
      <c r="AA23">
        <f t="shared" si="8"/>
        <v>0.7073199927139503</v>
      </c>
      <c r="AB23">
        <f t="shared" si="9"/>
        <v>-80.101389906250063</v>
      </c>
      <c r="AC23">
        <f t="shared" si="10"/>
        <v>2.9153437305482655</v>
      </c>
      <c r="AE23" t="s">
        <v>114</v>
      </c>
    </row>
    <row r="24" spans="3:50" x14ac:dyDescent="0.25">
      <c r="C24" t="s">
        <v>32</v>
      </c>
      <c r="D24" t="s">
        <v>7</v>
      </c>
      <c r="E24">
        <v>2016</v>
      </c>
      <c r="F24" t="str">
        <f t="shared" si="0"/>
        <v>DuplinWest_2016</v>
      </c>
      <c r="G24" t="s">
        <v>7</v>
      </c>
      <c r="H24">
        <v>2016</v>
      </c>
      <c r="I24">
        <v>34.983161000000003</v>
      </c>
      <c r="J24">
        <v>-78.039309000000003</v>
      </c>
      <c r="K24" t="s">
        <v>32</v>
      </c>
      <c r="L24" t="b">
        <f t="shared" si="1"/>
        <v>1</v>
      </c>
      <c r="M24" t="s">
        <v>32</v>
      </c>
      <c r="N24" t="s">
        <v>114</v>
      </c>
      <c r="Q24" t="s">
        <v>114</v>
      </c>
      <c r="R24">
        <v>2016</v>
      </c>
      <c r="S24">
        <f t="shared" si="2"/>
        <v>1.3961591148478039</v>
      </c>
      <c r="T24">
        <f t="shared" si="3"/>
        <v>2008.78125</v>
      </c>
      <c r="U24">
        <f t="shared" si="4"/>
        <v>5.1704350336794676</v>
      </c>
      <c r="V24">
        <v>34.983161000000003</v>
      </c>
      <c r="W24">
        <f t="shared" si="5"/>
        <v>0.1114263528885855</v>
      </c>
      <c r="X24">
        <f t="shared" si="6"/>
        <v>34.913478291666706</v>
      </c>
      <c r="Y24">
        <f t="shared" si="7"/>
        <v>0.6253700899909338</v>
      </c>
      <c r="Z24">
        <v>-78.039309000000003</v>
      </c>
      <c r="AA24">
        <f t="shared" si="8"/>
        <v>0.7073199927139503</v>
      </c>
      <c r="AB24">
        <f t="shared" si="9"/>
        <v>-80.101389906250063</v>
      </c>
      <c r="AC24">
        <f t="shared" si="10"/>
        <v>2.9153437305482655</v>
      </c>
      <c r="AE24" t="s">
        <v>114</v>
      </c>
    </row>
    <row r="25" spans="3:50" x14ac:dyDescent="0.25">
      <c r="C25" t="s">
        <v>33</v>
      </c>
      <c r="D25" t="s">
        <v>3</v>
      </c>
      <c r="E25">
        <v>2012</v>
      </c>
      <c r="F25" t="str">
        <f t="shared" si="0"/>
        <v>Marion2_2012</v>
      </c>
      <c r="G25" t="s">
        <v>3</v>
      </c>
      <c r="H25">
        <v>2012</v>
      </c>
      <c r="I25">
        <v>34.156593000000001</v>
      </c>
      <c r="J25">
        <v>-79.270269999999996</v>
      </c>
      <c r="K25" t="s">
        <v>33</v>
      </c>
      <c r="L25" t="b">
        <f t="shared" si="1"/>
        <v>1</v>
      </c>
      <c r="M25" t="s">
        <v>33</v>
      </c>
      <c r="N25" t="s">
        <v>116</v>
      </c>
      <c r="Q25" t="s">
        <v>116</v>
      </c>
      <c r="R25">
        <v>2012</v>
      </c>
      <c r="S25">
        <f t="shared" si="2"/>
        <v>0.62252982177196448</v>
      </c>
      <c r="T25">
        <f t="shared" si="3"/>
        <v>2008.78125</v>
      </c>
      <c r="U25">
        <f t="shared" si="4"/>
        <v>5.1704350336794676</v>
      </c>
      <c r="V25">
        <v>34.156593000000001</v>
      </c>
      <c r="W25">
        <f t="shared" si="5"/>
        <v>-1.2102997949225207</v>
      </c>
      <c r="X25">
        <f t="shared" si="6"/>
        <v>34.913478291666706</v>
      </c>
      <c r="Y25">
        <f t="shared" si="7"/>
        <v>0.6253700899909338</v>
      </c>
      <c r="Z25">
        <v>-79.270269999999996</v>
      </c>
      <c r="AA25">
        <f t="shared" si="8"/>
        <v>0.28508470460660368</v>
      </c>
      <c r="AB25">
        <f t="shared" si="9"/>
        <v>-80.101389906250063</v>
      </c>
      <c r="AC25">
        <f t="shared" si="10"/>
        <v>2.9153437305482655</v>
      </c>
      <c r="AE25" t="s">
        <v>116</v>
      </c>
    </row>
    <row r="26" spans="3:50" x14ac:dyDescent="0.25">
      <c r="C26" t="s">
        <v>34</v>
      </c>
      <c r="D26" t="s">
        <v>7</v>
      </c>
      <c r="E26">
        <v>2012</v>
      </c>
      <c r="F26" t="str">
        <f t="shared" si="0"/>
        <v>DuplinWest_2012</v>
      </c>
      <c r="G26" t="s">
        <v>7</v>
      </c>
      <c r="H26">
        <v>2012</v>
      </c>
      <c r="I26">
        <v>34.983161000000003</v>
      </c>
      <c r="J26">
        <v>-78.039309000000003</v>
      </c>
      <c r="K26" t="s">
        <v>34</v>
      </c>
      <c r="L26" t="b">
        <f t="shared" si="1"/>
        <v>1</v>
      </c>
      <c r="M26" t="s">
        <v>34</v>
      </c>
      <c r="N26" t="s">
        <v>115</v>
      </c>
      <c r="Q26" t="s">
        <v>115</v>
      </c>
      <c r="R26">
        <v>2012</v>
      </c>
      <c r="S26">
        <f t="shared" si="2"/>
        <v>0.62252982177196448</v>
      </c>
      <c r="T26">
        <f t="shared" si="3"/>
        <v>2008.78125</v>
      </c>
      <c r="U26">
        <f t="shared" si="4"/>
        <v>5.1704350336794676</v>
      </c>
      <c r="V26">
        <v>34.983161000000003</v>
      </c>
      <c r="W26">
        <f t="shared" si="5"/>
        <v>0.1114263528885855</v>
      </c>
      <c r="X26">
        <f t="shared" si="6"/>
        <v>34.913478291666706</v>
      </c>
      <c r="Y26">
        <f t="shared" si="7"/>
        <v>0.6253700899909338</v>
      </c>
      <c r="Z26">
        <v>-78.039309000000003</v>
      </c>
      <c r="AA26">
        <f t="shared" si="8"/>
        <v>0.7073199927139503</v>
      </c>
      <c r="AB26">
        <f t="shared" si="9"/>
        <v>-80.101389906250063</v>
      </c>
      <c r="AC26">
        <f t="shared" si="10"/>
        <v>2.9153437305482655</v>
      </c>
      <c r="AE26" t="s">
        <v>115</v>
      </c>
    </row>
    <row r="27" spans="3:50" x14ac:dyDescent="0.25">
      <c r="C27" t="s">
        <v>35</v>
      </c>
      <c r="D27" t="s">
        <v>3</v>
      </c>
      <c r="E27">
        <v>2012</v>
      </c>
      <c r="F27" t="str">
        <f t="shared" si="0"/>
        <v>Marion2_2012</v>
      </c>
      <c r="G27" t="s">
        <v>3</v>
      </c>
      <c r="H27">
        <v>2012</v>
      </c>
      <c r="I27">
        <v>34.156593000000001</v>
      </c>
      <c r="J27">
        <v>-79.270269999999996</v>
      </c>
      <c r="K27" t="s">
        <v>35</v>
      </c>
      <c r="L27" t="b">
        <f t="shared" si="1"/>
        <v>1</v>
      </c>
      <c r="M27" t="s">
        <v>35</v>
      </c>
      <c r="N27" t="s">
        <v>116</v>
      </c>
      <c r="Q27" t="s">
        <v>116</v>
      </c>
      <c r="R27">
        <v>2012</v>
      </c>
      <c r="S27">
        <f t="shared" si="2"/>
        <v>0.62252982177196448</v>
      </c>
      <c r="T27">
        <f t="shared" si="3"/>
        <v>2008.78125</v>
      </c>
      <c r="U27">
        <f t="shared" si="4"/>
        <v>5.1704350336794676</v>
      </c>
      <c r="V27">
        <v>34.156593000000001</v>
      </c>
      <c r="W27">
        <f t="shared" si="5"/>
        <v>-1.2102997949225207</v>
      </c>
      <c r="X27">
        <f t="shared" si="6"/>
        <v>34.913478291666706</v>
      </c>
      <c r="Y27">
        <f t="shared" si="7"/>
        <v>0.6253700899909338</v>
      </c>
      <c r="Z27">
        <v>-79.270269999999996</v>
      </c>
      <c r="AA27">
        <f t="shared" si="8"/>
        <v>0.28508470460660368</v>
      </c>
      <c r="AB27">
        <f t="shared" si="9"/>
        <v>-80.101389906250063</v>
      </c>
      <c r="AC27">
        <f t="shared" si="10"/>
        <v>2.9153437305482655</v>
      </c>
      <c r="AE27" t="s">
        <v>116</v>
      </c>
      <c r="AI27" t="s">
        <v>105</v>
      </c>
      <c r="AJ27" t="s">
        <v>106</v>
      </c>
      <c r="AK27" t="s">
        <v>107</v>
      </c>
      <c r="AL27" t="s">
        <v>108</v>
      </c>
      <c r="AM27" t="s">
        <v>109</v>
      </c>
      <c r="AN27" t="s">
        <v>110</v>
      </c>
      <c r="AO27" t="s">
        <v>111</v>
      </c>
      <c r="AP27" t="s">
        <v>112</v>
      </c>
      <c r="AQ27" t="s">
        <v>113</v>
      </c>
      <c r="AR27" t="s">
        <v>114</v>
      </c>
      <c r="AS27" t="s">
        <v>115</v>
      </c>
      <c r="AT27" t="s">
        <v>116</v>
      </c>
      <c r="AU27" t="s">
        <v>117</v>
      </c>
      <c r="AV27" t="s">
        <v>118</v>
      </c>
      <c r="AW27" t="s">
        <v>119</v>
      </c>
      <c r="AX27" t="s">
        <v>120</v>
      </c>
    </row>
    <row r="28" spans="3:50" x14ac:dyDescent="0.25">
      <c r="C28" t="s">
        <v>36</v>
      </c>
      <c r="D28" t="s">
        <v>2</v>
      </c>
      <c r="E28">
        <v>2012</v>
      </c>
      <c r="F28" t="str">
        <f t="shared" si="0"/>
        <v>HareRoad_2012</v>
      </c>
      <c r="G28" t="s">
        <v>2</v>
      </c>
      <c r="H28">
        <v>2012</v>
      </c>
      <c r="I28">
        <v>35.424762999999999</v>
      </c>
      <c r="J28">
        <v>-77.917120999999995</v>
      </c>
      <c r="K28" t="s">
        <v>36</v>
      </c>
      <c r="L28" t="b">
        <f t="shared" si="1"/>
        <v>1</v>
      </c>
      <c r="M28" t="s">
        <v>36</v>
      </c>
      <c r="N28" t="s">
        <v>109</v>
      </c>
      <c r="Q28" t="s">
        <v>109</v>
      </c>
      <c r="R28">
        <v>2012</v>
      </c>
      <c r="S28">
        <f t="shared" si="2"/>
        <v>0.62252982177196448</v>
      </c>
      <c r="T28">
        <f t="shared" si="3"/>
        <v>2008.78125</v>
      </c>
      <c r="U28">
        <f t="shared" si="4"/>
        <v>5.1704350336794676</v>
      </c>
      <c r="V28">
        <v>35.424762999999999</v>
      </c>
      <c r="W28">
        <f t="shared" si="5"/>
        <v>0.81757141333814765</v>
      </c>
      <c r="X28">
        <f t="shared" si="6"/>
        <v>34.913478291666706</v>
      </c>
      <c r="Y28">
        <f t="shared" si="7"/>
        <v>0.6253700899909338</v>
      </c>
      <c r="Z28">
        <v>-77.917120999999995</v>
      </c>
      <c r="AA28">
        <f t="shared" si="8"/>
        <v>0.74923203166828301</v>
      </c>
      <c r="AB28">
        <f t="shared" si="9"/>
        <v>-80.101389906250063</v>
      </c>
      <c r="AC28">
        <f t="shared" si="10"/>
        <v>2.9153437305482655</v>
      </c>
      <c r="AE28" t="s">
        <v>109</v>
      </c>
      <c r="AH28" t="s">
        <v>121</v>
      </c>
      <c r="AI28">
        <v>-1.1181360876486741</v>
      </c>
      <c r="AJ28">
        <v>-1.1181360876486741</v>
      </c>
      <c r="AK28">
        <v>-1.1181360876486741</v>
      </c>
      <c r="AL28">
        <v>0.62252982177196448</v>
      </c>
      <c r="AM28">
        <v>0.62252982177196448</v>
      </c>
      <c r="AN28">
        <v>-1.1181360876486741</v>
      </c>
      <c r="AO28">
        <v>0.62252982177196448</v>
      </c>
      <c r="AP28">
        <v>1.3961591148478039</v>
      </c>
      <c r="AQ28">
        <v>-1.1181360876486741</v>
      </c>
      <c r="AR28">
        <v>1.3961591148478039</v>
      </c>
      <c r="AS28">
        <v>0.62252982177196448</v>
      </c>
      <c r="AT28">
        <v>0.62252982177196448</v>
      </c>
      <c r="AU28">
        <v>-1.1181360876486741</v>
      </c>
      <c r="AV28">
        <v>-1.1181360876486741</v>
      </c>
      <c r="AW28">
        <v>0.62252982177196448</v>
      </c>
      <c r="AX28">
        <v>0.62252982177196448</v>
      </c>
    </row>
    <row r="29" spans="3:50" x14ac:dyDescent="0.25">
      <c r="C29" t="s">
        <v>37</v>
      </c>
      <c r="D29" t="s">
        <v>3</v>
      </c>
      <c r="E29">
        <v>2003</v>
      </c>
      <c r="F29" t="str">
        <f t="shared" si="0"/>
        <v>Marion2_2003</v>
      </c>
      <c r="G29" t="s">
        <v>3</v>
      </c>
      <c r="H29">
        <v>2003</v>
      </c>
      <c r="I29">
        <v>34.156593000000001</v>
      </c>
      <c r="J29">
        <v>-79.270269999999996</v>
      </c>
      <c r="K29" t="s">
        <v>37</v>
      </c>
      <c r="L29" t="b">
        <f t="shared" si="1"/>
        <v>1</v>
      </c>
      <c r="M29" t="s">
        <v>37</v>
      </c>
      <c r="N29" t="s">
        <v>107</v>
      </c>
      <c r="Q29" t="s">
        <v>107</v>
      </c>
      <c r="R29">
        <v>2003</v>
      </c>
      <c r="S29">
        <f t="shared" si="2"/>
        <v>-1.1181360876486741</v>
      </c>
      <c r="T29">
        <f t="shared" si="3"/>
        <v>2008.78125</v>
      </c>
      <c r="U29">
        <f t="shared" si="4"/>
        <v>5.1704350336794676</v>
      </c>
      <c r="V29">
        <v>34.156593000000001</v>
      </c>
      <c r="W29">
        <f t="shared" si="5"/>
        <v>-1.2102997949225207</v>
      </c>
      <c r="X29">
        <f t="shared" si="6"/>
        <v>34.913478291666706</v>
      </c>
      <c r="Y29">
        <f t="shared" si="7"/>
        <v>0.6253700899909338</v>
      </c>
      <c r="Z29">
        <v>-79.270269999999996</v>
      </c>
      <c r="AA29">
        <f t="shared" si="8"/>
        <v>0.28508470460660368</v>
      </c>
      <c r="AB29">
        <f t="shared" si="9"/>
        <v>-80.101389906250063</v>
      </c>
      <c r="AC29">
        <f t="shared" si="10"/>
        <v>2.9153437305482655</v>
      </c>
      <c r="AE29" t="s">
        <v>107</v>
      </c>
      <c r="AH29" t="s">
        <v>126</v>
      </c>
      <c r="AI29">
        <v>-0.64807271430679292</v>
      </c>
      <c r="AJ29">
        <v>0.81757141333814765</v>
      </c>
      <c r="AK29">
        <v>-1.2102997949225207</v>
      </c>
      <c r="AL29">
        <v>-1.2275391867203564</v>
      </c>
      <c r="AM29">
        <v>0.81757141333814765</v>
      </c>
      <c r="AN29">
        <v>1.3779979601291517</v>
      </c>
      <c r="AO29">
        <v>-0.64807271430679292</v>
      </c>
      <c r="AP29">
        <v>1.4666734514702964</v>
      </c>
      <c r="AQ29">
        <v>1.4666734514702964</v>
      </c>
      <c r="AR29">
        <v>0.1114263528885855</v>
      </c>
      <c r="AS29">
        <v>0.1114263528885855</v>
      </c>
      <c r="AT29">
        <v>-1.2102997949225207</v>
      </c>
      <c r="AU29">
        <v>0.1114263528885855</v>
      </c>
      <c r="AV29">
        <v>-1.2275391867203564</v>
      </c>
      <c r="AW29">
        <v>1.3779979601291517</v>
      </c>
      <c r="AX29">
        <v>1.4666734514702964</v>
      </c>
    </row>
    <row r="30" spans="3:50" x14ac:dyDescent="0.25">
      <c r="C30" t="s">
        <v>38</v>
      </c>
      <c r="D30" t="s">
        <v>2</v>
      </c>
      <c r="E30">
        <v>2012</v>
      </c>
      <c r="F30" t="str">
        <f t="shared" si="0"/>
        <v>HareRoad_2012</v>
      </c>
      <c r="G30" t="s">
        <v>2</v>
      </c>
      <c r="H30">
        <v>2012</v>
      </c>
      <c r="I30">
        <v>35.424762999999999</v>
      </c>
      <c r="J30">
        <v>-77.917120999999995</v>
      </c>
      <c r="K30" t="s">
        <v>38</v>
      </c>
      <c r="L30" t="b">
        <f t="shared" si="1"/>
        <v>1</v>
      </c>
      <c r="M30" t="s">
        <v>38</v>
      </c>
      <c r="N30" t="s">
        <v>109</v>
      </c>
      <c r="Q30" t="s">
        <v>109</v>
      </c>
      <c r="R30">
        <v>2012</v>
      </c>
      <c r="S30">
        <f t="shared" si="2"/>
        <v>0.62252982177196448</v>
      </c>
      <c r="T30">
        <f t="shared" si="3"/>
        <v>2008.78125</v>
      </c>
      <c r="U30">
        <f t="shared" si="4"/>
        <v>5.1704350336794676</v>
      </c>
      <c r="V30">
        <v>35.424762999999999</v>
      </c>
      <c r="W30">
        <f t="shared" si="5"/>
        <v>0.81757141333814765</v>
      </c>
      <c r="X30">
        <f t="shared" si="6"/>
        <v>34.913478291666706</v>
      </c>
      <c r="Y30">
        <f t="shared" si="7"/>
        <v>0.6253700899909338</v>
      </c>
      <c r="Z30">
        <v>-77.917120999999995</v>
      </c>
      <c r="AA30">
        <f t="shared" si="8"/>
        <v>0.74923203166828301</v>
      </c>
      <c r="AB30">
        <f t="shared" si="9"/>
        <v>-80.101389906250063</v>
      </c>
      <c r="AC30">
        <f t="shared" si="10"/>
        <v>2.9153437305482655</v>
      </c>
      <c r="AE30" t="s">
        <v>109</v>
      </c>
      <c r="AH30" t="s">
        <v>130</v>
      </c>
      <c r="AI30">
        <v>0.47761088740921992</v>
      </c>
      <c r="AJ30">
        <v>0.74923203166828301</v>
      </c>
      <c r="AK30">
        <v>0.28508470460660368</v>
      </c>
      <c r="AL30">
        <v>8.0977383138853817E-2</v>
      </c>
      <c r="AM30">
        <v>0.74923203166828301</v>
      </c>
      <c r="AN30">
        <v>-1.9901698152961178</v>
      </c>
      <c r="AO30">
        <v>0.47761088740921992</v>
      </c>
      <c r="AP30">
        <v>-1.9471052535827091</v>
      </c>
      <c r="AQ30">
        <v>-1.9471052535827091</v>
      </c>
      <c r="AR30">
        <v>0.7073199927139503</v>
      </c>
      <c r="AS30">
        <v>0.7073199927139503</v>
      </c>
      <c r="AT30">
        <v>0.28508470460660368</v>
      </c>
      <c r="AU30">
        <v>0.7073199927139503</v>
      </c>
      <c r="AV30">
        <v>8.0977383138853817E-2</v>
      </c>
      <c r="AW30">
        <v>-1.9901698152961178</v>
      </c>
      <c r="AX30">
        <v>-1.9471052535827091</v>
      </c>
    </row>
    <row r="31" spans="3:50" x14ac:dyDescent="0.25">
      <c r="C31" t="s">
        <v>39</v>
      </c>
      <c r="D31" t="s">
        <v>7</v>
      </c>
      <c r="E31">
        <v>2003</v>
      </c>
      <c r="F31" t="str">
        <f t="shared" si="0"/>
        <v>DuplinWest_2003</v>
      </c>
      <c r="G31" t="s">
        <v>7</v>
      </c>
      <c r="H31">
        <v>2003</v>
      </c>
      <c r="I31">
        <v>34.983161000000003</v>
      </c>
      <c r="J31">
        <v>-78.039309000000003</v>
      </c>
      <c r="K31" t="s">
        <v>39</v>
      </c>
      <c r="L31" t="b">
        <f t="shared" si="1"/>
        <v>1</v>
      </c>
      <c r="M31" t="s">
        <v>39</v>
      </c>
      <c r="N31" t="s">
        <v>117</v>
      </c>
      <c r="Q31" t="s">
        <v>117</v>
      </c>
      <c r="R31">
        <v>2003</v>
      </c>
      <c r="S31">
        <f t="shared" si="2"/>
        <v>-1.1181360876486741</v>
      </c>
      <c r="T31">
        <f t="shared" si="3"/>
        <v>2008.78125</v>
      </c>
      <c r="U31">
        <f t="shared" si="4"/>
        <v>5.1704350336794676</v>
      </c>
      <c r="V31">
        <v>34.983161000000003</v>
      </c>
      <c r="W31">
        <f t="shared" si="5"/>
        <v>0.1114263528885855</v>
      </c>
      <c r="X31">
        <f t="shared" si="6"/>
        <v>34.913478291666706</v>
      </c>
      <c r="Y31">
        <f t="shared" si="7"/>
        <v>0.6253700899909338</v>
      </c>
      <c r="Z31">
        <v>-78.039309000000003</v>
      </c>
      <c r="AA31">
        <f t="shared" si="8"/>
        <v>0.7073199927139503</v>
      </c>
      <c r="AB31">
        <f t="shared" si="9"/>
        <v>-80.101389906250063</v>
      </c>
      <c r="AC31">
        <f t="shared" si="10"/>
        <v>2.9153437305482655</v>
      </c>
      <c r="AE31" t="s">
        <v>117</v>
      </c>
    </row>
    <row r="32" spans="3:50" x14ac:dyDescent="0.25">
      <c r="C32" t="s">
        <v>40</v>
      </c>
      <c r="D32" t="s">
        <v>6</v>
      </c>
      <c r="E32">
        <v>2016</v>
      </c>
      <c r="F32" t="str">
        <f t="shared" si="0"/>
        <v>NewBildad_2016</v>
      </c>
      <c r="G32" t="s">
        <v>6</v>
      </c>
      <c r="H32">
        <v>2016</v>
      </c>
      <c r="I32">
        <v>35.830691999999999</v>
      </c>
      <c r="J32">
        <v>-85.777871000000005</v>
      </c>
      <c r="K32" t="s">
        <v>40</v>
      </c>
      <c r="L32" t="b">
        <f t="shared" si="1"/>
        <v>1</v>
      </c>
      <c r="M32" t="s">
        <v>40</v>
      </c>
      <c r="N32" t="s">
        <v>112</v>
      </c>
      <c r="Q32" t="s">
        <v>112</v>
      </c>
      <c r="R32">
        <v>2016</v>
      </c>
      <c r="S32">
        <f t="shared" si="2"/>
        <v>1.3961591148478039</v>
      </c>
      <c r="T32">
        <f t="shared" si="3"/>
        <v>2008.78125</v>
      </c>
      <c r="U32">
        <f t="shared" si="4"/>
        <v>5.1704350336794676</v>
      </c>
      <c r="V32">
        <v>35.830691999999999</v>
      </c>
      <c r="W32">
        <f t="shared" si="5"/>
        <v>1.4666734514702964</v>
      </c>
      <c r="X32">
        <f t="shared" si="6"/>
        <v>34.913478291666706</v>
      </c>
      <c r="Y32">
        <f t="shared" si="7"/>
        <v>0.6253700899909338</v>
      </c>
      <c r="Z32">
        <v>-85.777871000000005</v>
      </c>
      <c r="AA32">
        <f t="shared" si="8"/>
        <v>-1.9471052535827091</v>
      </c>
      <c r="AB32">
        <f t="shared" si="9"/>
        <v>-80.101389906250063</v>
      </c>
      <c r="AC32">
        <f t="shared" si="10"/>
        <v>2.9153437305482655</v>
      </c>
      <c r="AE32" t="s">
        <v>112</v>
      </c>
    </row>
    <row r="33" spans="3:31" x14ac:dyDescent="0.25">
      <c r="C33" t="s">
        <v>41</v>
      </c>
      <c r="D33" t="s">
        <v>7</v>
      </c>
      <c r="E33">
        <v>2003</v>
      </c>
      <c r="F33" t="str">
        <f t="shared" si="0"/>
        <v>DuplinWest_2003</v>
      </c>
      <c r="G33" t="s">
        <v>7</v>
      </c>
      <c r="H33">
        <v>2003</v>
      </c>
      <c r="I33">
        <v>34.983161000000003</v>
      </c>
      <c r="J33">
        <v>-78.039309000000003</v>
      </c>
      <c r="K33" t="s">
        <v>41</v>
      </c>
      <c r="L33" t="b">
        <f t="shared" si="1"/>
        <v>1</v>
      </c>
      <c r="M33" t="s">
        <v>41</v>
      </c>
      <c r="N33" t="s">
        <v>117</v>
      </c>
      <c r="Q33" t="s">
        <v>117</v>
      </c>
      <c r="R33">
        <v>2003</v>
      </c>
      <c r="S33">
        <f t="shared" si="2"/>
        <v>-1.1181360876486741</v>
      </c>
      <c r="T33">
        <f t="shared" si="3"/>
        <v>2008.78125</v>
      </c>
      <c r="U33">
        <f t="shared" si="4"/>
        <v>5.1704350336794676</v>
      </c>
      <c r="V33">
        <v>34.983161000000003</v>
      </c>
      <c r="W33">
        <f t="shared" si="5"/>
        <v>0.1114263528885855</v>
      </c>
      <c r="X33">
        <f t="shared" si="6"/>
        <v>34.913478291666706</v>
      </c>
      <c r="Y33">
        <f t="shared" si="7"/>
        <v>0.6253700899909338</v>
      </c>
      <c r="Z33">
        <v>-78.039309000000003</v>
      </c>
      <c r="AA33">
        <f t="shared" si="8"/>
        <v>0.7073199927139503</v>
      </c>
      <c r="AB33">
        <f t="shared" si="9"/>
        <v>-80.101389906250063</v>
      </c>
      <c r="AC33">
        <f t="shared" si="10"/>
        <v>2.9153437305482655</v>
      </c>
      <c r="AE33" t="s">
        <v>117</v>
      </c>
    </row>
    <row r="34" spans="3:31" x14ac:dyDescent="0.25">
      <c r="C34" t="s">
        <v>42</v>
      </c>
      <c r="D34" t="s">
        <v>1</v>
      </c>
      <c r="E34">
        <v>2012</v>
      </c>
      <c r="F34" t="str">
        <f t="shared" si="0"/>
        <v>McKinnon_2012</v>
      </c>
      <c r="G34" t="s">
        <v>1</v>
      </c>
      <c r="H34">
        <v>2012</v>
      </c>
      <c r="I34">
        <v>34.508192999999999</v>
      </c>
      <c r="J34">
        <v>-78.70899</v>
      </c>
      <c r="K34" t="s">
        <v>42</v>
      </c>
      <c r="L34" t="b">
        <f t="shared" si="1"/>
        <v>1</v>
      </c>
      <c r="M34" t="s">
        <v>42</v>
      </c>
      <c r="N34" t="s">
        <v>111</v>
      </c>
      <c r="Q34" t="s">
        <v>111</v>
      </c>
      <c r="R34">
        <v>2012</v>
      </c>
      <c r="S34">
        <f t="shared" si="2"/>
        <v>0.62252982177196448</v>
      </c>
      <c r="T34">
        <f t="shared" si="3"/>
        <v>2008.78125</v>
      </c>
      <c r="U34">
        <f t="shared" si="4"/>
        <v>5.1704350336794676</v>
      </c>
      <c r="V34">
        <v>34.508192999999999</v>
      </c>
      <c r="W34">
        <f t="shared" si="5"/>
        <v>-0.64807271430679292</v>
      </c>
      <c r="X34">
        <f t="shared" si="6"/>
        <v>34.913478291666706</v>
      </c>
      <c r="Y34">
        <f t="shared" si="7"/>
        <v>0.6253700899909338</v>
      </c>
      <c r="Z34">
        <v>-78.70899</v>
      </c>
      <c r="AA34">
        <f t="shared" si="8"/>
        <v>0.47761088740921992</v>
      </c>
      <c r="AB34">
        <f t="shared" si="9"/>
        <v>-80.101389906250063</v>
      </c>
      <c r="AC34">
        <f t="shared" si="10"/>
        <v>2.9153437305482655</v>
      </c>
      <c r="AE34" t="s">
        <v>111</v>
      </c>
    </row>
    <row r="35" spans="3:31" x14ac:dyDescent="0.25">
      <c r="C35" t="s">
        <v>43</v>
      </c>
      <c r="D35" t="s">
        <v>6</v>
      </c>
      <c r="E35">
        <v>2016</v>
      </c>
      <c r="F35" t="str">
        <f t="shared" si="0"/>
        <v>NewBildad_2016</v>
      </c>
      <c r="G35" t="s">
        <v>6</v>
      </c>
      <c r="H35">
        <v>2016</v>
      </c>
      <c r="I35">
        <v>35.830691999999999</v>
      </c>
      <c r="J35">
        <v>-85.777871000000005</v>
      </c>
      <c r="K35" t="s">
        <v>43</v>
      </c>
      <c r="L35" t="b">
        <f t="shared" si="1"/>
        <v>1</v>
      </c>
      <c r="M35" t="s">
        <v>43</v>
      </c>
      <c r="N35" t="s">
        <v>112</v>
      </c>
      <c r="Q35" t="s">
        <v>112</v>
      </c>
      <c r="R35">
        <v>2016</v>
      </c>
      <c r="S35">
        <f t="shared" si="2"/>
        <v>1.3961591148478039</v>
      </c>
      <c r="T35">
        <f t="shared" si="3"/>
        <v>2008.78125</v>
      </c>
      <c r="U35">
        <f t="shared" si="4"/>
        <v>5.1704350336794676</v>
      </c>
      <c r="V35">
        <v>35.830691999999999</v>
      </c>
      <c r="W35">
        <f t="shared" si="5"/>
        <v>1.4666734514702964</v>
      </c>
      <c r="X35">
        <f t="shared" si="6"/>
        <v>34.913478291666706</v>
      </c>
      <c r="Y35">
        <f t="shared" si="7"/>
        <v>0.6253700899909338</v>
      </c>
      <c r="Z35">
        <v>-85.777871000000005</v>
      </c>
      <c r="AA35">
        <f t="shared" si="8"/>
        <v>-1.9471052535827091</v>
      </c>
      <c r="AB35">
        <f t="shared" si="9"/>
        <v>-80.101389906250063</v>
      </c>
      <c r="AC35">
        <f t="shared" si="10"/>
        <v>2.9153437305482655</v>
      </c>
      <c r="AE35" t="s">
        <v>112</v>
      </c>
    </row>
    <row r="36" spans="3:31" x14ac:dyDescent="0.25">
      <c r="C36" t="s">
        <v>44</v>
      </c>
      <c r="D36" t="s">
        <v>6</v>
      </c>
      <c r="E36">
        <v>2016</v>
      </c>
      <c r="F36" t="str">
        <f t="shared" si="0"/>
        <v>NewBildad_2016</v>
      </c>
      <c r="G36" t="s">
        <v>6</v>
      </c>
      <c r="H36">
        <v>2016</v>
      </c>
      <c r="I36">
        <v>35.830691999999999</v>
      </c>
      <c r="J36">
        <v>-85.777871000000005</v>
      </c>
      <c r="K36" t="s">
        <v>44</v>
      </c>
      <c r="L36" t="b">
        <f t="shared" si="1"/>
        <v>1</v>
      </c>
      <c r="M36" t="s">
        <v>44</v>
      </c>
      <c r="N36" t="s">
        <v>112</v>
      </c>
      <c r="Q36" t="s">
        <v>112</v>
      </c>
      <c r="R36">
        <v>2016</v>
      </c>
      <c r="S36">
        <f t="shared" si="2"/>
        <v>1.3961591148478039</v>
      </c>
      <c r="T36">
        <f t="shared" si="3"/>
        <v>2008.78125</v>
      </c>
      <c r="U36">
        <f t="shared" si="4"/>
        <v>5.1704350336794676</v>
      </c>
      <c r="V36">
        <v>35.830691999999999</v>
      </c>
      <c r="W36">
        <f t="shared" si="5"/>
        <v>1.4666734514702964</v>
      </c>
      <c r="X36">
        <f t="shared" si="6"/>
        <v>34.913478291666706</v>
      </c>
      <c r="Y36">
        <f t="shared" si="7"/>
        <v>0.6253700899909338</v>
      </c>
      <c r="Z36">
        <v>-85.777871000000005</v>
      </c>
      <c r="AA36">
        <f t="shared" si="8"/>
        <v>-1.9471052535827091</v>
      </c>
      <c r="AB36">
        <f t="shared" si="9"/>
        <v>-80.101389906250063</v>
      </c>
      <c r="AC36">
        <f t="shared" si="10"/>
        <v>2.9153437305482655</v>
      </c>
      <c r="AE36" t="s">
        <v>112</v>
      </c>
    </row>
    <row r="37" spans="3:31" x14ac:dyDescent="0.25">
      <c r="C37" t="s">
        <v>45</v>
      </c>
      <c r="D37" t="s">
        <v>1</v>
      </c>
      <c r="E37">
        <v>2012</v>
      </c>
      <c r="F37" t="str">
        <f t="shared" si="0"/>
        <v>McKinnon_2012</v>
      </c>
      <c r="G37" t="s">
        <v>1</v>
      </c>
      <c r="H37">
        <v>2012</v>
      </c>
      <c r="I37">
        <v>34.508192999999999</v>
      </c>
      <c r="J37">
        <v>-78.70899</v>
      </c>
      <c r="K37" t="s">
        <v>45</v>
      </c>
      <c r="L37" t="b">
        <f t="shared" si="1"/>
        <v>1</v>
      </c>
      <c r="M37" t="s">
        <v>45</v>
      </c>
      <c r="N37" t="s">
        <v>111</v>
      </c>
      <c r="Q37" t="s">
        <v>111</v>
      </c>
      <c r="R37">
        <v>2012</v>
      </c>
      <c r="S37">
        <f t="shared" si="2"/>
        <v>0.62252982177196448</v>
      </c>
      <c r="T37">
        <f t="shared" si="3"/>
        <v>2008.78125</v>
      </c>
      <c r="U37">
        <f t="shared" si="4"/>
        <v>5.1704350336794676</v>
      </c>
      <c r="V37">
        <v>34.508192999999999</v>
      </c>
      <c r="W37">
        <f t="shared" si="5"/>
        <v>-0.64807271430679292</v>
      </c>
      <c r="X37">
        <f t="shared" si="6"/>
        <v>34.913478291666706</v>
      </c>
      <c r="Y37">
        <f t="shared" si="7"/>
        <v>0.6253700899909338</v>
      </c>
      <c r="Z37">
        <v>-78.70899</v>
      </c>
      <c r="AA37">
        <f t="shared" si="8"/>
        <v>0.47761088740921992</v>
      </c>
      <c r="AB37">
        <f t="shared" si="9"/>
        <v>-80.101389906250063</v>
      </c>
      <c r="AC37">
        <f t="shared" si="10"/>
        <v>2.9153437305482655</v>
      </c>
      <c r="AE37" t="s">
        <v>111</v>
      </c>
    </row>
    <row r="38" spans="3:31" x14ac:dyDescent="0.25">
      <c r="C38" t="s">
        <v>46</v>
      </c>
      <c r="D38" t="s">
        <v>7</v>
      </c>
      <c r="E38">
        <v>2003</v>
      </c>
      <c r="F38" t="str">
        <f t="shared" si="0"/>
        <v>DuplinWest_2003</v>
      </c>
      <c r="G38" t="s">
        <v>7</v>
      </c>
      <c r="H38">
        <v>2003</v>
      </c>
      <c r="I38">
        <v>34.983161000000003</v>
      </c>
      <c r="J38">
        <v>-78.039309000000003</v>
      </c>
      <c r="K38" t="s">
        <v>46</v>
      </c>
      <c r="L38" t="b">
        <f t="shared" si="1"/>
        <v>1</v>
      </c>
      <c r="M38" t="s">
        <v>46</v>
      </c>
      <c r="N38" t="s">
        <v>117</v>
      </c>
      <c r="Q38" t="s">
        <v>117</v>
      </c>
      <c r="R38">
        <v>2003</v>
      </c>
      <c r="S38">
        <f t="shared" si="2"/>
        <v>-1.1181360876486741</v>
      </c>
      <c r="T38">
        <f t="shared" si="3"/>
        <v>2008.78125</v>
      </c>
      <c r="U38">
        <f t="shared" si="4"/>
        <v>5.1704350336794676</v>
      </c>
      <c r="V38">
        <v>34.983161000000003</v>
      </c>
      <c r="W38">
        <f t="shared" si="5"/>
        <v>0.1114263528885855</v>
      </c>
      <c r="X38">
        <f t="shared" si="6"/>
        <v>34.913478291666706</v>
      </c>
      <c r="Y38">
        <f t="shared" si="7"/>
        <v>0.6253700899909338</v>
      </c>
      <c r="Z38">
        <v>-78.039309000000003</v>
      </c>
      <c r="AA38">
        <f t="shared" si="8"/>
        <v>0.7073199927139503</v>
      </c>
      <c r="AB38">
        <f t="shared" si="9"/>
        <v>-80.101389906250063</v>
      </c>
      <c r="AC38">
        <f t="shared" si="10"/>
        <v>2.9153437305482655</v>
      </c>
      <c r="AE38" t="s">
        <v>117</v>
      </c>
    </row>
    <row r="39" spans="3:31" x14ac:dyDescent="0.25">
      <c r="C39" t="s">
        <v>47</v>
      </c>
      <c r="D39" t="s">
        <v>7</v>
      </c>
      <c r="E39">
        <v>2003</v>
      </c>
      <c r="F39" t="str">
        <f t="shared" si="0"/>
        <v>DuplinWest_2003</v>
      </c>
      <c r="G39" t="s">
        <v>7</v>
      </c>
      <c r="H39">
        <v>2003</v>
      </c>
      <c r="I39">
        <v>34.983161000000003</v>
      </c>
      <c r="J39">
        <v>-78.039309000000003</v>
      </c>
      <c r="K39" t="s">
        <v>47</v>
      </c>
      <c r="L39" t="b">
        <f t="shared" si="1"/>
        <v>1</v>
      </c>
      <c r="M39" t="s">
        <v>47</v>
      </c>
      <c r="N39" t="s">
        <v>117</v>
      </c>
      <c r="Q39" t="s">
        <v>117</v>
      </c>
      <c r="R39">
        <v>2003</v>
      </c>
      <c r="S39">
        <f t="shared" si="2"/>
        <v>-1.1181360876486741</v>
      </c>
      <c r="T39">
        <f t="shared" si="3"/>
        <v>2008.78125</v>
      </c>
      <c r="U39">
        <f t="shared" si="4"/>
        <v>5.1704350336794676</v>
      </c>
      <c r="V39">
        <v>34.983161000000003</v>
      </c>
      <c r="W39">
        <f t="shared" si="5"/>
        <v>0.1114263528885855</v>
      </c>
      <c r="X39">
        <f t="shared" si="6"/>
        <v>34.913478291666706</v>
      </c>
      <c r="Y39">
        <f t="shared" si="7"/>
        <v>0.6253700899909338</v>
      </c>
      <c r="Z39">
        <v>-78.039309000000003</v>
      </c>
      <c r="AA39">
        <f t="shared" si="8"/>
        <v>0.7073199927139503</v>
      </c>
      <c r="AB39">
        <f t="shared" si="9"/>
        <v>-80.101389906250063</v>
      </c>
      <c r="AC39">
        <f t="shared" si="10"/>
        <v>2.9153437305482655</v>
      </c>
      <c r="AE39" t="s">
        <v>117</v>
      </c>
    </row>
    <row r="40" spans="3:31" x14ac:dyDescent="0.25">
      <c r="C40" t="s">
        <v>48</v>
      </c>
      <c r="D40" t="s">
        <v>4</v>
      </c>
      <c r="E40">
        <v>2003</v>
      </c>
      <c r="F40" t="str">
        <f t="shared" si="0"/>
        <v>Florence_2003</v>
      </c>
      <c r="G40" t="s">
        <v>4</v>
      </c>
      <c r="H40">
        <v>2003</v>
      </c>
      <c r="I40">
        <v>34.145811999999999</v>
      </c>
      <c r="J40">
        <v>-79.865313</v>
      </c>
      <c r="K40" t="s">
        <v>48</v>
      </c>
      <c r="L40" t="b">
        <f t="shared" si="1"/>
        <v>1</v>
      </c>
      <c r="M40" t="s">
        <v>48</v>
      </c>
      <c r="N40" t="s">
        <v>118</v>
      </c>
      <c r="Q40" t="s">
        <v>118</v>
      </c>
      <c r="R40">
        <v>2003</v>
      </c>
      <c r="S40">
        <f t="shared" si="2"/>
        <v>-1.1181360876486741</v>
      </c>
      <c r="T40">
        <f t="shared" si="3"/>
        <v>2008.78125</v>
      </c>
      <c r="U40">
        <f t="shared" si="4"/>
        <v>5.1704350336794676</v>
      </c>
      <c r="V40">
        <v>34.145811999999999</v>
      </c>
      <c r="W40">
        <f t="shared" si="5"/>
        <v>-1.2275391867203564</v>
      </c>
      <c r="X40">
        <f t="shared" si="6"/>
        <v>34.913478291666706</v>
      </c>
      <c r="Y40">
        <f t="shared" si="7"/>
        <v>0.6253700899909338</v>
      </c>
      <c r="Z40">
        <v>-79.865313</v>
      </c>
      <c r="AA40">
        <f t="shared" si="8"/>
        <v>8.0977383138853817E-2</v>
      </c>
      <c r="AB40">
        <f t="shared" si="9"/>
        <v>-80.101389906250063</v>
      </c>
      <c r="AC40">
        <f t="shared" si="10"/>
        <v>2.9153437305482655</v>
      </c>
      <c r="AE40" t="s">
        <v>118</v>
      </c>
    </row>
    <row r="41" spans="3:31" x14ac:dyDescent="0.25">
      <c r="C41" t="s">
        <v>49</v>
      </c>
      <c r="D41" t="s">
        <v>7</v>
      </c>
      <c r="E41">
        <v>2016</v>
      </c>
      <c r="F41" t="str">
        <f t="shared" si="0"/>
        <v>DuplinWest_2016</v>
      </c>
      <c r="G41" t="s">
        <v>7</v>
      </c>
      <c r="H41">
        <v>2016</v>
      </c>
      <c r="I41">
        <v>34.983161000000003</v>
      </c>
      <c r="J41">
        <v>-78.039309000000003</v>
      </c>
      <c r="K41" t="s">
        <v>49</v>
      </c>
      <c r="L41" t="b">
        <f t="shared" si="1"/>
        <v>1</v>
      </c>
      <c r="M41" t="s">
        <v>49</v>
      </c>
      <c r="N41" t="s">
        <v>114</v>
      </c>
      <c r="Q41" t="s">
        <v>114</v>
      </c>
      <c r="R41">
        <v>2016</v>
      </c>
      <c r="S41">
        <f t="shared" si="2"/>
        <v>1.3961591148478039</v>
      </c>
      <c r="T41">
        <f t="shared" si="3"/>
        <v>2008.78125</v>
      </c>
      <c r="U41">
        <f t="shared" si="4"/>
        <v>5.1704350336794676</v>
      </c>
      <c r="V41">
        <v>34.983161000000003</v>
      </c>
      <c r="W41">
        <f t="shared" si="5"/>
        <v>0.1114263528885855</v>
      </c>
      <c r="X41">
        <f t="shared" si="6"/>
        <v>34.913478291666706</v>
      </c>
      <c r="Y41">
        <f t="shared" si="7"/>
        <v>0.6253700899909338</v>
      </c>
      <c r="Z41">
        <v>-78.039309000000003</v>
      </c>
      <c r="AA41">
        <f t="shared" si="8"/>
        <v>0.7073199927139503</v>
      </c>
      <c r="AB41">
        <f t="shared" si="9"/>
        <v>-80.101389906250063</v>
      </c>
      <c r="AC41">
        <f t="shared" si="10"/>
        <v>2.9153437305482655</v>
      </c>
      <c r="AE41" t="s">
        <v>114</v>
      </c>
    </row>
    <row r="42" spans="3:31" x14ac:dyDescent="0.25">
      <c r="C42" t="s">
        <v>50</v>
      </c>
      <c r="D42" t="s">
        <v>1</v>
      </c>
      <c r="E42">
        <v>2003</v>
      </c>
      <c r="F42" t="str">
        <f t="shared" si="0"/>
        <v>McKinnon_2003</v>
      </c>
      <c r="G42" t="s">
        <v>1</v>
      </c>
      <c r="H42">
        <v>2003</v>
      </c>
      <c r="I42">
        <v>34.508192999999999</v>
      </c>
      <c r="J42">
        <v>-78.70899</v>
      </c>
      <c r="K42" t="s">
        <v>50</v>
      </c>
      <c r="L42" t="b">
        <f t="shared" si="1"/>
        <v>1</v>
      </c>
      <c r="M42" t="s">
        <v>50</v>
      </c>
      <c r="N42" t="s">
        <v>105</v>
      </c>
      <c r="Q42" t="s">
        <v>105</v>
      </c>
      <c r="R42">
        <v>2003</v>
      </c>
      <c r="S42">
        <f t="shared" si="2"/>
        <v>-1.1181360876486741</v>
      </c>
      <c r="T42">
        <f t="shared" si="3"/>
        <v>2008.78125</v>
      </c>
      <c r="U42">
        <f t="shared" si="4"/>
        <v>5.1704350336794676</v>
      </c>
      <c r="V42">
        <v>34.508192999999999</v>
      </c>
      <c r="W42">
        <f t="shared" si="5"/>
        <v>-0.64807271430679292</v>
      </c>
      <c r="X42">
        <f t="shared" si="6"/>
        <v>34.913478291666706</v>
      </c>
      <c r="Y42">
        <f t="shared" si="7"/>
        <v>0.6253700899909338</v>
      </c>
      <c r="Z42">
        <v>-78.70899</v>
      </c>
      <c r="AA42">
        <f t="shared" si="8"/>
        <v>0.47761088740921992</v>
      </c>
      <c r="AB42">
        <f t="shared" si="9"/>
        <v>-80.101389906250063</v>
      </c>
      <c r="AC42">
        <f t="shared" si="10"/>
        <v>2.9153437305482655</v>
      </c>
      <c r="AE42" t="s">
        <v>105</v>
      </c>
    </row>
    <row r="43" spans="3:31" x14ac:dyDescent="0.25">
      <c r="C43" t="s">
        <v>51</v>
      </c>
      <c r="D43" t="s">
        <v>5</v>
      </c>
      <c r="E43">
        <v>2012</v>
      </c>
      <c r="F43" t="str">
        <f t="shared" si="0"/>
        <v>Billings_2012</v>
      </c>
      <c r="G43" t="s">
        <v>5</v>
      </c>
      <c r="H43">
        <v>2012</v>
      </c>
      <c r="I43">
        <v>35.775236999999997</v>
      </c>
      <c r="J43">
        <v>-85.903419</v>
      </c>
      <c r="K43" t="s">
        <v>51</v>
      </c>
      <c r="L43" t="b">
        <f t="shared" si="1"/>
        <v>1</v>
      </c>
      <c r="M43" t="s">
        <v>51</v>
      </c>
      <c r="N43" t="s">
        <v>119</v>
      </c>
      <c r="Q43" t="s">
        <v>119</v>
      </c>
      <c r="R43">
        <v>2012</v>
      </c>
      <c r="S43">
        <f t="shared" si="2"/>
        <v>0.62252982177196448</v>
      </c>
      <c r="T43">
        <f t="shared" si="3"/>
        <v>2008.78125</v>
      </c>
      <c r="U43">
        <f t="shared" si="4"/>
        <v>5.1704350336794676</v>
      </c>
      <c r="V43">
        <v>35.775236999999997</v>
      </c>
      <c r="W43">
        <f t="shared" si="5"/>
        <v>1.3779979601291517</v>
      </c>
      <c r="X43">
        <f t="shared" si="6"/>
        <v>34.913478291666706</v>
      </c>
      <c r="Y43">
        <f t="shared" si="7"/>
        <v>0.6253700899909338</v>
      </c>
      <c r="Z43">
        <v>-85.903419</v>
      </c>
      <c r="AA43">
        <f t="shared" si="8"/>
        <v>-1.9901698152961178</v>
      </c>
      <c r="AB43">
        <f t="shared" si="9"/>
        <v>-80.101389906250063</v>
      </c>
      <c r="AC43">
        <f t="shared" si="10"/>
        <v>2.9153437305482655</v>
      </c>
      <c r="AE43" t="s">
        <v>119</v>
      </c>
    </row>
    <row r="44" spans="3:31" x14ac:dyDescent="0.25">
      <c r="C44" t="s">
        <v>52</v>
      </c>
      <c r="D44" t="s">
        <v>7</v>
      </c>
      <c r="E44">
        <v>2016</v>
      </c>
      <c r="F44" t="str">
        <f t="shared" si="0"/>
        <v>DuplinWest_2016</v>
      </c>
      <c r="G44" t="s">
        <v>7</v>
      </c>
      <c r="H44">
        <v>2016</v>
      </c>
      <c r="I44">
        <v>34.983161000000003</v>
      </c>
      <c r="J44">
        <v>-78.039309000000003</v>
      </c>
      <c r="K44" t="s">
        <v>52</v>
      </c>
      <c r="L44" t="b">
        <f t="shared" si="1"/>
        <v>1</v>
      </c>
      <c r="M44" t="s">
        <v>52</v>
      </c>
      <c r="N44" t="s">
        <v>114</v>
      </c>
      <c r="Q44" t="s">
        <v>114</v>
      </c>
      <c r="R44">
        <v>2016</v>
      </c>
      <c r="S44">
        <f t="shared" si="2"/>
        <v>1.3961591148478039</v>
      </c>
      <c r="T44">
        <f t="shared" si="3"/>
        <v>2008.78125</v>
      </c>
      <c r="U44">
        <f t="shared" si="4"/>
        <v>5.1704350336794676</v>
      </c>
      <c r="V44">
        <v>34.983161000000003</v>
      </c>
      <c r="W44">
        <f t="shared" si="5"/>
        <v>0.1114263528885855</v>
      </c>
      <c r="X44">
        <f t="shared" si="6"/>
        <v>34.913478291666706</v>
      </c>
      <c r="Y44">
        <f t="shared" si="7"/>
        <v>0.6253700899909338</v>
      </c>
      <c r="Z44">
        <v>-78.039309000000003</v>
      </c>
      <c r="AA44">
        <f t="shared" si="8"/>
        <v>0.7073199927139503</v>
      </c>
      <c r="AB44">
        <f t="shared" si="9"/>
        <v>-80.101389906250063</v>
      </c>
      <c r="AC44">
        <f t="shared" si="10"/>
        <v>2.9153437305482655</v>
      </c>
      <c r="AE44" t="s">
        <v>114</v>
      </c>
    </row>
    <row r="45" spans="3:31" x14ac:dyDescent="0.25">
      <c r="C45" t="s">
        <v>53</v>
      </c>
      <c r="D45" t="s">
        <v>6</v>
      </c>
      <c r="E45">
        <v>2003</v>
      </c>
      <c r="F45" t="str">
        <f t="shared" si="0"/>
        <v>NewBildad_2003</v>
      </c>
      <c r="G45" t="s">
        <v>6</v>
      </c>
      <c r="H45">
        <v>2003</v>
      </c>
      <c r="I45">
        <v>35.830691999999999</v>
      </c>
      <c r="J45">
        <v>-85.777871000000005</v>
      </c>
      <c r="K45" t="s">
        <v>53</v>
      </c>
      <c r="L45" t="b">
        <f t="shared" si="1"/>
        <v>1</v>
      </c>
      <c r="M45" t="s">
        <v>53</v>
      </c>
      <c r="N45" t="s">
        <v>113</v>
      </c>
      <c r="Q45" t="s">
        <v>113</v>
      </c>
      <c r="R45">
        <v>2003</v>
      </c>
      <c r="S45">
        <f t="shared" si="2"/>
        <v>-1.1181360876486741</v>
      </c>
      <c r="T45">
        <f t="shared" si="3"/>
        <v>2008.78125</v>
      </c>
      <c r="U45">
        <f t="shared" si="4"/>
        <v>5.1704350336794676</v>
      </c>
      <c r="V45">
        <v>35.830691999999999</v>
      </c>
      <c r="W45">
        <f t="shared" si="5"/>
        <v>1.4666734514702964</v>
      </c>
      <c r="X45">
        <f t="shared" si="6"/>
        <v>34.913478291666706</v>
      </c>
      <c r="Y45">
        <f t="shared" si="7"/>
        <v>0.6253700899909338</v>
      </c>
      <c r="Z45">
        <v>-85.777871000000005</v>
      </c>
      <c r="AA45">
        <f t="shared" si="8"/>
        <v>-1.9471052535827091</v>
      </c>
      <c r="AB45">
        <f t="shared" si="9"/>
        <v>-80.101389906250063</v>
      </c>
      <c r="AC45">
        <f t="shared" si="10"/>
        <v>2.9153437305482655</v>
      </c>
      <c r="AE45" t="s">
        <v>113</v>
      </c>
    </row>
    <row r="46" spans="3:31" x14ac:dyDescent="0.25">
      <c r="C46" t="s">
        <v>54</v>
      </c>
      <c r="D46" t="s">
        <v>2</v>
      </c>
      <c r="E46">
        <v>2012</v>
      </c>
      <c r="F46" t="str">
        <f t="shared" si="0"/>
        <v>HareRoad_2012</v>
      </c>
      <c r="G46" t="s">
        <v>2</v>
      </c>
      <c r="H46">
        <v>2012</v>
      </c>
      <c r="I46">
        <v>35.424762999999999</v>
      </c>
      <c r="J46">
        <v>-77.917120999999995</v>
      </c>
      <c r="K46" t="s">
        <v>54</v>
      </c>
      <c r="L46" t="b">
        <f t="shared" si="1"/>
        <v>1</v>
      </c>
      <c r="M46" t="s">
        <v>54</v>
      </c>
      <c r="N46" t="s">
        <v>109</v>
      </c>
      <c r="Q46" t="s">
        <v>109</v>
      </c>
      <c r="R46">
        <v>2012</v>
      </c>
      <c r="S46">
        <f t="shared" si="2"/>
        <v>0.62252982177196448</v>
      </c>
      <c r="T46">
        <f t="shared" si="3"/>
        <v>2008.78125</v>
      </c>
      <c r="U46">
        <f t="shared" si="4"/>
        <v>5.1704350336794676</v>
      </c>
      <c r="V46">
        <v>35.424762999999999</v>
      </c>
      <c r="W46">
        <f t="shared" si="5"/>
        <v>0.81757141333814765</v>
      </c>
      <c r="X46">
        <f t="shared" si="6"/>
        <v>34.913478291666706</v>
      </c>
      <c r="Y46">
        <f t="shared" si="7"/>
        <v>0.6253700899909338</v>
      </c>
      <c r="Z46">
        <v>-77.917120999999995</v>
      </c>
      <c r="AA46">
        <f t="shared" si="8"/>
        <v>0.74923203166828301</v>
      </c>
      <c r="AB46">
        <f t="shared" si="9"/>
        <v>-80.101389906250063</v>
      </c>
      <c r="AC46">
        <f t="shared" si="10"/>
        <v>2.9153437305482655</v>
      </c>
      <c r="AE46" t="s">
        <v>109</v>
      </c>
    </row>
    <row r="47" spans="3:31" x14ac:dyDescent="0.25">
      <c r="C47" t="s">
        <v>55</v>
      </c>
      <c r="D47" t="s">
        <v>7</v>
      </c>
      <c r="E47">
        <v>2016</v>
      </c>
      <c r="F47" t="str">
        <f t="shared" si="0"/>
        <v>DuplinWest_2016</v>
      </c>
      <c r="G47" t="s">
        <v>7</v>
      </c>
      <c r="H47">
        <v>2016</v>
      </c>
      <c r="I47">
        <v>34.983161000000003</v>
      </c>
      <c r="J47">
        <v>-78.039309000000003</v>
      </c>
      <c r="K47" t="s">
        <v>55</v>
      </c>
      <c r="L47" t="b">
        <f t="shared" si="1"/>
        <v>1</v>
      </c>
      <c r="M47" t="s">
        <v>55</v>
      </c>
      <c r="N47" t="s">
        <v>114</v>
      </c>
      <c r="Q47" t="s">
        <v>114</v>
      </c>
      <c r="R47">
        <v>2016</v>
      </c>
      <c r="S47">
        <f t="shared" si="2"/>
        <v>1.3961591148478039</v>
      </c>
      <c r="T47">
        <f t="shared" si="3"/>
        <v>2008.78125</v>
      </c>
      <c r="U47">
        <f t="shared" si="4"/>
        <v>5.1704350336794676</v>
      </c>
      <c r="V47">
        <v>34.983161000000003</v>
      </c>
      <c r="W47">
        <f t="shared" si="5"/>
        <v>0.1114263528885855</v>
      </c>
      <c r="X47">
        <f t="shared" si="6"/>
        <v>34.913478291666706</v>
      </c>
      <c r="Y47">
        <f t="shared" si="7"/>
        <v>0.6253700899909338</v>
      </c>
      <c r="Z47">
        <v>-78.039309000000003</v>
      </c>
      <c r="AA47">
        <f t="shared" si="8"/>
        <v>0.7073199927139503</v>
      </c>
      <c r="AB47">
        <f t="shared" si="9"/>
        <v>-80.101389906250063</v>
      </c>
      <c r="AC47">
        <f t="shared" si="10"/>
        <v>2.9153437305482655</v>
      </c>
      <c r="AE47" t="s">
        <v>114</v>
      </c>
    </row>
    <row r="48" spans="3:31" x14ac:dyDescent="0.25">
      <c r="C48" t="s">
        <v>56</v>
      </c>
      <c r="D48" t="s">
        <v>2</v>
      </c>
      <c r="E48">
        <v>2003</v>
      </c>
      <c r="F48" t="str">
        <f t="shared" si="0"/>
        <v>HareRoad_2003</v>
      </c>
      <c r="G48" t="s">
        <v>2</v>
      </c>
      <c r="H48">
        <v>2003</v>
      </c>
      <c r="I48">
        <v>35.424762999999999</v>
      </c>
      <c r="J48">
        <v>-77.917120999999995</v>
      </c>
      <c r="K48" t="s">
        <v>56</v>
      </c>
      <c r="L48" t="b">
        <f t="shared" si="1"/>
        <v>1</v>
      </c>
      <c r="M48" t="s">
        <v>56</v>
      </c>
      <c r="N48" t="s">
        <v>106</v>
      </c>
      <c r="Q48" t="s">
        <v>106</v>
      </c>
      <c r="R48">
        <v>2003</v>
      </c>
      <c r="S48">
        <f t="shared" si="2"/>
        <v>-1.1181360876486741</v>
      </c>
      <c r="T48">
        <f t="shared" si="3"/>
        <v>2008.78125</v>
      </c>
      <c r="U48">
        <f t="shared" si="4"/>
        <v>5.1704350336794676</v>
      </c>
      <c r="V48">
        <v>35.424762999999999</v>
      </c>
      <c r="W48">
        <f t="shared" si="5"/>
        <v>0.81757141333814765</v>
      </c>
      <c r="X48">
        <f t="shared" si="6"/>
        <v>34.913478291666706</v>
      </c>
      <c r="Y48">
        <f t="shared" si="7"/>
        <v>0.6253700899909338</v>
      </c>
      <c r="Z48">
        <v>-77.917120999999995</v>
      </c>
      <c r="AA48">
        <f t="shared" si="8"/>
        <v>0.74923203166828301</v>
      </c>
      <c r="AB48">
        <f t="shared" si="9"/>
        <v>-80.101389906250063</v>
      </c>
      <c r="AC48">
        <f t="shared" si="10"/>
        <v>2.9153437305482655</v>
      </c>
      <c r="AE48" t="s">
        <v>106</v>
      </c>
    </row>
    <row r="49" spans="3:31" x14ac:dyDescent="0.25">
      <c r="C49" t="s">
        <v>57</v>
      </c>
      <c r="D49" t="s">
        <v>6</v>
      </c>
      <c r="E49">
        <v>2003</v>
      </c>
      <c r="F49" t="str">
        <f t="shared" si="0"/>
        <v>NewBildad_2003</v>
      </c>
      <c r="G49" t="s">
        <v>6</v>
      </c>
      <c r="H49">
        <v>2003</v>
      </c>
      <c r="I49">
        <v>35.830691999999999</v>
      </c>
      <c r="J49">
        <v>-85.777871000000005</v>
      </c>
      <c r="K49" t="s">
        <v>57</v>
      </c>
      <c r="L49" t="b">
        <f t="shared" si="1"/>
        <v>1</v>
      </c>
      <c r="M49" t="s">
        <v>57</v>
      </c>
      <c r="N49" t="s">
        <v>113</v>
      </c>
      <c r="Q49" t="s">
        <v>113</v>
      </c>
      <c r="R49">
        <v>2003</v>
      </c>
      <c r="S49">
        <f t="shared" si="2"/>
        <v>-1.1181360876486741</v>
      </c>
      <c r="T49">
        <f t="shared" si="3"/>
        <v>2008.78125</v>
      </c>
      <c r="U49">
        <f t="shared" si="4"/>
        <v>5.1704350336794676</v>
      </c>
      <c r="V49">
        <v>35.830691999999999</v>
      </c>
      <c r="W49">
        <f t="shared" si="5"/>
        <v>1.4666734514702964</v>
      </c>
      <c r="X49">
        <f t="shared" si="6"/>
        <v>34.913478291666706</v>
      </c>
      <c r="Y49">
        <f t="shared" si="7"/>
        <v>0.6253700899909338</v>
      </c>
      <c r="Z49">
        <v>-85.777871000000005</v>
      </c>
      <c r="AA49">
        <f t="shared" si="8"/>
        <v>-1.9471052535827091</v>
      </c>
      <c r="AB49">
        <f t="shared" si="9"/>
        <v>-80.101389906250063</v>
      </c>
      <c r="AC49">
        <f t="shared" si="10"/>
        <v>2.9153437305482655</v>
      </c>
      <c r="AE49" t="s">
        <v>113</v>
      </c>
    </row>
    <row r="50" spans="3:31" x14ac:dyDescent="0.25">
      <c r="C50" t="s">
        <v>58</v>
      </c>
      <c r="D50" t="s">
        <v>6</v>
      </c>
      <c r="E50">
        <v>2016</v>
      </c>
      <c r="F50" t="str">
        <f t="shared" si="0"/>
        <v>NewBildad_2016</v>
      </c>
      <c r="G50" t="s">
        <v>6</v>
      </c>
      <c r="H50">
        <v>2016</v>
      </c>
      <c r="I50">
        <v>35.830691999999999</v>
      </c>
      <c r="J50">
        <v>-85.777871000000005</v>
      </c>
      <c r="K50" t="s">
        <v>58</v>
      </c>
      <c r="L50" t="b">
        <f t="shared" si="1"/>
        <v>1</v>
      </c>
      <c r="M50" t="s">
        <v>58</v>
      </c>
      <c r="N50" t="s">
        <v>112</v>
      </c>
      <c r="Q50" t="s">
        <v>112</v>
      </c>
      <c r="R50">
        <v>2016</v>
      </c>
      <c r="S50">
        <f t="shared" si="2"/>
        <v>1.3961591148478039</v>
      </c>
      <c r="T50">
        <f t="shared" si="3"/>
        <v>2008.78125</v>
      </c>
      <c r="U50">
        <f t="shared" si="4"/>
        <v>5.1704350336794676</v>
      </c>
      <c r="V50">
        <v>35.830691999999999</v>
      </c>
      <c r="W50">
        <f t="shared" si="5"/>
        <v>1.4666734514702964</v>
      </c>
      <c r="X50">
        <f t="shared" si="6"/>
        <v>34.913478291666706</v>
      </c>
      <c r="Y50">
        <f t="shared" si="7"/>
        <v>0.6253700899909338</v>
      </c>
      <c r="Z50">
        <v>-85.777871000000005</v>
      </c>
      <c r="AA50">
        <f t="shared" si="8"/>
        <v>-1.9471052535827091</v>
      </c>
      <c r="AB50">
        <f t="shared" si="9"/>
        <v>-80.101389906250063</v>
      </c>
      <c r="AC50">
        <f t="shared" si="10"/>
        <v>2.9153437305482655</v>
      </c>
      <c r="AE50" t="s">
        <v>112</v>
      </c>
    </row>
    <row r="51" spans="3:31" x14ac:dyDescent="0.25">
      <c r="C51" t="s">
        <v>59</v>
      </c>
      <c r="D51" t="s">
        <v>3</v>
      </c>
      <c r="E51">
        <v>2012</v>
      </c>
      <c r="F51" t="str">
        <f t="shared" si="0"/>
        <v>Marion2_2012</v>
      </c>
      <c r="G51" t="s">
        <v>3</v>
      </c>
      <c r="H51">
        <v>2012</v>
      </c>
      <c r="I51">
        <v>34.156593000000001</v>
      </c>
      <c r="J51">
        <v>-79.270269999999996</v>
      </c>
      <c r="K51" t="s">
        <v>59</v>
      </c>
      <c r="L51" t="b">
        <f t="shared" si="1"/>
        <v>1</v>
      </c>
      <c r="M51" t="s">
        <v>59</v>
      </c>
      <c r="N51" t="s">
        <v>116</v>
      </c>
      <c r="Q51" t="s">
        <v>116</v>
      </c>
      <c r="R51">
        <v>2012</v>
      </c>
      <c r="S51">
        <f t="shared" si="2"/>
        <v>0.62252982177196448</v>
      </c>
      <c r="T51">
        <f t="shared" si="3"/>
        <v>2008.78125</v>
      </c>
      <c r="U51">
        <f t="shared" si="4"/>
        <v>5.1704350336794676</v>
      </c>
      <c r="V51">
        <v>34.156593000000001</v>
      </c>
      <c r="W51">
        <f t="shared" si="5"/>
        <v>-1.2102997949225207</v>
      </c>
      <c r="X51">
        <f t="shared" si="6"/>
        <v>34.913478291666706</v>
      </c>
      <c r="Y51">
        <f t="shared" si="7"/>
        <v>0.6253700899909338</v>
      </c>
      <c r="Z51">
        <v>-79.270269999999996</v>
      </c>
      <c r="AA51">
        <f t="shared" si="8"/>
        <v>0.28508470460660368</v>
      </c>
      <c r="AB51">
        <f t="shared" si="9"/>
        <v>-80.101389906250063</v>
      </c>
      <c r="AC51">
        <f t="shared" si="10"/>
        <v>2.9153437305482655</v>
      </c>
      <c r="AE51" t="s">
        <v>116</v>
      </c>
    </row>
    <row r="52" spans="3:31" x14ac:dyDescent="0.25">
      <c r="C52" t="s">
        <v>60</v>
      </c>
      <c r="D52" t="s">
        <v>7</v>
      </c>
      <c r="E52">
        <v>2003</v>
      </c>
      <c r="F52" t="str">
        <f t="shared" si="0"/>
        <v>DuplinWest_2003</v>
      </c>
      <c r="G52" t="s">
        <v>7</v>
      </c>
      <c r="H52">
        <v>2003</v>
      </c>
      <c r="I52">
        <v>34.983161000000003</v>
      </c>
      <c r="J52">
        <v>-78.039309000000003</v>
      </c>
      <c r="K52" t="s">
        <v>60</v>
      </c>
      <c r="L52" t="b">
        <f t="shared" si="1"/>
        <v>1</v>
      </c>
      <c r="M52" t="s">
        <v>60</v>
      </c>
      <c r="N52" t="s">
        <v>117</v>
      </c>
      <c r="Q52" t="s">
        <v>117</v>
      </c>
      <c r="R52">
        <v>2003</v>
      </c>
      <c r="S52">
        <f t="shared" si="2"/>
        <v>-1.1181360876486741</v>
      </c>
      <c r="T52">
        <f t="shared" si="3"/>
        <v>2008.78125</v>
      </c>
      <c r="U52">
        <f t="shared" si="4"/>
        <v>5.1704350336794676</v>
      </c>
      <c r="V52">
        <v>34.983161000000003</v>
      </c>
      <c r="W52">
        <f t="shared" si="5"/>
        <v>0.1114263528885855</v>
      </c>
      <c r="X52">
        <f t="shared" si="6"/>
        <v>34.913478291666706</v>
      </c>
      <c r="Y52">
        <f t="shared" si="7"/>
        <v>0.6253700899909338</v>
      </c>
      <c r="Z52">
        <v>-78.039309000000003</v>
      </c>
      <c r="AA52">
        <f t="shared" si="8"/>
        <v>0.7073199927139503</v>
      </c>
      <c r="AB52">
        <f t="shared" si="9"/>
        <v>-80.101389906250063</v>
      </c>
      <c r="AC52">
        <f t="shared" si="10"/>
        <v>2.9153437305482655</v>
      </c>
      <c r="AE52" t="s">
        <v>117</v>
      </c>
    </row>
    <row r="53" spans="3:31" x14ac:dyDescent="0.25">
      <c r="C53" t="s">
        <v>61</v>
      </c>
      <c r="D53" t="s">
        <v>2</v>
      </c>
      <c r="E53">
        <v>2012</v>
      </c>
      <c r="F53" t="str">
        <f t="shared" si="0"/>
        <v>HareRoad_2012</v>
      </c>
      <c r="G53" t="s">
        <v>2</v>
      </c>
      <c r="H53">
        <v>2012</v>
      </c>
      <c r="I53">
        <v>35.424762999999999</v>
      </c>
      <c r="J53">
        <v>-77.917120999999995</v>
      </c>
      <c r="K53" t="s">
        <v>61</v>
      </c>
      <c r="L53" t="b">
        <f t="shared" si="1"/>
        <v>1</v>
      </c>
      <c r="M53" t="s">
        <v>61</v>
      </c>
      <c r="N53" t="s">
        <v>109</v>
      </c>
      <c r="Q53" t="s">
        <v>109</v>
      </c>
      <c r="R53">
        <v>2012</v>
      </c>
      <c r="S53">
        <f t="shared" si="2"/>
        <v>0.62252982177196448</v>
      </c>
      <c r="T53">
        <f t="shared" si="3"/>
        <v>2008.78125</v>
      </c>
      <c r="U53">
        <f t="shared" si="4"/>
        <v>5.1704350336794676</v>
      </c>
      <c r="V53">
        <v>35.424762999999999</v>
      </c>
      <c r="W53">
        <f t="shared" si="5"/>
        <v>0.81757141333814765</v>
      </c>
      <c r="X53">
        <f t="shared" si="6"/>
        <v>34.913478291666706</v>
      </c>
      <c r="Y53">
        <f t="shared" si="7"/>
        <v>0.6253700899909338</v>
      </c>
      <c r="Z53">
        <v>-77.917120999999995</v>
      </c>
      <c r="AA53">
        <f t="shared" si="8"/>
        <v>0.74923203166828301</v>
      </c>
      <c r="AB53">
        <f t="shared" si="9"/>
        <v>-80.101389906250063</v>
      </c>
      <c r="AC53">
        <f t="shared" si="10"/>
        <v>2.9153437305482655</v>
      </c>
      <c r="AE53" t="s">
        <v>109</v>
      </c>
    </row>
    <row r="54" spans="3:31" x14ac:dyDescent="0.25">
      <c r="C54" t="s">
        <v>62</v>
      </c>
      <c r="D54" t="s">
        <v>6</v>
      </c>
      <c r="E54">
        <v>2012</v>
      </c>
      <c r="F54" t="str">
        <f t="shared" si="0"/>
        <v>NewBildad_2012</v>
      </c>
      <c r="G54" t="s">
        <v>6</v>
      </c>
      <c r="H54">
        <v>2012</v>
      </c>
      <c r="I54">
        <v>35.830691999999999</v>
      </c>
      <c r="J54">
        <v>-85.777871000000005</v>
      </c>
      <c r="K54" t="s">
        <v>62</v>
      </c>
      <c r="L54" t="b">
        <f t="shared" si="1"/>
        <v>1</v>
      </c>
      <c r="M54" t="s">
        <v>62</v>
      </c>
      <c r="N54" t="s">
        <v>120</v>
      </c>
      <c r="Q54" t="s">
        <v>120</v>
      </c>
      <c r="R54">
        <v>2012</v>
      </c>
      <c r="S54">
        <f t="shared" si="2"/>
        <v>0.62252982177196448</v>
      </c>
      <c r="T54">
        <f t="shared" si="3"/>
        <v>2008.78125</v>
      </c>
      <c r="U54">
        <f t="shared" si="4"/>
        <v>5.1704350336794676</v>
      </c>
      <c r="V54">
        <v>35.830691999999999</v>
      </c>
      <c r="W54">
        <f t="shared" si="5"/>
        <v>1.4666734514702964</v>
      </c>
      <c r="X54">
        <f t="shared" si="6"/>
        <v>34.913478291666706</v>
      </c>
      <c r="Y54">
        <f t="shared" si="7"/>
        <v>0.6253700899909338</v>
      </c>
      <c r="Z54">
        <v>-85.777871000000005</v>
      </c>
      <c r="AA54">
        <f t="shared" si="8"/>
        <v>-1.9471052535827091</v>
      </c>
      <c r="AB54">
        <f t="shared" si="9"/>
        <v>-80.101389906250063</v>
      </c>
      <c r="AC54">
        <f t="shared" si="10"/>
        <v>2.9153437305482655</v>
      </c>
      <c r="AE54" t="s">
        <v>120</v>
      </c>
    </row>
    <row r="55" spans="3:31" x14ac:dyDescent="0.25">
      <c r="C55" t="s">
        <v>63</v>
      </c>
      <c r="D55" t="s">
        <v>4</v>
      </c>
      <c r="E55">
        <v>2003</v>
      </c>
      <c r="F55" t="str">
        <f t="shared" si="0"/>
        <v>Florence_2003</v>
      </c>
      <c r="G55" t="s">
        <v>4</v>
      </c>
      <c r="H55">
        <v>2003</v>
      </c>
      <c r="I55">
        <v>34.145811999999999</v>
      </c>
      <c r="J55">
        <v>-79.865313</v>
      </c>
      <c r="K55" t="s">
        <v>63</v>
      </c>
      <c r="L55" t="b">
        <f t="shared" si="1"/>
        <v>1</v>
      </c>
      <c r="M55" t="s">
        <v>63</v>
      </c>
      <c r="N55" t="s">
        <v>118</v>
      </c>
      <c r="Q55" t="s">
        <v>118</v>
      </c>
      <c r="R55">
        <v>2003</v>
      </c>
      <c r="S55">
        <f t="shared" si="2"/>
        <v>-1.1181360876486741</v>
      </c>
      <c r="T55">
        <f t="shared" si="3"/>
        <v>2008.78125</v>
      </c>
      <c r="U55">
        <f t="shared" si="4"/>
        <v>5.1704350336794676</v>
      </c>
      <c r="V55">
        <v>34.145811999999999</v>
      </c>
      <c r="W55">
        <f t="shared" si="5"/>
        <v>-1.2275391867203564</v>
      </c>
      <c r="X55">
        <f t="shared" si="6"/>
        <v>34.913478291666706</v>
      </c>
      <c r="Y55">
        <f t="shared" si="7"/>
        <v>0.6253700899909338</v>
      </c>
      <c r="Z55">
        <v>-79.865313</v>
      </c>
      <c r="AA55">
        <f t="shared" si="8"/>
        <v>8.0977383138853817E-2</v>
      </c>
      <c r="AB55">
        <f t="shared" si="9"/>
        <v>-80.101389906250063</v>
      </c>
      <c r="AC55">
        <f t="shared" si="10"/>
        <v>2.9153437305482655</v>
      </c>
      <c r="AE55" t="s">
        <v>118</v>
      </c>
    </row>
    <row r="56" spans="3:31" x14ac:dyDescent="0.25">
      <c r="C56" t="s">
        <v>64</v>
      </c>
      <c r="D56" t="s">
        <v>6</v>
      </c>
      <c r="E56">
        <v>2016</v>
      </c>
      <c r="F56" t="str">
        <f t="shared" si="0"/>
        <v>NewBildad_2016</v>
      </c>
      <c r="G56" t="s">
        <v>6</v>
      </c>
      <c r="H56">
        <v>2016</v>
      </c>
      <c r="I56">
        <v>35.830691999999999</v>
      </c>
      <c r="J56">
        <v>-85.777871000000005</v>
      </c>
      <c r="K56" t="s">
        <v>64</v>
      </c>
      <c r="L56" t="b">
        <f t="shared" si="1"/>
        <v>1</v>
      </c>
      <c r="M56" t="s">
        <v>64</v>
      </c>
      <c r="N56" t="s">
        <v>112</v>
      </c>
      <c r="Q56" t="s">
        <v>112</v>
      </c>
      <c r="R56">
        <v>2016</v>
      </c>
      <c r="S56">
        <f t="shared" si="2"/>
        <v>1.3961591148478039</v>
      </c>
      <c r="T56">
        <f t="shared" si="3"/>
        <v>2008.78125</v>
      </c>
      <c r="U56">
        <f t="shared" si="4"/>
        <v>5.1704350336794676</v>
      </c>
      <c r="V56">
        <v>35.830691999999999</v>
      </c>
      <c r="W56">
        <f t="shared" si="5"/>
        <v>1.4666734514702964</v>
      </c>
      <c r="X56">
        <f t="shared" si="6"/>
        <v>34.913478291666706</v>
      </c>
      <c r="Y56">
        <f t="shared" si="7"/>
        <v>0.6253700899909338</v>
      </c>
      <c r="Z56">
        <v>-85.777871000000005</v>
      </c>
      <c r="AA56">
        <f t="shared" si="8"/>
        <v>-1.9471052535827091</v>
      </c>
      <c r="AB56">
        <f t="shared" si="9"/>
        <v>-80.101389906250063</v>
      </c>
      <c r="AC56">
        <f t="shared" si="10"/>
        <v>2.9153437305482655</v>
      </c>
      <c r="AE56" t="s">
        <v>112</v>
      </c>
    </row>
    <row r="57" spans="3:31" x14ac:dyDescent="0.25">
      <c r="C57" t="s">
        <v>65</v>
      </c>
      <c r="D57" t="s">
        <v>3</v>
      </c>
      <c r="E57">
        <v>2003</v>
      </c>
      <c r="F57" t="str">
        <f t="shared" si="0"/>
        <v>Marion2_2003</v>
      </c>
      <c r="G57" t="s">
        <v>3</v>
      </c>
      <c r="H57">
        <v>2003</v>
      </c>
      <c r="I57">
        <v>34.156593000000001</v>
      </c>
      <c r="J57">
        <v>-79.270269999999996</v>
      </c>
      <c r="K57" t="s">
        <v>65</v>
      </c>
      <c r="L57" t="b">
        <f t="shared" si="1"/>
        <v>1</v>
      </c>
      <c r="M57" t="s">
        <v>65</v>
      </c>
      <c r="N57" t="s">
        <v>107</v>
      </c>
      <c r="Q57" t="s">
        <v>107</v>
      </c>
      <c r="R57">
        <v>2003</v>
      </c>
      <c r="S57">
        <f t="shared" si="2"/>
        <v>-1.1181360876486741</v>
      </c>
      <c r="T57">
        <f t="shared" si="3"/>
        <v>2008.78125</v>
      </c>
      <c r="U57">
        <f t="shared" si="4"/>
        <v>5.1704350336794676</v>
      </c>
      <c r="V57">
        <v>34.156593000000001</v>
      </c>
      <c r="W57">
        <f t="shared" si="5"/>
        <v>-1.2102997949225207</v>
      </c>
      <c r="X57">
        <f t="shared" si="6"/>
        <v>34.913478291666706</v>
      </c>
      <c r="Y57">
        <f t="shared" si="7"/>
        <v>0.6253700899909338</v>
      </c>
      <c r="Z57">
        <v>-79.270269999999996</v>
      </c>
      <c r="AA57">
        <f t="shared" si="8"/>
        <v>0.28508470460660368</v>
      </c>
      <c r="AB57">
        <f t="shared" si="9"/>
        <v>-80.101389906250063</v>
      </c>
      <c r="AC57">
        <f t="shared" si="10"/>
        <v>2.9153437305482655</v>
      </c>
      <c r="AE57" t="s">
        <v>107</v>
      </c>
    </row>
    <row r="58" spans="3:31" x14ac:dyDescent="0.25">
      <c r="C58" t="s">
        <v>66</v>
      </c>
      <c r="D58" t="s">
        <v>4</v>
      </c>
      <c r="E58">
        <v>2003</v>
      </c>
      <c r="F58" t="str">
        <f t="shared" si="0"/>
        <v>Florence_2003</v>
      </c>
      <c r="G58" t="s">
        <v>4</v>
      </c>
      <c r="H58">
        <v>2003</v>
      </c>
      <c r="I58">
        <v>34.145811999999999</v>
      </c>
      <c r="J58">
        <v>-79.865313</v>
      </c>
      <c r="K58" t="s">
        <v>66</v>
      </c>
      <c r="L58" t="b">
        <f t="shared" si="1"/>
        <v>1</v>
      </c>
      <c r="M58" t="s">
        <v>66</v>
      </c>
      <c r="N58" t="s">
        <v>118</v>
      </c>
      <c r="Q58" t="s">
        <v>118</v>
      </c>
      <c r="R58">
        <v>2003</v>
      </c>
      <c r="S58">
        <f t="shared" si="2"/>
        <v>-1.1181360876486741</v>
      </c>
      <c r="T58">
        <f t="shared" si="3"/>
        <v>2008.78125</v>
      </c>
      <c r="U58">
        <f t="shared" si="4"/>
        <v>5.1704350336794676</v>
      </c>
      <c r="V58">
        <v>34.145811999999999</v>
      </c>
      <c r="W58">
        <f t="shared" si="5"/>
        <v>-1.2275391867203564</v>
      </c>
      <c r="X58">
        <f t="shared" si="6"/>
        <v>34.913478291666706</v>
      </c>
      <c r="Y58">
        <f t="shared" si="7"/>
        <v>0.6253700899909338</v>
      </c>
      <c r="Z58">
        <v>-79.865313</v>
      </c>
      <c r="AA58">
        <f t="shared" si="8"/>
        <v>8.0977383138853817E-2</v>
      </c>
      <c r="AB58">
        <f t="shared" si="9"/>
        <v>-80.101389906250063</v>
      </c>
      <c r="AC58">
        <f t="shared" si="10"/>
        <v>2.9153437305482655</v>
      </c>
      <c r="AE58" t="s">
        <v>118</v>
      </c>
    </row>
    <row r="59" spans="3:31" x14ac:dyDescent="0.25">
      <c r="C59" t="s">
        <v>67</v>
      </c>
      <c r="D59" t="s">
        <v>7</v>
      </c>
      <c r="E59">
        <v>2003</v>
      </c>
      <c r="F59" t="str">
        <f t="shared" si="0"/>
        <v>DuplinWest_2003</v>
      </c>
      <c r="G59" t="s">
        <v>7</v>
      </c>
      <c r="H59">
        <v>2003</v>
      </c>
      <c r="I59">
        <v>34.983161000000003</v>
      </c>
      <c r="J59">
        <v>-78.039309000000003</v>
      </c>
      <c r="K59" t="s">
        <v>67</v>
      </c>
      <c r="L59" t="b">
        <f t="shared" si="1"/>
        <v>1</v>
      </c>
      <c r="M59" t="s">
        <v>67</v>
      </c>
      <c r="N59" t="s">
        <v>117</v>
      </c>
      <c r="Q59" t="s">
        <v>117</v>
      </c>
      <c r="R59">
        <v>2003</v>
      </c>
      <c r="S59">
        <f t="shared" si="2"/>
        <v>-1.1181360876486741</v>
      </c>
      <c r="T59">
        <f t="shared" si="3"/>
        <v>2008.78125</v>
      </c>
      <c r="U59">
        <f t="shared" si="4"/>
        <v>5.1704350336794676</v>
      </c>
      <c r="V59">
        <v>34.983161000000003</v>
      </c>
      <c r="W59">
        <f t="shared" si="5"/>
        <v>0.1114263528885855</v>
      </c>
      <c r="X59">
        <f t="shared" si="6"/>
        <v>34.913478291666706</v>
      </c>
      <c r="Y59">
        <f t="shared" si="7"/>
        <v>0.6253700899909338</v>
      </c>
      <c r="Z59">
        <v>-78.039309000000003</v>
      </c>
      <c r="AA59">
        <f t="shared" si="8"/>
        <v>0.7073199927139503</v>
      </c>
      <c r="AB59">
        <f t="shared" si="9"/>
        <v>-80.101389906250063</v>
      </c>
      <c r="AC59">
        <f t="shared" si="10"/>
        <v>2.9153437305482655</v>
      </c>
      <c r="AE59" t="s">
        <v>117</v>
      </c>
    </row>
    <row r="60" spans="3:31" x14ac:dyDescent="0.25">
      <c r="C60" t="s">
        <v>68</v>
      </c>
      <c r="D60" t="s">
        <v>4</v>
      </c>
      <c r="E60">
        <v>2003</v>
      </c>
      <c r="F60" t="str">
        <f t="shared" si="0"/>
        <v>Florence_2003</v>
      </c>
      <c r="G60" t="s">
        <v>4</v>
      </c>
      <c r="H60">
        <v>2003</v>
      </c>
      <c r="I60">
        <v>34.145811999999999</v>
      </c>
      <c r="J60">
        <v>-79.865313</v>
      </c>
      <c r="K60" t="s">
        <v>68</v>
      </c>
      <c r="L60" t="b">
        <f t="shared" si="1"/>
        <v>1</v>
      </c>
      <c r="M60" t="s">
        <v>68</v>
      </c>
      <c r="N60" t="s">
        <v>118</v>
      </c>
      <c r="Q60" t="s">
        <v>118</v>
      </c>
      <c r="R60">
        <v>2003</v>
      </c>
      <c r="S60">
        <f t="shared" si="2"/>
        <v>-1.1181360876486741</v>
      </c>
      <c r="T60">
        <f t="shared" si="3"/>
        <v>2008.78125</v>
      </c>
      <c r="U60">
        <f t="shared" si="4"/>
        <v>5.1704350336794676</v>
      </c>
      <c r="V60">
        <v>34.145811999999999</v>
      </c>
      <c r="W60">
        <f t="shared" si="5"/>
        <v>-1.2275391867203564</v>
      </c>
      <c r="X60">
        <f t="shared" si="6"/>
        <v>34.913478291666706</v>
      </c>
      <c r="Y60">
        <f t="shared" si="7"/>
        <v>0.6253700899909338</v>
      </c>
      <c r="Z60">
        <v>-79.865313</v>
      </c>
      <c r="AA60">
        <f t="shared" si="8"/>
        <v>8.0977383138853817E-2</v>
      </c>
      <c r="AB60">
        <f t="shared" si="9"/>
        <v>-80.101389906250063</v>
      </c>
      <c r="AC60">
        <f t="shared" si="10"/>
        <v>2.9153437305482655</v>
      </c>
      <c r="AE60" t="s">
        <v>118</v>
      </c>
    </row>
    <row r="61" spans="3:31" x14ac:dyDescent="0.25">
      <c r="C61" t="s">
        <v>69</v>
      </c>
      <c r="D61" t="s">
        <v>4</v>
      </c>
      <c r="E61">
        <v>2003</v>
      </c>
      <c r="F61" t="str">
        <f t="shared" si="0"/>
        <v>Florence_2003</v>
      </c>
      <c r="G61" t="s">
        <v>4</v>
      </c>
      <c r="H61">
        <v>2003</v>
      </c>
      <c r="I61">
        <v>34.145811999999999</v>
      </c>
      <c r="J61">
        <v>-79.865313</v>
      </c>
      <c r="K61" t="s">
        <v>69</v>
      </c>
      <c r="L61" t="b">
        <f t="shared" si="1"/>
        <v>1</v>
      </c>
      <c r="M61" t="s">
        <v>69</v>
      </c>
      <c r="N61" t="s">
        <v>118</v>
      </c>
      <c r="Q61" t="s">
        <v>118</v>
      </c>
      <c r="R61">
        <v>2003</v>
      </c>
      <c r="S61">
        <f t="shared" si="2"/>
        <v>-1.1181360876486741</v>
      </c>
      <c r="T61">
        <f t="shared" si="3"/>
        <v>2008.78125</v>
      </c>
      <c r="U61">
        <f t="shared" si="4"/>
        <v>5.1704350336794676</v>
      </c>
      <c r="V61">
        <v>34.145811999999999</v>
      </c>
      <c r="W61">
        <f t="shared" si="5"/>
        <v>-1.2275391867203564</v>
      </c>
      <c r="X61">
        <f t="shared" si="6"/>
        <v>34.913478291666706</v>
      </c>
      <c r="Y61">
        <f t="shared" si="7"/>
        <v>0.6253700899909338</v>
      </c>
      <c r="Z61">
        <v>-79.865313</v>
      </c>
      <c r="AA61">
        <f t="shared" si="8"/>
        <v>8.0977383138853817E-2</v>
      </c>
      <c r="AB61">
        <f t="shared" si="9"/>
        <v>-80.101389906250063</v>
      </c>
      <c r="AC61">
        <f t="shared" si="10"/>
        <v>2.9153437305482655</v>
      </c>
      <c r="AE61" t="s">
        <v>118</v>
      </c>
    </row>
    <row r="62" spans="3:31" x14ac:dyDescent="0.25">
      <c r="C62" t="s">
        <v>70</v>
      </c>
      <c r="D62" t="s">
        <v>4</v>
      </c>
      <c r="E62">
        <v>2012</v>
      </c>
      <c r="F62" t="str">
        <f t="shared" si="0"/>
        <v>Florence_2012</v>
      </c>
      <c r="G62" t="s">
        <v>4</v>
      </c>
      <c r="H62">
        <v>2012</v>
      </c>
      <c r="I62">
        <v>34.145811999999999</v>
      </c>
      <c r="J62">
        <v>-79.865313</v>
      </c>
      <c r="K62" t="s">
        <v>70</v>
      </c>
      <c r="L62" t="b">
        <f t="shared" si="1"/>
        <v>1</v>
      </c>
      <c r="M62" t="s">
        <v>70</v>
      </c>
      <c r="N62" t="s">
        <v>108</v>
      </c>
      <c r="Q62" t="s">
        <v>108</v>
      </c>
      <c r="R62">
        <v>2012</v>
      </c>
      <c r="S62">
        <f t="shared" si="2"/>
        <v>0.62252982177196448</v>
      </c>
      <c r="T62">
        <f t="shared" si="3"/>
        <v>2008.78125</v>
      </c>
      <c r="U62">
        <f t="shared" si="4"/>
        <v>5.1704350336794676</v>
      </c>
      <c r="V62">
        <v>34.145811999999999</v>
      </c>
      <c r="W62">
        <f t="shared" si="5"/>
        <v>-1.2275391867203564</v>
      </c>
      <c r="X62">
        <f t="shared" si="6"/>
        <v>34.913478291666706</v>
      </c>
      <c r="Y62">
        <f t="shared" si="7"/>
        <v>0.6253700899909338</v>
      </c>
      <c r="Z62">
        <v>-79.865313</v>
      </c>
      <c r="AA62">
        <f t="shared" si="8"/>
        <v>8.0977383138853817E-2</v>
      </c>
      <c r="AB62">
        <f t="shared" si="9"/>
        <v>-80.101389906250063</v>
      </c>
      <c r="AC62">
        <f t="shared" si="10"/>
        <v>2.9153437305482655</v>
      </c>
      <c r="AE62" t="s">
        <v>108</v>
      </c>
    </row>
    <row r="63" spans="3:31" x14ac:dyDescent="0.25">
      <c r="C63" t="s">
        <v>71</v>
      </c>
      <c r="D63" t="s">
        <v>3</v>
      </c>
      <c r="E63">
        <v>2003</v>
      </c>
      <c r="F63" t="str">
        <f t="shared" si="0"/>
        <v>Marion2_2003</v>
      </c>
      <c r="G63" t="s">
        <v>3</v>
      </c>
      <c r="H63">
        <v>2003</v>
      </c>
      <c r="I63">
        <v>34.156593000000001</v>
      </c>
      <c r="J63">
        <v>-79.270269999999996</v>
      </c>
      <c r="K63" t="s">
        <v>71</v>
      </c>
      <c r="L63" t="b">
        <f t="shared" si="1"/>
        <v>1</v>
      </c>
      <c r="M63" t="s">
        <v>71</v>
      </c>
      <c r="N63" t="s">
        <v>107</v>
      </c>
      <c r="Q63" t="s">
        <v>107</v>
      </c>
      <c r="R63">
        <v>2003</v>
      </c>
      <c r="S63">
        <f t="shared" si="2"/>
        <v>-1.1181360876486741</v>
      </c>
      <c r="T63">
        <f t="shared" si="3"/>
        <v>2008.78125</v>
      </c>
      <c r="U63">
        <f t="shared" si="4"/>
        <v>5.1704350336794676</v>
      </c>
      <c r="V63">
        <v>34.156593000000001</v>
      </c>
      <c r="W63">
        <f t="shared" si="5"/>
        <v>-1.2102997949225207</v>
      </c>
      <c r="X63">
        <f t="shared" si="6"/>
        <v>34.913478291666706</v>
      </c>
      <c r="Y63">
        <f t="shared" si="7"/>
        <v>0.6253700899909338</v>
      </c>
      <c r="Z63">
        <v>-79.270269999999996</v>
      </c>
      <c r="AA63">
        <f t="shared" si="8"/>
        <v>0.28508470460660368</v>
      </c>
      <c r="AB63">
        <f t="shared" si="9"/>
        <v>-80.101389906250063</v>
      </c>
      <c r="AC63">
        <f t="shared" si="10"/>
        <v>2.9153437305482655</v>
      </c>
      <c r="AE63" t="s">
        <v>107</v>
      </c>
    </row>
    <row r="64" spans="3:31" x14ac:dyDescent="0.25">
      <c r="C64" t="s">
        <v>72</v>
      </c>
      <c r="D64" t="s">
        <v>1</v>
      </c>
      <c r="E64">
        <v>2012</v>
      </c>
      <c r="F64" t="str">
        <f t="shared" si="0"/>
        <v>McKinnon_2012</v>
      </c>
      <c r="G64" t="s">
        <v>1</v>
      </c>
      <c r="H64">
        <v>2012</v>
      </c>
      <c r="I64">
        <v>34.508192999999999</v>
      </c>
      <c r="J64">
        <v>-78.70899</v>
      </c>
      <c r="K64" t="s">
        <v>72</v>
      </c>
      <c r="L64" t="b">
        <f t="shared" si="1"/>
        <v>1</v>
      </c>
      <c r="M64" t="s">
        <v>72</v>
      </c>
      <c r="N64" t="s">
        <v>111</v>
      </c>
      <c r="Q64" t="s">
        <v>111</v>
      </c>
      <c r="R64">
        <v>2012</v>
      </c>
      <c r="S64">
        <f t="shared" si="2"/>
        <v>0.62252982177196448</v>
      </c>
      <c r="T64">
        <f t="shared" si="3"/>
        <v>2008.78125</v>
      </c>
      <c r="U64">
        <f t="shared" si="4"/>
        <v>5.1704350336794676</v>
      </c>
      <c r="V64">
        <v>34.508192999999999</v>
      </c>
      <c r="W64">
        <f t="shared" si="5"/>
        <v>-0.64807271430679292</v>
      </c>
      <c r="X64">
        <f t="shared" si="6"/>
        <v>34.913478291666706</v>
      </c>
      <c r="Y64">
        <f t="shared" si="7"/>
        <v>0.6253700899909338</v>
      </c>
      <c r="Z64">
        <v>-78.70899</v>
      </c>
      <c r="AA64">
        <f t="shared" si="8"/>
        <v>0.47761088740921992</v>
      </c>
      <c r="AB64">
        <f t="shared" si="9"/>
        <v>-80.101389906250063</v>
      </c>
      <c r="AC64">
        <f t="shared" si="10"/>
        <v>2.9153437305482655</v>
      </c>
      <c r="AE64" t="s">
        <v>111</v>
      </c>
    </row>
    <row r="65" spans="3:31" x14ac:dyDescent="0.25">
      <c r="C65" t="s">
        <v>73</v>
      </c>
      <c r="D65" t="s">
        <v>2</v>
      </c>
      <c r="E65">
        <v>2003</v>
      </c>
      <c r="F65" t="str">
        <f t="shared" si="0"/>
        <v>HareRoad_2003</v>
      </c>
      <c r="G65" t="s">
        <v>2</v>
      </c>
      <c r="H65">
        <v>2003</v>
      </c>
      <c r="I65">
        <v>35.424762999999999</v>
      </c>
      <c r="J65">
        <v>-77.917120999999995</v>
      </c>
      <c r="K65" t="s">
        <v>73</v>
      </c>
      <c r="L65" t="b">
        <f t="shared" si="1"/>
        <v>1</v>
      </c>
      <c r="M65" t="s">
        <v>73</v>
      </c>
      <c r="N65" t="s">
        <v>106</v>
      </c>
      <c r="Q65" t="s">
        <v>106</v>
      </c>
      <c r="R65">
        <v>2003</v>
      </c>
      <c r="S65">
        <f t="shared" si="2"/>
        <v>-1.1181360876486741</v>
      </c>
      <c r="T65">
        <f t="shared" si="3"/>
        <v>2008.78125</v>
      </c>
      <c r="U65">
        <f t="shared" si="4"/>
        <v>5.1704350336794676</v>
      </c>
      <c r="V65">
        <v>35.424762999999999</v>
      </c>
      <c r="W65">
        <f t="shared" si="5"/>
        <v>0.81757141333814765</v>
      </c>
      <c r="X65">
        <f t="shared" si="6"/>
        <v>34.913478291666706</v>
      </c>
      <c r="Y65">
        <f t="shared" si="7"/>
        <v>0.6253700899909338</v>
      </c>
      <c r="Z65">
        <v>-77.917120999999995</v>
      </c>
      <c r="AA65">
        <f t="shared" si="8"/>
        <v>0.74923203166828301</v>
      </c>
      <c r="AB65">
        <f t="shared" si="9"/>
        <v>-80.101389906250063</v>
      </c>
      <c r="AC65">
        <f t="shared" si="10"/>
        <v>2.9153437305482655</v>
      </c>
      <c r="AE65" t="s">
        <v>106</v>
      </c>
    </row>
    <row r="66" spans="3:31" x14ac:dyDescent="0.25">
      <c r="C66" t="s">
        <v>74</v>
      </c>
      <c r="D66" t="s">
        <v>7</v>
      </c>
      <c r="E66">
        <v>2012</v>
      </c>
      <c r="F66" t="str">
        <f t="shared" si="0"/>
        <v>DuplinWest_2012</v>
      </c>
      <c r="G66" t="s">
        <v>7</v>
      </c>
      <c r="H66">
        <v>2012</v>
      </c>
      <c r="I66">
        <v>34.983161000000003</v>
      </c>
      <c r="J66">
        <v>-78.039309000000003</v>
      </c>
      <c r="K66" t="s">
        <v>74</v>
      </c>
      <c r="L66" t="b">
        <f t="shared" si="1"/>
        <v>1</v>
      </c>
      <c r="M66" t="s">
        <v>74</v>
      </c>
      <c r="N66" t="s">
        <v>115</v>
      </c>
      <c r="Q66" t="s">
        <v>115</v>
      </c>
      <c r="R66">
        <v>2012</v>
      </c>
      <c r="S66">
        <f t="shared" si="2"/>
        <v>0.62252982177196448</v>
      </c>
      <c r="T66">
        <f t="shared" si="3"/>
        <v>2008.78125</v>
      </c>
      <c r="U66">
        <f t="shared" si="4"/>
        <v>5.1704350336794676</v>
      </c>
      <c r="V66">
        <v>34.983161000000003</v>
      </c>
      <c r="W66">
        <f t="shared" si="5"/>
        <v>0.1114263528885855</v>
      </c>
      <c r="X66">
        <f t="shared" si="6"/>
        <v>34.913478291666706</v>
      </c>
      <c r="Y66">
        <f t="shared" si="7"/>
        <v>0.6253700899909338</v>
      </c>
      <c r="Z66">
        <v>-78.039309000000003</v>
      </c>
      <c r="AA66">
        <f t="shared" si="8"/>
        <v>0.7073199927139503</v>
      </c>
      <c r="AB66">
        <f t="shared" si="9"/>
        <v>-80.101389906250063</v>
      </c>
      <c r="AC66">
        <f t="shared" si="10"/>
        <v>2.9153437305482655</v>
      </c>
      <c r="AE66" t="s">
        <v>115</v>
      </c>
    </row>
    <row r="67" spans="3:31" x14ac:dyDescent="0.25">
      <c r="C67" t="s">
        <v>75</v>
      </c>
      <c r="D67" t="s">
        <v>1</v>
      </c>
      <c r="E67">
        <v>2003</v>
      </c>
      <c r="F67" t="str">
        <f t="shared" ref="F67:F97" si="12">CONCATENATE(D67,"_",E67)</f>
        <v>McKinnon_2003</v>
      </c>
      <c r="G67" t="s">
        <v>1</v>
      </c>
      <c r="H67">
        <v>2003</v>
      </c>
      <c r="I67">
        <v>34.508192999999999</v>
      </c>
      <c r="J67">
        <v>-78.70899</v>
      </c>
      <c r="K67" t="s">
        <v>75</v>
      </c>
      <c r="L67" t="b">
        <f t="shared" ref="L67:L97" si="13">M67=K67</f>
        <v>1</v>
      </c>
      <c r="M67" t="s">
        <v>75</v>
      </c>
      <c r="N67" t="s">
        <v>105</v>
      </c>
      <c r="Q67" t="s">
        <v>105</v>
      </c>
      <c r="R67">
        <v>2003</v>
      </c>
      <c r="S67">
        <f t="shared" ref="S67:S97" si="14">(R67-T67)/U67</f>
        <v>-1.1181360876486741</v>
      </c>
      <c r="T67">
        <f t="shared" ref="T67:T97" si="15">AVERAGE(R:R)</f>
        <v>2008.78125</v>
      </c>
      <c r="U67">
        <f t="shared" ref="U67:U97" si="16">_xlfn.STDEV.P(R:R)</f>
        <v>5.1704350336794676</v>
      </c>
      <c r="V67">
        <v>34.508192999999999</v>
      </c>
      <c r="W67">
        <f t="shared" ref="W67:W97" si="17">(V67-X67)/Y67</f>
        <v>-0.64807271430679292</v>
      </c>
      <c r="X67">
        <f t="shared" ref="X67:X97" si="18">AVERAGE(V:V)</f>
        <v>34.913478291666706</v>
      </c>
      <c r="Y67">
        <f t="shared" ref="Y67:Y97" si="19">_xlfn.STDEV.P(V:V)</f>
        <v>0.6253700899909338</v>
      </c>
      <c r="Z67">
        <v>-78.70899</v>
      </c>
      <c r="AA67">
        <f t="shared" ref="AA67:AA97" si="20">(Z67-AB67)/AC67</f>
        <v>0.47761088740921992</v>
      </c>
      <c r="AB67">
        <f t="shared" ref="AB67:AB97" si="21">AVERAGE(Z:Z)</f>
        <v>-80.101389906250063</v>
      </c>
      <c r="AC67">
        <f t="shared" ref="AC67:AC97" si="22">_xlfn.STDEV.P(Z:Z)</f>
        <v>2.9153437305482655</v>
      </c>
      <c r="AE67" t="s">
        <v>105</v>
      </c>
    </row>
    <row r="68" spans="3:31" x14ac:dyDescent="0.25">
      <c r="C68" t="s">
        <v>76</v>
      </c>
      <c r="D68" t="s">
        <v>7</v>
      </c>
      <c r="E68">
        <v>2003</v>
      </c>
      <c r="F68" t="str">
        <f t="shared" si="12"/>
        <v>DuplinWest_2003</v>
      </c>
      <c r="G68" t="s">
        <v>7</v>
      </c>
      <c r="H68">
        <v>2003</v>
      </c>
      <c r="I68">
        <v>34.983161000000003</v>
      </c>
      <c r="J68">
        <v>-78.039309000000003</v>
      </c>
      <c r="K68" t="s">
        <v>76</v>
      </c>
      <c r="L68" t="b">
        <f t="shared" si="13"/>
        <v>1</v>
      </c>
      <c r="M68" t="s">
        <v>76</v>
      </c>
      <c r="N68" t="s">
        <v>117</v>
      </c>
      <c r="Q68" t="s">
        <v>117</v>
      </c>
      <c r="R68">
        <v>2003</v>
      </c>
      <c r="S68">
        <f t="shared" si="14"/>
        <v>-1.1181360876486741</v>
      </c>
      <c r="T68">
        <f t="shared" si="15"/>
        <v>2008.78125</v>
      </c>
      <c r="U68">
        <f t="shared" si="16"/>
        <v>5.1704350336794676</v>
      </c>
      <c r="V68">
        <v>34.983161000000003</v>
      </c>
      <c r="W68">
        <f t="shared" si="17"/>
        <v>0.1114263528885855</v>
      </c>
      <c r="X68">
        <f t="shared" si="18"/>
        <v>34.913478291666706</v>
      </c>
      <c r="Y68">
        <f t="shared" si="19"/>
        <v>0.6253700899909338</v>
      </c>
      <c r="Z68">
        <v>-78.039309000000003</v>
      </c>
      <c r="AA68">
        <f t="shared" si="20"/>
        <v>0.7073199927139503</v>
      </c>
      <c r="AB68">
        <f t="shared" si="21"/>
        <v>-80.101389906250063</v>
      </c>
      <c r="AC68">
        <f t="shared" si="22"/>
        <v>2.9153437305482655</v>
      </c>
      <c r="AE68" t="s">
        <v>117</v>
      </c>
    </row>
    <row r="69" spans="3:31" x14ac:dyDescent="0.25">
      <c r="C69" t="s">
        <v>77</v>
      </c>
      <c r="D69" t="s">
        <v>3</v>
      </c>
      <c r="E69">
        <v>2012</v>
      </c>
      <c r="F69" t="str">
        <f t="shared" si="12"/>
        <v>Marion2_2012</v>
      </c>
      <c r="G69" t="s">
        <v>3</v>
      </c>
      <c r="H69">
        <v>2012</v>
      </c>
      <c r="I69">
        <v>34.156593000000001</v>
      </c>
      <c r="J69">
        <v>-79.270269999999996</v>
      </c>
      <c r="K69" t="s">
        <v>77</v>
      </c>
      <c r="L69" t="b">
        <f t="shared" si="13"/>
        <v>1</v>
      </c>
      <c r="M69" t="s">
        <v>77</v>
      </c>
      <c r="N69" t="s">
        <v>116</v>
      </c>
      <c r="Q69" t="s">
        <v>116</v>
      </c>
      <c r="R69">
        <v>2012</v>
      </c>
      <c r="S69">
        <f t="shared" si="14"/>
        <v>0.62252982177196448</v>
      </c>
      <c r="T69">
        <f t="shared" si="15"/>
        <v>2008.78125</v>
      </c>
      <c r="U69">
        <f t="shared" si="16"/>
        <v>5.1704350336794676</v>
      </c>
      <c r="V69">
        <v>34.156593000000001</v>
      </c>
      <c r="W69">
        <f t="shared" si="17"/>
        <v>-1.2102997949225207</v>
      </c>
      <c r="X69">
        <f t="shared" si="18"/>
        <v>34.913478291666706</v>
      </c>
      <c r="Y69">
        <f t="shared" si="19"/>
        <v>0.6253700899909338</v>
      </c>
      <c r="Z69">
        <v>-79.270269999999996</v>
      </c>
      <c r="AA69">
        <f t="shared" si="20"/>
        <v>0.28508470460660368</v>
      </c>
      <c r="AB69">
        <f t="shared" si="21"/>
        <v>-80.101389906250063</v>
      </c>
      <c r="AC69">
        <f t="shared" si="22"/>
        <v>2.9153437305482655</v>
      </c>
      <c r="AE69" t="s">
        <v>116</v>
      </c>
    </row>
    <row r="70" spans="3:31" x14ac:dyDescent="0.25">
      <c r="C70" t="s">
        <v>78</v>
      </c>
      <c r="D70" t="s">
        <v>7</v>
      </c>
      <c r="E70">
        <v>2012</v>
      </c>
      <c r="F70" t="str">
        <f t="shared" si="12"/>
        <v>DuplinWest_2012</v>
      </c>
      <c r="G70" t="s">
        <v>7</v>
      </c>
      <c r="H70">
        <v>2012</v>
      </c>
      <c r="I70">
        <v>34.983161000000003</v>
      </c>
      <c r="J70">
        <v>-78.039309000000003</v>
      </c>
      <c r="K70" t="s">
        <v>78</v>
      </c>
      <c r="L70" t="b">
        <f t="shared" si="13"/>
        <v>1</v>
      </c>
      <c r="M70" t="s">
        <v>78</v>
      </c>
      <c r="N70" t="s">
        <v>115</v>
      </c>
      <c r="Q70" t="s">
        <v>115</v>
      </c>
      <c r="R70">
        <v>2012</v>
      </c>
      <c r="S70">
        <f t="shared" si="14"/>
        <v>0.62252982177196448</v>
      </c>
      <c r="T70">
        <f t="shared" si="15"/>
        <v>2008.78125</v>
      </c>
      <c r="U70">
        <f t="shared" si="16"/>
        <v>5.1704350336794676</v>
      </c>
      <c r="V70">
        <v>34.983161000000003</v>
      </c>
      <c r="W70">
        <f t="shared" si="17"/>
        <v>0.1114263528885855</v>
      </c>
      <c r="X70">
        <f t="shared" si="18"/>
        <v>34.913478291666706</v>
      </c>
      <c r="Y70">
        <f t="shared" si="19"/>
        <v>0.6253700899909338</v>
      </c>
      <c r="Z70">
        <v>-78.039309000000003</v>
      </c>
      <c r="AA70">
        <f t="shared" si="20"/>
        <v>0.7073199927139503</v>
      </c>
      <c r="AB70">
        <f t="shared" si="21"/>
        <v>-80.101389906250063</v>
      </c>
      <c r="AC70">
        <f t="shared" si="22"/>
        <v>2.9153437305482655</v>
      </c>
      <c r="AE70" t="s">
        <v>115</v>
      </c>
    </row>
    <row r="71" spans="3:31" x14ac:dyDescent="0.25">
      <c r="C71" t="s">
        <v>79</v>
      </c>
      <c r="D71" t="s">
        <v>4</v>
      </c>
      <c r="E71">
        <v>2003</v>
      </c>
      <c r="F71" t="str">
        <f t="shared" si="12"/>
        <v>Florence_2003</v>
      </c>
      <c r="G71" t="s">
        <v>4</v>
      </c>
      <c r="H71">
        <v>2003</v>
      </c>
      <c r="I71">
        <v>34.145811999999999</v>
      </c>
      <c r="J71">
        <v>-79.865313</v>
      </c>
      <c r="K71" t="s">
        <v>79</v>
      </c>
      <c r="L71" t="b">
        <f t="shared" si="13"/>
        <v>1</v>
      </c>
      <c r="M71" t="s">
        <v>79</v>
      </c>
      <c r="N71" t="s">
        <v>118</v>
      </c>
      <c r="Q71" t="s">
        <v>118</v>
      </c>
      <c r="R71">
        <v>2003</v>
      </c>
      <c r="S71">
        <f t="shared" si="14"/>
        <v>-1.1181360876486741</v>
      </c>
      <c r="T71">
        <f t="shared" si="15"/>
        <v>2008.78125</v>
      </c>
      <c r="U71">
        <f t="shared" si="16"/>
        <v>5.1704350336794676</v>
      </c>
      <c r="V71">
        <v>34.145811999999999</v>
      </c>
      <c r="W71">
        <f t="shared" si="17"/>
        <v>-1.2275391867203564</v>
      </c>
      <c r="X71">
        <f t="shared" si="18"/>
        <v>34.913478291666706</v>
      </c>
      <c r="Y71">
        <f t="shared" si="19"/>
        <v>0.6253700899909338</v>
      </c>
      <c r="Z71">
        <v>-79.865313</v>
      </c>
      <c r="AA71">
        <f t="shared" si="20"/>
        <v>8.0977383138853817E-2</v>
      </c>
      <c r="AB71">
        <f t="shared" si="21"/>
        <v>-80.101389906250063</v>
      </c>
      <c r="AC71">
        <f t="shared" si="22"/>
        <v>2.9153437305482655</v>
      </c>
      <c r="AE71" t="s">
        <v>118</v>
      </c>
    </row>
    <row r="72" spans="3:31" x14ac:dyDescent="0.25">
      <c r="C72" t="s">
        <v>80</v>
      </c>
      <c r="D72" t="s">
        <v>2</v>
      </c>
      <c r="E72">
        <v>2003</v>
      </c>
      <c r="F72" t="str">
        <f t="shared" si="12"/>
        <v>HareRoad_2003</v>
      </c>
      <c r="G72" t="s">
        <v>2</v>
      </c>
      <c r="H72">
        <v>2003</v>
      </c>
      <c r="I72">
        <v>35.424762999999999</v>
      </c>
      <c r="J72">
        <v>-77.917120999999995</v>
      </c>
      <c r="K72" t="s">
        <v>80</v>
      </c>
      <c r="L72" t="b">
        <f t="shared" si="13"/>
        <v>1</v>
      </c>
      <c r="M72" t="s">
        <v>80</v>
      </c>
      <c r="N72" t="s">
        <v>106</v>
      </c>
      <c r="Q72" t="s">
        <v>106</v>
      </c>
      <c r="R72">
        <v>2003</v>
      </c>
      <c r="S72">
        <f t="shared" si="14"/>
        <v>-1.1181360876486741</v>
      </c>
      <c r="T72">
        <f t="shared" si="15"/>
        <v>2008.78125</v>
      </c>
      <c r="U72">
        <f t="shared" si="16"/>
        <v>5.1704350336794676</v>
      </c>
      <c r="V72">
        <v>35.424762999999999</v>
      </c>
      <c r="W72">
        <f t="shared" si="17"/>
        <v>0.81757141333814765</v>
      </c>
      <c r="X72">
        <f t="shared" si="18"/>
        <v>34.913478291666706</v>
      </c>
      <c r="Y72">
        <f t="shared" si="19"/>
        <v>0.6253700899909338</v>
      </c>
      <c r="Z72">
        <v>-77.917120999999995</v>
      </c>
      <c r="AA72">
        <f t="shared" si="20"/>
        <v>0.74923203166828301</v>
      </c>
      <c r="AB72">
        <f t="shared" si="21"/>
        <v>-80.101389906250063</v>
      </c>
      <c r="AC72">
        <f t="shared" si="22"/>
        <v>2.9153437305482655</v>
      </c>
      <c r="AE72" t="s">
        <v>106</v>
      </c>
    </row>
    <row r="73" spans="3:31" x14ac:dyDescent="0.25">
      <c r="C73" t="s">
        <v>81</v>
      </c>
      <c r="D73" t="s">
        <v>7</v>
      </c>
      <c r="E73">
        <v>2012</v>
      </c>
      <c r="F73" t="str">
        <f t="shared" si="12"/>
        <v>DuplinWest_2012</v>
      </c>
      <c r="G73" t="s">
        <v>7</v>
      </c>
      <c r="H73">
        <v>2012</v>
      </c>
      <c r="I73">
        <v>34.983161000000003</v>
      </c>
      <c r="J73">
        <v>-78.039309000000003</v>
      </c>
      <c r="K73" t="s">
        <v>81</v>
      </c>
      <c r="L73" t="b">
        <f t="shared" si="13"/>
        <v>1</v>
      </c>
      <c r="M73" t="s">
        <v>81</v>
      </c>
      <c r="N73" t="s">
        <v>115</v>
      </c>
      <c r="Q73" t="s">
        <v>115</v>
      </c>
      <c r="R73">
        <v>2012</v>
      </c>
      <c r="S73">
        <f t="shared" si="14"/>
        <v>0.62252982177196448</v>
      </c>
      <c r="T73">
        <f t="shared" si="15"/>
        <v>2008.78125</v>
      </c>
      <c r="U73">
        <f t="shared" si="16"/>
        <v>5.1704350336794676</v>
      </c>
      <c r="V73">
        <v>34.983161000000003</v>
      </c>
      <c r="W73">
        <f t="shared" si="17"/>
        <v>0.1114263528885855</v>
      </c>
      <c r="X73">
        <f t="shared" si="18"/>
        <v>34.913478291666706</v>
      </c>
      <c r="Y73">
        <f t="shared" si="19"/>
        <v>0.6253700899909338</v>
      </c>
      <c r="Z73">
        <v>-78.039309000000003</v>
      </c>
      <c r="AA73">
        <f t="shared" si="20"/>
        <v>0.7073199927139503</v>
      </c>
      <c r="AB73">
        <f t="shared" si="21"/>
        <v>-80.101389906250063</v>
      </c>
      <c r="AC73">
        <f t="shared" si="22"/>
        <v>2.9153437305482655</v>
      </c>
      <c r="AE73" t="s">
        <v>115</v>
      </c>
    </row>
    <row r="74" spans="3:31" x14ac:dyDescent="0.25">
      <c r="C74" t="s">
        <v>82</v>
      </c>
      <c r="D74" t="s">
        <v>4</v>
      </c>
      <c r="E74">
        <v>2012</v>
      </c>
      <c r="F74" t="str">
        <f t="shared" si="12"/>
        <v>Florence_2012</v>
      </c>
      <c r="G74" t="s">
        <v>4</v>
      </c>
      <c r="H74">
        <v>2012</v>
      </c>
      <c r="I74">
        <v>34.145811999999999</v>
      </c>
      <c r="J74">
        <v>-79.865313</v>
      </c>
      <c r="K74" t="s">
        <v>82</v>
      </c>
      <c r="L74" t="b">
        <f t="shared" si="13"/>
        <v>1</v>
      </c>
      <c r="M74" t="s">
        <v>82</v>
      </c>
      <c r="N74" t="s">
        <v>108</v>
      </c>
      <c r="Q74" t="s">
        <v>108</v>
      </c>
      <c r="R74">
        <v>2012</v>
      </c>
      <c r="S74">
        <f t="shared" si="14"/>
        <v>0.62252982177196448</v>
      </c>
      <c r="T74">
        <f t="shared" si="15"/>
        <v>2008.78125</v>
      </c>
      <c r="U74">
        <f t="shared" si="16"/>
        <v>5.1704350336794676</v>
      </c>
      <c r="V74">
        <v>34.145811999999999</v>
      </c>
      <c r="W74">
        <f t="shared" si="17"/>
        <v>-1.2275391867203564</v>
      </c>
      <c r="X74">
        <f t="shared" si="18"/>
        <v>34.913478291666706</v>
      </c>
      <c r="Y74">
        <f t="shared" si="19"/>
        <v>0.6253700899909338</v>
      </c>
      <c r="Z74">
        <v>-79.865313</v>
      </c>
      <c r="AA74">
        <f t="shared" si="20"/>
        <v>8.0977383138853817E-2</v>
      </c>
      <c r="AB74">
        <f t="shared" si="21"/>
        <v>-80.101389906250063</v>
      </c>
      <c r="AC74">
        <f t="shared" si="22"/>
        <v>2.9153437305482655</v>
      </c>
      <c r="AE74" t="s">
        <v>108</v>
      </c>
    </row>
    <row r="75" spans="3:31" x14ac:dyDescent="0.25">
      <c r="C75" t="s">
        <v>83</v>
      </c>
      <c r="D75" t="s">
        <v>7</v>
      </c>
      <c r="E75">
        <v>2003</v>
      </c>
      <c r="F75" t="str">
        <f t="shared" si="12"/>
        <v>DuplinWest_2003</v>
      </c>
      <c r="G75" t="s">
        <v>7</v>
      </c>
      <c r="H75">
        <v>2003</v>
      </c>
      <c r="I75">
        <v>34.983161000000003</v>
      </c>
      <c r="J75">
        <v>-78.039309000000003</v>
      </c>
      <c r="K75" t="s">
        <v>83</v>
      </c>
      <c r="L75" t="b">
        <f t="shared" si="13"/>
        <v>1</v>
      </c>
      <c r="M75" t="s">
        <v>83</v>
      </c>
      <c r="N75" t="s">
        <v>117</v>
      </c>
      <c r="Q75" t="s">
        <v>117</v>
      </c>
      <c r="R75">
        <v>2003</v>
      </c>
      <c r="S75">
        <f t="shared" si="14"/>
        <v>-1.1181360876486741</v>
      </c>
      <c r="T75">
        <f t="shared" si="15"/>
        <v>2008.78125</v>
      </c>
      <c r="U75">
        <f t="shared" si="16"/>
        <v>5.1704350336794676</v>
      </c>
      <c r="V75">
        <v>34.983161000000003</v>
      </c>
      <c r="W75">
        <f t="shared" si="17"/>
        <v>0.1114263528885855</v>
      </c>
      <c r="X75">
        <f t="shared" si="18"/>
        <v>34.913478291666706</v>
      </c>
      <c r="Y75">
        <f t="shared" si="19"/>
        <v>0.6253700899909338</v>
      </c>
      <c r="Z75">
        <v>-78.039309000000003</v>
      </c>
      <c r="AA75">
        <f t="shared" si="20"/>
        <v>0.7073199927139503</v>
      </c>
      <c r="AB75">
        <f t="shared" si="21"/>
        <v>-80.101389906250063</v>
      </c>
      <c r="AC75">
        <f t="shared" si="22"/>
        <v>2.9153437305482655</v>
      </c>
      <c r="AE75" t="s">
        <v>117</v>
      </c>
    </row>
    <row r="76" spans="3:31" x14ac:dyDescent="0.25">
      <c r="C76" t="s">
        <v>84</v>
      </c>
      <c r="D76" t="s">
        <v>1</v>
      </c>
      <c r="E76">
        <v>2012</v>
      </c>
      <c r="F76" t="str">
        <f t="shared" si="12"/>
        <v>McKinnon_2012</v>
      </c>
      <c r="G76" t="s">
        <v>1</v>
      </c>
      <c r="H76">
        <v>2012</v>
      </c>
      <c r="I76">
        <v>34.508192999999999</v>
      </c>
      <c r="J76">
        <v>-78.70899</v>
      </c>
      <c r="K76" t="s">
        <v>84</v>
      </c>
      <c r="L76" t="b">
        <f t="shared" si="13"/>
        <v>1</v>
      </c>
      <c r="M76" t="s">
        <v>84</v>
      </c>
      <c r="N76" t="s">
        <v>111</v>
      </c>
      <c r="Q76" t="s">
        <v>111</v>
      </c>
      <c r="R76">
        <v>2012</v>
      </c>
      <c r="S76">
        <f t="shared" si="14"/>
        <v>0.62252982177196448</v>
      </c>
      <c r="T76">
        <f t="shared" si="15"/>
        <v>2008.78125</v>
      </c>
      <c r="U76">
        <f t="shared" si="16"/>
        <v>5.1704350336794676</v>
      </c>
      <c r="V76">
        <v>34.508192999999999</v>
      </c>
      <c r="W76">
        <f t="shared" si="17"/>
        <v>-0.64807271430679292</v>
      </c>
      <c r="X76">
        <f t="shared" si="18"/>
        <v>34.913478291666706</v>
      </c>
      <c r="Y76">
        <f t="shared" si="19"/>
        <v>0.6253700899909338</v>
      </c>
      <c r="Z76">
        <v>-78.70899</v>
      </c>
      <c r="AA76">
        <f t="shared" si="20"/>
        <v>0.47761088740921992</v>
      </c>
      <c r="AB76">
        <f t="shared" si="21"/>
        <v>-80.101389906250063</v>
      </c>
      <c r="AC76">
        <f t="shared" si="22"/>
        <v>2.9153437305482655</v>
      </c>
      <c r="AE76" t="s">
        <v>111</v>
      </c>
    </row>
    <row r="77" spans="3:31" x14ac:dyDescent="0.25">
      <c r="C77" t="s">
        <v>85</v>
      </c>
      <c r="D77" t="s">
        <v>6</v>
      </c>
      <c r="E77">
        <v>2012</v>
      </c>
      <c r="F77" t="str">
        <f t="shared" si="12"/>
        <v>NewBildad_2012</v>
      </c>
      <c r="G77" t="s">
        <v>6</v>
      </c>
      <c r="H77">
        <v>2012</v>
      </c>
      <c r="I77">
        <v>35.830691999999999</v>
      </c>
      <c r="J77">
        <v>-85.777871000000005</v>
      </c>
      <c r="K77" t="s">
        <v>85</v>
      </c>
      <c r="L77" t="b">
        <f t="shared" si="13"/>
        <v>1</v>
      </c>
      <c r="M77" t="s">
        <v>85</v>
      </c>
      <c r="N77" t="s">
        <v>120</v>
      </c>
      <c r="Q77" t="s">
        <v>120</v>
      </c>
      <c r="R77">
        <v>2012</v>
      </c>
      <c r="S77">
        <f t="shared" si="14"/>
        <v>0.62252982177196448</v>
      </c>
      <c r="T77">
        <f t="shared" si="15"/>
        <v>2008.78125</v>
      </c>
      <c r="U77">
        <f t="shared" si="16"/>
        <v>5.1704350336794676</v>
      </c>
      <c r="V77">
        <v>35.830691999999999</v>
      </c>
      <c r="W77">
        <f t="shared" si="17"/>
        <v>1.4666734514702964</v>
      </c>
      <c r="X77">
        <f t="shared" si="18"/>
        <v>34.913478291666706</v>
      </c>
      <c r="Y77">
        <f t="shared" si="19"/>
        <v>0.6253700899909338</v>
      </c>
      <c r="Z77">
        <v>-85.777871000000005</v>
      </c>
      <c r="AA77">
        <f t="shared" si="20"/>
        <v>-1.9471052535827091</v>
      </c>
      <c r="AB77">
        <f t="shared" si="21"/>
        <v>-80.101389906250063</v>
      </c>
      <c r="AC77">
        <f t="shared" si="22"/>
        <v>2.9153437305482655</v>
      </c>
      <c r="AE77" t="s">
        <v>120</v>
      </c>
    </row>
    <row r="78" spans="3:31" x14ac:dyDescent="0.25">
      <c r="C78" t="s">
        <v>86</v>
      </c>
      <c r="D78" t="s">
        <v>2</v>
      </c>
      <c r="E78">
        <v>2012</v>
      </c>
      <c r="F78" t="str">
        <f t="shared" si="12"/>
        <v>HareRoad_2012</v>
      </c>
      <c r="G78" t="s">
        <v>2</v>
      </c>
      <c r="H78">
        <v>2012</v>
      </c>
      <c r="I78">
        <v>35.424762999999999</v>
      </c>
      <c r="J78">
        <v>-77.917120999999995</v>
      </c>
      <c r="K78" t="s">
        <v>86</v>
      </c>
      <c r="L78" t="b">
        <f t="shared" si="13"/>
        <v>1</v>
      </c>
      <c r="M78" t="s">
        <v>86</v>
      </c>
      <c r="N78" t="s">
        <v>109</v>
      </c>
      <c r="Q78" t="s">
        <v>109</v>
      </c>
      <c r="R78">
        <v>2012</v>
      </c>
      <c r="S78">
        <f t="shared" si="14"/>
        <v>0.62252982177196448</v>
      </c>
      <c r="T78">
        <f t="shared" si="15"/>
        <v>2008.78125</v>
      </c>
      <c r="U78">
        <f t="shared" si="16"/>
        <v>5.1704350336794676</v>
      </c>
      <c r="V78">
        <v>35.424762999999999</v>
      </c>
      <c r="W78">
        <f t="shared" si="17"/>
        <v>0.81757141333814765</v>
      </c>
      <c r="X78">
        <f t="shared" si="18"/>
        <v>34.913478291666706</v>
      </c>
      <c r="Y78">
        <f t="shared" si="19"/>
        <v>0.6253700899909338</v>
      </c>
      <c r="Z78">
        <v>-77.917120999999995</v>
      </c>
      <c r="AA78">
        <f t="shared" si="20"/>
        <v>0.74923203166828301</v>
      </c>
      <c r="AB78">
        <f t="shared" si="21"/>
        <v>-80.101389906250063</v>
      </c>
      <c r="AC78">
        <f t="shared" si="22"/>
        <v>2.9153437305482655</v>
      </c>
      <c r="AE78" t="s">
        <v>109</v>
      </c>
    </row>
    <row r="79" spans="3:31" x14ac:dyDescent="0.25">
      <c r="C79" t="s">
        <v>87</v>
      </c>
      <c r="D79" t="s">
        <v>4</v>
      </c>
      <c r="E79">
        <v>2012</v>
      </c>
      <c r="F79" t="str">
        <f t="shared" si="12"/>
        <v>Florence_2012</v>
      </c>
      <c r="G79" t="s">
        <v>4</v>
      </c>
      <c r="H79">
        <v>2012</v>
      </c>
      <c r="I79">
        <v>34.145811999999999</v>
      </c>
      <c r="J79">
        <v>-79.865313</v>
      </c>
      <c r="K79" t="s">
        <v>87</v>
      </c>
      <c r="L79" t="b">
        <f t="shared" si="13"/>
        <v>1</v>
      </c>
      <c r="M79" t="s">
        <v>87</v>
      </c>
      <c r="N79" t="s">
        <v>108</v>
      </c>
      <c r="Q79" t="s">
        <v>108</v>
      </c>
      <c r="R79">
        <v>2012</v>
      </c>
      <c r="S79">
        <f t="shared" si="14"/>
        <v>0.62252982177196448</v>
      </c>
      <c r="T79">
        <f t="shared" si="15"/>
        <v>2008.78125</v>
      </c>
      <c r="U79">
        <f t="shared" si="16"/>
        <v>5.1704350336794676</v>
      </c>
      <c r="V79">
        <v>34.145811999999999</v>
      </c>
      <c r="W79">
        <f t="shared" si="17"/>
        <v>-1.2275391867203564</v>
      </c>
      <c r="X79">
        <f t="shared" si="18"/>
        <v>34.913478291666706</v>
      </c>
      <c r="Y79">
        <f t="shared" si="19"/>
        <v>0.6253700899909338</v>
      </c>
      <c r="Z79">
        <v>-79.865313</v>
      </c>
      <c r="AA79">
        <f t="shared" si="20"/>
        <v>8.0977383138853817E-2</v>
      </c>
      <c r="AB79">
        <f t="shared" si="21"/>
        <v>-80.101389906250063</v>
      </c>
      <c r="AC79">
        <f t="shared" si="22"/>
        <v>2.9153437305482655</v>
      </c>
      <c r="AE79" t="s">
        <v>108</v>
      </c>
    </row>
    <row r="80" spans="3:31" x14ac:dyDescent="0.25">
      <c r="C80" t="s">
        <v>88</v>
      </c>
      <c r="D80" t="s">
        <v>2</v>
      </c>
      <c r="E80">
        <v>2003</v>
      </c>
      <c r="F80" t="str">
        <f t="shared" si="12"/>
        <v>HareRoad_2003</v>
      </c>
      <c r="G80" t="s">
        <v>2</v>
      </c>
      <c r="H80">
        <v>2003</v>
      </c>
      <c r="I80">
        <v>35.424762999999999</v>
      </c>
      <c r="J80">
        <v>-77.917120999999995</v>
      </c>
      <c r="K80" t="s">
        <v>88</v>
      </c>
      <c r="L80" t="b">
        <f t="shared" si="13"/>
        <v>1</v>
      </c>
      <c r="M80" t="s">
        <v>88</v>
      </c>
      <c r="N80" t="s">
        <v>106</v>
      </c>
      <c r="Q80" t="s">
        <v>106</v>
      </c>
      <c r="R80">
        <v>2003</v>
      </c>
      <c r="S80">
        <f t="shared" si="14"/>
        <v>-1.1181360876486741</v>
      </c>
      <c r="T80">
        <f t="shared" si="15"/>
        <v>2008.78125</v>
      </c>
      <c r="U80">
        <f t="shared" si="16"/>
        <v>5.1704350336794676</v>
      </c>
      <c r="V80">
        <v>35.424762999999999</v>
      </c>
      <c r="W80">
        <f t="shared" si="17"/>
        <v>0.81757141333814765</v>
      </c>
      <c r="X80">
        <f t="shared" si="18"/>
        <v>34.913478291666706</v>
      </c>
      <c r="Y80">
        <f t="shared" si="19"/>
        <v>0.6253700899909338</v>
      </c>
      <c r="Z80">
        <v>-77.917120999999995</v>
      </c>
      <c r="AA80">
        <f t="shared" si="20"/>
        <v>0.74923203166828301</v>
      </c>
      <c r="AB80">
        <f t="shared" si="21"/>
        <v>-80.101389906250063</v>
      </c>
      <c r="AC80">
        <f t="shared" si="22"/>
        <v>2.9153437305482655</v>
      </c>
      <c r="AE80" t="s">
        <v>106</v>
      </c>
    </row>
    <row r="81" spans="3:31" x14ac:dyDescent="0.25">
      <c r="C81" t="s">
        <v>89</v>
      </c>
      <c r="D81" t="s">
        <v>5</v>
      </c>
      <c r="E81">
        <v>2003</v>
      </c>
      <c r="F81" t="str">
        <f t="shared" si="12"/>
        <v>Billings_2003</v>
      </c>
      <c r="G81" t="s">
        <v>5</v>
      </c>
      <c r="H81">
        <v>2003</v>
      </c>
      <c r="I81">
        <v>35.775236999999997</v>
      </c>
      <c r="J81">
        <v>-85.903419</v>
      </c>
      <c r="K81" t="s">
        <v>89</v>
      </c>
      <c r="L81" t="b">
        <f t="shared" si="13"/>
        <v>1</v>
      </c>
      <c r="M81" t="s">
        <v>89</v>
      </c>
      <c r="N81" t="s">
        <v>110</v>
      </c>
      <c r="Q81" t="s">
        <v>110</v>
      </c>
      <c r="R81">
        <v>2003</v>
      </c>
      <c r="S81">
        <f t="shared" si="14"/>
        <v>-1.1181360876486741</v>
      </c>
      <c r="T81">
        <f t="shared" si="15"/>
        <v>2008.78125</v>
      </c>
      <c r="U81">
        <f t="shared" si="16"/>
        <v>5.1704350336794676</v>
      </c>
      <c r="V81">
        <v>35.775236999999997</v>
      </c>
      <c r="W81">
        <f t="shared" si="17"/>
        <v>1.3779979601291517</v>
      </c>
      <c r="X81">
        <f t="shared" si="18"/>
        <v>34.913478291666706</v>
      </c>
      <c r="Y81">
        <f t="shared" si="19"/>
        <v>0.6253700899909338</v>
      </c>
      <c r="Z81">
        <v>-85.903419</v>
      </c>
      <c r="AA81">
        <f t="shared" si="20"/>
        <v>-1.9901698152961178</v>
      </c>
      <c r="AB81">
        <f t="shared" si="21"/>
        <v>-80.101389906250063</v>
      </c>
      <c r="AC81">
        <f t="shared" si="22"/>
        <v>2.9153437305482655</v>
      </c>
      <c r="AE81" t="s">
        <v>110</v>
      </c>
    </row>
    <row r="82" spans="3:31" x14ac:dyDescent="0.25">
      <c r="C82" t="s">
        <v>90</v>
      </c>
      <c r="D82" t="s">
        <v>1</v>
      </c>
      <c r="E82">
        <v>2003</v>
      </c>
      <c r="F82" t="str">
        <f t="shared" si="12"/>
        <v>McKinnon_2003</v>
      </c>
      <c r="G82" t="s">
        <v>1</v>
      </c>
      <c r="H82">
        <v>2003</v>
      </c>
      <c r="I82">
        <v>34.508192999999999</v>
      </c>
      <c r="J82">
        <v>-78.70899</v>
      </c>
      <c r="K82" t="s">
        <v>90</v>
      </c>
      <c r="L82" t="b">
        <f t="shared" si="13"/>
        <v>1</v>
      </c>
      <c r="M82" t="s">
        <v>90</v>
      </c>
      <c r="N82" t="s">
        <v>105</v>
      </c>
      <c r="Q82" t="s">
        <v>105</v>
      </c>
      <c r="R82">
        <v>2003</v>
      </c>
      <c r="S82">
        <f t="shared" si="14"/>
        <v>-1.1181360876486741</v>
      </c>
      <c r="T82">
        <f t="shared" si="15"/>
        <v>2008.78125</v>
      </c>
      <c r="U82">
        <f t="shared" si="16"/>
        <v>5.1704350336794676</v>
      </c>
      <c r="V82">
        <v>34.508192999999999</v>
      </c>
      <c r="W82">
        <f t="shared" si="17"/>
        <v>-0.64807271430679292</v>
      </c>
      <c r="X82">
        <f t="shared" si="18"/>
        <v>34.913478291666706</v>
      </c>
      <c r="Y82">
        <f t="shared" si="19"/>
        <v>0.6253700899909338</v>
      </c>
      <c r="Z82">
        <v>-78.70899</v>
      </c>
      <c r="AA82">
        <f t="shared" si="20"/>
        <v>0.47761088740921992</v>
      </c>
      <c r="AB82">
        <f t="shared" si="21"/>
        <v>-80.101389906250063</v>
      </c>
      <c r="AC82">
        <f t="shared" si="22"/>
        <v>2.9153437305482655</v>
      </c>
      <c r="AE82" t="s">
        <v>105</v>
      </c>
    </row>
    <row r="83" spans="3:31" x14ac:dyDescent="0.25">
      <c r="C83" t="s">
        <v>91</v>
      </c>
      <c r="D83" t="s">
        <v>3</v>
      </c>
      <c r="E83">
        <v>2012</v>
      </c>
      <c r="F83" t="str">
        <f t="shared" si="12"/>
        <v>Marion2_2012</v>
      </c>
      <c r="G83" t="s">
        <v>3</v>
      </c>
      <c r="H83">
        <v>2012</v>
      </c>
      <c r="I83">
        <v>34.156593000000001</v>
      </c>
      <c r="J83">
        <v>-79.270269999999996</v>
      </c>
      <c r="K83" t="s">
        <v>91</v>
      </c>
      <c r="L83" t="b">
        <f t="shared" si="13"/>
        <v>1</v>
      </c>
      <c r="M83" t="s">
        <v>91</v>
      </c>
      <c r="N83" t="s">
        <v>116</v>
      </c>
      <c r="Q83" t="s">
        <v>116</v>
      </c>
      <c r="R83">
        <v>2012</v>
      </c>
      <c r="S83">
        <f t="shared" si="14"/>
        <v>0.62252982177196448</v>
      </c>
      <c r="T83">
        <f t="shared" si="15"/>
        <v>2008.78125</v>
      </c>
      <c r="U83">
        <f t="shared" si="16"/>
        <v>5.1704350336794676</v>
      </c>
      <c r="V83">
        <v>34.156593000000001</v>
      </c>
      <c r="W83">
        <f t="shared" si="17"/>
        <v>-1.2102997949225207</v>
      </c>
      <c r="X83">
        <f t="shared" si="18"/>
        <v>34.913478291666706</v>
      </c>
      <c r="Y83">
        <f t="shared" si="19"/>
        <v>0.6253700899909338</v>
      </c>
      <c r="Z83">
        <v>-79.270269999999996</v>
      </c>
      <c r="AA83">
        <f t="shared" si="20"/>
        <v>0.28508470460660368</v>
      </c>
      <c r="AB83">
        <f t="shared" si="21"/>
        <v>-80.101389906250063</v>
      </c>
      <c r="AC83">
        <f t="shared" si="22"/>
        <v>2.9153437305482655</v>
      </c>
      <c r="AE83" t="s">
        <v>116</v>
      </c>
    </row>
    <row r="84" spans="3:31" x14ac:dyDescent="0.25">
      <c r="C84" t="s">
        <v>92</v>
      </c>
      <c r="D84" t="s">
        <v>4</v>
      </c>
      <c r="E84">
        <v>2003</v>
      </c>
      <c r="F84" t="str">
        <f t="shared" si="12"/>
        <v>Florence_2003</v>
      </c>
      <c r="G84" t="s">
        <v>4</v>
      </c>
      <c r="H84">
        <v>2003</v>
      </c>
      <c r="I84">
        <v>34.145811999999999</v>
      </c>
      <c r="J84">
        <v>-79.865313</v>
      </c>
      <c r="K84" t="s">
        <v>92</v>
      </c>
      <c r="L84" t="b">
        <f t="shared" si="13"/>
        <v>1</v>
      </c>
      <c r="M84" t="s">
        <v>92</v>
      </c>
      <c r="N84" t="s">
        <v>118</v>
      </c>
      <c r="Q84" t="s">
        <v>118</v>
      </c>
      <c r="R84">
        <v>2003</v>
      </c>
      <c r="S84">
        <f t="shared" si="14"/>
        <v>-1.1181360876486741</v>
      </c>
      <c r="T84">
        <f t="shared" si="15"/>
        <v>2008.78125</v>
      </c>
      <c r="U84">
        <f t="shared" si="16"/>
        <v>5.1704350336794676</v>
      </c>
      <c r="V84">
        <v>34.145811999999999</v>
      </c>
      <c r="W84">
        <f t="shared" si="17"/>
        <v>-1.2275391867203564</v>
      </c>
      <c r="X84">
        <f t="shared" si="18"/>
        <v>34.913478291666706</v>
      </c>
      <c r="Y84">
        <f t="shared" si="19"/>
        <v>0.6253700899909338</v>
      </c>
      <c r="Z84">
        <v>-79.865313</v>
      </c>
      <c r="AA84">
        <f t="shared" si="20"/>
        <v>8.0977383138853817E-2</v>
      </c>
      <c r="AB84">
        <f t="shared" si="21"/>
        <v>-80.101389906250063</v>
      </c>
      <c r="AC84">
        <f t="shared" si="22"/>
        <v>2.9153437305482655</v>
      </c>
      <c r="AE84" t="s">
        <v>118</v>
      </c>
    </row>
    <row r="85" spans="3:31" x14ac:dyDescent="0.25">
      <c r="C85" t="s">
        <v>93</v>
      </c>
      <c r="D85" t="s">
        <v>2</v>
      </c>
      <c r="E85">
        <v>2012</v>
      </c>
      <c r="F85" t="str">
        <f t="shared" si="12"/>
        <v>HareRoad_2012</v>
      </c>
      <c r="G85" t="s">
        <v>2</v>
      </c>
      <c r="H85">
        <v>2012</v>
      </c>
      <c r="I85">
        <v>35.424762999999999</v>
      </c>
      <c r="J85">
        <v>-77.917120999999995</v>
      </c>
      <c r="K85" t="s">
        <v>93</v>
      </c>
      <c r="L85" t="b">
        <f t="shared" si="13"/>
        <v>1</v>
      </c>
      <c r="M85" t="s">
        <v>93</v>
      </c>
      <c r="N85" t="s">
        <v>109</v>
      </c>
      <c r="Q85" t="s">
        <v>109</v>
      </c>
      <c r="R85">
        <v>2012</v>
      </c>
      <c r="S85">
        <f t="shared" si="14"/>
        <v>0.62252982177196448</v>
      </c>
      <c r="T85">
        <f t="shared" si="15"/>
        <v>2008.78125</v>
      </c>
      <c r="U85">
        <f t="shared" si="16"/>
        <v>5.1704350336794676</v>
      </c>
      <c r="V85">
        <v>35.424762999999999</v>
      </c>
      <c r="W85">
        <f t="shared" si="17"/>
        <v>0.81757141333814765</v>
      </c>
      <c r="X85">
        <f t="shared" si="18"/>
        <v>34.913478291666706</v>
      </c>
      <c r="Y85">
        <f t="shared" si="19"/>
        <v>0.6253700899909338</v>
      </c>
      <c r="Z85">
        <v>-77.917120999999995</v>
      </c>
      <c r="AA85">
        <f t="shared" si="20"/>
        <v>0.74923203166828301</v>
      </c>
      <c r="AB85">
        <f t="shared" si="21"/>
        <v>-80.101389906250063</v>
      </c>
      <c r="AC85">
        <f t="shared" si="22"/>
        <v>2.9153437305482655</v>
      </c>
      <c r="AE85" t="s">
        <v>109</v>
      </c>
    </row>
    <row r="86" spans="3:31" x14ac:dyDescent="0.25">
      <c r="C86" t="s">
        <v>94</v>
      </c>
      <c r="D86" t="s">
        <v>4</v>
      </c>
      <c r="E86">
        <v>2003</v>
      </c>
      <c r="F86" t="str">
        <f t="shared" si="12"/>
        <v>Florence_2003</v>
      </c>
      <c r="G86" t="s">
        <v>4</v>
      </c>
      <c r="H86">
        <v>2003</v>
      </c>
      <c r="I86">
        <v>34.145811999999999</v>
      </c>
      <c r="J86">
        <v>-79.865313</v>
      </c>
      <c r="K86" t="s">
        <v>94</v>
      </c>
      <c r="L86" t="b">
        <f t="shared" si="13"/>
        <v>1</v>
      </c>
      <c r="M86" t="s">
        <v>94</v>
      </c>
      <c r="N86" t="s">
        <v>118</v>
      </c>
      <c r="Q86" t="s">
        <v>118</v>
      </c>
      <c r="R86">
        <v>2003</v>
      </c>
      <c r="S86">
        <f t="shared" si="14"/>
        <v>-1.1181360876486741</v>
      </c>
      <c r="T86">
        <f t="shared" si="15"/>
        <v>2008.78125</v>
      </c>
      <c r="U86">
        <f t="shared" si="16"/>
        <v>5.1704350336794676</v>
      </c>
      <c r="V86">
        <v>34.145811999999999</v>
      </c>
      <c r="W86">
        <f t="shared" si="17"/>
        <v>-1.2275391867203564</v>
      </c>
      <c r="X86">
        <f t="shared" si="18"/>
        <v>34.913478291666706</v>
      </c>
      <c r="Y86">
        <f t="shared" si="19"/>
        <v>0.6253700899909338</v>
      </c>
      <c r="Z86">
        <v>-79.865313</v>
      </c>
      <c r="AA86">
        <f t="shared" si="20"/>
        <v>8.0977383138853817E-2</v>
      </c>
      <c r="AB86">
        <f t="shared" si="21"/>
        <v>-80.101389906250063</v>
      </c>
      <c r="AC86">
        <f t="shared" si="22"/>
        <v>2.9153437305482655</v>
      </c>
      <c r="AE86" t="s">
        <v>118</v>
      </c>
    </row>
    <row r="87" spans="3:31" x14ac:dyDescent="0.25">
      <c r="C87" t="s">
        <v>95</v>
      </c>
      <c r="D87" t="s">
        <v>7</v>
      </c>
      <c r="E87">
        <v>2012</v>
      </c>
      <c r="F87" t="str">
        <f t="shared" si="12"/>
        <v>DuplinWest_2012</v>
      </c>
      <c r="G87" t="s">
        <v>7</v>
      </c>
      <c r="H87">
        <v>2012</v>
      </c>
      <c r="I87">
        <v>34.983161000000003</v>
      </c>
      <c r="J87">
        <v>-78.039309000000003</v>
      </c>
      <c r="K87" t="s">
        <v>95</v>
      </c>
      <c r="L87" t="b">
        <f t="shared" si="13"/>
        <v>1</v>
      </c>
      <c r="M87" t="s">
        <v>95</v>
      </c>
      <c r="N87" t="s">
        <v>115</v>
      </c>
      <c r="Q87" t="s">
        <v>115</v>
      </c>
      <c r="R87">
        <v>2012</v>
      </c>
      <c r="S87">
        <f t="shared" si="14"/>
        <v>0.62252982177196448</v>
      </c>
      <c r="T87">
        <f t="shared" si="15"/>
        <v>2008.78125</v>
      </c>
      <c r="U87">
        <f t="shared" si="16"/>
        <v>5.1704350336794676</v>
      </c>
      <c r="V87">
        <v>34.983161000000003</v>
      </c>
      <c r="W87">
        <f t="shared" si="17"/>
        <v>0.1114263528885855</v>
      </c>
      <c r="X87">
        <f t="shared" si="18"/>
        <v>34.913478291666706</v>
      </c>
      <c r="Y87">
        <f t="shared" si="19"/>
        <v>0.6253700899909338</v>
      </c>
      <c r="Z87">
        <v>-78.039309000000003</v>
      </c>
      <c r="AA87">
        <f t="shared" si="20"/>
        <v>0.7073199927139503</v>
      </c>
      <c r="AB87">
        <f t="shared" si="21"/>
        <v>-80.101389906250063</v>
      </c>
      <c r="AC87">
        <f t="shared" si="22"/>
        <v>2.9153437305482655</v>
      </c>
      <c r="AE87" t="s">
        <v>115</v>
      </c>
    </row>
    <row r="88" spans="3:31" x14ac:dyDescent="0.25">
      <c r="C88" t="s">
        <v>96</v>
      </c>
      <c r="D88" t="s">
        <v>7</v>
      </c>
      <c r="E88">
        <v>2016</v>
      </c>
      <c r="F88" t="str">
        <f t="shared" si="12"/>
        <v>DuplinWest_2016</v>
      </c>
      <c r="G88" t="s">
        <v>7</v>
      </c>
      <c r="H88">
        <v>2016</v>
      </c>
      <c r="I88">
        <v>34.983161000000003</v>
      </c>
      <c r="J88">
        <v>-78.039309000000003</v>
      </c>
      <c r="K88" t="s">
        <v>96</v>
      </c>
      <c r="L88" t="b">
        <f t="shared" si="13"/>
        <v>1</v>
      </c>
      <c r="M88" t="s">
        <v>96</v>
      </c>
      <c r="N88" t="s">
        <v>114</v>
      </c>
      <c r="Q88" t="s">
        <v>114</v>
      </c>
      <c r="R88">
        <v>2016</v>
      </c>
      <c r="S88">
        <f t="shared" si="14"/>
        <v>1.3961591148478039</v>
      </c>
      <c r="T88">
        <f t="shared" si="15"/>
        <v>2008.78125</v>
      </c>
      <c r="U88">
        <f t="shared" si="16"/>
        <v>5.1704350336794676</v>
      </c>
      <c r="V88">
        <v>34.983161000000003</v>
      </c>
      <c r="W88">
        <f t="shared" si="17"/>
        <v>0.1114263528885855</v>
      </c>
      <c r="X88">
        <f t="shared" si="18"/>
        <v>34.913478291666706</v>
      </c>
      <c r="Y88">
        <f t="shared" si="19"/>
        <v>0.6253700899909338</v>
      </c>
      <c r="Z88">
        <v>-78.039309000000003</v>
      </c>
      <c r="AA88">
        <f t="shared" si="20"/>
        <v>0.7073199927139503</v>
      </c>
      <c r="AB88">
        <f t="shared" si="21"/>
        <v>-80.101389906250063</v>
      </c>
      <c r="AC88">
        <f t="shared" si="22"/>
        <v>2.9153437305482655</v>
      </c>
      <c r="AE88" t="s">
        <v>114</v>
      </c>
    </row>
    <row r="89" spans="3:31" x14ac:dyDescent="0.25">
      <c r="C89" t="s">
        <v>97</v>
      </c>
      <c r="D89" t="s">
        <v>4</v>
      </c>
      <c r="E89">
        <v>2012</v>
      </c>
      <c r="F89" t="str">
        <f t="shared" si="12"/>
        <v>Florence_2012</v>
      </c>
      <c r="G89" t="s">
        <v>4</v>
      </c>
      <c r="H89">
        <v>2012</v>
      </c>
      <c r="I89">
        <v>34.145811999999999</v>
      </c>
      <c r="J89">
        <v>-79.865313</v>
      </c>
      <c r="K89" t="s">
        <v>97</v>
      </c>
      <c r="L89" t="b">
        <f t="shared" si="13"/>
        <v>1</v>
      </c>
      <c r="M89" t="s">
        <v>97</v>
      </c>
      <c r="N89" t="s">
        <v>108</v>
      </c>
      <c r="Q89" t="s">
        <v>108</v>
      </c>
      <c r="R89">
        <v>2012</v>
      </c>
      <c r="S89">
        <f t="shared" si="14"/>
        <v>0.62252982177196448</v>
      </c>
      <c r="T89">
        <f t="shared" si="15"/>
        <v>2008.78125</v>
      </c>
      <c r="U89">
        <f t="shared" si="16"/>
        <v>5.1704350336794676</v>
      </c>
      <c r="V89">
        <v>34.145811999999999</v>
      </c>
      <c r="W89">
        <f t="shared" si="17"/>
        <v>-1.2275391867203564</v>
      </c>
      <c r="X89">
        <f t="shared" si="18"/>
        <v>34.913478291666706</v>
      </c>
      <c r="Y89">
        <f t="shared" si="19"/>
        <v>0.6253700899909338</v>
      </c>
      <c r="Z89">
        <v>-79.865313</v>
      </c>
      <c r="AA89">
        <f t="shared" si="20"/>
        <v>8.0977383138853817E-2</v>
      </c>
      <c r="AB89">
        <f t="shared" si="21"/>
        <v>-80.101389906250063</v>
      </c>
      <c r="AC89">
        <f t="shared" si="22"/>
        <v>2.9153437305482655</v>
      </c>
      <c r="AE89" t="s">
        <v>108</v>
      </c>
    </row>
    <row r="90" spans="3:31" x14ac:dyDescent="0.25">
      <c r="C90" t="s">
        <v>98</v>
      </c>
      <c r="D90" t="s">
        <v>3</v>
      </c>
      <c r="E90">
        <v>2012</v>
      </c>
      <c r="F90" t="str">
        <f t="shared" si="12"/>
        <v>Marion2_2012</v>
      </c>
      <c r="G90" t="s">
        <v>3</v>
      </c>
      <c r="H90">
        <v>2012</v>
      </c>
      <c r="I90">
        <v>34.156593000000001</v>
      </c>
      <c r="J90">
        <v>-79.270269999999996</v>
      </c>
      <c r="K90" t="s">
        <v>98</v>
      </c>
      <c r="L90" t="b">
        <f t="shared" si="13"/>
        <v>1</v>
      </c>
      <c r="M90" t="s">
        <v>98</v>
      </c>
      <c r="N90" t="s">
        <v>116</v>
      </c>
      <c r="Q90" t="s">
        <v>116</v>
      </c>
      <c r="R90">
        <v>2012</v>
      </c>
      <c r="S90">
        <f t="shared" si="14"/>
        <v>0.62252982177196448</v>
      </c>
      <c r="T90">
        <f t="shared" si="15"/>
        <v>2008.78125</v>
      </c>
      <c r="U90">
        <f t="shared" si="16"/>
        <v>5.1704350336794676</v>
      </c>
      <c r="V90">
        <v>34.156593000000001</v>
      </c>
      <c r="W90">
        <f t="shared" si="17"/>
        <v>-1.2102997949225207</v>
      </c>
      <c r="X90">
        <f t="shared" si="18"/>
        <v>34.913478291666706</v>
      </c>
      <c r="Y90">
        <f t="shared" si="19"/>
        <v>0.6253700899909338</v>
      </c>
      <c r="Z90">
        <v>-79.270269999999996</v>
      </c>
      <c r="AA90">
        <f t="shared" si="20"/>
        <v>0.28508470460660368</v>
      </c>
      <c r="AB90">
        <f t="shared" si="21"/>
        <v>-80.101389906250063</v>
      </c>
      <c r="AC90">
        <f t="shared" si="22"/>
        <v>2.9153437305482655</v>
      </c>
      <c r="AE90" t="s">
        <v>116</v>
      </c>
    </row>
    <row r="91" spans="3:31" x14ac:dyDescent="0.25">
      <c r="C91" t="s">
        <v>99</v>
      </c>
      <c r="D91" t="s">
        <v>3</v>
      </c>
      <c r="E91">
        <v>2003</v>
      </c>
      <c r="F91" t="str">
        <f t="shared" si="12"/>
        <v>Marion2_2003</v>
      </c>
      <c r="G91" t="s">
        <v>3</v>
      </c>
      <c r="H91">
        <v>2003</v>
      </c>
      <c r="I91">
        <v>34.156593000000001</v>
      </c>
      <c r="J91">
        <v>-79.270269999999996</v>
      </c>
      <c r="K91" t="s">
        <v>99</v>
      </c>
      <c r="L91" t="b">
        <f t="shared" si="13"/>
        <v>1</v>
      </c>
      <c r="M91" t="s">
        <v>99</v>
      </c>
      <c r="N91" t="s">
        <v>107</v>
      </c>
      <c r="Q91" t="s">
        <v>107</v>
      </c>
      <c r="R91">
        <v>2003</v>
      </c>
      <c r="S91">
        <f t="shared" si="14"/>
        <v>-1.1181360876486741</v>
      </c>
      <c r="T91">
        <f t="shared" si="15"/>
        <v>2008.78125</v>
      </c>
      <c r="U91">
        <f t="shared" si="16"/>
        <v>5.1704350336794676</v>
      </c>
      <c r="V91">
        <v>34.156593000000001</v>
      </c>
      <c r="W91">
        <f t="shared" si="17"/>
        <v>-1.2102997949225207</v>
      </c>
      <c r="X91">
        <f t="shared" si="18"/>
        <v>34.913478291666706</v>
      </c>
      <c r="Y91">
        <f t="shared" si="19"/>
        <v>0.6253700899909338</v>
      </c>
      <c r="Z91">
        <v>-79.270269999999996</v>
      </c>
      <c r="AA91">
        <f t="shared" si="20"/>
        <v>0.28508470460660368</v>
      </c>
      <c r="AB91">
        <f t="shared" si="21"/>
        <v>-80.101389906250063</v>
      </c>
      <c r="AC91">
        <f t="shared" si="22"/>
        <v>2.9153437305482655</v>
      </c>
      <c r="AE91" t="s">
        <v>107</v>
      </c>
    </row>
    <row r="92" spans="3:31" x14ac:dyDescent="0.25">
      <c r="C92" t="s">
        <v>100</v>
      </c>
      <c r="D92" t="s">
        <v>6</v>
      </c>
      <c r="E92">
        <v>2016</v>
      </c>
      <c r="F92" t="str">
        <f t="shared" si="12"/>
        <v>NewBildad_2016</v>
      </c>
      <c r="G92" t="s">
        <v>6</v>
      </c>
      <c r="H92">
        <v>2016</v>
      </c>
      <c r="I92">
        <v>35.830691999999999</v>
      </c>
      <c r="J92">
        <v>-85.777871000000005</v>
      </c>
      <c r="K92" t="s">
        <v>100</v>
      </c>
      <c r="L92" t="b">
        <f t="shared" si="13"/>
        <v>1</v>
      </c>
      <c r="M92" t="s">
        <v>100</v>
      </c>
      <c r="N92" t="s">
        <v>112</v>
      </c>
      <c r="Q92" t="s">
        <v>112</v>
      </c>
      <c r="R92">
        <v>2016</v>
      </c>
      <c r="S92">
        <f t="shared" si="14"/>
        <v>1.3961591148478039</v>
      </c>
      <c r="T92">
        <f t="shared" si="15"/>
        <v>2008.78125</v>
      </c>
      <c r="U92">
        <f t="shared" si="16"/>
        <v>5.1704350336794676</v>
      </c>
      <c r="V92">
        <v>35.830691999999999</v>
      </c>
      <c r="W92">
        <f t="shared" si="17"/>
        <v>1.4666734514702964</v>
      </c>
      <c r="X92">
        <f t="shared" si="18"/>
        <v>34.913478291666706</v>
      </c>
      <c r="Y92">
        <f t="shared" si="19"/>
        <v>0.6253700899909338</v>
      </c>
      <c r="Z92">
        <v>-85.777871000000005</v>
      </c>
      <c r="AA92">
        <f t="shared" si="20"/>
        <v>-1.9471052535827091</v>
      </c>
      <c r="AB92">
        <f t="shared" si="21"/>
        <v>-80.101389906250063</v>
      </c>
      <c r="AC92">
        <f t="shared" si="22"/>
        <v>2.9153437305482655</v>
      </c>
      <c r="AE92" t="s">
        <v>112</v>
      </c>
    </row>
    <row r="93" spans="3:31" x14ac:dyDescent="0.25">
      <c r="C93" t="s">
        <v>101</v>
      </c>
      <c r="D93" t="s">
        <v>4</v>
      </c>
      <c r="E93">
        <v>2012</v>
      </c>
      <c r="F93" t="str">
        <f t="shared" si="12"/>
        <v>Florence_2012</v>
      </c>
      <c r="G93" t="s">
        <v>4</v>
      </c>
      <c r="H93">
        <v>2012</v>
      </c>
      <c r="I93">
        <v>34.145811999999999</v>
      </c>
      <c r="J93">
        <v>-79.865313</v>
      </c>
      <c r="K93" t="s">
        <v>101</v>
      </c>
      <c r="L93" t="b">
        <f t="shared" si="13"/>
        <v>1</v>
      </c>
      <c r="M93" t="s">
        <v>101</v>
      </c>
      <c r="N93" t="s">
        <v>108</v>
      </c>
      <c r="Q93" t="s">
        <v>108</v>
      </c>
      <c r="R93">
        <v>2012</v>
      </c>
      <c r="S93">
        <f t="shared" si="14"/>
        <v>0.62252982177196448</v>
      </c>
      <c r="T93">
        <f t="shared" si="15"/>
        <v>2008.78125</v>
      </c>
      <c r="U93">
        <f t="shared" si="16"/>
        <v>5.1704350336794676</v>
      </c>
      <c r="V93">
        <v>34.145811999999999</v>
      </c>
      <c r="W93">
        <f t="shared" si="17"/>
        <v>-1.2275391867203564</v>
      </c>
      <c r="X93">
        <f t="shared" si="18"/>
        <v>34.913478291666706</v>
      </c>
      <c r="Y93">
        <f t="shared" si="19"/>
        <v>0.6253700899909338</v>
      </c>
      <c r="Z93">
        <v>-79.865313</v>
      </c>
      <c r="AA93">
        <f t="shared" si="20"/>
        <v>8.0977383138853817E-2</v>
      </c>
      <c r="AB93">
        <f t="shared" si="21"/>
        <v>-80.101389906250063</v>
      </c>
      <c r="AC93">
        <f t="shared" si="22"/>
        <v>2.9153437305482655</v>
      </c>
      <c r="AE93" t="s">
        <v>108</v>
      </c>
    </row>
    <row r="94" spans="3:31" x14ac:dyDescent="0.25">
      <c r="C94" t="s">
        <v>102</v>
      </c>
      <c r="D94" t="s">
        <v>6</v>
      </c>
      <c r="E94">
        <v>2012</v>
      </c>
      <c r="F94" t="str">
        <f t="shared" si="12"/>
        <v>NewBildad_2012</v>
      </c>
      <c r="G94" t="s">
        <v>6</v>
      </c>
      <c r="H94">
        <v>2012</v>
      </c>
      <c r="I94">
        <v>35.830691999999999</v>
      </c>
      <c r="J94">
        <v>-85.777871000000005</v>
      </c>
      <c r="K94" t="s">
        <v>102</v>
      </c>
      <c r="L94" t="b">
        <f t="shared" si="13"/>
        <v>1</v>
      </c>
      <c r="M94" t="s">
        <v>102</v>
      </c>
      <c r="N94" t="s">
        <v>120</v>
      </c>
      <c r="Q94" t="s">
        <v>120</v>
      </c>
      <c r="R94">
        <v>2012</v>
      </c>
      <c r="S94">
        <f t="shared" si="14"/>
        <v>0.62252982177196448</v>
      </c>
      <c r="T94">
        <f t="shared" si="15"/>
        <v>2008.78125</v>
      </c>
      <c r="U94">
        <f t="shared" si="16"/>
        <v>5.1704350336794676</v>
      </c>
      <c r="V94">
        <v>35.830691999999999</v>
      </c>
      <c r="W94">
        <f t="shared" si="17"/>
        <v>1.4666734514702964</v>
      </c>
      <c r="X94">
        <f t="shared" si="18"/>
        <v>34.913478291666706</v>
      </c>
      <c r="Y94">
        <f t="shared" si="19"/>
        <v>0.6253700899909338</v>
      </c>
      <c r="Z94">
        <v>-85.777871000000005</v>
      </c>
      <c r="AA94">
        <f t="shared" si="20"/>
        <v>-1.9471052535827091</v>
      </c>
      <c r="AB94">
        <f t="shared" si="21"/>
        <v>-80.101389906250063</v>
      </c>
      <c r="AC94">
        <f t="shared" si="22"/>
        <v>2.9153437305482655</v>
      </c>
      <c r="AE94" t="s">
        <v>120</v>
      </c>
    </row>
    <row r="95" spans="3:31" x14ac:dyDescent="0.25">
      <c r="C95" t="s">
        <v>103</v>
      </c>
      <c r="D95" t="s">
        <v>6</v>
      </c>
      <c r="E95">
        <v>2016</v>
      </c>
      <c r="F95" t="str">
        <f t="shared" si="12"/>
        <v>NewBildad_2016</v>
      </c>
      <c r="G95" t="s">
        <v>6</v>
      </c>
      <c r="H95">
        <v>2016</v>
      </c>
      <c r="I95">
        <v>35.830691999999999</v>
      </c>
      <c r="J95">
        <v>-85.777871000000005</v>
      </c>
      <c r="K95" t="s">
        <v>103</v>
      </c>
      <c r="L95" t="b">
        <f t="shared" si="13"/>
        <v>1</v>
      </c>
      <c r="M95" t="s">
        <v>103</v>
      </c>
      <c r="N95" t="s">
        <v>112</v>
      </c>
      <c r="Q95" t="s">
        <v>112</v>
      </c>
      <c r="R95">
        <v>2016</v>
      </c>
      <c r="S95">
        <f t="shared" si="14"/>
        <v>1.3961591148478039</v>
      </c>
      <c r="T95">
        <f t="shared" si="15"/>
        <v>2008.78125</v>
      </c>
      <c r="U95">
        <f t="shared" si="16"/>
        <v>5.1704350336794676</v>
      </c>
      <c r="V95">
        <v>35.830691999999999</v>
      </c>
      <c r="W95">
        <f t="shared" si="17"/>
        <v>1.4666734514702964</v>
      </c>
      <c r="X95">
        <f t="shared" si="18"/>
        <v>34.913478291666706</v>
      </c>
      <c r="Y95">
        <f t="shared" si="19"/>
        <v>0.6253700899909338</v>
      </c>
      <c r="Z95">
        <v>-85.777871000000005</v>
      </c>
      <c r="AA95">
        <f t="shared" si="20"/>
        <v>-1.9471052535827091</v>
      </c>
      <c r="AB95">
        <f t="shared" si="21"/>
        <v>-80.101389906250063</v>
      </c>
      <c r="AC95">
        <f t="shared" si="22"/>
        <v>2.9153437305482655</v>
      </c>
      <c r="AE95" t="s">
        <v>112</v>
      </c>
    </row>
    <row r="96" spans="3:31" x14ac:dyDescent="0.25">
      <c r="C96" t="s">
        <v>104</v>
      </c>
      <c r="D96" t="s">
        <v>5</v>
      </c>
      <c r="E96">
        <v>2012</v>
      </c>
      <c r="F96" t="str">
        <f t="shared" si="12"/>
        <v>Billings_2012</v>
      </c>
      <c r="G96" t="s">
        <v>5</v>
      </c>
      <c r="H96">
        <v>2012</v>
      </c>
      <c r="I96">
        <v>35.775236999999997</v>
      </c>
      <c r="J96">
        <v>-85.903419</v>
      </c>
      <c r="K96" t="s">
        <v>104</v>
      </c>
      <c r="L96" t="b">
        <f t="shared" si="13"/>
        <v>1</v>
      </c>
      <c r="M96" t="s">
        <v>104</v>
      </c>
      <c r="N96" t="s">
        <v>119</v>
      </c>
      <c r="Q96" t="s">
        <v>119</v>
      </c>
      <c r="R96">
        <v>2012</v>
      </c>
      <c r="S96">
        <f t="shared" si="14"/>
        <v>0.62252982177196448</v>
      </c>
      <c r="T96">
        <f t="shared" si="15"/>
        <v>2008.78125</v>
      </c>
      <c r="U96">
        <f t="shared" si="16"/>
        <v>5.1704350336794676</v>
      </c>
      <c r="V96">
        <v>35.775236999999997</v>
      </c>
      <c r="W96">
        <f t="shared" si="17"/>
        <v>1.3779979601291517</v>
      </c>
      <c r="X96">
        <f t="shared" si="18"/>
        <v>34.913478291666706</v>
      </c>
      <c r="Y96">
        <f t="shared" si="19"/>
        <v>0.6253700899909338</v>
      </c>
      <c r="Z96">
        <v>-85.903419</v>
      </c>
      <c r="AA96">
        <f t="shared" si="20"/>
        <v>-1.9901698152961178</v>
      </c>
      <c r="AB96">
        <f t="shared" si="21"/>
        <v>-80.101389906250063</v>
      </c>
      <c r="AC96">
        <f t="shared" si="22"/>
        <v>2.9153437305482655</v>
      </c>
    </row>
    <row r="97" spans="3:29" x14ac:dyDescent="0.25">
      <c r="C97" t="s">
        <v>104</v>
      </c>
      <c r="D97" t="s">
        <v>5</v>
      </c>
      <c r="E97">
        <v>2003</v>
      </c>
      <c r="F97" t="str">
        <f t="shared" si="12"/>
        <v>Billings_2003</v>
      </c>
      <c r="G97" t="s">
        <v>5</v>
      </c>
      <c r="H97">
        <v>2003</v>
      </c>
      <c r="I97">
        <v>35.775236999999997</v>
      </c>
      <c r="J97">
        <v>-85.903419</v>
      </c>
      <c r="K97" t="s">
        <v>104</v>
      </c>
      <c r="L97" t="b">
        <f t="shared" si="13"/>
        <v>1</v>
      </c>
      <c r="M97" t="s">
        <v>104</v>
      </c>
      <c r="N97" t="s">
        <v>110</v>
      </c>
      <c r="Q97" t="s">
        <v>110</v>
      </c>
      <c r="R97">
        <v>2003</v>
      </c>
      <c r="S97">
        <f t="shared" si="14"/>
        <v>-1.1181360876486741</v>
      </c>
      <c r="T97">
        <f t="shared" si="15"/>
        <v>2008.78125</v>
      </c>
      <c r="U97">
        <f t="shared" si="16"/>
        <v>5.1704350336794676</v>
      </c>
      <c r="V97">
        <v>35.775236999999997</v>
      </c>
      <c r="W97">
        <f t="shared" si="17"/>
        <v>1.3779979601291517</v>
      </c>
      <c r="X97">
        <f t="shared" si="18"/>
        <v>34.913478291666706</v>
      </c>
      <c r="Y97">
        <f t="shared" si="19"/>
        <v>0.6253700899909338</v>
      </c>
      <c r="Z97">
        <v>-85.903419</v>
      </c>
      <c r="AA97">
        <f t="shared" si="20"/>
        <v>-1.9901698152961178</v>
      </c>
      <c r="AB97">
        <f t="shared" si="21"/>
        <v>-80.101389906250063</v>
      </c>
      <c r="AC97">
        <f t="shared" si="22"/>
        <v>2.9153437305482655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created xsi:type="dcterms:W3CDTF">2023-05-24T19:59:52Z</dcterms:created>
  <dcterms:modified xsi:type="dcterms:W3CDTF">2023-05-24T21:44:25Z</dcterms:modified>
</cp:coreProperties>
</file>