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maciak/Desktop/"/>
    </mc:Choice>
  </mc:AlternateContent>
  <xr:revisionPtr revIDLastSave="0" documentId="13_ncr:1_{C72F5296-92FA-4446-A8F0-DDAD11AB5656}" xr6:coauthVersionLast="32" xr6:coauthVersionMax="32" xr10:uidLastSave="{00000000-0000-0000-0000-000000000000}"/>
  <bookViews>
    <workbookView xWindow="-8500" yWindow="-27740" windowWidth="44520" windowHeight="25240" activeTab="1" xr2:uid="{14E93DE4-E1C2-7443-B1A3-63206E14DB5C}"/>
  </bookViews>
  <sheets>
    <sheet name="Sheet1" sheetId="1" r:id="rId1"/>
    <sheet name="wykresy" sheetId="2" r:id="rId2"/>
  </sheets>
  <definedNames>
    <definedName name="_xlchart.v1.0" hidden="1">Sheet1!$I$36:$O$36</definedName>
    <definedName name="_xlchart.v1.1" hidden="1">Sheet1!$I$37:$O$37</definedName>
    <definedName name="_xlchart.v1.10" hidden="1">Sheet1!$I$40:$O$40</definedName>
    <definedName name="_xlchart.v1.11" hidden="1">Sheet1!$I$41:$O$41</definedName>
    <definedName name="_xlchart.v1.12" hidden="1">Sheet1!$I$36:$O$36</definedName>
    <definedName name="_xlchart.v1.13" hidden="1">Sheet1!$I$37:$O$37</definedName>
    <definedName name="_xlchart.v1.14" hidden="1">Sheet1!$I$38:$O$38</definedName>
    <definedName name="_xlchart.v1.15" hidden="1">Sheet1!$I$39:$O$39</definedName>
    <definedName name="_xlchart.v1.16" hidden="1">Sheet1!$I$40:$O$40</definedName>
    <definedName name="_xlchart.v1.17" hidden="1">Sheet1!$I$41:$O$41</definedName>
    <definedName name="_xlchart.v1.18" hidden="1">Sheet1!$I$36:$O$36</definedName>
    <definedName name="_xlchart.v1.19" hidden="1">Sheet1!$I$37:$O$37</definedName>
    <definedName name="_xlchart.v1.2" hidden="1">Sheet1!$I$38:$O$38</definedName>
    <definedName name="_xlchart.v1.20" hidden="1">Sheet1!$I$38:$O$38</definedName>
    <definedName name="_xlchart.v1.21" hidden="1">Sheet1!$I$39:$O$39</definedName>
    <definedName name="_xlchart.v1.22" hidden="1">Sheet1!$I$40:$O$40</definedName>
    <definedName name="_xlchart.v1.23" hidden="1">Sheet1!$I$41:$O$41</definedName>
    <definedName name="_xlchart.v1.24" hidden="1">Sheet1!$I$36:$O$36</definedName>
    <definedName name="_xlchart.v1.25" hidden="1">Sheet1!$I$37:$O$37</definedName>
    <definedName name="_xlchart.v1.26" hidden="1">Sheet1!$I$38:$O$38</definedName>
    <definedName name="_xlchart.v1.27" hidden="1">Sheet1!$I$39:$O$39</definedName>
    <definedName name="_xlchart.v1.28" hidden="1">Sheet1!$I$40:$O$40</definedName>
    <definedName name="_xlchart.v1.29" hidden="1">Sheet1!$I$41:$O$41</definedName>
    <definedName name="_xlchart.v1.3" hidden="1">Sheet1!$I$39:$O$39</definedName>
    <definedName name="_xlchart.v1.4" hidden="1">Sheet1!$I$40:$O$40</definedName>
    <definedName name="_xlchart.v1.5" hidden="1">Sheet1!$I$41:$O$41</definedName>
    <definedName name="_xlchart.v1.6" hidden="1">Sheet1!$I$36:$O$36</definedName>
    <definedName name="_xlchart.v1.7" hidden="1">Sheet1!$I$37:$O$37</definedName>
    <definedName name="_xlchart.v1.8" hidden="1">Sheet1!$I$38:$O$38</definedName>
    <definedName name="_xlchart.v1.9" hidden="1">Sheet1!$I$39:$O$39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  <c r="J65" i="1" s="1"/>
  <c r="J68" i="1" s="1"/>
  <c r="K68" i="1" s="1"/>
  <c r="J64" i="1"/>
  <c r="J60" i="1" s="1"/>
  <c r="K60" i="1" s="1"/>
  <c r="J59" i="1"/>
  <c r="K59" i="1" s="1"/>
  <c r="K69" i="1" l="1"/>
  <c r="J55" i="1"/>
  <c r="J56" i="1" s="1"/>
  <c r="K56" i="1" s="1"/>
  <c r="K64" i="1"/>
  <c r="K65" i="1"/>
  <c r="J61" i="1"/>
  <c r="K61" i="1" s="1"/>
  <c r="J63" i="1"/>
  <c r="K63" i="1" s="1"/>
  <c r="J62" i="1"/>
  <c r="K62" i="1" s="1"/>
  <c r="J67" i="1"/>
  <c r="K67" i="1" s="1"/>
  <c r="J66" i="1"/>
  <c r="K66" i="1" s="1"/>
  <c r="D69" i="1"/>
  <c r="D34" i="1"/>
  <c r="D3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7" i="1"/>
  <c r="D3" i="1"/>
  <c r="E3" i="1"/>
  <c r="E4" i="1"/>
  <c r="E5" i="1"/>
  <c r="E6" i="1"/>
  <c r="E7" i="1"/>
  <c r="E8" i="1"/>
  <c r="E9" i="1"/>
  <c r="E10" i="1"/>
  <c r="E11" i="1"/>
  <c r="E12" i="1"/>
  <c r="D12" i="1"/>
  <c r="D11" i="1"/>
  <c r="D10" i="1"/>
  <c r="D9" i="1"/>
  <c r="D8" i="1"/>
  <c r="D7" i="1"/>
  <c r="D6" i="1"/>
  <c r="D5" i="1"/>
  <c r="D4" i="1"/>
  <c r="C65" i="1"/>
  <c r="C66" i="1" s="1"/>
  <c r="D66" i="1" s="1"/>
  <c r="C46" i="1"/>
  <c r="D46" i="1" s="1"/>
  <c r="C36" i="1"/>
  <c r="C39" i="1" s="1"/>
  <c r="D39" i="1" s="1"/>
  <c r="C10" i="1"/>
  <c r="C8" i="1"/>
  <c r="C41" i="1" s="1"/>
  <c r="C42" i="1" s="1"/>
  <c r="D42" i="1" s="1"/>
  <c r="C6" i="1"/>
  <c r="C4" i="1"/>
  <c r="I7" i="1"/>
  <c r="I6" i="1"/>
  <c r="I5" i="1"/>
  <c r="I4" i="1"/>
  <c r="C37" i="1" l="1"/>
  <c r="D37" i="1" s="1"/>
  <c r="J57" i="1"/>
  <c r="K57" i="1" s="1"/>
  <c r="J58" i="1"/>
  <c r="K58" i="1" s="1"/>
  <c r="C40" i="1"/>
  <c r="D40" i="1" s="1"/>
  <c r="K55" i="1"/>
  <c r="C50" i="1"/>
  <c r="D50" i="1" s="1"/>
  <c r="C47" i="1"/>
  <c r="D47" i="1" s="1"/>
  <c r="C48" i="1"/>
  <c r="D48" i="1" s="1"/>
  <c r="C67" i="1"/>
  <c r="D67" i="1" s="1"/>
  <c r="C49" i="1"/>
  <c r="D49" i="1" s="1"/>
  <c r="C68" i="1"/>
  <c r="D68" i="1" s="1"/>
  <c r="D41" i="1"/>
  <c r="D65" i="1"/>
  <c r="C38" i="1"/>
  <c r="D38" i="1" s="1"/>
  <c r="D36" i="1"/>
  <c r="C45" i="1"/>
  <c r="D45" i="1" s="1"/>
  <c r="C43" i="1"/>
  <c r="D43" i="1" s="1"/>
  <c r="C44" i="1"/>
  <c r="D44" i="1" s="1"/>
</calcChain>
</file>

<file path=xl/sharedStrings.xml><?xml version="1.0" encoding="utf-8"?>
<sst xmlns="http://schemas.openxmlformats.org/spreadsheetml/2006/main" count="48" uniqueCount="26">
  <si>
    <t>Ilość wierzchołków</t>
  </si>
  <si>
    <t>Ilość krawędzi</t>
  </si>
  <si>
    <t>Graf:</t>
  </si>
  <si>
    <t>Czas wykonania a. Kruskala</t>
  </si>
  <si>
    <t>Czas wykonania a. Prima</t>
  </si>
  <si>
    <t>Ilość iteracji</t>
  </si>
  <si>
    <t xml:space="preserve"> </t>
  </si>
  <si>
    <t>PRIM</t>
  </si>
  <si>
    <t>Czas [ms]</t>
  </si>
  <si>
    <t>ZUPEŁNY</t>
  </si>
  <si>
    <t>V</t>
  </si>
  <si>
    <t>MAX E</t>
  </si>
  <si>
    <t>MIN E</t>
  </si>
  <si>
    <t>DANE TESTOWE</t>
  </si>
  <si>
    <t>KRUSKAL</t>
  </si>
  <si>
    <t>O ZADANEJ LICZBIE WIERZCHOŁKÓW I KRAWĘDZI</t>
  </si>
  <si>
    <t xml:space="preserve">Gęstość grafu </t>
  </si>
  <si>
    <t>ALGORYTM KRUSKALA</t>
  </si>
  <si>
    <t>ALGORYTM PRIMA</t>
  </si>
  <si>
    <t>mobilme</t>
  </si>
  <si>
    <t xml:space="preserve"> Prim </t>
  </si>
  <si>
    <t xml:space="preserve">Kruskal </t>
  </si>
  <si>
    <t>Czas wykonania [mikrosekundy]</t>
  </si>
  <si>
    <t>Parametry wejściowe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</si>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</sst>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D2D"/>
      <color rgb="FF8B0001"/>
      <color rgb="FFCD16C9"/>
      <color rgb="FFB532CD"/>
      <color rgb="FFD26C7B"/>
      <color rgb="FFEFAFB5"/>
      <color rgb="FFD18246"/>
      <color rgb="FFE73635"/>
      <color rgb="FFE77787"/>
      <color rgb="FFDB85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Zależność czasu wykonania algorytmu Kruskala od </a:t>
            </a:r>
            <a:r>
              <a:rPr lang="en-US" sz="2000" b="1" i="0" u="none" strike="noStrike" baseline="0">
                <a:effectLst/>
              </a:rPr>
              <a:t>gęstości D</a:t>
            </a:r>
            <a:r>
              <a:rPr lang="en-US" sz="2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en-US" sz="2000"/>
              <a:t>danych grafów </a:t>
            </a:r>
          </a:p>
        </c:rich>
      </c:tx>
      <c:layout>
        <c:manualLayout>
          <c:xMode val="edge"/>
          <c:yMode val="edge"/>
          <c:x val="0.22071152215997991"/>
          <c:y val="1.10013245228057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 D = 0,2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Sheet1!$I$36:$O$36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Sheet1!$I$37:$O$37</c:f>
              <c:numCache>
                <c:formatCode>General</c:formatCode>
                <c:ptCount val="7"/>
                <c:pt idx="0">
                  <c:v>0</c:v>
                </c:pt>
                <c:pt idx="1">
                  <c:v>70</c:v>
                </c:pt>
                <c:pt idx="2">
                  <c:v>440</c:v>
                </c:pt>
                <c:pt idx="3">
                  <c:v>2470</c:v>
                </c:pt>
                <c:pt idx="4">
                  <c:v>9000</c:v>
                </c:pt>
                <c:pt idx="5">
                  <c:v>322050</c:v>
                </c:pt>
                <c:pt idx="6">
                  <c:v>2810070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787F-0B4D-8151-CD4AE6480190}"/>
            </c:ext>
          </c:extLst>
        </c:ser>
        <c:ser>
          <c:idx val="2"/>
          <c:order val="1"/>
          <c:tx>
            <c:v> D = 0,4</c:v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Sheet1!$I$36:$O$36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Sheet1!$I$38:$O$38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730</c:v>
                </c:pt>
                <c:pt idx="3">
                  <c:v>4560</c:v>
                </c:pt>
                <c:pt idx="4">
                  <c:v>18910</c:v>
                </c:pt>
                <c:pt idx="5">
                  <c:v>740490</c:v>
                </c:pt>
                <c:pt idx="6">
                  <c:v>5774240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87F-0B4D-8151-CD4AE6480190}"/>
            </c:ext>
          </c:extLst>
        </c:ser>
        <c:ser>
          <c:idx val="3"/>
          <c:order val="2"/>
          <c:tx>
            <c:v> D = 0,6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Sheet1!$I$36:$O$36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Sheet1!$I$39:$O$39</c:f>
              <c:numCache>
                <c:formatCode>General</c:formatCode>
                <c:ptCount val="7"/>
                <c:pt idx="0">
                  <c:v>20</c:v>
                </c:pt>
                <c:pt idx="1">
                  <c:v>440</c:v>
                </c:pt>
                <c:pt idx="2">
                  <c:v>540</c:v>
                </c:pt>
                <c:pt idx="3">
                  <c:v>6570</c:v>
                </c:pt>
                <c:pt idx="4">
                  <c:v>34320</c:v>
                </c:pt>
                <c:pt idx="5">
                  <c:v>1443600</c:v>
                </c:pt>
                <c:pt idx="6">
                  <c:v>8377290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787F-0B4D-8151-CD4AE6480190}"/>
            </c:ext>
          </c:extLst>
        </c:ser>
        <c:ser>
          <c:idx val="4"/>
          <c:order val="3"/>
          <c:tx>
            <c:v> D = 0,8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Sheet1!$I$36:$O$36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Sheet1!$I$40:$O$40</c:f>
              <c:numCache>
                <c:formatCode>General</c:formatCode>
                <c:ptCount val="7"/>
                <c:pt idx="0">
                  <c:v>10</c:v>
                </c:pt>
                <c:pt idx="1">
                  <c:v>270</c:v>
                </c:pt>
                <c:pt idx="2">
                  <c:v>610</c:v>
                </c:pt>
                <c:pt idx="3">
                  <c:v>9070</c:v>
                </c:pt>
                <c:pt idx="4">
                  <c:v>46240</c:v>
                </c:pt>
                <c:pt idx="5">
                  <c:v>1690550</c:v>
                </c:pt>
                <c:pt idx="6">
                  <c:v>10583400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787F-0B4D-8151-CD4AE6480190}"/>
            </c:ext>
          </c:extLst>
        </c:ser>
        <c:ser>
          <c:idx val="5"/>
          <c:order val="4"/>
          <c:tx>
            <c:v> D = 1,0</c:v>
          </c:tx>
          <c:spPr>
            <a:ln w="34925" cap="rnd">
              <a:solidFill>
                <a:schemeClr val="accent6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Sheet1!$I$36:$O$36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Sheet1!$I$41:$O$41</c:f>
              <c:numCache>
                <c:formatCode>General</c:formatCode>
                <c:ptCount val="7"/>
                <c:pt idx="0">
                  <c:v>20</c:v>
                </c:pt>
                <c:pt idx="1">
                  <c:v>540</c:v>
                </c:pt>
                <c:pt idx="2">
                  <c:v>630</c:v>
                </c:pt>
                <c:pt idx="3">
                  <c:v>11230</c:v>
                </c:pt>
                <c:pt idx="4">
                  <c:v>56070</c:v>
                </c:pt>
                <c:pt idx="5">
                  <c:v>3779950</c:v>
                </c:pt>
                <c:pt idx="6">
                  <c:v>14050180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787F-0B4D-8151-CD4AE648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601184"/>
        <c:axId val="1148641184"/>
      </c:lineChart>
      <c:catAx>
        <c:axId val="11466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641184"/>
        <c:crosses val="autoZero"/>
        <c:auto val="1"/>
        <c:lblAlgn val="ctr"/>
        <c:lblOffset val="100"/>
        <c:noMultiLvlLbl val="0"/>
      </c:catAx>
      <c:valAx>
        <c:axId val="114864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wykonania algorytmu [</a:t>
                </a:r>
                <a:r>
                  <a:rPr lang="pl-PL" sz="1600" b="0" i="0" u="none" strike="noStrike" cap="all" baseline="0">
                    <a:effectLst/>
                  </a:rPr>
                  <a:t>µs]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6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Zależność czasu wykonania algorytmu Prima od </a:t>
            </a:r>
            <a:r>
              <a:rPr lang="en-US" sz="2000" b="1" i="0" u="none" strike="noStrike" baseline="0">
                <a:effectLst/>
              </a:rPr>
              <a:t>gęstości D</a:t>
            </a:r>
            <a:r>
              <a:rPr lang="en-US" sz="2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en-US" sz="2000"/>
              <a:t>danych grafów </a:t>
            </a:r>
          </a:p>
        </c:rich>
      </c:tx>
      <c:layout>
        <c:manualLayout>
          <c:xMode val="edge"/>
          <c:yMode val="edge"/>
          <c:x val="0.23641908971070857"/>
          <c:y val="6.16502564936382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 D = 0,2"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Sheet1!$I$47:$O$47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280</c:v>
                </c:pt>
                <c:pt idx="3">
                  <c:v>7230</c:v>
                </c:pt>
                <c:pt idx="4">
                  <c:v>33050</c:v>
                </c:pt>
                <c:pt idx="5">
                  <c:v>1836900</c:v>
                </c:pt>
                <c:pt idx="6">
                  <c:v>8376260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290C-DA49-B21A-969326AE1BDD}"/>
            </c:ext>
          </c:extLst>
        </c:ser>
        <c:ser>
          <c:idx val="6"/>
          <c:order val="1"/>
          <c:tx>
            <c:v>" D = 0,4"</c:v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Sheet1!$I$48:$O$48</c:f>
              <c:numCache>
                <c:formatCode>General</c:formatCode>
                <c:ptCount val="7"/>
                <c:pt idx="0">
                  <c:v>30</c:v>
                </c:pt>
                <c:pt idx="1">
                  <c:v>160</c:v>
                </c:pt>
                <c:pt idx="2">
                  <c:v>640</c:v>
                </c:pt>
                <c:pt idx="3">
                  <c:v>15570</c:v>
                </c:pt>
                <c:pt idx="4">
                  <c:v>109250</c:v>
                </c:pt>
                <c:pt idx="5">
                  <c:v>4170190</c:v>
                </c:pt>
                <c:pt idx="6">
                  <c:v>17245130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290C-DA49-B21A-969326AE1BDD}"/>
            </c:ext>
          </c:extLst>
        </c:ser>
        <c:ser>
          <c:idx val="7"/>
          <c:order val="2"/>
          <c:tx>
            <c:v>" D = 0,6"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Sheet1!$I$49:$O$49</c:f>
              <c:numCache>
                <c:formatCode>General</c:formatCode>
                <c:ptCount val="7"/>
                <c:pt idx="0">
                  <c:v>20</c:v>
                </c:pt>
                <c:pt idx="1">
                  <c:v>210</c:v>
                </c:pt>
                <c:pt idx="2">
                  <c:v>900</c:v>
                </c:pt>
                <c:pt idx="3">
                  <c:v>23940</c:v>
                </c:pt>
                <c:pt idx="4">
                  <c:v>195180</c:v>
                </c:pt>
                <c:pt idx="5">
                  <c:v>6252380</c:v>
                </c:pt>
                <c:pt idx="6">
                  <c:v>25932360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290C-DA49-B21A-969326AE1BDD}"/>
            </c:ext>
          </c:extLst>
        </c:ser>
        <c:ser>
          <c:idx val="8"/>
          <c:order val="3"/>
          <c:tx>
            <c:v>" D = 0,8"</c:v>
          </c:tx>
          <c:spPr>
            <a:ln w="349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Sheet1!$I$50:$O$50</c:f>
              <c:numCache>
                <c:formatCode>General</c:formatCode>
                <c:ptCount val="7"/>
                <c:pt idx="0">
                  <c:v>20</c:v>
                </c:pt>
                <c:pt idx="1">
                  <c:v>350</c:v>
                </c:pt>
                <c:pt idx="2">
                  <c:v>970</c:v>
                </c:pt>
                <c:pt idx="3">
                  <c:v>32820</c:v>
                </c:pt>
                <c:pt idx="4">
                  <c:v>269490</c:v>
                </c:pt>
                <c:pt idx="5">
                  <c:v>8089660</c:v>
                </c:pt>
                <c:pt idx="6">
                  <c:v>35676530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290C-DA49-B21A-969326AE1BDD}"/>
            </c:ext>
          </c:extLst>
        </c:ser>
        <c:ser>
          <c:idx val="5"/>
          <c:order val="4"/>
          <c:tx>
            <c:v> D = 1,0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Sheet1!$I$36:$O$36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Sheet1!$I$51:$O$51</c:f>
              <c:numCache>
                <c:formatCode>General</c:formatCode>
                <c:ptCount val="7"/>
                <c:pt idx="0">
                  <c:v>20</c:v>
                </c:pt>
                <c:pt idx="1">
                  <c:v>440</c:v>
                </c:pt>
                <c:pt idx="2">
                  <c:v>1220</c:v>
                </c:pt>
                <c:pt idx="3">
                  <c:v>53280</c:v>
                </c:pt>
                <c:pt idx="4">
                  <c:v>361200</c:v>
                </c:pt>
                <c:pt idx="5">
                  <c:v>10387260</c:v>
                </c:pt>
                <c:pt idx="6">
                  <c:v>46057560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290C-DA49-B21A-969326AE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601184"/>
        <c:axId val="1148641184"/>
      </c:lineChart>
      <c:catAx>
        <c:axId val="11466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Liczba wierzchołków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641184"/>
        <c:crosses val="autoZero"/>
        <c:auto val="1"/>
        <c:lblAlgn val="ctr"/>
        <c:lblOffset val="100"/>
        <c:noMultiLvlLbl val="0"/>
      </c:catAx>
      <c:valAx>
        <c:axId val="114864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wykonania algorytmu [</a:t>
                </a:r>
                <a:r>
                  <a:rPr lang="pl-PL" sz="1600" b="0" i="0" u="none" strike="noStrike" cap="all" baseline="0">
                    <a:effectLst/>
                  </a:rPr>
                  <a:t>µs]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6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Zależność</a:t>
            </a:r>
            <a:r>
              <a:rPr lang="en-US" sz="2000" b="1" baseline="0"/>
              <a:t> czasu wykonania algorytmu Kruskala</a:t>
            </a:r>
            <a:br>
              <a:rPr lang="en-US" sz="2000" b="1" baseline="0"/>
            </a:br>
            <a:r>
              <a:rPr lang="en-US" sz="2000" b="1" baseline="0"/>
              <a:t>od gęstości grafów o liczbie wierzchołków V </a:t>
            </a:r>
            <a:r>
              <a:rPr lang="pl-PL" sz="2000" b="1" i="0" u="none" strike="noStrike" baseline="0">
                <a:effectLst/>
              </a:rPr>
              <a:t>∈</a:t>
            </a:r>
            <a:r>
              <a:rPr lang="en-US" sz="2000" b="1" baseline="0"/>
              <a:t> {10,50,100,500,1000}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 D = 0,2"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Sheet1!$I$37:$M$37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440</c:v>
                </c:pt>
                <c:pt idx="3">
                  <c:v>2470</c:v>
                </c:pt>
                <c:pt idx="4">
                  <c:v>9000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10-E049-AF13-E6EB7DDF87AC}"/>
            </c:ext>
          </c:extLst>
        </c:ser>
        <c:ser>
          <c:idx val="1"/>
          <c:order val="1"/>
          <c:tx>
            <c:v>" D = 0,4"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Sheet1!$I$38:$M$38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730</c:v>
                </c:pt>
                <c:pt idx="3">
                  <c:v>4560</c:v>
                </c:pt>
                <c:pt idx="4">
                  <c:v>18910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10-E049-AF13-E6EB7DDF87AC}"/>
            </c:ext>
          </c:extLst>
        </c:ser>
        <c:ser>
          <c:idx val="2"/>
          <c:order val="2"/>
          <c:tx>
            <c:v>" D = 0,6"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Sheet1!$I$39:$M$39</c:f>
              <c:numCache>
                <c:formatCode>General</c:formatCode>
                <c:ptCount val="5"/>
                <c:pt idx="0">
                  <c:v>20</c:v>
                </c:pt>
                <c:pt idx="1">
                  <c:v>440</c:v>
                </c:pt>
                <c:pt idx="2">
                  <c:v>540</c:v>
                </c:pt>
                <c:pt idx="3">
                  <c:v>6570</c:v>
                </c:pt>
                <c:pt idx="4">
                  <c:v>34320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10-E049-AF13-E6EB7DDF87AC}"/>
            </c:ext>
          </c:extLst>
        </c:ser>
        <c:ser>
          <c:idx val="3"/>
          <c:order val="3"/>
          <c:tx>
            <c:v>" D = 0,8"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Sheet1!$I$40:$M$40</c:f>
              <c:numCache>
                <c:formatCode>General</c:formatCode>
                <c:ptCount val="5"/>
                <c:pt idx="0">
                  <c:v>10</c:v>
                </c:pt>
                <c:pt idx="1">
                  <c:v>270</c:v>
                </c:pt>
                <c:pt idx="2">
                  <c:v>610</c:v>
                </c:pt>
                <c:pt idx="3">
                  <c:v>9070</c:v>
                </c:pt>
                <c:pt idx="4">
                  <c:v>46240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D10-E049-AF13-E6EB7DDF87AC}"/>
            </c:ext>
          </c:extLst>
        </c:ser>
        <c:ser>
          <c:idx val="4"/>
          <c:order val="4"/>
          <c:tx>
            <c:v>" D = 1,0"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Sheet1!$I$41:$M$41</c:f>
              <c:numCache>
                <c:formatCode>General</c:formatCode>
                <c:ptCount val="5"/>
                <c:pt idx="0">
                  <c:v>20</c:v>
                </c:pt>
                <c:pt idx="1">
                  <c:v>540</c:v>
                </c:pt>
                <c:pt idx="2">
                  <c:v>630</c:v>
                </c:pt>
                <c:pt idx="3">
                  <c:v>11230</c:v>
                </c:pt>
                <c:pt idx="4">
                  <c:v>56070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D10-E049-AF13-E6EB7DDF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69488"/>
        <c:axId val="1170471184"/>
      </c:lineChart>
      <c:catAx>
        <c:axId val="11704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</a:t>
                </a:r>
                <a:r>
                  <a:rPr lang="en-US" sz="1600" baseline="0"/>
                  <a:t> wierzchołków grafu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71184"/>
        <c:crosses val="autoZero"/>
        <c:auto val="0"/>
        <c:lblAlgn val="ctr"/>
        <c:lblOffset val="100"/>
        <c:noMultiLvlLbl val="0"/>
      </c:catAx>
      <c:valAx>
        <c:axId val="117047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</a:t>
                </a:r>
                <a:r>
                  <a:rPr lang="en-US" sz="1600" baseline="0"/>
                  <a:t> wykonania algorytmu [</a:t>
                </a:r>
                <a:r>
                  <a:rPr lang="pl-PL" sz="1600" b="0" i="0" u="none" strike="noStrike" baseline="0">
                    <a:effectLst/>
                  </a:rPr>
                  <a:t>µs</a:t>
                </a:r>
                <a:r>
                  <a:rPr lang="en-US" sz="1600" baseline="0"/>
                  <a:t>]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635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Zestawienie zależności</a:t>
            </a:r>
            <a:r>
              <a:rPr lang="en-US" sz="2000" b="1" baseline="0">
                <a:solidFill>
                  <a:schemeClr val="tx1"/>
                </a:solidFill>
              </a:rPr>
              <a:t> czasu wykonania algorytmów Kruskala i Prima </a:t>
            </a:r>
            <a:br>
              <a:rPr lang="en-US" sz="2000" b="1" baseline="0">
                <a:solidFill>
                  <a:schemeClr val="tx1"/>
                </a:solidFill>
              </a:rPr>
            </a:br>
            <a:r>
              <a:rPr lang="en-US" sz="2000" b="1" baseline="0">
                <a:solidFill>
                  <a:schemeClr val="tx1"/>
                </a:solidFill>
              </a:rPr>
              <a:t>od gęstości grafów o liczbie wierzchołków V </a:t>
            </a:r>
            <a:r>
              <a:rPr lang="pl-PL" sz="2000" b="1" i="0" u="none" strike="noStrike" baseline="0">
                <a:solidFill>
                  <a:schemeClr val="tx1"/>
                </a:solidFill>
                <a:effectLst/>
              </a:rPr>
              <a:t>∈</a:t>
            </a:r>
            <a:r>
              <a:rPr lang="en-US" sz="2000" b="1" baseline="0">
                <a:solidFill>
                  <a:schemeClr val="tx1"/>
                </a:solidFill>
              </a:rPr>
              <a:t> {100,500,1000,5000,10000}</a:t>
            </a:r>
            <a:endParaRPr lang="en-US" sz="2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898732767966934"/>
          <c:y val="1.4291226232838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 D = 0,2"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Sheet1!$L$37:$O$37</c:f>
              <c:numCache>
                <c:formatCode>General</c:formatCode>
                <c:ptCount val="4"/>
                <c:pt idx="0">
                  <c:v>2470</c:v>
                </c:pt>
                <c:pt idx="1">
                  <c:v>9000</c:v>
                </c:pt>
                <c:pt idx="2">
                  <c:v>322050</c:v>
                </c:pt>
                <c:pt idx="3">
                  <c:v>2810070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F9-FE41-BE75-844D059107E0}"/>
            </c:ext>
          </c:extLst>
        </c:ser>
        <c:ser>
          <c:idx val="1"/>
          <c:order val="1"/>
          <c:tx>
            <c:v>" D = 0,4"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Sheet1!$L$38:$O$38</c:f>
              <c:numCache>
                <c:formatCode>General</c:formatCode>
                <c:ptCount val="4"/>
                <c:pt idx="0">
                  <c:v>4560</c:v>
                </c:pt>
                <c:pt idx="1">
                  <c:v>18910</c:v>
                </c:pt>
                <c:pt idx="2">
                  <c:v>740490</c:v>
                </c:pt>
                <c:pt idx="3">
                  <c:v>5774240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F9-FE41-BE75-844D059107E0}"/>
            </c:ext>
          </c:extLst>
        </c:ser>
        <c:ser>
          <c:idx val="2"/>
          <c:order val="2"/>
          <c:tx>
            <c:v>" D = 0,6"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Sheet1!$L$39:$O$39</c:f>
              <c:numCache>
                <c:formatCode>General</c:formatCode>
                <c:ptCount val="4"/>
                <c:pt idx="0">
                  <c:v>6570</c:v>
                </c:pt>
                <c:pt idx="1">
                  <c:v>34320</c:v>
                </c:pt>
                <c:pt idx="2">
                  <c:v>1443600</c:v>
                </c:pt>
                <c:pt idx="3">
                  <c:v>8377290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4F9-FE41-BE75-844D059107E0}"/>
            </c:ext>
          </c:extLst>
        </c:ser>
        <c:ser>
          <c:idx val="3"/>
          <c:order val="3"/>
          <c:tx>
            <c:v>" D = 0,8"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Sheet1!$L$40:$O$40</c:f>
              <c:numCache>
                <c:formatCode>General</c:formatCode>
                <c:ptCount val="4"/>
                <c:pt idx="0">
                  <c:v>9070</c:v>
                </c:pt>
                <c:pt idx="1">
                  <c:v>46240</c:v>
                </c:pt>
                <c:pt idx="2">
                  <c:v>1690550</c:v>
                </c:pt>
                <c:pt idx="3">
                  <c:v>10583400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4F9-FE41-BE75-844D059107E0}"/>
            </c:ext>
          </c:extLst>
        </c:ser>
        <c:ser>
          <c:idx val="4"/>
          <c:order val="4"/>
          <c:tx>
            <c:v>" D = 1,0"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Sheet1!$L$41:$O$41</c:f>
              <c:numCache>
                <c:formatCode>General</c:formatCode>
                <c:ptCount val="4"/>
                <c:pt idx="0">
                  <c:v>11230</c:v>
                </c:pt>
                <c:pt idx="1">
                  <c:v>56070</c:v>
                </c:pt>
                <c:pt idx="2">
                  <c:v>3779950</c:v>
                </c:pt>
                <c:pt idx="3">
                  <c:v>14050180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4F9-FE41-BE75-844D059107E0}"/>
            </c:ext>
          </c:extLst>
        </c:ser>
        <c:ser>
          <c:idx val="5"/>
          <c:order val="5"/>
          <c:tx>
            <c:v>" D = 0,2"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Sheet1!$L$47:$O$47</c:f>
              <c:numCache>
                <c:formatCode>General</c:formatCode>
                <c:ptCount val="4"/>
                <c:pt idx="0">
                  <c:v>7230</c:v>
                </c:pt>
                <c:pt idx="1">
                  <c:v>33050</c:v>
                </c:pt>
                <c:pt idx="2">
                  <c:v>1836900</c:v>
                </c:pt>
                <c:pt idx="3">
                  <c:v>8376260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4F9-FE41-BE75-844D059107E0}"/>
            </c:ext>
          </c:extLst>
        </c:ser>
        <c:ser>
          <c:idx val="6"/>
          <c:order val="6"/>
          <c:tx>
            <c:v>" D = 0,4"</c:v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Sheet1!$L$48:$O$48</c:f>
              <c:numCache>
                <c:formatCode>General</c:formatCode>
                <c:ptCount val="4"/>
                <c:pt idx="0">
                  <c:v>15570</c:v>
                </c:pt>
                <c:pt idx="1">
                  <c:v>109250</c:v>
                </c:pt>
                <c:pt idx="2">
                  <c:v>4170190</c:v>
                </c:pt>
                <c:pt idx="3">
                  <c:v>17245130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4F9-FE41-BE75-844D059107E0}"/>
            </c:ext>
          </c:extLst>
        </c:ser>
        <c:ser>
          <c:idx val="7"/>
          <c:order val="7"/>
          <c:tx>
            <c:v>" D = 0,6"</c:v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Sheet1!$L$49:$O$49</c:f>
              <c:numCache>
                <c:formatCode>General</c:formatCode>
                <c:ptCount val="4"/>
                <c:pt idx="0">
                  <c:v>23940</c:v>
                </c:pt>
                <c:pt idx="1">
                  <c:v>195180</c:v>
                </c:pt>
                <c:pt idx="2">
                  <c:v>6252380</c:v>
                </c:pt>
                <c:pt idx="3">
                  <c:v>25932360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4F9-FE41-BE75-844D059107E0}"/>
            </c:ext>
          </c:extLst>
        </c:ser>
        <c:ser>
          <c:idx val="8"/>
          <c:order val="8"/>
          <c:tx>
            <c:v>" D = 0,8"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Sheet1!$L$50:$O$50</c:f>
              <c:numCache>
                <c:formatCode>General</c:formatCode>
                <c:ptCount val="4"/>
                <c:pt idx="0">
                  <c:v>32820</c:v>
                </c:pt>
                <c:pt idx="1">
                  <c:v>269490</c:v>
                </c:pt>
                <c:pt idx="2">
                  <c:v>8089660</c:v>
                </c:pt>
                <c:pt idx="3">
                  <c:v>35676530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4F9-FE41-BE75-844D059107E0}"/>
            </c:ext>
          </c:extLst>
        </c:ser>
        <c:ser>
          <c:idx val="9"/>
          <c:order val="9"/>
          <c:tx>
            <c:v>" D = 1,0"</c:v>
          </c:tx>
          <c:spPr>
            <a:ln w="28575" cap="rnd">
              <a:solidFill>
                <a:srgbClr val="CD16C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Sheet1!$L$51:$O$51</c:f>
              <c:numCache>
                <c:formatCode>General</c:formatCode>
                <c:ptCount val="4"/>
                <c:pt idx="0">
                  <c:v>53280</c:v>
                </c:pt>
                <c:pt idx="1">
                  <c:v>361200</c:v>
                </c:pt>
                <c:pt idx="2">
                  <c:v>10387260</c:v>
                </c:pt>
                <c:pt idx="3">
                  <c:v>46057560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4F9-FE41-BE75-844D0591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69488"/>
        <c:axId val="1170471184"/>
      </c:lineChart>
      <c:catAx>
        <c:axId val="11704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Liczba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wierzchołków grafu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71184"/>
        <c:crosses val="autoZero"/>
        <c:auto val="0"/>
        <c:lblAlgn val="ctr"/>
        <c:lblOffset val="100"/>
        <c:noMultiLvlLbl val="0"/>
      </c:catAx>
      <c:valAx>
        <c:axId val="117047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Czas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wykonania algorytmu [</a:t>
                </a:r>
                <a:r>
                  <a:rPr lang="pl-PL" sz="1600" b="0" i="0" u="none" strike="noStrike" baseline="0">
                    <a:solidFill>
                      <a:schemeClr val="tx1"/>
                    </a:solidFill>
                    <a:effectLst/>
                  </a:rPr>
                  <a:t>µs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635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Zestawienie zależności</a:t>
            </a:r>
            <a:r>
              <a:rPr lang="en-US" sz="2000" b="1" baseline="0">
                <a:solidFill>
                  <a:schemeClr val="tx1"/>
                </a:solidFill>
              </a:rPr>
              <a:t> czasu wykonania algorytmów Kruskala i Prima </a:t>
            </a:r>
            <a:br>
              <a:rPr lang="en-US" sz="2000" b="1" baseline="0">
                <a:solidFill>
                  <a:schemeClr val="tx1"/>
                </a:solidFill>
              </a:rPr>
            </a:br>
            <a:r>
              <a:rPr lang="en-US" sz="2000" b="1" baseline="0">
                <a:solidFill>
                  <a:schemeClr val="tx1"/>
                </a:solidFill>
              </a:rPr>
              <a:t>od gęstości grafów </a:t>
            </a:r>
            <a:endParaRPr lang="en-US" sz="2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069710221149921"/>
          <c:y val="8.86521526461367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 D = 0,2"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Sheet1!$I$37:$O$37</c:f>
              <c:numCache>
                <c:formatCode>General</c:formatCode>
                <c:ptCount val="7"/>
                <c:pt idx="0">
                  <c:v>0</c:v>
                </c:pt>
                <c:pt idx="1">
                  <c:v>70</c:v>
                </c:pt>
                <c:pt idx="2">
                  <c:v>440</c:v>
                </c:pt>
                <c:pt idx="3">
                  <c:v>2470</c:v>
                </c:pt>
                <c:pt idx="4">
                  <c:v>9000</c:v>
                </c:pt>
                <c:pt idx="5">
                  <c:v>322050</c:v>
                </c:pt>
                <c:pt idx="6">
                  <c:v>2810070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87-BA45-89FF-2B9C3932E4DA}"/>
            </c:ext>
          </c:extLst>
        </c:ser>
        <c:ser>
          <c:idx val="1"/>
          <c:order val="1"/>
          <c:tx>
            <c:v>" D = 0,4"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Sheet1!$I$38:$O$38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730</c:v>
                </c:pt>
                <c:pt idx="3">
                  <c:v>4560</c:v>
                </c:pt>
                <c:pt idx="4">
                  <c:v>18910</c:v>
                </c:pt>
                <c:pt idx="5">
                  <c:v>740490</c:v>
                </c:pt>
                <c:pt idx="6">
                  <c:v>5774240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87-BA45-89FF-2B9C3932E4DA}"/>
            </c:ext>
          </c:extLst>
        </c:ser>
        <c:ser>
          <c:idx val="2"/>
          <c:order val="2"/>
          <c:tx>
            <c:v>" D = 0,6"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Sheet1!$I$39:$O$39</c:f>
              <c:numCache>
                <c:formatCode>General</c:formatCode>
                <c:ptCount val="7"/>
                <c:pt idx="0">
                  <c:v>20</c:v>
                </c:pt>
                <c:pt idx="1">
                  <c:v>440</c:v>
                </c:pt>
                <c:pt idx="2">
                  <c:v>540</c:v>
                </c:pt>
                <c:pt idx="3">
                  <c:v>6570</c:v>
                </c:pt>
                <c:pt idx="4">
                  <c:v>34320</c:v>
                </c:pt>
                <c:pt idx="5">
                  <c:v>1443600</c:v>
                </c:pt>
                <c:pt idx="6">
                  <c:v>8377290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687-BA45-89FF-2B9C3932E4DA}"/>
            </c:ext>
          </c:extLst>
        </c:ser>
        <c:ser>
          <c:idx val="3"/>
          <c:order val="3"/>
          <c:tx>
            <c:v>" D = 0,8"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Sheet1!$I$40:$O$40</c:f>
              <c:numCache>
                <c:formatCode>General</c:formatCode>
                <c:ptCount val="7"/>
                <c:pt idx="0">
                  <c:v>10</c:v>
                </c:pt>
                <c:pt idx="1">
                  <c:v>270</c:v>
                </c:pt>
                <c:pt idx="2">
                  <c:v>610</c:v>
                </c:pt>
                <c:pt idx="3">
                  <c:v>9070</c:v>
                </c:pt>
                <c:pt idx="4">
                  <c:v>46240</c:v>
                </c:pt>
                <c:pt idx="5">
                  <c:v>1690550</c:v>
                </c:pt>
                <c:pt idx="6">
                  <c:v>10583400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687-BA45-89FF-2B9C3932E4DA}"/>
            </c:ext>
          </c:extLst>
        </c:ser>
        <c:ser>
          <c:idx val="4"/>
          <c:order val="4"/>
          <c:tx>
            <c:v>" D = 1,0"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A-9687-BA45-89FF-2B9C3932E4DA}"/>
              </c:ext>
            </c:extLst>
          </c:dPt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Sheet1!$I$41:$O$41</c:f>
              <c:numCache>
                <c:formatCode>General</c:formatCode>
                <c:ptCount val="7"/>
                <c:pt idx="0">
                  <c:v>20</c:v>
                </c:pt>
                <c:pt idx="1">
                  <c:v>540</c:v>
                </c:pt>
                <c:pt idx="2">
                  <c:v>630</c:v>
                </c:pt>
                <c:pt idx="3">
                  <c:v>11230</c:v>
                </c:pt>
                <c:pt idx="4">
                  <c:v>56070</c:v>
                </c:pt>
                <c:pt idx="5">
                  <c:v>3779950</c:v>
                </c:pt>
                <c:pt idx="6">
                  <c:v>14050180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687-BA45-89FF-2B9C3932E4DA}"/>
            </c:ext>
          </c:extLst>
        </c:ser>
        <c:ser>
          <c:idx val="5"/>
          <c:order val="5"/>
          <c:tx>
            <c:v>" D = 0,2"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Sheet1!$I$47:$O$47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280</c:v>
                </c:pt>
                <c:pt idx="3">
                  <c:v>7230</c:v>
                </c:pt>
                <c:pt idx="4">
                  <c:v>33050</c:v>
                </c:pt>
                <c:pt idx="5">
                  <c:v>1836900</c:v>
                </c:pt>
                <c:pt idx="6">
                  <c:v>8376260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687-BA45-89FF-2B9C3932E4DA}"/>
            </c:ext>
          </c:extLst>
        </c:ser>
        <c:ser>
          <c:idx val="6"/>
          <c:order val="6"/>
          <c:tx>
            <c:v>" D = 0,4"</c:v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Sheet1!$I$48:$O$48</c:f>
              <c:numCache>
                <c:formatCode>General</c:formatCode>
                <c:ptCount val="7"/>
                <c:pt idx="0">
                  <c:v>30</c:v>
                </c:pt>
                <c:pt idx="1">
                  <c:v>160</c:v>
                </c:pt>
                <c:pt idx="2">
                  <c:v>640</c:v>
                </c:pt>
                <c:pt idx="3">
                  <c:v>15570</c:v>
                </c:pt>
                <c:pt idx="4">
                  <c:v>109250</c:v>
                </c:pt>
                <c:pt idx="5">
                  <c:v>4170190</c:v>
                </c:pt>
                <c:pt idx="6">
                  <c:v>17245130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687-BA45-89FF-2B9C3932E4DA}"/>
            </c:ext>
          </c:extLst>
        </c:ser>
        <c:ser>
          <c:idx val="7"/>
          <c:order val="7"/>
          <c:tx>
            <c:v>" D = 0,6"</c:v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Sheet1!$I$49:$O$49</c:f>
              <c:numCache>
                <c:formatCode>General</c:formatCode>
                <c:ptCount val="7"/>
                <c:pt idx="0">
                  <c:v>20</c:v>
                </c:pt>
                <c:pt idx="1">
                  <c:v>210</c:v>
                </c:pt>
                <c:pt idx="2">
                  <c:v>900</c:v>
                </c:pt>
                <c:pt idx="3">
                  <c:v>23940</c:v>
                </c:pt>
                <c:pt idx="4">
                  <c:v>195180</c:v>
                </c:pt>
                <c:pt idx="5">
                  <c:v>6252380</c:v>
                </c:pt>
                <c:pt idx="6">
                  <c:v>25932360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687-BA45-89FF-2B9C3932E4DA}"/>
            </c:ext>
          </c:extLst>
        </c:ser>
        <c:ser>
          <c:idx val="8"/>
          <c:order val="8"/>
          <c:tx>
            <c:v>" D = 0,8"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Sheet1!$I$50:$O$50</c:f>
              <c:numCache>
                <c:formatCode>General</c:formatCode>
                <c:ptCount val="7"/>
                <c:pt idx="0">
                  <c:v>20</c:v>
                </c:pt>
                <c:pt idx="1">
                  <c:v>350</c:v>
                </c:pt>
                <c:pt idx="2">
                  <c:v>970</c:v>
                </c:pt>
                <c:pt idx="3">
                  <c:v>32820</c:v>
                </c:pt>
                <c:pt idx="4">
                  <c:v>269490</c:v>
                </c:pt>
                <c:pt idx="5">
                  <c:v>8089660</c:v>
                </c:pt>
                <c:pt idx="6">
                  <c:v>35676530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687-BA45-89FF-2B9C3932E4DA}"/>
            </c:ext>
          </c:extLst>
        </c:ser>
        <c:ser>
          <c:idx val="9"/>
          <c:order val="9"/>
          <c:tx>
            <c:v>" D = 1,0"</c:v>
          </c:tx>
          <c:spPr>
            <a:ln w="28575" cap="rnd">
              <a:solidFill>
                <a:srgbClr val="CD16C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Sheet1!$I$46:$O$46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Sheet1!$I$51:$O$51</c:f>
              <c:numCache>
                <c:formatCode>General</c:formatCode>
                <c:ptCount val="7"/>
                <c:pt idx="0">
                  <c:v>20</c:v>
                </c:pt>
                <c:pt idx="1">
                  <c:v>440</c:v>
                </c:pt>
                <c:pt idx="2">
                  <c:v>1220</c:v>
                </c:pt>
                <c:pt idx="3">
                  <c:v>53280</c:v>
                </c:pt>
                <c:pt idx="4">
                  <c:v>361200</c:v>
                </c:pt>
                <c:pt idx="5">
                  <c:v>10387260</c:v>
                </c:pt>
                <c:pt idx="6">
                  <c:v>46057560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687-BA45-89FF-2B9C3932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69488"/>
        <c:axId val="1170471184"/>
      </c:lineChart>
      <c:catAx>
        <c:axId val="11704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Liczba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wierzchołków grafu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71184"/>
        <c:crosses val="autoZero"/>
        <c:auto val="0"/>
        <c:lblAlgn val="ctr"/>
        <c:lblOffset val="100"/>
        <c:noMultiLvlLbl val="0"/>
      </c:catAx>
      <c:valAx>
        <c:axId val="117047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Czas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wykonania algorytmu [</a:t>
                </a:r>
                <a:r>
                  <a:rPr lang="pl-PL" sz="1600" b="0" i="0" u="none" strike="noStrike" baseline="0">
                    <a:solidFill>
                      <a:schemeClr val="tx1"/>
                    </a:solidFill>
                    <a:effectLst/>
                  </a:rPr>
                  <a:t>µs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635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Zależność</a:t>
            </a:r>
            <a:r>
              <a:rPr lang="en-US" sz="2000" b="1" baseline="0"/>
              <a:t> czasu wykonania algorytmu Kruskala </a:t>
            </a:r>
            <a:br>
              <a:rPr lang="en-US" sz="2000" b="1" baseline="0"/>
            </a:br>
            <a:r>
              <a:rPr lang="en-US" sz="2000" b="1" baseline="0"/>
              <a:t>od gęstości grafów o liczbie wierzchołków </a:t>
            </a:r>
            <a:br>
              <a:rPr lang="en-US" sz="2000" b="1" baseline="0"/>
            </a:br>
            <a:r>
              <a:rPr lang="en-US" sz="2000" b="1" baseline="0"/>
              <a:t>V </a:t>
            </a:r>
            <a:r>
              <a:rPr lang="pl-PL" sz="2000" b="1" i="0" u="none" strike="noStrike" baseline="0">
                <a:effectLst/>
              </a:rPr>
              <a:t>∈</a:t>
            </a:r>
            <a:r>
              <a:rPr lang="en-US" sz="2000" b="1" baseline="0"/>
              <a:t> {500,1000,5000,10000}</a:t>
            </a:r>
            <a:endParaRPr lang="en-US" sz="2000" b="1"/>
          </a:p>
        </c:rich>
      </c:tx>
      <c:layout>
        <c:manualLayout>
          <c:xMode val="edge"/>
          <c:yMode val="edge"/>
          <c:x val="0.23707853280112554"/>
          <c:y val="1.1550802041763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 D = 0,2"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Sheet1!$L$36:$O$36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Sheet1!$L$37:$O$37</c:f>
              <c:numCache>
                <c:formatCode>General</c:formatCode>
                <c:ptCount val="4"/>
                <c:pt idx="0">
                  <c:v>2470</c:v>
                </c:pt>
                <c:pt idx="1">
                  <c:v>9000</c:v>
                </c:pt>
                <c:pt idx="2">
                  <c:v>322050</c:v>
                </c:pt>
                <c:pt idx="3">
                  <c:v>2810070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8C-104C-B3C4-3E151C5E249D}"/>
            </c:ext>
          </c:extLst>
        </c:ser>
        <c:ser>
          <c:idx val="1"/>
          <c:order val="1"/>
          <c:tx>
            <c:v>" D = 0,4"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Sheet1!$L$36:$O$36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Sheet1!$L$38:$O$38</c:f>
              <c:numCache>
                <c:formatCode>General</c:formatCode>
                <c:ptCount val="4"/>
                <c:pt idx="0">
                  <c:v>4560</c:v>
                </c:pt>
                <c:pt idx="1">
                  <c:v>18910</c:v>
                </c:pt>
                <c:pt idx="2">
                  <c:v>740490</c:v>
                </c:pt>
                <c:pt idx="3">
                  <c:v>5774240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8C-104C-B3C4-3E151C5E249D}"/>
            </c:ext>
          </c:extLst>
        </c:ser>
        <c:ser>
          <c:idx val="2"/>
          <c:order val="2"/>
          <c:tx>
            <c:v>" D = 0,6"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Sheet1!$L$36:$O$36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Sheet1!$L$39:$O$39</c:f>
              <c:numCache>
                <c:formatCode>General</c:formatCode>
                <c:ptCount val="4"/>
                <c:pt idx="0">
                  <c:v>6570</c:v>
                </c:pt>
                <c:pt idx="1">
                  <c:v>34320</c:v>
                </c:pt>
                <c:pt idx="2">
                  <c:v>1443600</c:v>
                </c:pt>
                <c:pt idx="3">
                  <c:v>8377290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8C-104C-B3C4-3E151C5E249D}"/>
            </c:ext>
          </c:extLst>
        </c:ser>
        <c:ser>
          <c:idx val="3"/>
          <c:order val="3"/>
          <c:tx>
            <c:v>" D = 0,8"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Sheet1!$L$36:$O$36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Sheet1!$L$40:$O$40</c:f>
              <c:numCache>
                <c:formatCode>General</c:formatCode>
                <c:ptCount val="4"/>
                <c:pt idx="0">
                  <c:v>9070</c:v>
                </c:pt>
                <c:pt idx="1">
                  <c:v>46240</c:v>
                </c:pt>
                <c:pt idx="2">
                  <c:v>1690550</c:v>
                </c:pt>
                <c:pt idx="3">
                  <c:v>10583400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B8C-104C-B3C4-3E151C5E249D}"/>
            </c:ext>
          </c:extLst>
        </c:ser>
        <c:ser>
          <c:idx val="4"/>
          <c:order val="4"/>
          <c:tx>
            <c:v>" D = 1,0"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Sheet1!$L$36:$O$36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Sheet1!$L$41:$O$41</c:f>
              <c:numCache>
                <c:formatCode>General</c:formatCode>
                <c:ptCount val="4"/>
                <c:pt idx="0">
                  <c:v>11230</c:v>
                </c:pt>
                <c:pt idx="1">
                  <c:v>56070</c:v>
                </c:pt>
                <c:pt idx="2">
                  <c:v>3779950</c:v>
                </c:pt>
                <c:pt idx="3">
                  <c:v>14050180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B8C-104C-B3C4-3E151C5E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69488"/>
        <c:axId val="1170471184"/>
      </c:lineChart>
      <c:catAx>
        <c:axId val="11704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</a:t>
                </a:r>
                <a:r>
                  <a:rPr lang="en-US" sz="1600" baseline="0"/>
                  <a:t> wierzchołków grafu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71184"/>
        <c:crosses val="autoZero"/>
        <c:auto val="0"/>
        <c:lblAlgn val="ctr"/>
        <c:lblOffset val="100"/>
        <c:noMultiLvlLbl val="0"/>
      </c:catAx>
      <c:valAx>
        <c:axId val="117047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</a:t>
                </a:r>
                <a:r>
                  <a:rPr lang="en-US" sz="1600" baseline="0"/>
                  <a:t> wykonania algorytmu [</a:t>
                </a:r>
                <a:r>
                  <a:rPr lang="pl-PL" sz="1600" b="0" i="0" u="none" strike="noStrike" baseline="0">
                    <a:effectLst/>
                  </a:rPr>
                  <a:t>µs</a:t>
                </a:r>
                <a:r>
                  <a:rPr lang="en-US" sz="1600" baseline="0"/>
                  <a:t>]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635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Zależność</a:t>
            </a:r>
            <a:r>
              <a:rPr lang="en-US" sz="2000" b="1" baseline="0"/>
              <a:t> czasu wykonania algorytmu Prima </a:t>
            </a:r>
            <a:br>
              <a:rPr lang="en-US" sz="2000" b="1" baseline="0"/>
            </a:br>
            <a:r>
              <a:rPr lang="en-US" sz="2000" b="1" baseline="0"/>
              <a:t>od gęstości grafów o liczbie wierzchołków V </a:t>
            </a:r>
            <a:r>
              <a:rPr lang="pl-PL" sz="2000" b="1" i="0" u="none" strike="noStrike" baseline="0">
                <a:effectLst/>
              </a:rPr>
              <a:t>∈</a:t>
            </a:r>
            <a:r>
              <a:rPr lang="en-US" sz="2000" b="1" baseline="0"/>
              <a:t> {10,50,100,500,1000}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 D = 0,2"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Sheet1!$I$47:$M$47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280</c:v>
                </c:pt>
                <c:pt idx="3">
                  <c:v>7230</c:v>
                </c:pt>
                <c:pt idx="4">
                  <c:v>33050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2F-1A4A-A500-6E32409CC8D3}"/>
            </c:ext>
          </c:extLst>
        </c:ser>
        <c:ser>
          <c:idx val="1"/>
          <c:order val="1"/>
          <c:tx>
            <c:v>" D = 0,4"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Sheet1!$I$48:$M$48</c:f>
              <c:numCache>
                <c:formatCode>General</c:formatCode>
                <c:ptCount val="5"/>
                <c:pt idx="0">
                  <c:v>30</c:v>
                </c:pt>
                <c:pt idx="1">
                  <c:v>160</c:v>
                </c:pt>
                <c:pt idx="2">
                  <c:v>640</c:v>
                </c:pt>
                <c:pt idx="3">
                  <c:v>15570</c:v>
                </c:pt>
                <c:pt idx="4">
                  <c:v>109250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2F-1A4A-A500-6E32409CC8D3}"/>
            </c:ext>
          </c:extLst>
        </c:ser>
        <c:ser>
          <c:idx val="2"/>
          <c:order val="2"/>
          <c:tx>
            <c:v>" D = 0,6"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Sheet1!$I$49:$M$49</c:f>
              <c:numCache>
                <c:formatCode>General</c:formatCode>
                <c:ptCount val="5"/>
                <c:pt idx="0">
                  <c:v>20</c:v>
                </c:pt>
                <c:pt idx="1">
                  <c:v>210</c:v>
                </c:pt>
                <c:pt idx="2">
                  <c:v>900</c:v>
                </c:pt>
                <c:pt idx="3">
                  <c:v>23940</c:v>
                </c:pt>
                <c:pt idx="4">
                  <c:v>195180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B2F-1A4A-A500-6E32409CC8D3}"/>
            </c:ext>
          </c:extLst>
        </c:ser>
        <c:ser>
          <c:idx val="3"/>
          <c:order val="3"/>
          <c:tx>
            <c:v>" D = 0,8"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Sheet1!$I$50:$M$50</c:f>
              <c:numCache>
                <c:formatCode>General</c:formatCode>
                <c:ptCount val="5"/>
                <c:pt idx="0">
                  <c:v>20</c:v>
                </c:pt>
                <c:pt idx="1">
                  <c:v>350</c:v>
                </c:pt>
                <c:pt idx="2">
                  <c:v>970</c:v>
                </c:pt>
                <c:pt idx="3">
                  <c:v>32820</c:v>
                </c:pt>
                <c:pt idx="4">
                  <c:v>269490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B2F-1A4A-A500-6E32409CC8D3}"/>
            </c:ext>
          </c:extLst>
        </c:ser>
        <c:ser>
          <c:idx val="4"/>
          <c:order val="4"/>
          <c:tx>
            <c:v>" D = 1,0"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Sheet1!$I$36:$M$36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Sheet1!$I$51:$M$51</c:f>
              <c:numCache>
                <c:formatCode>General</c:formatCode>
                <c:ptCount val="5"/>
                <c:pt idx="0">
                  <c:v>20</c:v>
                </c:pt>
                <c:pt idx="1">
                  <c:v>440</c:v>
                </c:pt>
                <c:pt idx="2">
                  <c:v>1220</c:v>
                </c:pt>
                <c:pt idx="3">
                  <c:v>53280</c:v>
                </c:pt>
                <c:pt idx="4">
                  <c:v>361200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B2F-1A4A-A500-6E32409C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69488"/>
        <c:axId val="1170471184"/>
      </c:lineChart>
      <c:catAx>
        <c:axId val="11704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</a:t>
                </a:r>
                <a:r>
                  <a:rPr lang="en-US" sz="1600" baseline="0"/>
                  <a:t> wierzchołków grafu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71184"/>
        <c:crosses val="autoZero"/>
        <c:auto val="0"/>
        <c:lblAlgn val="ctr"/>
        <c:lblOffset val="100"/>
        <c:noMultiLvlLbl val="0"/>
      </c:catAx>
      <c:valAx>
        <c:axId val="117047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</a:t>
                </a:r>
                <a:r>
                  <a:rPr lang="en-US" sz="1600" baseline="0"/>
                  <a:t> wykonania algorytmu [</a:t>
                </a:r>
                <a:r>
                  <a:rPr lang="pl-PL" sz="1600" b="0" i="0" u="none" strike="noStrike" baseline="0">
                    <a:effectLst/>
                  </a:rPr>
                  <a:t>µs</a:t>
                </a:r>
                <a:r>
                  <a:rPr lang="en-US" sz="1600" baseline="0"/>
                  <a:t>]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635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Zestawienie zależności</a:t>
            </a:r>
            <a:r>
              <a:rPr lang="en-US" sz="2000" b="1" baseline="0">
                <a:solidFill>
                  <a:schemeClr val="tx1"/>
                </a:solidFill>
              </a:rPr>
              <a:t> czasu wykonania algorytmów Kruskala i Prima </a:t>
            </a:r>
            <a:br>
              <a:rPr lang="en-US" sz="2000" b="1" baseline="0">
                <a:solidFill>
                  <a:schemeClr val="tx1"/>
                </a:solidFill>
              </a:rPr>
            </a:br>
            <a:r>
              <a:rPr lang="en-US" sz="2000" b="1" baseline="0">
                <a:solidFill>
                  <a:schemeClr val="tx1"/>
                </a:solidFill>
              </a:rPr>
              <a:t>od gęstości grafów o liczbie wierzchołków V </a:t>
            </a:r>
            <a:r>
              <a:rPr lang="pl-PL" sz="2000" b="1" i="0" u="none" strike="noStrike" baseline="0">
                <a:solidFill>
                  <a:schemeClr val="tx1"/>
                </a:solidFill>
                <a:effectLst/>
              </a:rPr>
              <a:t>∈</a:t>
            </a:r>
            <a:r>
              <a:rPr lang="en-US" sz="2000" b="1" baseline="0">
                <a:solidFill>
                  <a:schemeClr val="tx1"/>
                </a:solidFill>
              </a:rPr>
              <a:t> {500,1000,5000,10000}</a:t>
            </a:r>
            <a:endParaRPr lang="en-US" sz="2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898732767966934"/>
          <c:y val="1.4291226232838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 D = 0,2"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Sheet1!$L$37:$O$37</c:f>
              <c:numCache>
                <c:formatCode>General</c:formatCode>
                <c:ptCount val="4"/>
                <c:pt idx="0">
                  <c:v>2470</c:v>
                </c:pt>
                <c:pt idx="1">
                  <c:v>9000</c:v>
                </c:pt>
                <c:pt idx="2">
                  <c:v>322050</c:v>
                </c:pt>
                <c:pt idx="3">
                  <c:v>2810070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EB-5348-A2A1-5C4752111E5D}"/>
            </c:ext>
          </c:extLst>
        </c:ser>
        <c:ser>
          <c:idx val="1"/>
          <c:order val="1"/>
          <c:tx>
            <c:v>" D = 0,4"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Sheet1!$L$38:$O$38</c:f>
              <c:numCache>
                <c:formatCode>General</c:formatCode>
                <c:ptCount val="4"/>
                <c:pt idx="0">
                  <c:v>4560</c:v>
                </c:pt>
                <c:pt idx="1">
                  <c:v>18910</c:v>
                </c:pt>
                <c:pt idx="2">
                  <c:v>740490</c:v>
                </c:pt>
                <c:pt idx="3">
                  <c:v>5774240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EB-5348-A2A1-5C4752111E5D}"/>
            </c:ext>
          </c:extLst>
        </c:ser>
        <c:ser>
          <c:idx val="2"/>
          <c:order val="2"/>
          <c:tx>
            <c:v>" D = 0,6"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Sheet1!$L$39:$O$39</c:f>
              <c:numCache>
                <c:formatCode>General</c:formatCode>
                <c:ptCount val="4"/>
                <c:pt idx="0">
                  <c:v>6570</c:v>
                </c:pt>
                <c:pt idx="1">
                  <c:v>34320</c:v>
                </c:pt>
                <c:pt idx="2">
                  <c:v>1443600</c:v>
                </c:pt>
                <c:pt idx="3">
                  <c:v>8377290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2EB-5348-A2A1-5C4752111E5D}"/>
            </c:ext>
          </c:extLst>
        </c:ser>
        <c:ser>
          <c:idx val="3"/>
          <c:order val="3"/>
          <c:tx>
            <c:v>" D = 0,8"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Sheet1!$L$40:$O$40</c:f>
              <c:numCache>
                <c:formatCode>General</c:formatCode>
                <c:ptCount val="4"/>
                <c:pt idx="0">
                  <c:v>9070</c:v>
                </c:pt>
                <c:pt idx="1">
                  <c:v>46240</c:v>
                </c:pt>
                <c:pt idx="2">
                  <c:v>1690550</c:v>
                </c:pt>
                <c:pt idx="3">
                  <c:v>10583400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2EB-5348-A2A1-5C4752111E5D}"/>
            </c:ext>
          </c:extLst>
        </c:ser>
        <c:ser>
          <c:idx val="4"/>
          <c:order val="4"/>
          <c:tx>
            <c:v>" D = 1,0"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Sheet1!$L$41:$O$41</c:f>
              <c:numCache>
                <c:formatCode>General</c:formatCode>
                <c:ptCount val="4"/>
                <c:pt idx="0">
                  <c:v>11230</c:v>
                </c:pt>
                <c:pt idx="1">
                  <c:v>56070</c:v>
                </c:pt>
                <c:pt idx="2">
                  <c:v>3779950</c:v>
                </c:pt>
                <c:pt idx="3">
                  <c:v>14050180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2EB-5348-A2A1-5C4752111E5D}"/>
            </c:ext>
          </c:extLst>
        </c:ser>
        <c:ser>
          <c:idx val="5"/>
          <c:order val="5"/>
          <c:tx>
            <c:v>" D = 0,2"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Sheet1!$L$47:$O$47</c:f>
              <c:numCache>
                <c:formatCode>General</c:formatCode>
                <c:ptCount val="4"/>
                <c:pt idx="0">
                  <c:v>7230</c:v>
                </c:pt>
                <c:pt idx="1">
                  <c:v>33050</c:v>
                </c:pt>
                <c:pt idx="2">
                  <c:v>1836900</c:v>
                </c:pt>
                <c:pt idx="3">
                  <c:v>8376260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2EB-5348-A2A1-5C4752111E5D}"/>
            </c:ext>
          </c:extLst>
        </c:ser>
        <c:ser>
          <c:idx val="6"/>
          <c:order val="6"/>
          <c:tx>
            <c:v>" D = 0,4"</c:v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Sheet1!$L$48:$O$48</c:f>
              <c:numCache>
                <c:formatCode>General</c:formatCode>
                <c:ptCount val="4"/>
                <c:pt idx="0">
                  <c:v>15570</c:v>
                </c:pt>
                <c:pt idx="1">
                  <c:v>109250</c:v>
                </c:pt>
                <c:pt idx="2">
                  <c:v>4170190</c:v>
                </c:pt>
                <c:pt idx="3">
                  <c:v>17245130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2EB-5348-A2A1-5C4752111E5D}"/>
            </c:ext>
          </c:extLst>
        </c:ser>
        <c:ser>
          <c:idx val="7"/>
          <c:order val="7"/>
          <c:tx>
            <c:v>" D = 0,6"</c:v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Sheet1!$L$49:$O$49</c:f>
              <c:numCache>
                <c:formatCode>General</c:formatCode>
                <c:ptCount val="4"/>
                <c:pt idx="0">
                  <c:v>23940</c:v>
                </c:pt>
                <c:pt idx="1">
                  <c:v>195180</c:v>
                </c:pt>
                <c:pt idx="2">
                  <c:v>6252380</c:v>
                </c:pt>
                <c:pt idx="3">
                  <c:v>25932360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2EB-5348-A2A1-5C4752111E5D}"/>
            </c:ext>
          </c:extLst>
        </c:ser>
        <c:ser>
          <c:idx val="8"/>
          <c:order val="8"/>
          <c:tx>
            <c:v>" D = 0,8"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Sheet1!$L$50:$O$50</c:f>
              <c:numCache>
                <c:formatCode>General</c:formatCode>
                <c:ptCount val="4"/>
                <c:pt idx="0">
                  <c:v>32820</c:v>
                </c:pt>
                <c:pt idx="1">
                  <c:v>269490</c:v>
                </c:pt>
                <c:pt idx="2">
                  <c:v>8089660</c:v>
                </c:pt>
                <c:pt idx="3">
                  <c:v>35676530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2EB-5348-A2A1-5C4752111E5D}"/>
            </c:ext>
          </c:extLst>
        </c:ser>
        <c:ser>
          <c:idx val="9"/>
          <c:order val="9"/>
          <c:tx>
            <c:v>" D = 1,0"</c:v>
          </c:tx>
          <c:spPr>
            <a:ln w="28575" cap="rnd">
              <a:solidFill>
                <a:srgbClr val="CD16C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Sheet1!$L$46:$O$46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Sheet1!$L$51:$O$51</c:f>
              <c:numCache>
                <c:formatCode>General</c:formatCode>
                <c:ptCount val="4"/>
                <c:pt idx="0">
                  <c:v>53280</c:v>
                </c:pt>
                <c:pt idx="1">
                  <c:v>361200</c:v>
                </c:pt>
                <c:pt idx="2">
                  <c:v>10387260</c:v>
                </c:pt>
                <c:pt idx="3">
                  <c:v>46057560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2EB-5348-A2A1-5C475211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69488"/>
        <c:axId val="1170471184"/>
      </c:lineChart>
      <c:catAx>
        <c:axId val="11704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Liczba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wierzchołków grafu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71184"/>
        <c:crosses val="autoZero"/>
        <c:auto val="0"/>
        <c:lblAlgn val="ctr"/>
        <c:lblOffset val="100"/>
        <c:noMultiLvlLbl val="0"/>
      </c:catAx>
      <c:valAx>
        <c:axId val="117047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Czas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wykonania algorytmu [</a:t>
                </a:r>
                <a:r>
                  <a:rPr lang="pl-PL" sz="1600" b="0" i="0" u="none" strike="noStrike" baseline="0">
                    <a:solidFill>
                      <a:schemeClr val="tx1"/>
                    </a:solidFill>
                    <a:effectLst/>
                  </a:rPr>
                  <a:t>µs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4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635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548765</xdr:colOff>
      <xdr:row>96</xdr:row>
      <xdr:rowOff>172470</xdr:rowOff>
    </xdr:from>
    <xdr:to>
      <xdr:col>7</xdr:col>
      <xdr:colOff>1160246</xdr:colOff>
      <xdr:row>121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E79DD-3465-BE4D-AB01-1E8C74C51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78395</xdr:colOff>
      <xdr:row>72</xdr:row>
      <xdr:rowOff>109753</xdr:rowOff>
    </xdr:from>
    <xdr:to>
      <xdr:col>8</xdr:col>
      <xdr:colOff>407655</xdr:colOff>
      <xdr:row>94</xdr:row>
      <xdr:rowOff>188149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3C195-E08A-6A4E-813A-0A78D70FC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229227</xdr:colOff>
      <xdr:row>102</xdr:row>
      <xdr:rowOff>172470</xdr:rowOff>
    </xdr:from>
    <xdr:to>
      <xdr:col>24</xdr:col>
      <xdr:colOff>611481</xdr:colOff>
      <xdr:row>124</xdr:row>
      <xdr:rowOff>15679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62FF2-0CFB-104B-9EEB-C1CE50BB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815309</xdr:colOff>
      <xdr:row>88</xdr:row>
      <xdr:rowOff>203825</xdr:rowOff>
    </xdr:from>
    <xdr:to>
      <xdr:col>13</xdr:col>
      <xdr:colOff>329260</xdr:colOff>
      <xdr:row>133</xdr:row>
      <xdr:rowOff>172469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196881-932C-A24A-94F1-0FBBF40F5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1191605</xdr:colOff>
      <xdr:row>74</xdr:row>
      <xdr:rowOff>109752</xdr:rowOff>
    </xdr:from>
    <xdr:to>
      <xdr:col>12</xdr:col>
      <xdr:colOff>1238642</xdr:colOff>
      <xdr:row>85</xdr:row>
      <xdr:rowOff>188146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F70BC-24BA-CF40-BEA6-CF9DD15C8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715276</xdr:colOff>
      <xdr:row>43</xdr:row>
      <xdr:rowOff>47038</xdr:rowOff>
    </xdr:from>
    <xdr:to>
      <xdr:col>28</xdr:col>
      <xdr:colOff>156790</xdr:colOff>
      <xdr:row>86</xdr:row>
      <xdr:rowOff>78396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13FE1A-94E3-6246-A8AB-9C8945DEA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0.07563</cdr:x>
      <cdr:y>0.89696</cdr:y>
    </cdr:from>
    <cdr:to>
      <cdr:x>0.17365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15649B-A745-9C40-9A56-6447B3670172}"/>
            </a:ext>
          </a:extLst>
        </cdr:cNvPr>
        <cdr:cNvSpPr txBox="1"/>
      </cdr:nvSpPr>
      <cdr:spPr>
        <a:xfrm xmlns:a="http://schemas.openxmlformats.org/drawingml/2006/main">
          <a:off x="705555" y="82941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0.04385</cdr:x>
      <cdr:y>0.93958</cdr:y>
    </cdr:from>
    <cdr:to>
      <cdr:x>0.14187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499850-522E-8A40-A4E8-FC9E96D19C27}"/>
            </a:ext>
          </a:extLst>
        </cdr:cNvPr>
        <cdr:cNvSpPr txBox="1"/>
      </cdr:nvSpPr>
      <cdr:spPr>
        <a:xfrm xmlns:a="http://schemas.openxmlformats.org/drawingml/2006/main">
          <a:off x="429051" y="9752345"/>
          <a:ext cx="958968" cy="62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bg1"/>
              </a:solidFill>
            </a:rPr>
            <a:t>Kruskal:</a:t>
          </a:r>
          <a:br>
            <a:rPr lang="en-US" sz="1600" b="1">
              <a:solidFill>
                <a:schemeClr val="bg1"/>
              </a:solidFill>
            </a:rPr>
          </a:br>
          <a:r>
            <a:rPr lang="en-US" sz="1600" b="1">
              <a:solidFill>
                <a:schemeClr val="bg1"/>
              </a:solidFill>
            </a:rPr>
            <a:t>Prim: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0.07563</cdr:x>
      <cdr:y>0.89696</cdr:y>
    </cdr:from>
    <cdr:to>
      <cdr:x>0.17365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15649B-A745-9C40-9A56-6447B3670172}"/>
            </a:ext>
          </a:extLst>
        </cdr:cNvPr>
        <cdr:cNvSpPr txBox="1"/>
      </cdr:nvSpPr>
      <cdr:spPr>
        <a:xfrm xmlns:a="http://schemas.openxmlformats.org/drawingml/2006/main">
          <a:off x="705555" y="82941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0.95415</cdr:y>
    </cdr:from>
    <cdr:to>
      <cdr:x>0.18428</cdr:x>
      <cdr:y>0.99875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499850-522E-8A40-A4E8-FC9E96D19C27}"/>
            </a:ext>
          </a:extLst>
        </cdr:cNvPr>
        <cdr:cNvSpPr txBox="1"/>
      </cdr:nvSpPr>
      <cdr:spPr>
        <a:xfrm xmlns:a="http://schemas.openxmlformats.org/drawingml/2006/main">
          <a:off x="961581" y="13703458"/>
          <a:ext cx="1092706" cy="640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bg1"/>
              </a:solidFill>
            </a:rPr>
            <a:t>Kruskal:</a:t>
          </a:r>
          <a:br>
            <a:rPr lang="en-US" sz="1600" b="1">
              <a:solidFill>
                <a:schemeClr val="bg1"/>
              </a:solidFill>
            </a:rPr>
          </a:br>
          <a:r>
            <a:rPr lang="en-US" sz="1600" b="1">
              <a:solidFill>
                <a:schemeClr val="bg1"/>
              </a:solidFill>
            </a:rPr>
            <a:t>Prim: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38100</xdr:colOff>
      <xdr:row>26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C846AA-EA2C-7A41-90FB-468139C3C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34</xdr:row>
      <xdr:rowOff>0</xdr:rowOff>
    </xdr:from>
    <xdr:to>
      <xdr:col>17</xdr:col>
      <xdr:colOff>203200</xdr:colOff>
      <xdr:row>83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F2EFEF-AB5E-3F40-AB35-D1A3EC827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0.07563</cdr:x>
      <cdr:y>0.89696</cdr:y>
    </cdr:from>
    <cdr:to>
      <cdr:x>0.17365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15649B-A745-9C40-9A56-6447B3670172}"/>
            </a:ext>
          </a:extLst>
        </cdr:cNvPr>
        <cdr:cNvSpPr txBox="1"/>
      </cdr:nvSpPr>
      <cdr:spPr>
        <a:xfrm xmlns:a="http://schemas.openxmlformats.org/drawingml/2006/main">
          <a:off x="705555" y="82941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0.19038</cdr:x>
      <cdr:y>0.93958</cdr:y>
    </cdr:from>
    <cdr:to>
      <cdr:x>0.25865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499850-522E-8A40-A4E8-FC9E96D19C27}"/>
            </a:ext>
          </a:extLst>
        </cdr:cNvPr>
        <cdr:cNvSpPr txBox="1"/>
      </cdr:nvSpPr>
      <cdr:spPr>
        <a:xfrm xmlns:a="http://schemas.openxmlformats.org/drawingml/2006/main">
          <a:off x="2514600" y="9534200"/>
          <a:ext cx="901700" cy="61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bg1"/>
              </a:solidFill>
            </a:rPr>
            <a:t>Kruskal:</a:t>
          </a:r>
          <a:br>
            <a:rPr lang="en-US" sz="1600" b="1">
              <a:solidFill>
                <a:schemeClr val="bg1"/>
              </a:solidFill>
            </a:rPr>
          </a:br>
          <a:r>
            <a:rPr lang="en-US" sz="1600" b="1">
              <a:solidFill>
                <a:schemeClr val="bg1"/>
              </a:solidFill>
            </a:rPr>
            <a:t>Prim: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B1B5-3C9D-864F-90EB-DD89B374BE7A}">
  <dimension ref="A1:O183"/>
  <sheetViews>
    <sheetView topLeftCell="B60" zoomScale="81" workbookViewId="0">
      <selection activeCell="AD66" sqref="AD66"/>
    </sheetView>
  </sheetViews>
  <sheetFormatPr baseColWidth="10" defaultRowHeight="16" x14ac:dyDescent="0.2"/>
  <cols>
    <col min="1" max="1" width="12.1640625" customWidth="1"/>
    <col min="2" max="2" width="9.33203125" customWidth="1"/>
    <col min="3" max="3" width="14" customWidth="1"/>
    <col min="4" max="4" width="10.33203125" customWidth="1"/>
    <col min="5" max="5" width="15.1640625" customWidth="1"/>
    <col min="6" max="6" width="14.6640625" customWidth="1"/>
    <col min="7" max="7" width="11.1640625" customWidth="1"/>
    <col min="8" max="8" width="18.83203125" customWidth="1"/>
    <col min="9" max="10" width="16" customWidth="1"/>
    <col min="11" max="11" width="15.1640625" customWidth="1"/>
    <col min="12" max="12" width="16" customWidth="1"/>
    <col min="13" max="13" width="17" customWidth="1"/>
    <col min="14" max="14" width="17.83203125" customWidth="1"/>
    <col min="15" max="15" width="17.1640625" customWidth="1"/>
  </cols>
  <sheetData>
    <row r="1" spans="1:13" x14ac:dyDescent="0.2">
      <c r="A1" s="3" t="s">
        <v>2</v>
      </c>
      <c r="B1" s="27" t="s">
        <v>9</v>
      </c>
      <c r="C1" s="27"/>
      <c r="D1" s="27"/>
      <c r="E1" s="27"/>
      <c r="K1" t="s">
        <v>6</v>
      </c>
    </row>
    <row r="2" spans="1:13" x14ac:dyDescent="0.2">
      <c r="A2" s="4" t="s">
        <v>5</v>
      </c>
      <c r="B2" s="4" t="s">
        <v>0</v>
      </c>
      <c r="C2" s="4" t="s">
        <v>1</v>
      </c>
      <c r="D2" s="4" t="s">
        <v>3</v>
      </c>
      <c r="E2" s="4" t="s">
        <v>4</v>
      </c>
      <c r="H2" s="28" t="s">
        <v>13</v>
      </c>
      <c r="I2" s="28"/>
      <c r="J2" s="28"/>
    </row>
    <row r="3" spans="1:13" x14ac:dyDescent="0.2">
      <c r="A3" s="2">
        <v>1000</v>
      </c>
      <c r="B3" s="2">
        <v>10</v>
      </c>
      <c r="C3" s="2">
        <v>45</v>
      </c>
      <c r="D3" s="2">
        <f>E20</f>
        <v>20</v>
      </c>
      <c r="E3" s="2">
        <f>F20</f>
        <v>20</v>
      </c>
      <c r="H3" s="2" t="s">
        <v>10</v>
      </c>
      <c r="I3" s="2" t="s">
        <v>11</v>
      </c>
      <c r="J3" s="2" t="s">
        <v>12</v>
      </c>
    </row>
    <row r="4" spans="1:13" x14ac:dyDescent="0.2">
      <c r="A4" s="2">
        <v>1000</v>
      </c>
      <c r="B4" s="2">
        <v>50</v>
      </c>
      <c r="C4" s="2">
        <f>50*49/2</f>
        <v>1225</v>
      </c>
      <c r="D4" s="2">
        <f>E25</f>
        <v>540</v>
      </c>
      <c r="E4" s="2">
        <f>F25</f>
        <v>440</v>
      </c>
      <c r="H4" s="2">
        <v>10</v>
      </c>
      <c r="I4" s="2">
        <f>10*(10-1)/2</f>
        <v>45</v>
      </c>
      <c r="J4" s="2">
        <v>10</v>
      </c>
      <c r="K4" t="s">
        <v>6</v>
      </c>
      <c r="L4" t="s">
        <v>6</v>
      </c>
    </row>
    <row r="5" spans="1:13" x14ac:dyDescent="0.2">
      <c r="A5" s="2">
        <v>1000</v>
      </c>
      <c r="B5" s="2">
        <v>100</v>
      </c>
      <c r="C5" s="2">
        <v>4950</v>
      </c>
      <c r="D5" s="2">
        <f>E30</f>
        <v>630</v>
      </c>
      <c r="E5" s="2">
        <f>F30</f>
        <v>1220</v>
      </c>
      <c r="H5" s="2">
        <v>100</v>
      </c>
      <c r="I5" s="2">
        <f>100*99/2</f>
        <v>4950</v>
      </c>
      <c r="J5" s="2">
        <v>100</v>
      </c>
    </row>
    <row r="6" spans="1:13" x14ac:dyDescent="0.2">
      <c r="A6" s="2">
        <v>1000</v>
      </c>
      <c r="B6" s="2">
        <v>500</v>
      </c>
      <c r="C6" s="2">
        <f>500*499/2</f>
        <v>124750</v>
      </c>
      <c r="D6" s="2">
        <f>E35</f>
        <v>11230</v>
      </c>
      <c r="E6" s="2">
        <f>F35</f>
        <v>53280</v>
      </c>
      <c r="H6" s="2">
        <v>1000</v>
      </c>
      <c r="I6" s="2">
        <f>1000*999/2</f>
        <v>499500</v>
      </c>
      <c r="J6" s="2">
        <v>1000</v>
      </c>
    </row>
    <row r="7" spans="1:13" x14ac:dyDescent="0.2">
      <c r="A7" s="2">
        <v>1000</v>
      </c>
      <c r="B7" s="2">
        <v>1000</v>
      </c>
      <c r="C7" s="2">
        <v>499500</v>
      </c>
      <c r="D7" s="2">
        <f>E40</f>
        <v>56070</v>
      </c>
      <c r="E7" s="2">
        <f>F40</f>
        <v>361200</v>
      </c>
      <c r="H7" s="2">
        <v>10000</v>
      </c>
      <c r="I7" s="2">
        <f>10000*9999/2</f>
        <v>49995000</v>
      </c>
      <c r="J7" s="2">
        <v>10000</v>
      </c>
    </row>
    <row r="8" spans="1:13" x14ac:dyDescent="0.2">
      <c r="A8" s="2">
        <v>1000</v>
      </c>
      <c r="B8" s="2">
        <v>5000</v>
      </c>
      <c r="C8" s="2">
        <f>5000*4999/2</f>
        <v>12497500</v>
      </c>
      <c r="D8" s="2">
        <f>E45</f>
        <v>3779950</v>
      </c>
      <c r="E8" s="2">
        <f>F45</f>
        <v>10387260</v>
      </c>
      <c r="H8" s="2">
        <v>100000</v>
      </c>
      <c r="I8" s="2">
        <v>4999950000</v>
      </c>
      <c r="J8" s="2">
        <v>100000</v>
      </c>
    </row>
    <row r="9" spans="1:13" x14ac:dyDescent="0.2">
      <c r="A9" s="2">
        <v>1000</v>
      </c>
      <c r="B9" s="2">
        <v>10000</v>
      </c>
      <c r="C9" s="2">
        <v>49995000</v>
      </c>
      <c r="D9" s="2">
        <f>E50</f>
        <v>14050180</v>
      </c>
      <c r="E9" s="2">
        <f>F50</f>
        <v>46057560</v>
      </c>
    </row>
    <row r="10" spans="1:13" x14ac:dyDescent="0.2">
      <c r="A10" s="2">
        <v>1000</v>
      </c>
      <c r="B10" s="2">
        <v>50000</v>
      </c>
      <c r="C10" s="2">
        <f>50000*49999/2</f>
        <v>1249975000</v>
      </c>
      <c r="D10" s="2">
        <f>E45</f>
        <v>3779950</v>
      </c>
      <c r="E10" s="2">
        <f>F45</f>
        <v>10387260</v>
      </c>
    </row>
    <row r="11" spans="1:13" x14ac:dyDescent="0.2">
      <c r="A11" s="2">
        <v>1000</v>
      </c>
      <c r="B11" s="2">
        <v>100000</v>
      </c>
      <c r="C11" s="2">
        <v>4999950000</v>
      </c>
      <c r="D11" s="2">
        <f>E50</f>
        <v>14050180</v>
      </c>
      <c r="E11" s="2">
        <f>F50</f>
        <v>46057560</v>
      </c>
    </row>
    <row r="12" spans="1:13" x14ac:dyDescent="0.2">
      <c r="A12" s="10">
        <v>1000</v>
      </c>
      <c r="B12" s="11">
        <v>20000</v>
      </c>
      <c r="C12" s="11">
        <v>199990000</v>
      </c>
      <c r="D12" s="2">
        <f>E69</f>
        <v>0</v>
      </c>
      <c r="E12" s="2">
        <f>F69</f>
        <v>0</v>
      </c>
      <c r="M12" t="s">
        <v>6</v>
      </c>
    </row>
    <row r="13" spans="1:13" x14ac:dyDescent="0.2">
      <c r="H13" s="33"/>
      <c r="I13" s="33"/>
      <c r="M13" t="s">
        <v>6</v>
      </c>
    </row>
    <row r="14" spans="1:13" x14ac:dyDescent="0.2">
      <c r="A14" s="6" t="s">
        <v>2</v>
      </c>
      <c r="B14" s="29" t="s">
        <v>15</v>
      </c>
      <c r="C14" s="30"/>
      <c r="D14" s="30"/>
      <c r="E14" s="30"/>
      <c r="F14" s="31"/>
      <c r="H14" s="32" t="s">
        <v>7</v>
      </c>
      <c r="I14" s="32"/>
    </row>
    <row r="15" spans="1:13" x14ac:dyDescent="0.2">
      <c r="A15" s="36" t="s">
        <v>23</v>
      </c>
      <c r="B15" s="36"/>
      <c r="C15" s="36"/>
      <c r="D15" s="36"/>
      <c r="E15" s="36" t="s">
        <v>22</v>
      </c>
      <c r="F15" s="36"/>
      <c r="H15" s="5" t="s">
        <v>5</v>
      </c>
      <c r="I15" s="5" t="s">
        <v>8</v>
      </c>
      <c r="L15" t="s">
        <v>6</v>
      </c>
    </row>
    <row r="16" spans="1:13" x14ac:dyDescent="0.2">
      <c r="A16" s="7" t="s">
        <v>5</v>
      </c>
      <c r="B16" s="7" t="s">
        <v>10</v>
      </c>
      <c r="C16" s="7" t="s">
        <v>25</v>
      </c>
      <c r="D16" s="7" t="s">
        <v>24</v>
      </c>
      <c r="E16" s="7" t="s">
        <v>21</v>
      </c>
      <c r="F16" s="7" t="s">
        <v>20</v>
      </c>
      <c r="H16" s="5">
        <v>10</v>
      </c>
      <c r="I16" s="19">
        <v>0</v>
      </c>
      <c r="J16" t="s">
        <v>6</v>
      </c>
      <c r="K16" s="9"/>
      <c r="L16" s="9"/>
    </row>
    <row r="17" spans="1:12" x14ac:dyDescent="0.2">
      <c r="A17" s="5">
        <v>1000</v>
      </c>
      <c r="B17" s="5">
        <v>10</v>
      </c>
      <c r="C17" s="5">
        <v>18</v>
      </c>
      <c r="D17" s="5">
        <f>C17/(B17*(B17-1)/2)</f>
        <v>0.4</v>
      </c>
      <c r="E17" s="15">
        <v>0</v>
      </c>
      <c r="F17" s="15">
        <v>30</v>
      </c>
      <c r="H17" s="5">
        <v>50</v>
      </c>
      <c r="I17" s="2">
        <v>263</v>
      </c>
      <c r="K17" s="9"/>
      <c r="L17" s="9"/>
    </row>
    <row r="18" spans="1:12" x14ac:dyDescent="0.2">
      <c r="A18" s="5">
        <v>1000</v>
      </c>
      <c r="B18" s="5">
        <v>10</v>
      </c>
      <c r="C18" s="5">
        <v>27</v>
      </c>
      <c r="D18" s="5">
        <f t="shared" ref="D18:D40" si="0">C18/(B18*(B18-1)/2)</f>
        <v>0.6</v>
      </c>
      <c r="E18" s="15">
        <v>20</v>
      </c>
      <c r="F18" s="15">
        <v>20</v>
      </c>
      <c r="H18" s="5">
        <v>100</v>
      </c>
      <c r="I18" s="19">
        <v>259</v>
      </c>
      <c r="K18" s="9"/>
      <c r="L18" s="9"/>
    </row>
    <row r="19" spans="1:12" x14ac:dyDescent="0.2">
      <c r="A19" s="5">
        <v>1000</v>
      </c>
      <c r="B19" s="5">
        <v>10</v>
      </c>
      <c r="C19" s="5">
        <v>36</v>
      </c>
      <c r="D19" s="5">
        <f t="shared" si="0"/>
        <v>0.8</v>
      </c>
      <c r="E19" s="15">
        <v>10</v>
      </c>
      <c r="F19" s="15">
        <v>20</v>
      </c>
      <c r="H19" s="5">
        <v>200</v>
      </c>
      <c r="I19" s="19">
        <v>264</v>
      </c>
      <c r="K19" s="9"/>
      <c r="L19" s="9"/>
    </row>
    <row r="20" spans="1:12" x14ac:dyDescent="0.2">
      <c r="A20" s="5">
        <v>1000</v>
      </c>
      <c r="B20" s="5">
        <v>10</v>
      </c>
      <c r="C20" s="5">
        <v>45</v>
      </c>
      <c r="D20" s="5">
        <f t="shared" si="0"/>
        <v>1</v>
      </c>
      <c r="E20" s="15">
        <v>20</v>
      </c>
      <c r="F20" s="15">
        <v>20</v>
      </c>
      <c r="H20" s="5">
        <v>300</v>
      </c>
      <c r="I20" s="19">
        <v>254</v>
      </c>
      <c r="K20" s="9"/>
      <c r="L20" s="9"/>
    </row>
    <row r="21" spans="1:12" x14ac:dyDescent="0.2">
      <c r="A21" s="5">
        <v>1000</v>
      </c>
      <c r="B21" s="5">
        <v>50</v>
      </c>
      <c r="C21" s="5">
        <v>245</v>
      </c>
      <c r="D21" s="5">
        <f t="shared" si="0"/>
        <v>0.2</v>
      </c>
      <c r="E21" s="15">
        <v>70</v>
      </c>
      <c r="F21" s="15">
        <v>80</v>
      </c>
      <c r="H21" s="5">
        <v>500</v>
      </c>
      <c r="I21" s="19">
        <v>255</v>
      </c>
      <c r="K21" s="9"/>
      <c r="L21" s="9"/>
    </row>
    <row r="22" spans="1:12" x14ac:dyDescent="0.2">
      <c r="A22" s="5">
        <v>1000</v>
      </c>
      <c r="B22" s="5">
        <v>50</v>
      </c>
      <c r="C22" s="5">
        <v>490</v>
      </c>
      <c r="D22" s="5">
        <f t="shared" si="0"/>
        <v>0.4</v>
      </c>
      <c r="E22" s="16">
        <v>110</v>
      </c>
      <c r="F22" s="15">
        <v>160</v>
      </c>
      <c r="H22" s="5">
        <v>1000</v>
      </c>
      <c r="I22" s="19">
        <v>267</v>
      </c>
      <c r="K22" s="9"/>
      <c r="L22" s="9"/>
    </row>
    <row r="23" spans="1:12" x14ac:dyDescent="0.2">
      <c r="A23" s="5">
        <v>1000</v>
      </c>
      <c r="B23" s="5">
        <v>50</v>
      </c>
      <c r="C23" s="5">
        <v>735</v>
      </c>
      <c r="D23" s="5">
        <f t="shared" si="0"/>
        <v>0.6</v>
      </c>
      <c r="E23" s="15">
        <v>440</v>
      </c>
      <c r="F23" s="15">
        <v>210</v>
      </c>
      <c r="H23" s="24" t="s">
        <v>14</v>
      </c>
      <c r="I23" s="26"/>
      <c r="K23" s="9"/>
      <c r="L23" s="9"/>
    </row>
    <row r="24" spans="1:12" x14ac:dyDescent="0.2">
      <c r="A24" s="12">
        <v>1000</v>
      </c>
      <c r="B24" s="5">
        <v>50</v>
      </c>
      <c r="C24" s="5">
        <v>980</v>
      </c>
      <c r="D24" s="5">
        <f t="shared" si="0"/>
        <v>0.8</v>
      </c>
      <c r="E24" s="15">
        <v>270</v>
      </c>
      <c r="F24" s="15">
        <v>350</v>
      </c>
      <c r="G24" t="s">
        <v>6</v>
      </c>
      <c r="H24" s="19">
        <v>10</v>
      </c>
      <c r="I24" s="19">
        <v>0</v>
      </c>
      <c r="K24" s="9"/>
      <c r="L24" s="9"/>
    </row>
    <row r="25" spans="1:12" x14ac:dyDescent="0.2">
      <c r="A25" s="12">
        <v>1000</v>
      </c>
      <c r="B25" s="5">
        <v>50</v>
      </c>
      <c r="C25" s="5">
        <v>1225</v>
      </c>
      <c r="D25" s="5">
        <f t="shared" si="0"/>
        <v>1</v>
      </c>
      <c r="E25" s="15">
        <v>540</v>
      </c>
      <c r="F25" s="15">
        <v>440</v>
      </c>
      <c r="H25" s="19">
        <v>50</v>
      </c>
      <c r="I25" s="19">
        <v>13</v>
      </c>
      <c r="K25" s="9"/>
      <c r="L25" s="9"/>
    </row>
    <row r="26" spans="1:12" x14ac:dyDescent="0.2">
      <c r="A26" s="12">
        <v>1000</v>
      </c>
      <c r="B26" s="5">
        <v>100</v>
      </c>
      <c r="C26" s="5">
        <v>990</v>
      </c>
      <c r="D26" s="5">
        <f t="shared" si="0"/>
        <v>0.2</v>
      </c>
      <c r="E26" s="15">
        <v>440</v>
      </c>
      <c r="F26" s="15">
        <v>280</v>
      </c>
      <c r="H26" s="19">
        <v>100</v>
      </c>
      <c r="I26" s="19">
        <v>9</v>
      </c>
    </row>
    <row r="27" spans="1:12" x14ac:dyDescent="0.2">
      <c r="A27" s="12">
        <v>1000</v>
      </c>
      <c r="B27" s="5">
        <v>100</v>
      </c>
      <c r="C27" s="5">
        <v>1980</v>
      </c>
      <c r="D27" s="5">
        <f t="shared" si="0"/>
        <v>0.4</v>
      </c>
      <c r="E27" s="15">
        <v>730</v>
      </c>
      <c r="F27" s="15">
        <v>640</v>
      </c>
      <c r="H27" s="19">
        <v>200</v>
      </c>
      <c r="I27" s="19">
        <v>7</v>
      </c>
    </row>
    <row r="28" spans="1:12" x14ac:dyDescent="0.2">
      <c r="A28" s="12">
        <v>1000</v>
      </c>
      <c r="B28" s="5">
        <v>100</v>
      </c>
      <c r="C28" s="5">
        <v>2970</v>
      </c>
      <c r="D28" s="5">
        <f t="shared" si="0"/>
        <v>0.6</v>
      </c>
      <c r="E28" s="15">
        <v>540</v>
      </c>
      <c r="F28" s="15">
        <v>900</v>
      </c>
      <c r="H28" s="19">
        <v>300</v>
      </c>
      <c r="I28" s="19">
        <v>7</v>
      </c>
    </row>
    <row r="29" spans="1:12" x14ac:dyDescent="0.2">
      <c r="A29" s="12">
        <v>1000</v>
      </c>
      <c r="B29" s="5">
        <v>100</v>
      </c>
      <c r="C29" s="5">
        <v>3960</v>
      </c>
      <c r="D29" s="5">
        <f t="shared" si="0"/>
        <v>0.8</v>
      </c>
      <c r="E29" s="15">
        <v>610</v>
      </c>
      <c r="F29" s="15">
        <v>970</v>
      </c>
      <c r="H29" s="5">
        <v>500</v>
      </c>
      <c r="I29" s="5">
        <v>7</v>
      </c>
    </row>
    <row r="30" spans="1:12" x14ac:dyDescent="0.2">
      <c r="A30" s="12">
        <v>1000</v>
      </c>
      <c r="B30" s="5">
        <v>100</v>
      </c>
      <c r="C30" s="5">
        <v>4950</v>
      </c>
      <c r="D30" s="5">
        <f t="shared" si="0"/>
        <v>1</v>
      </c>
      <c r="E30" s="15">
        <v>630</v>
      </c>
      <c r="F30" s="15">
        <v>1220</v>
      </c>
      <c r="H30" s="5">
        <v>1000</v>
      </c>
      <c r="I30" s="5">
        <v>8</v>
      </c>
    </row>
    <row r="31" spans="1:12" x14ac:dyDescent="0.2">
      <c r="A31" s="12">
        <v>1000</v>
      </c>
      <c r="B31" s="5">
        <v>500</v>
      </c>
      <c r="C31" s="5">
        <v>24950</v>
      </c>
      <c r="D31" s="5">
        <f t="shared" si="0"/>
        <v>0.2</v>
      </c>
      <c r="E31" s="15">
        <v>2470</v>
      </c>
      <c r="F31" s="15">
        <v>7230</v>
      </c>
    </row>
    <row r="32" spans="1:12" x14ac:dyDescent="0.2">
      <c r="A32" s="12">
        <v>1000</v>
      </c>
      <c r="B32" s="5">
        <v>500</v>
      </c>
      <c r="C32" s="5">
        <v>49900</v>
      </c>
      <c r="D32" s="5">
        <f t="shared" si="0"/>
        <v>0.4</v>
      </c>
      <c r="E32" s="15">
        <v>4560</v>
      </c>
      <c r="F32" s="15">
        <v>15570</v>
      </c>
      <c r="K32" s="1"/>
      <c r="L32" s="1"/>
    </row>
    <row r="33" spans="1:15" x14ac:dyDescent="0.2">
      <c r="A33" s="12">
        <v>1000</v>
      </c>
      <c r="B33" s="5">
        <v>500</v>
      </c>
      <c r="C33" s="5">
        <v>74850</v>
      </c>
      <c r="D33" s="5">
        <f t="shared" si="0"/>
        <v>0.6</v>
      </c>
      <c r="E33" s="15">
        <v>6570</v>
      </c>
      <c r="F33" s="15">
        <v>23940</v>
      </c>
      <c r="K33" s="1"/>
      <c r="L33" s="1"/>
    </row>
    <row r="34" spans="1:15" x14ac:dyDescent="0.2">
      <c r="A34" s="12">
        <v>1000</v>
      </c>
      <c r="B34" s="5">
        <v>500</v>
      </c>
      <c r="C34" s="5">
        <v>99800</v>
      </c>
      <c r="D34" s="5">
        <f>C34/(B34*(B34-1)/2)</f>
        <v>0.8</v>
      </c>
      <c r="E34" s="15">
        <v>9070</v>
      </c>
      <c r="F34" s="15">
        <v>32820</v>
      </c>
      <c r="H34" s="27" t="s">
        <v>17</v>
      </c>
      <c r="I34" s="27"/>
      <c r="J34" s="27"/>
      <c r="K34" s="27"/>
      <c r="L34" s="27"/>
      <c r="M34" s="27"/>
      <c r="N34" s="27"/>
      <c r="O34" s="27"/>
    </row>
    <row r="35" spans="1:15" x14ac:dyDescent="0.2">
      <c r="A35" s="12">
        <v>1000</v>
      </c>
      <c r="B35" s="5">
        <v>500</v>
      </c>
      <c r="C35" s="5">
        <v>124750</v>
      </c>
      <c r="D35" s="5">
        <f t="shared" si="0"/>
        <v>1</v>
      </c>
      <c r="E35" s="15">
        <v>11230</v>
      </c>
      <c r="F35" s="15">
        <v>53280</v>
      </c>
      <c r="H35" s="24" t="s">
        <v>0</v>
      </c>
      <c r="I35" s="25"/>
      <c r="J35" s="25"/>
      <c r="K35" s="25"/>
      <c r="L35" s="25"/>
      <c r="M35" s="25"/>
      <c r="N35" s="25"/>
      <c r="O35" s="26"/>
    </row>
    <row r="36" spans="1:15" x14ac:dyDescent="0.2">
      <c r="A36" s="12">
        <v>1000</v>
      </c>
      <c r="B36" s="5">
        <v>1000</v>
      </c>
      <c r="C36" s="2">
        <f>C7/5</f>
        <v>99900</v>
      </c>
      <c r="D36" s="5">
        <f t="shared" si="0"/>
        <v>0.2</v>
      </c>
      <c r="E36" s="15">
        <v>9000</v>
      </c>
      <c r="F36" s="15">
        <v>33050</v>
      </c>
      <c r="G36" t="s">
        <v>6</v>
      </c>
      <c r="H36" s="13" t="s">
        <v>16</v>
      </c>
      <c r="I36" s="15">
        <v>10</v>
      </c>
      <c r="J36" s="15">
        <v>50</v>
      </c>
      <c r="K36" s="15">
        <v>100</v>
      </c>
      <c r="L36" s="15">
        <v>500</v>
      </c>
      <c r="M36" s="15">
        <v>1000</v>
      </c>
      <c r="N36" s="15">
        <v>5000</v>
      </c>
      <c r="O36" s="15">
        <v>10000</v>
      </c>
    </row>
    <row r="37" spans="1:15" x14ac:dyDescent="0.2">
      <c r="A37" s="12">
        <v>1000</v>
      </c>
      <c r="B37" s="5">
        <v>1000</v>
      </c>
      <c r="C37" s="2">
        <f>C36*2</f>
        <v>199800</v>
      </c>
      <c r="D37" s="5">
        <f t="shared" si="0"/>
        <v>0.4</v>
      </c>
      <c r="E37" s="15">
        <v>18910</v>
      </c>
      <c r="F37" s="15">
        <v>109250</v>
      </c>
      <c r="H37" s="15">
        <v>0.2</v>
      </c>
      <c r="I37" s="21">
        <v>0</v>
      </c>
      <c r="J37" s="20">
        <v>70</v>
      </c>
      <c r="K37" s="20">
        <v>440</v>
      </c>
      <c r="L37" s="20">
        <v>2470</v>
      </c>
      <c r="M37" s="20">
        <v>9000</v>
      </c>
      <c r="N37" s="20">
        <v>322050</v>
      </c>
      <c r="O37" s="20">
        <v>2810070</v>
      </c>
    </row>
    <row r="38" spans="1:15" x14ac:dyDescent="0.2">
      <c r="A38" s="12">
        <v>1000</v>
      </c>
      <c r="B38" s="5">
        <v>1000</v>
      </c>
      <c r="C38" s="2">
        <f>C36*3</f>
        <v>299700</v>
      </c>
      <c r="D38" s="5">
        <f t="shared" si="0"/>
        <v>0.6</v>
      </c>
      <c r="E38" s="15">
        <v>34320</v>
      </c>
      <c r="F38" s="15">
        <v>195180</v>
      </c>
      <c r="H38" s="15">
        <v>0.4</v>
      </c>
      <c r="I38" s="20">
        <v>0</v>
      </c>
      <c r="J38" s="22">
        <v>110</v>
      </c>
      <c r="K38" s="20">
        <v>730</v>
      </c>
      <c r="L38" s="20">
        <v>4560</v>
      </c>
      <c r="M38" s="20">
        <v>18910</v>
      </c>
      <c r="N38" s="20">
        <v>740490</v>
      </c>
      <c r="O38" s="20">
        <v>5774240</v>
      </c>
    </row>
    <row r="39" spans="1:15" x14ac:dyDescent="0.2">
      <c r="A39" s="12">
        <v>1000</v>
      </c>
      <c r="B39" s="5">
        <v>1000</v>
      </c>
      <c r="C39" s="2">
        <f>C36*4</f>
        <v>399600</v>
      </c>
      <c r="D39" s="5">
        <f t="shared" si="0"/>
        <v>0.8</v>
      </c>
      <c r="E39" s="15">
        <v>46240</v>
      </c>
      <c r="F39" s="15">
        <v>269490</v>
      </c>
      <c r="H39" s="15">
        <v>0.6</v>
      </c>
      <c r="I39" s="20">
        <v>20</v>
      </c>
      <c r="J39" s="20">
        <v>440</v>
      </c>
      <c r="K39" s="20">
        <v>540</v>
      </c>
      <c r="L39" s="20">
        <v>6570</v>
      </c>
      <c r="M39" s="20">
        <v>34320</v>
      </c>
      <c r="N39" s="20">
        <v>1443600</v>
      </c>
      <c r="O39" s="20">
        <v>8377290</v>
      </c>
    </row>
    <row r="40" spans="1:15" x14ac:dyDescent="0.2">
      <c r="A40" s="12">
        <v>1000</v>
      </c>
      <c r="B40" s="5">
        <v>1000</v>
      </c>
      <c r="C40" s="2">
        <f>C36*5</f>
        <v>499500</v>
      </c>
      <c r="D40" s="5">
        <f t="shared" si="0"/>
        <v>1</v>
      </c>
      <c r="E40" s="15">
        <v>56070</v>
      </c>
      <c r="F40" s="15">
        <v>361200</v>
      </c>
      <c r="H40" s="15">
        <v>0.8</v>
      </c>
      <c r="I40" s="20">
        <v>10</v>
      </c>
      <c r="J40" s="20">
        <v>270</v>
      </c>
      <c r="K40" s="20">
        <v>610</v>
      </c>
      <c r="L40" s="20">
        <v>9070</v>
      </c>
      <c r="M40" s="20">
        <v>46240</v>
      </c>
      <c r="N40" s="20">
        <v>1690550</v>
      </c>
      <c r="O40" s="20">
        <v>10583400</v>
      </c>
    </row>
    <row r="41" spans="1:15" x14ac:dyDescent="0.2">
      <c r="A41" s="12">
        <v>1000</v>
      </c>
      <c r="B41" s="5">
        <v>5000</v>
      </c>
      <c r="C41" s="2">
        <f>C8/5</f>
        <v>2499500</v>
      </c>
      <c r="D41" s="5">
        <f>C41/(B41*(B41-1)/2)</f>
        <v>0.2</v>
      </c>
      <c r="E41" s="15">
        <v>322050</v>
      </c>
      <c r="F41" s="15">
        <v>1836900</v>
      </c>
      <c r="H41" s="15">
        <v>1</v>
      </c>
      <c r="I41" s="20">
        <v>20</v>
      </c>
      <c r="J41" s="20">
        <v>540</v>
      </c>
      <c r="K41" s="20">
        <v>630</v>
      </c>
      <c r="L41" s="20">
        <v>11230</v>
      </c>
      <c r="M41" s="20">
        <v>56070</v>
      </c>
      <c r="N41" s="20">
        <v>3779950</v>
      </c>
      <c r="O41" s="20">
        <v>14050180</v>
      </c>
    </row>
    <row r="42" spans="1:15" x14ac:dyDescent="0.2">
      <c r="A42" s="12">
        <v>1000</v>
      </c>
      <c r="B42" s="5">
        <v>5000</v>
      </c>
      <c r="C42" s="2">
        <f>C41*2</f>
        <v>4999000</v>
      </c>
      <c r="D42" s="5">
        <f>C42/(B42*(B42-1)/2)</f>
        <v>0.4</v>
      </c>
      <c r="E42" s="15">
        <v>740490</v>
      </c>
      <c r="F42" s="15">
        <v>4170190</v>
      </c>
      <c r="I42" s="18"/>
    </row>
    <row r="43" spans="1:15" x14ac:dyDescent="0.2">
      <c r="A43" s="12">
        <v>1000</v>
      </c>
      <c r="B43" s="5">
        <v>5000</v>
      </c>
      <c r="C43" s="2">
        <f>C41*3</f>
        <v>7498500</v>
      </c>
      <c r="D43" s="5">
        <f>C43/(B43*(B43-1)/2)</f>
        <v>0.6</v>
      </c>
      <c r="E43" s="15">
        <v>1443600</v>
      </c>
      <c r="F43" s="15">
        <v>6252380</v>
      </c>
      <c r="I43" s="18"/>
    </row>
    <row r="44" spans="1:15" x14ac:dyDescent="0.2">
      <c r="A44" s="12">
        <v>1000</v>
      </c>
      <c r="B44" s="5">
        <v>5000</v>
      </c>
      <c r="C44" s="2">
        <f>C41*4</f>
        <v>9998000</v>
      </c>
      <c r="D44" s="5">
        <f>C44/(B44*(B44-1)/2)</f>
        <v>0.8</v>
      </c>
      <c r="E44" s="15">
        <v>1690550</v>
      </c>
      <c r="F44" s="15">
        <v>8089660</v>
      </c>
      <c r="H44" s="27" t="s">
        <v>18</v>
      </c>
      <c r="I44" s="27"/>
      <c r="J44" s="27"/>
      <c r="K44" s="27"/>
      <c r="L44" s="27"/>
      <c r="M44" s="27"/>
      <c r="N44" s="27"/>
      <c r="O44" s="27"/>
    </row>
    <row r="45" spans="1:15" x14ac:dyDescent="0.2">
      <c r="A45" s="12">
        <v>1000</v>
      </c>
      <c r="B45" s="5">
        <v>5000</v>
      </c>
      <c r="C45" s="2">
        <f>C41*5</f>
        <v>12497500</v>
      </c>
      <c r="D45" s="5">
        <f>C45/(B45*(B45-1)/2)</f>
        <v>1</v>
      </c>
      <c r="E45" s="15">
        <v>3779950</v>
      </c>
      <c r="F45" s="15">
        <v>10387260</v>
      </c>
      <c r="H45" s="24" t="s">
        <v>0</v>
      </c>
      <c r="I45" s="25"/>
      <c r="J45" s="25"/>
      <c r="K45" s="25"/>
      <c r="L45" s="25"/>
      <c r="M45" s="25"/>
      <c r="N45" s="25"/>
      <c r="O45" s="26"/>
    </row>
    <row r="46" spans="1:15" x14ac:dyDescent="0.2">
      <c r="A46" s="12">
        <v>1000</v>
      </c>
      <c r="B46" s="5">
        <v>10000</v>
      </c>
      <c r="C46" s="2">
        <f>C9/5</f>
        <v>9999000</v>
      </c>
      <c r="D46" s="5">
        <f>C46/(B46*(B46-1)/2)</f>
        <v>0.2</v>
      </c>
      <c r="E46" s="15">
        <v>2810070</v>
      </c>
      <c r="F46" s="15">
        <v>8376260</v>
      </c>
      <c r="H46" s="13" t="s">
        <v>16</v>
      </c>
      <c r="I46" s="15">
        <v>10</v>
      </c>
      <c r="J46" s="15">
        <v>50</v>
      </c>
      <c r="K46" s="15">
        <v>100</v>
      </c>
      <c r="L46" s="15">
        <v>500</v>
      </c>
      <c r="M46" s="15">
        <v>1000</v>
      </c>
      <c r="N46" s="15">
        <v>5000</v>
      </c>
      <c r="O46" s="15">
        <v>10000</v>
      </c>
    </row>
    <row r="47" spans="1:15" x14ac:dyDescent="0.2">
      <c r="A47" s="12">
        <v>1000</v>
      </c>
      <c r="B47" s="5">
        <v>10000</v>
      </c>
      <c r="C47" s="2">
        <f>C46*2</f>
        <v>19998000</v>
      </c>
      <c r="D47" s="5">
        <f>C47/(B47*(B47-1)/2)</f>
        <v>0.4</v>
      </c>
      <c r="E47" s="15">
        <v>5774240</v>
      </c>
      <c r="F47" s="15">
        <v>17245130</v>
      </c>
      <c r="H47" s="15">
        <v>0.2</v>
      </c>
      <c r="I47" s="23">
        <v>0</v>
      </c>
      <c r="J47" s="23">
        <v>80</v>
      </c>
      <c r="K47" s="23">
        <v>280</v>
      </c>
      <c r="L47" s="23">
        <v>7230</v>
      </c>
      <c r="M47" s="23">
        <v>33050</v>
      </c>
      <c r="N47" s="23">
        <v>1836900</v>
      </c>
      <c r="O47" s="23">
        <v>8376260</v>
      </c>
    </row>
    <row r="48" spans="1:15" x14ac:dyDescent="0.2">
      <c r="A48" s="12">
        <v>1000</v>
      </c>
      <c r="B48" s="5">
        <v>10000</v>
      </c>
      <c r="C48" s="2">
        <f>C46*3</f>
        <v>29997000</v>
      </c>
      <c r="D48" s="5">
        <f>C48/(B48*(B48-1)/2)</f>
        <v>0.6</v>
      </c>
      <c r="E48" s="15">
        <v>8377290</v>
      </c>
      <c r="F48" s="15">
        <v>25932360</v>
      </c>
      <c r="H48" s="15">
        <v>0.4</v>
      </c>
      <c r="I48" s="23">
        <v>30</v>
      </c>
      <c r="J48" s="23">
        <v>160</v>
      </c>
      <c r="K48" s="23">
        <v>640</v>
      </c>
      <c r="L48" s="23">
        <v>15570</v>
      </c>
      <c r="M48" s="23">
        <v>109250</v>
      </c>
      <c r="N48" s="23">
        <v>4170190</v>
      </c>
      <c r="O48" s="23">
        <v>17245130</v>
      </c>
    </row>
    <row r="49" spans="1:15" x14ac:dyDescent="0.2">
      <c r="A49" s="12">
        <v>1000</v>
      </c>
      <c r="B49" s="5">
        <v>10000</v>
      </c>
      <c r="C49" s="2">
        <f>C46*4</f>
        <v>39996000</v>
      </c>
      <c r="D49" s="5">
        <f>C49/(B49*(B49-1)/2)</f>
        <v>0.8</v>
      </c>
      <c r="E49" s="15">
        <v>10583400</v>
      </c>
      <c r="F49" s="15">
        <v>35676530</v>
      </c>
      <c r="H49" s="15">
        <v>0.6</v>
      </c>
      <c r="I49" s="23">
        <v>20</v>
      </c>
      <c r="J49" s="23">
        <v>210</v>
      </c>
      <c r="K49" s="23">
        <v>900</v>
      </c>
      <c r="L49" s="23">
        <v>23940</v>
      </c>
      <c r="M49" s="23">
        <v>195180</v>
      </c>
      <c r="N49" s="23">
        <v>6252380</v>
      </c>
      <c r="O49" s="23">
        <v>25932360</v>
      </c>
    </row>
    <row r="50" spans="1:15" x14ac:dyDescent="0.2">
      <c r="A50" s="12">
        <v>1000</v>
      </c>
      <c r="B50" s="5">
        <v>10000</v>
      </c>
      <c r="C50" s="2">
        <f>C46*5</f>
        <v>49995000</v>
      </c>
      <c r="D50" s="5">
        <f>C50/(B50*(B50-1)/2)</f>
        <v>1</v>
      </c>
      <c r="E50" s="15">
        <v>14050180</v>
      </c>
      <c r="F50" s="15">
        <v>46057560</v>
      </c>
      <c r="H50" s="15">
        <v>0.8</v>
      </c>
      <c r="I50" s="23">
        <v>20</v>
      </c>
      <c r="J50" s="23">
        <v>350</v>
      </c>
      <c r="K50" s="23">
        <v>970</v>
      </c>
      <c r="L50" s="23">
        <v>32820</v>
      </c>
      <c r="M50" s="23">
        <v>269490</v>
      </c>
      <c r="N50" s="23">
        <v>8089660</v>
      </c>
      <c r="O50" s="23">
        <v>35676530</v>
      </c>
    </row>
    <row r="51" spans="1:15" x14ac:dyDescent="0.2">
      <c r="H51" s="15">
        <v>1</v>
      </c>
      <c r="I51" s="23">
        <v>20</v>
      </c>
      <c r="J51" s="23">
        <v>440</v>
      </c>
      <c r="K51" s="23">
        <v>1220</v>
      </c>
      <c r="L51" s="23">
        <v>53280</v>
      </c>
      <c r="M51" s="23">
        <v>361200</v>
      </c>
      <c r="N51" s="23">
        <v>10387260</v>
      </c>
      <c r="O51" s="23">
        <v>46057560</v>
      </c>
    </row>
    <row r="52" spans="1:15" x14ac:dyDescent="0.2">
      <c r="I52" t="s">
        <v>6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t="s">
        <v>6</v>
      </c>
    </row>
    <row r="55" spans="1:15" x14ac:dyDescent="0.2">
      <c r="H55" s="14">
        <v>1000</v>
      </c>
      <c r="I55" s="20">
        <v>2000</v>
      </c>
      <c r="J55" s="14">
        <f>J59/5</f>
        <v>399800</v>
      </c>
      <c r="K55" s="14">
        <f>J55/(I55*(I55-1)/2)</f>
        <v>0.2</v>
      </c>
      <c r="L55" s="15"/>
      <c r="M55" s="15"/>
    </row>
    <row r="56" spans="1:15" x14ac:dyDescent="0.2">
      <c r="H56" s="14">
        <v>1000</v>
      </c>
      <c r="I56" s="20">
        <v>2000</v>
      </c>
      <c r="J56" s="14">
        <f>J55*2</f>
        <v>799600</v>
      </c>
      <c r="K56" s="14">
        <f>J56/(I56*(I56-1)/2)</f>
        <v>0.4</v>
      </c>
      <c r="L56" s="15"/>
      <c r="M56" s="15"/>
    </row>
    <row r="57" spans="1:15" x14ac:dyDescent="0.2">
      <c r="H57" s="14">
        <v>1000</v>
      </c>
      <c r="I57" s="20">
        <v>2000</v>
      </c>
      <c r="J57" s="14">
        <f>J55*3</f>
        <v>1199400</v>
      </c>
      <c r="K57" s="14">
        <f>J57/(I57*(I57-1)/2)</f>
        <v>0.6</v>
      </c>
      <c r="L57" s="15"/>
      <c r="M57" s="15"/>
    </row>
    <row r="58" spans="1:15" x14ac:dyDescent="0.2">
      <c r="H58" s="14">
        <v>1000</v>
      </c>
      <c r="I58" s="20">
        <v>2000</v>
      </c>
      <c r="J58" s="14">
        <f>J55*4</f>
        <v>1599200</v>
      </c>
      <c r="K58" s="14">
        <f>J58/(I58*(I58-1)/2)</f>
        <v>0.8</v>
      </c>
      <c r="L58" s="15"/>
      <c r="M58" s="15"/>
    </row>
    <row r="59" spans="1:15" x14ac:dyDescent="0.2">
      <c r="H59" s="14">
        <v>1000</v>
      </c>
      <c r="I59" s="20">
        <v>2000</v>
      </c>
      <c r="J59" s="14">
        <f>1000*1999</f>
        <v>1999000</v>
      </c>
      <c r="K59" s="14">
        <f>J59/(I59*(I59-1)/2)</f>
        <v>1</v>
      </c>
      <c r="L59" s="15"/>
      <c r="M59" s="15"/>
    </row>
    <row r="60" spans="1:15" x14ac:dyDescent="0.2">
      <c r="H60" s="14">
        <v>1000</v>
      </c>
      <c r="I60" s="20">
        <v>3000</v>
      </c>
      <c r="J60" s="14">
        <f>J64/5</f>
        <v>899700</v>
      </c>
      <c r="K60" s="14">
        <f>J60/(I60*(I60-1)/2)</f>
        <v>0.2</v>
      </c>
      <c r="L60" s="15"/>
      <c r="M60" s="15"/>
    </row>
    <row r="61" spans="1:15" x14ac:dyDescent="0.2">
      <c r="H61" s="14">
        <v>1000</v>
      </c>
      <c r="I61" s="20">
        <v>3000</v>
      </c>
      <c r="J61" s="14">
        <f>J60*2</f>
        <v>1799400</v>
      </c>
      <c r="K61" s="14">
        <f>J61/(I61*(I61-1)/2)</f>
        <v>0.4</v>
      </c>
      <c r="L61" s="15"/>
      <c r="M61" s="15"/>
    </row>
    <row r="62" spans="1:15" x14ac:dyDescent="0.2">
      <c r="H62" s="14">
        <v>1000</v>
      </c>
      <c r="I62" s="20">
        <v>3000</v>
      </c>
      <c r="J62" s="14">
        <f>J60*3</f>
        <v>2699100</v>
      </c>
      <c r="K62" s="14">
        <f>J62/(I62*(I62-1)/2)</f>
        <v>0.6</v>
      </c>
      <c r="L62" s="15"/>
      <c r="M62" s="15"/>
    </row>
    <row r="63" spans="1:15" x14ac:dyDescent="0.2">
      <c r="H63" s="14">
        <v>1000</v>
      </c>
      <c r="I63" s="20">
        <v>3000</v>
      </c>
      <c r="J63" s="14">
        <f>J60*4</f>
        <v>3598800</v>
      </c>
      <c r="K63" s="14">
        <f>J63/(I63*(I63-1)/2)</f>
        <v>0.8</v>
      </c>
      <c r="L63" s="15"/>
      <c r="M63" s="15"/>
    </row>
    <row r="64" spans="1:15" x14ac:dyDescent="0.2">
      <c r="H64" s="14">
        <v>1000</v>
      </c>
      <c r="I64" s="20">
        <v>3000</v>
      </c>
      <c r="J64" s="14">
        <f>3000*2999/2</f>
        <v>4498500</v>
      </c>
      <c r="K64" s="14">
        <f>J64/(I64*(I64-1)/2)</f>
        <v>1</v>
      </c>
      <c r="L64" s="15"/>
      <c r="M64" s="15"/>
    </row>
    <row r="65" spans="1:13" x14ac:dyDescent="0.2">
      <c r="A65" s="12">
        <v>1000</v>
      </c>
      <c r="B65" s="5">
        <v>20000</v>
      </c>
      <c r="C65" s="5">
        <f>C69/5</f>
        <v>39998000</v>
      </c>
      <c r="D65" s="5">
        <f t="shared" ref="D65:D69" si="1">C65/(B65*(B65-1)/2)</f>
        <v>0.2</v>
      </c>
      <c r="E65" s="15"/>
      <c r="F65" s="15"/>
      <c r="H65" s="14">
        <v>1000</v>
      </c>
      <c r="I65" s="20">
        <v>4000</v>
      </c>
      <c r="J65" s="14">
        <f>J69/5</f>
        <v>1599600</v>
      </c>
      <c r="K65" s="14">
        <f>J65/(I65*(I65-1)/2)</f>
        <v>0.2</v>
      </c>
      <c r="L65" s="15"/>
      <c r="M65" s="15"/>
    </row>
    <row r="66" spans="1:13" x14ac:dyDescent="0.2">
      <c r="A66" s="5">
        <v>1000</v>
      </c>
      <c r="B66" s="5">
        <v>20000</v>
      </c>
      <c r="C66" s="5">
        <f>C65*2</f>
        <v>79996000</v>
      </c>
      <c r="D66" s="5">
        <f t="shared" si="1"/>
        <v>0.4</v>
      </c>
      <c r="E66" s="15"/>
      <c r="F66" s="15"/>
      <c r="H66" s="14">
        <v>1000</v>
      </c>
      <c r="I66" s="20">
        <v>4000</v>
      </c>
      <c r="J66" s="14">
        <f>J65*2</f>
        <v>3199200</v>
      </c>
      <c r="K66" s="14">
        <f>J66/(I66*(I66-1)/2)</f>
        <v>0.4</v>
      </c>
      <c r="L66" s="15"/>
      <c r="M66" s="15"/>
    </row>
    <row r="67" spans="1:13" x14ac:dyDescent="0.2">
      <c r="A67" s="5">
        <v>1000</v>
      </c>
      <c r="B67" s="5">
        <v>20000</v>
      </c>
      <c r="C67" s="5">
        <f>C65*3</f>
        <v>119994000</v>
      </c>
      <c r="D67" s="5">
        <f t="shared" si="1"/>
        <v>0.6</v>
      </c>
      <c r="E67" s="15"/>
      <c r="F67" s="15"/>
      <c r="H67" s="14">
        <v>1000</v>
      </c>
      <c r="I67" s="20">
        <v>4000</v>
      </c>
      <c r="J67" s="14">
        <f>J65*3</f>
        <v>4798800</v>
      </c>
      <c r="K67" s="14">
        <f>J67/(I67*(I67-1)/2)</f>
        <v>0.6</v>
      </c>
      <c r="L67" s="15"/>
      <c r="M67" s="15"/>
    </row>
    <row r="68" spans="1:13" x14ac:dyDescent="0.2">
      <c r="A68" s="5">
        <v>1000</v>
      </c>
      <c r="B68" s="5">
        <v>20000</v>
      </c>
      <c r="C68" s="5">
        <f>C65*4</f>
        <v>159992000</v>
      </c>
      <c r="D68" s="5">
        <f t="shared" si="1"/>
        <v>0.8</v>
      </c>
      <c r="E68" s="15"/>
      <c r="F68" s="15"/>
      <c r="H68" s="14">
        <v>1000</v>
      </c>
      <c r="I68" s="20">
        <v>4000</v>
      </c>
      <c r="J68" s="14">
        <f>J65*4</f>
        <v>6398400</v>
      </c>
      <c r="K68" s="14">
        <f>J68/(I68*(I68-1)/2)</f>
        <v>0.8</v>
      </c>
      <c r="L68" s="15"/>
      <c r="M68" s="15"/>
    </row>
    <row r="69" spans="1:13" x14ac:dyDescent="0.2">
      <c r="A69" s="17">
        <v>1000</v>
      </c>
      <c r="B69" s="5">
        <v>20000</v>
      </c>
      <c r="C69" s="5">
        <v>199990000</v>
      </c>
      <c r="D69" s="5">
        <f t="shared" si="1"/>
        <v>1</v>
      </c>
      <c r="E69" s="15"/>
      <c r="F69" s="15"/>
      <c r="H69" s="14">
        <v>1000</v>
      </c>
      <c r="I69" s="20">
        <v>4000</v>
      </c>
      <c r="J69" s="14">
        <f>2000*3999</f>
        <v>7998000</v>
      </c>
      <c r="K69" s="14">
        <f>J69/(I69*(I69-1)/2)</f>
        <v>1</v>
      </c>
      <c r="L69" s="15"/>
      <c r="M69" s="15"/>
    </row>
    <row r="73" spans="1:13" x14ac:dyDescent="0.2">
      <c r="A73" s="8"/>
      <c r="B73" s="8"/>
      <c r="C73" s="8"/>
      <c r="D73" s="8"/>
      <c r="E73" s="8"/>
      <c r="F73" s="8"/>
    </row>
    <row r="74" spans="1:13" x14ac:dyDescent="0.2">
      <c r="A74" s="8"/>
      <c r="B74" s="8"/>
      <c r="C74" s="8"/>
      <c r="D74" s="8"/>
      <c r="E74" s="8"/>
      <c r="F74" s="8"/>
    </row>
    <row r="75" spans="1:13" x14ac:dyDescent="0.2">
      <c r="A75" s="8"/>
      <c r="B75" s="8"/>
      <c r="C75" s="8"/>
      <c r="D75" s="8"/>
      <c r="E75" s="8"/>
      <c r="F75" s="8"/>
    </row>
    <row r="76" spans="1:13" x14ac:dyDescent="0.2">
      <c r="A76" s="8"/>
      <c r="B76" s="8"/>
      <c r="C76" s="8"/>
      <c r="D76" s="8"/>
      <c r="E76" s="8"/>
      <c r="F76" s="8"/>
    </row>
    <row r="77" spans="1:13" x14ac:dyDescent="0.2">
      <c r="A77" s="8"/>
      <c r="B77" s="8"/>
      <c r="C77" s="8"/>
      <c r="D77" s="8"/>
      <c r="E77" s="8"/>
      <c r="F77" s="8"/>
    </row>
    <row r="78" spans="1:13" x14ac:dyDescent="0.2">
      <c r="A78" s="8"/>
      <c r="B78" s="8"/>
      <c r="C78" s="8"/>
      <c r="D78" s="8"/>
      <c r="E78" s="8"/>
      <c r="F78" s="8"/>
    </row>
    <row r="79" spans="1:13" x14ac:dyDescent="0.2">
      <c r="A79" s="8"/>
      <c r="B79" s="8"/>
      <c r="C79" s="8"/>
      <c r="D79" s="8"/>
      <c r="E79" s="8"/>
      <c r="F79" s="8"/>
    </row>
    <row r="80" spans="1:13" x14ac:dyDescent="0.2">
      <c r="A80" s="8"/>
      <c r="B80" s="8"/>
      <c r="C80" s="8"/>
      <c r="D80" s="8"/>
      <c r="E80" s="8"/>
      <c r="F80" s="8"/>
    </row>
    <row r="91" spans="1:6" x14ac:dyDescent="0.2">
      <c r="A91" s="8"/>
      <c r="B91" s="8"/>
      <c r="C91" s="8"/>
      <c r="D91" s="8"/>
      <c r="E91" s="8"/>
      <c r="F91" s="8"/>
    </row>
    <row r="92" spans="1:6" x14ac:dyDescent="0.2">
      <c r="A92" s="8"/>
      <c r="B92" s="8"/>
      <c r="C92" s="8"/>
      <c r="D92" s="8"/>
      <c r="E92" s="8"/>
      <c r="F92" s="8"/>
    </row>
    <row r="93" spans="1:6" x14ac:dyDescent="0.2">
      <c r="A93" s="8"/>
      <c r="B93" s="8"/>
      <c r="C93" s="8"/>
      <c r="D93" s="8"/>
      <c r="E93" s="8"/>
      <c r="F93" s="8"/>
    </row>
    <row r="94" spans="1:6" x14ac:dyDescent="0.2">
      <c r="A94" s="8"/>
      <c r="B94" s="8"/>
      <c r="C94" s="8"/>
      <c r="D94" s="8"/>
      <c r="E94" s="8"/>
      <c r="F94" s="8"/>
    </row>
    <row r="95" spans="1:6" x14ac:dyDescent="0.2">
      <c r="A95" s="8"/>
      <c r="B95" s="8"/>
      <c r="C95" s="8"/>
      <c r="D95" s="8"/>
      <c r="E95" s="8"/>
      <c r="F95" s="8"/>
    </row>
    <row r="96" spans="1:6" x14ac:dyDescent="0.2">
      <c r="A96" s="8"/>
      <c r="B96" s="8"/>
      <c r="C96" s="8"/>
      <c r="D96" s="8"/>
      <c r="E96" s="8"/>
      <c r="F96" s="8"/>
    </row>
    <row r="97" spans="1:6" x14ac:dyDescent="0.2">
      <c r="A97" s="8"/>
      <c r="B97" s="8"/>
      <c r="C97" s="8"/>
      <c r="D97" s="8"/>
      <c r="E97" s="8"/>
      <c r="F97" s="8"/>
    </row>
    <row r="98" spans="1:6" x14ac:dyDescent="0.2">
      <c r="A98" s="8"/>
      <c r="B98" s="8"/>
      <c r="C98" s="8"/>
      <c r="D98" s="8"/>
      <c r="E98" s="8"/>
      <c r="F98" s="8"/>
    </row>
    <row r="99" spans="1:6" x14ac:dyDescent="0.2">
      <c r="A99" s="8"/>
      <c r="B99" s="8"/>
      <c r="C99" s="8"/>
      <c r="D99" s="8"/>
      <c r="E99" s="8"/>
      <c r="F99" s="8"/>
    </row>
    <row r="100" spans="1:6" x14ac:dyDescent="0.2">
      <c r="A100" s="8"/>
      <c r="B100" s="8"/>
      <c r="C100" s="8"/>
      <c r="D100" s="8"/>
      <c r="E100" s="8"/>
      <c r="F100" s="8"/>
    </row>
    <row r="101" spans="1:6" x14ac:dyDescent="0.2">
      <c r="A101" s="8"/>
      <c r="B101" s="8"/>
      <c r="C101" s="8"/>
      <c r="D101" s="8"/>
      <c r="E101" s="8"/>
      <c r="F101" s="8"/>
    </row>
    <row r="102" spans="1:6" x14ac:dyDescent="0.2">
      <c r="A102" s="8"/>
      <c r="B102" s="8"/>
      <c r="C102" s="8"/>
      <c r="D102" s="8"/>
      <c r="E102" s="8"/>
      <c r="F102" s="8"/>
    </row>
    <row r="103" spans="1:6" x14ac:dyDescent="0.2">
      <c r="A103" s="8"/>
      <c r="B103" s="8"/>
      <c r="C103" s="8"/>
      <c r="D103" s="8"/>
      <c r="E103" s="8"/>
      <c r="F103" s="8"/>
    </row>
    <row r="104" spans="1:6" x14ac:dyDescent="0.2">
      <c r="A104" s="8"/>
      <c r="B104" s="8"/>
      <c r="C104" s="8"/>
      <c r="D104" s="8"/>
      <c r="E104" s="8"/>
      <c r="F104" s="8"/>
    </row>
    <row r="105" spans="1:6" x14ac:dyDescent="0.2">
      <c r="A105" s="8"/>
      <c r="B105" s="8"/>
      <c r="C105" s="8"/>
      <c r="D105" s="8"/>
      <c r="E105" s="8"/>
      <c r="F105" s="8"/>
    </row>
    <row r="106" spans="1:6" x14ac:dyDescent="0.2">
      <c r="A106" s="8"/>
      <c r="B106" s="8"/>
      <c r="C106" s="8"/>
      <c r="D106" s="8"/>
      <c r="E106" s="8"/>
      <c r="F106" s="8"/>
    </row>
    <row r="107" spans="1:6" x14ac:dyDescent="0.2">
      <c r="A107" s="8"/>
      <c r="B107" s="8"/>
      <c r="C107" s="8"/>
      <c r="D107" s="8"/>
      <c r="E107" s="8"/>
      <c r="F107" s="8"/>
    </row>
    <row r="108" spans="1:6" x14ac:dyDescent="0.2">
      <c r="A108" s="8"/>
      <c r="B108" s="8"/>
      <c r="C108" s="8"/>
      <c r="D108" s="8"/>
      <c r="E108" s="8"/>
      <c r="F108" s="8"/>
    </row>
    <row r="109" spans="1:6" x14ac:dyDescent="0.2">
      <c r="A109" s="8"/>
      <c r="B109" s="8"/>
      <c r="C109" s="8"/>
      <c r="D109" s="8"/>
      <c r="E109" s="8"/>
      <c r="F109" s="8"/>
    </row>
    <row r="110" spans="1:6" x14ac:dyDescent="0.2">
      <c r="A110" s="8"/>
      <c r="B110" s="8"/>
      <c r="C110" s="8"/>
      <c r="D110" s="8"/>
      <c r="E110" s="8"/>
      <c r="F110" s="8"/>
    </row>
    <row r="111" spans="1:6" x14ac:dyDescent="0.2">
      <c r="A111" s="8"/>
      <c r="B111" s="8"/>
      <c r="C111" s="8"/>
      <c r="D111" s="8"/>
      <c r="E111" s="8"/>
      <c r="F111" s="8"/>
    </row>
    <row r="112" spans="1:6" x14ac:dyDescent="0.2">
      <c r="A112" s="8"/>
      <c r="B112" s="8"/>
      <c r="C112" s="8"/>
      <c r="D112" s="8"/>
      <c r="E112" s="8"/>
      <c r="F112" s="8"/>
    </row>
    <row r="113" spans="1:6" x14ac:dyDescent="0.2">
      <c r="A113" s="8"/>
      <c r="B113" s="8"/>
      <c r="C113" s="8"/>
      <c r="D113" s="8"/>
      <c r="E113" s="8"/>
      <c r="F113" s="8"/>
    </row>
    <row r="114" spans="1:6" x14ac:dyDescent="0.2">
      <c r="A114" s="8"/>
      <c r="B114" s="8"/>
      <c r="C114" s="8"/>
      <c r="D114" s="8"/>
      <c r="E114" s="8"/>
      <c r="F114" s="8"/>
    </row>
    <row r="115" spans="1:6" x14ac:dyDescent="0.2">
      <c r="A115" s="8"/>
      <c r="B115" s="8"/>
      <c r="C115" s="8"/>
      <c r="D115" s="8"/>
      <c r="E115" s="8"/>
      <c r="F115" s="8"/>
    </row>
    <row r="116" spans="1:6" x14ac:dyDescent="0.2">
      <c r="A116" s="8"/>
      <c r="B116" s="8"/>
      <c r="C116" s="8"/>
      <c r="D116" s="8"/>
      <c r="E116" s="8"/>
      <c r="F116" s="8"/>
    </row>
    <row r="117" spans="1:6" x14ac:dyDescent="0.2">
      <c r="A117" s="8"/>
      <c r="B117" s="8"/>
      <c r="C117" s="8"/>
      <c r="D117" s="8"/>
      <c r="E117" s="8"/>
      <c r="F117" s="8"/>
    </row>
    <row r="118" spans="1:6" x14ac:dyDescent="0.2">
      <c r="A118" s="8"/>
      <c r="B118" s="8"/>
      <c r="C118" s="8"/>
      <c r="D118" s="8"/>
      <c r="E118" s="8"/>
      <c r="F118" s="8"/>
    </row>
    <row r="119" spans="1:6" x14ac:dyDescent="0.2">
      <c r="A119" s="8"/>
      <c r="B119" s="8"/>
      <c r="C119" s="8"/>
      <c r="D119" s="8"/>
      <c r="E119" s="8"/>
      <c r="F119" s="8"/>
    </row>
    <row r="120" spans="1:6" x14ac:dyDescent="0.2">
      <c r="A120" s="8"/>
      <c r="B120" s="8"/>
      <c r="C120" s="8"/>
      <c r="D120" s="8"/>
      <c r="E120" s="8"/>
      <c r="F120" s="8"/>
    </row>
    <row r="121" spans="1:6" x14ac:dyDescent="0.2">
      <c r="A121" s="8"/>
      <c r="B121" s="8"/>
      <c r="C121" s="8"/>
      <c r="D121" s="8"/>
      <c r="E121" s="8"/>
      <c r="F121" s="8"/>
    </row>
    <row r="122" spans="1:6" x14ac:dyDescent="0.2">
      <c r="A122" s="8"/>
      <c r="B122" s="8"/>
      <c r="C122" s="8"/>
      <c r="D122" s="8"/>
      <c r="E122" s="8"/>
      <c r="F122" s="8"/>
    </row>
    <row r="123" spans="1:6" x14ac:dyDescent="0.2">
      <c r="A123" s="8"/>
      <c r="B123" s="8"/>
      <c r="C123" s="8"/>
      <c r="D123" s="8"/>
      <c r="E123" s="8"/>
      <c r="F123" s="8"/>
    </row>
    <row r="124" spans="1:6" x14ac:dyDescent="0.2">
      <c r="A124" s="8"/>
      <c r="B124" s="8"/>
      <c r="C124" s="8"/>
      <c r="D124" s="8"/>
      <c r="E124" s="8"/>
      <c r="F124" s="8"/>
    </row>
    <row r="125" spans="1:6" x14ac:dyDescent="0.2">
      <c r="A125" s="8"/>
      <c r="B125" s="8"/>
      <c r="C125" s="8"/>
      <c r="D125" s="8"/>
      <c r="E125" s="8"/>
      <c r="F125" s="8"/>
    </row>
    <row r="126" spans="1:6" x14ac:dyDescent="0.2">
      <c r="A126" s="8"/>
      <c r="B126" s="8"/>
      <c r="C126" s="8"/>
      <c r="D126" s="8"/>
      <c r="E126" s="8"/>
      <c r="F126" s="8"/>
    </row>
    <row r="127" spans="1:6" x14ac:dyDescent="0.2">
      <c r="A127" s="8"/>
    </row>
    <row r="131" spans="1:15" x14ac:dyDescent="0.2"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5" x14ac:dyDescent="0.2">
      <c r="F132" s="35"/>
      <c r="G132" s="35"/>
      <c r="H132" s="35"/>
      <c r="I132" s="35"/>
      <c r="J132" s="35"/>
      <c r="K132" s="35"/>
      <c r="L132" s="35"/>
      <c r="M132" s="35"/>
      <c r="N132" s="35"/>
      <c r="O132" s="1"/>
    </row>
    <row r="133" spans="1:15" x14ac:dyDescent="0.2">
      <c r="F133" s="35"/>
      <c r="G133" s="35"/>
      <c r="H133" s="35"/>
      <c r="I133" s="35"/>
      <c r="J133" s="35"/>
      <c r="K133" s="35"/>
      <c r="L133" s="35"/>
      <c r="M133" s="35"/>
      <c r="N133" s="35"/>
      <c r="O133" s="1"/>
    </row>
    <row r="134" spans="1:15" x14ac:dyDescent="0.2">
      <c r="A134" s="8"/>
      <c r="B134" s="8"/>
      <c r="C134" s="8"/>
      <c r="D134" s="8"/>
      <c r="E134" s="8"/>
      <c r="F134" s="34"/>
      <c r="G134" s="35"/>
      <c r="H134" s="35"/>
      <c r="I134" s="35"/>
      <c r="J134" s="35"/>
      <c r="K134" s="35"/>
      <c r="L134" s="35"/>
      <c r="M134" s="35"/>
      <c r="N134" s="35"/>
      <c r="O134" s="1"/>
    </row>
    <row r="135" spans="1:15" x14ac:dyDescent="0.2">
      <c r="A135" s="8"/>
      <c r="B135" s="8"/>
      <c r="C135" s="8"/>
      <c r="D135" s="8"/>
      <c r="E135" s="8"/>
      <c r="F135" s="34"/>
      <c r="G135" s="35"/>
      <c r="H135" s="35"/>
      <c r="I135" s="35"/>
      <c r="J135" s="35"/>
      <c r="K135" s="35"/>
      <c r="L135" s="35"/>
      <c r="M135" s="35"/>
      <c r="N135" s="35"/>
      <c r="O135" s="1"/>
    </row>
    <row r="136" spans="1:15" x14ac:dyDescent="0.2">
      <c r="A136" s="8"/>
      <c r="B136" s="8"/>
      <c r="C136" s="8"/>
      <c r="D136" s="8"/>
      <c r="E136" s="8"/>
      <c r="F136" s="8"/>
      <c r="G136" s="1"/>
      <c r="H136" s="1"/>
      <c r="I136" s="1" t="s">
        <v>19</v>
      </c>
      <c r="J136" s="1"/>
      <c r="K136" s="1"/>
      <c r="L136" s="1"/>
      <c r="M136" s="1"/>
      <c r="N136" s="1"/>
      <c r="O136" s="1"/>
    </row>
    <row r="137" spans="1:15" x14ac:dyDescent="0.2">
      <c r="A137" s="8"/>
      <c r="B137" s="8"/>
      <c r="C137" s="8"/>
      <c r="D137" s="8"/>
      <c r="E137" s="8"/>
      <c r="F137" s="8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">
      <c r="A138" s="8"/>
      <c r="B138" s="8"/>
      <c r="C138" s="8"/>
      <c r="D138" s="8"/>
      <c r="E138" s="8"/>
      <c r="F138" s="8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">
      <c r="A139" s="8"/>
      <c r="B139" s="8"/>
      <c r="C139" s="8"/>
      <c r="D139" s="8"/>
      <c r="E139" s="8"/>
      <c r="F139" s="8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">
      <c r="A140" s="8"/>
      <c r="B140" s="8"/>
      <c r="C140" s="8"/>
      <c r="D140" s="8"/>
      <c r="E140" s="8"/>
      <c r="F140" s="8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">
      <c r="A141" s="8"/>
      <c r="B141" s="8"/>
      <c r="C141" s="8"/>
      <c r="D141" s="8"/>
      <c r="E141" s="8"/>
      <c r="F141" s="8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">
      <c r="A142" s="8"/>
      <c r="B142" s="8"/>
      <c r="C142" s="8"/>
      <c r="D142" s="8"/>
      <c r="E142" s="8"/>
      <c r="F142" s="8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">
      <c r="A143" s="8"/>
      <c r="B143" s="8"/>
      <c r="C143" s="8"/>
      <c r="D143" s="8"/>
      <c r="E143" s="8"/>
      <c r="F143" s="8"/>
      <c r="G143" s="1"/>
      <c r="H143" s="1"/>
      <c r="I143" s="1"/>
      <c r="J143" s="1"/>
      <c r="K143" s="1"/>
      <c r="L143" s="1"/>
      <c r="M143" s="1"/>
      <c r="N143" s="1"/>
    </row>
    <row r="144" spans="1:15" x14ac:dyDescent="0.2">
      <c r="A144" s="8"/>
      <c r="B144" s="8"/>
      <c r="C144" s="8"/>
      <c r="D144" s="8"/>
      <c r="E144" s="8"/>
      <c r="F144" s="8"/>
      <c r="G144" s="1"/>
      <c r="H144" s="1"/>
      <c r="I144" s="1"/>
      <c r="J144" s="1"/>
      <c r="K144" s="1"/>
      <c r="L144" s="1"/>
      <c r="M144" s="1"/>
      <c r="N144" s="1"/>
    </row>
    <row r="145" spans="1:6" x14ac:dyDescent="0.2">
      <c r="A145" s="8"/>
      <c r="B145" s="8"/>
      <c r="C145" s="8"/>
      <c r="D145" s="8"/>
      <c r="E145" s="8"/>
      <c r="F145" s="8"/>
    </row>
    <row r="146" spans="1:6" x14ac:dyDescent="0.2">
      <c r="A146" s="8"/>
      <c r="B146" s="8"/>
      <c r="C146" s="8"/>
      <c r="D146" s="8"/>
      <c r="E146" s="8"/>
      <c r="F146" s="8"/>
    </row>
    <row r="147" spans="1:6" x14ac:dyDescent="0.2">
      <c r="A147" s="8"/>
      <c r="B147" s="8"/>
      <c r="C147" s="8"/>
      <c r="D147" s="8"/>
      <c r="E147" s="8"/>
      <c r="F147" s="8"/>
    </row>
    <row r="148" spans="1:6" x14ac:dyDescent="0.2">
      <c r="A148" s="8"/>
      <c r="B148" s="8"/>
      <c r="C148" s="8"/>
      <c r="D148" s="8"/>
      <c r="E148" s="8"/>
      <c r="F148" s="8"/>
    </row>
    <row r="149" spans="1:6" x14ac:dyDescent="0.2">
      <c r="A149" s="8"/>
      <c r="B149" s="8"/>
      <c r="C149" s="8"/>
      <c r="D149" s="8"/>
      <c r="E149" s="8"/>
      <c r="F149" s="8"/>
    </row>
    <row r="150" spans="1:6" x14ac:dyDescent="0.2">
      <c r="A150" s="8"/>
      <c r="B150" s="8"/>
      <c r="C150" s="8"/>
      <c r="D150" s="8"/>
      <c r="E150" s="8"/>
      <c r="F150" s="8"/>
    </row>
    <row r="151" spans="1:6" x14ac:dyDescent="0.2">
      <c r="A151" s="8"/>
      <c r="B151" s="8"/>
      <c r="C151" s="8"/>
      <c r="D151" s="8"/>
      <c r="E151" s="8"/>
      <c r="F151" s="8"/>
    </row>
    <row r="152" spans="1:6" x14ac:dyDescent="0.2">
      <c r="A152" s="8"/>
      <c r="B152" s="8"/>
      <c r="C152" s="8"/>
      <c r="D152" s="8"/>
      <c r="E152" s="8"/>
      <c r="F152" s="8"/>
    </row>
    <row r="153" spans="1:6" x14ac:dyDescent="0.2">
      <c r="A153" s="8"/>
      <c r="B153" s="8"/>
      <c r="C153" s="8"/>
      <c r="D153" s="8"/>
      <c r="E153" s="8"/>
      <c r="F153" s="8"/>
    </row>
    <row r="154" spans="1:6" x14ac:dyDescent="0.2">
      <c r="A154" s="8"/>
      <c r="B154" s="8"/>
      <c r="C154" s="8"/>
      <c r="D154" s="8"/>
      <c r="E154" s="8"/>
      <c r="F154" s="8"/>
    </row>
    <row r="155" spans="1:6" x14ac:dyDescent="0.2">
      <c r="A155" s="8"/>
      <c r="B155" s="8"/>
      <c r="C155" s="8"/>
      <c r="D155" s="8"/>
      <c r="E155" s="8"/>
      <c r="F155" s="8"/>
    </row>
    <row r="156" spans="1:6" x14ac:dyDescent="0.2">
      <c r="A156" s="8"/>
      <c r="B156" s="8"/>
      <c r="C156" s="8"/>
      <c r="D156" s="8"/>
      <c r="E156" s="8"/>
      <c r="F156" s="8"/>
    </row>
    <row r="157" spans="1:6" x14ac:dyDescent="0.2">
      <c r="A157" s="8"/>
      <c r="B157" s="8"/>
      <c r="C157" s="8"/>
      <c r="D157" s="8"/>
      <c r="E157" s="8"/>
      <c r="F157" s="8"/>
    </row>
    <row r="158" spans="1:6" x14ac:dyDescent="0.2">
      <c r="A158" s="8"/>
      <c r="B158" s="8"/>
      <c r="C158" s="8"/>
      <c r="D158" s="8"/>
      <c r="E158" s="8"/>
      <c r="F158" s="8"/>
    </row>
    <row r="159" spans="1:6" x14ac:dyDescent="0.2">
      <c r="A159" s="8"/>
      <c r="B159" s="8"/>
      <c r="C159" s="8"/>
      <c r="D159" s="8"/>
      <c r="E159" s="8"/>
      <c r="F159" s="8"/>
    </row>
    <row r="160" spans="1:6" x14ac:dyDescent="0.2">
      <c r="A160" s="8"/>
      <c r="B160" s="8"/>
      <c r="C160" s="8"/>
      <c r="D160" s="8"/>
      <c r="E160" s="8"/>
      <c r="F160" s="8"/>
    </row>
    <row r="161" spans="1:6" x14ac:dyDescent="0.2">
      <c r="A161" s="8"/>
      <c r="B161" s="8"/>
      <c r="C161" s="8"/>
      <c r="D161" s="8"/>
      <c r="E161" s="8"/>
      <c r="F161" s="8"/>
    </row>
    <row r="162" spans="1:6" x14ac:dyDescent="0.2">
      <c r="A162" s="8"/>
      <c r="B162" s="8"/>
      <c r="C162" s="8"/>
      <c r="D162" s="8"/>
      <c r="E162" s="8"/>
      <c r="F162" s="8"/>
    </row>
    <row r="163" spans="1:6" x14ac:dyDescent="0.2">
      <c r="A163" s="8"/>
      <c r="B163" s="8"/>
      <c r="C163" s="8"/>
      <c r="D163" s="8"/>
      <c r="E163" s="8"/>
      <c r="F163" s="8"/>
    </row>
    <row r="164" spans="1:6" x14ac:dyDescent="0.2">
      <c r="A164" s="8"/>
      <c r="B164" s="8"/>
      <c r="C164" s="8"/>
      <c r="D164" s="8"/>
      <c r="E164" s="8"/>
      <c r="F164" s="8"/>
    </row>
    <row r="165" spans="1:6" x14ac:dyDescent="0.2">
      <c r="A165" s="8"/>
      <c r="B165" s="8"/>
      <c r="C165" s="8"/>
      <c r="D165" s="8"/>
      <c r="E165" s="8"/>
      <c r="F165" s="8"/>
    </row>
    <row r="166" spans="1:6" x14ac:dyDescent="0.2">
      <c r="A166" s="8"/>
      <c r="B166" s="8"/>
      <c r="C166" s="8"/>
      <c r="D166" s="8"/>
      <c r="E166" s="8"/>
      <c r="F166" s="8"/>
    </row>
    <row r="167" spans="1:6" x14ac:dyDescent="0.2">
      <c r="A167" s="8"/>
      <c r="B167" s="8"/>
      <c r="C167" s="8"/>
      <c r="D167" s="8"/>
      <c r="E167" s="8"/>
      <c r="F167" s="8"/>
    </row>
    <row r="168" spans="1:6" x14ac:dyDescent="0.2">
      <c r="A168" s="8"/>
      <c r="B168" s="8"/>
      <c r="C168" s="8"/>
      <c r="D168" s="8"/>
      <c r="E168" s="8"/>
      <c r="F168" s="8"/>
    </row>
    <row r="169" spans="1:6" x14ac:dyDescent="0.2">
      <c r="A169" s="8"/>
      <c r="B169" s="8"/>
      <c r="C169" s="8"/>
      <c r="D169" s="8"/>
      <c r="E169" s="8"/>
      <c r="F169" s="8"/>
    </row>
    <row r="170" spans="1:6" x14ac:dyDescent="0.2">
      <c r="A170" s="8"/>
      <c r="B170" s="8"/>
      <c r="C170" s="8"/>
      <c r="D170" s="8"/>
      <c r="E170" s="8"/>
      <c r="F170" s="8"/>
    </row>
    <row r="171" spans="1:6" x14ac:dyDescent="0.2">
      <c r="A171" s="8"/>
      <c r="B171" s="8"/>
      <c r="C171" s="8"/>
      <c r="D171" s="8"/>
      <c r="E171" s="8"/>
      <c r="F171" s="8"/>
    </row>
    <row r="172" spans="1:6" x14ac:dyDescent="0.2">
      <c r="A172" s="8"/>
      <c r="B172" s="8"/>
      <c r="C172" s="8"/>
      <c r="D172" s="8"/>
      <c r="E172" s="8"/>
      <c r="F172" s="8"/>
    </row>
    <row r="173" spans="1:6" x14ac:dyDescent="0.2">
      <c r="A173" s="8"/>
      <c r="B173" s="8"/>
      <c r="C173" s="8"/>
      <c r="D173" s="8"/>
      <c r="E173" s="8"/>
      <c r="F173" s="8"/>
    </row>
    <row r="174" spans="1:6" x14ac:dyDescent="0.2">
      <c r="A174" s="8"/>
      <c r="B174" s="8"/>
      <c r="C174" s="8"/>
      <c r="D174" s="8"/>
      <c r="E174" s="8"/>
      <c r="F174" s="8"/>
    </row>
    <row r="175" spans="1:6" x14ac:dyDescent="0.2">
      <c r="A175" s="8"/>
      <c r="B175" s="8"/>
      <c r="C175" s="8"/>
      <c r="D175" s="8"/>
      <c r="E175" s="8"/>
      <c r="F175" s="8"/>
    </row>
    <row r="176" spans="1:6" x14ac:dyDescent="0.2">
      <c r="A176" s="8"/>
      <c r="B176" s="8"/>
      <c r="C176" s="8"/>
      <c r="D176" s="8"/>
      <c r="E176" s="8"/>
      <c r="F176" s="8"/>
    </row>
    <row r="177" spans="1:6" x14ac:dyDescent="0.2">
      <c r="A177" s="8"/>
      <c r="B177" s="8"/>
      <c r="C177" s="8"/>
      <c r="D177" s="8"/>
      <c r="E177" s="8"/>
      <c r="F177" s="8"/>
    </row>
    <row r="178" spans="1:6" x14ac:dyDescent="0.2">
      <c r="A178" s="8"/>
      <c r="B178" s="8"/>
      <c r="C178" s="8"/>
      <c r="D178" s="8"/>
      <c r="E178" s="8"/>
      <c r="F178" s="8"/>
    </row>
    <row r="179" spans="1:6" x14ac:dyDescent="0.2">
      <c r="A179" s="8"/>
      <c r="B179" s="8"/>
      <c r="C179" s="8"/>
      <c r="D179" s="8"/>
      <c r="E179" s="8"/>
      <c r="F179" s="8"/>
    </row>
    <row r="180" spans="1:6" x14ac:dyDescent="0.2">
      <c r="A180" s="8"/>
      <c r="B180" s="8"/>
      <c r="C180" s="8"/>
      <c r="D180" s="8"/>
      <c r="E180" s="8"/>
      <c r="F180" s="8"/>
    </row>
    <row r="181" spans="1:6" x14ac:dyDescent="0.2">
      <c r="A181" s="8"/>
      <c r="B181" s="8"/>
      <c r="C181" s="8"/>
      <c r="D181" s="8"/>
      <c r="E181" s="8"/>
      <c r="F181" s="8"/>
    </row>
    <row r="182" spans="1:6" x14ac:dyDescent="0.2">
      <c r="A182" s="8"/>
      <c r="B182" s="8"/>
      <c r="C182" s="8"/>
      <c r="D182" s="8"/>
      <c r="E182" s="8"/>
      <c r="F182" s="8"/>
    </row>
    <row r="183" spans="1:6" x14ac:dyDescent="0.2">
      <c r="A183" s="8"/>
      <c r="B183" s="8"/>
      <c r="C183" s="8"/>
      <c r="D183" s="8"/>
      <c r="E183" s="8"/>
      <c r="F183" s="8"/>
    </row>
  </sheetData>
  <mergeCells count="12">
    <mergeCell ref="H45:O45"/>
    <mergeCell ref="B1:E1"/>
    <mergeCell ref="H2:J2"/>
    <mergeCell ref="H34:O34"/>
    <mergeCell ref="H44:O44"/>
    <mergeCell ref="H35:O35"/>
    <mergeCell ref="B14:F14"/>
    <mergeCell ref="H14:I14"/>
    <mergeCell ref="H13:I13"/>
    <mergeCell ref="H23:I23"/>
    <mergeCell ref="E15:F15"/>
    <mergeCell ref="A15:D1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F1DD-9F8F-C348-B792-A2080E2B928E}">
  <dimension ref="A1"/>
  <sheetViews>
    <sheetView tabSelected="1" topLeftCell="A24" workbookViewId="0">
      <selection activeCell="T52" sqref="T5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2018-05-27T09:55:04Z</dcterms:created>
  <dcterms:modified xsi:type="dcterms:W3CDTF">2018-05-28T18:09:30Z</dcterms:modified>
</cp:coreProperties>
</file>