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AAATino\Poli\decimo Semestre\GeoPro\Planilhas criados\Resultados por Distrito_2014\Consolidado\"/>
    </mc:Choice>
  </mc:AlternateContent>
  <xr:revisionPtr revIDLastSave="0" documentId="13_ncr:1_{6FF31C44-3B07-40BB-9945-CB7EF996B4D3}" xr6:coauthVersionLast="47" xr6:coauthVersionMax="47" xr10:uidLastSave="{00000000-0000-0000-0000-000000000000}"/>
  <bookViews>
    <workbookView xWindow="-110" yWindow="-10910" windowWidth="19420" windowHeight="10420" xr2:uid="{00000000-000D-0000-FFFF-FFFF00000000}"/>
  </bookViews>
  <sheets>
    <sheet name="2014" sheetId="3" r:id="rId1"/>
    <sheet name="2023" sheetId="1" r:id="rId2"/>
    <sheet name="2014 vs 2023" sheetId="2" r:id="rId3"/>
    <sheet name="Tab 1" sheetId="4" r:id="rId4"/>
    <sheet name="Tab 2" sheetId="5" r:id="rId5"/>
    <sheet name="Tab 3" sheetId="6" r:id="rId6"/>
    <sheet name="Tab 4" sheetId="7" r:id="rId7"/>
  </sheets>
  <definedNames>
    <definedName name="_xlnm._FilterDatabase" localSheetId="0" hidden="1">'2014'!$A$2:$AZ$98</definedName>
    <definedName name="_xlnm._FilterDatabase" localSheetId="2" hidden="1">'2014 vs 2023'!$H$2:$J$98</definedName>
    <definedName name="_xlnm._FilterDatabase" localSheetId="1" hidden="1">'2023'!$A$2:$AZ$98</definedName>
    <definedName name="_xlnm._FilterDatabase" localSheetId="3" hidden="1">'Tab 1'!$A$1:$E$1</definedName>
    <definedName name="_xlnm._FilterDatabase" localSheetId="4" hidden="1">'Tab 2'!$A$1:$F$1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69" i="3" l="1"/>
  <c r="AY3" i="1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B3" i="2"/>
  <c r="A3" i="2"/>
  <c r="AV3" i="3"/>
  <c r="AH3" i="3"/>
  <c r="AI3" i="3"/>
  <c r="AN3" i="3"/>
  <c r="AO3" i="3"/>
  <c r="AY3" i="3"/>
  <c r="AH4" i="3"/>
  <c r="AI4" i="3"/>
  <c r="AN4" i="3"/>
  <c r="AO4" i="3"/>
  <c r="AV4" i="3"/>
  <c r="AY4" i="3"/>
  <c r="AH5" i="3"/>
  <c r="AI5" i="3"/>
  <c r="AN5" i="3"/>
  <c r="AO5" i="3"/>
  <c r="AV5" i="3"/>
  <c r="AY5" i="3"/>
  <c r="AH6" i="3"/>
  <c r="AI6" i="3"/>
  <c r="AN6" i="3"/>
  <c r="AO6" i="3"/>
  <c r="AV6" i="3"/>
  <c r="AY6" i="3"/>
  <c r="AH7" i="3"/>
  <c r="AI7" i="3"/>
  <c r="AJ7" i="3" s="1"/>
  <c r="AK7" i="3" s="1"/>
  <c r="AN7" i="3"/>
  <c r="AO7" i="3"/>
  <c r="AP7" i="3" s="1"/>
  <c r="AT7" i="3" s="1"/>
  <c r="AV7" i="3"/>
  <c r="AY7" i="3"/>
  <c r="AH8" i="3"/>
  <c r="AI8" i="3"/>
  <c r="AN8" i="3"/>
  <c r="AO8" i="3"/>
  <c r="AV8" i="3"/>
  <c r="AY8" i="3"/>
  <c r="AH9" i="3"/>
  <c r="AI9" i="3"/>
  <c r="AN9" i="3"/>
  <c r="AO9" i="3"/>
  <c r="AV9" i="3"/>
  <c r="AY9" i="3"/>
  <c r="AH10" i="3"/>
  <c r="AI10" i="3"/>
  <c r="AJ10" i="3" s="1"/>
  <c r="AN10" i="3"/>
  <c r="AO10" i="3"/>
  <c r="AV10" i="3"/>
  <c r="AY10" i="3"/>
  <c r="AH11" i="3"/>
  <c r="AI11" i="3"/>
  <c r="AN11" i="3"/>
  <c r="AO11" i="3"/>
  <c r="AV11" i="3"/>
  <c r="AY11" i="3"/>
  <c r="AH12" i="3"/>
  <c r="AI12" i="3"/>
  <c r="AN12" i="3"/>
  <c r="AO12" i="3"/>
  <c r="AV12" i="3"/>
  <c r="AY12" i="3"/>
  <c r="AH13" i="3"/>
  <c r="AI13" i="3"/>
  <c r="AN13" i="3"/>
  <c r="AO13" i="3"/>
  <c r="AV13" i="3"/>
  <c r="AY13" i="3"/>
  <c r="AH14" i="3"/>
  <c r="AI14" i="3"/>
  <c r="AN14" i="3"/>
  <c r="AP14" i="3" s="1"/>
  <c r="AT14" i="3" s="1"/>
  <c r="AO14" i="3"/>
  <c r="AV14" i="3"/>
  <c r="AY14" i="3"/>
  <c r="AH15" i="3"/>
  <c r="AI15" i="3"/>
  <c r="AN15" i="3"/>
  <c r="AO15" i="3"/>
  <c r="AV15" i="3"/>
  <c r="AY15" i="3"/>
  <c r="AH16" i="3"/>
  <c r="AI16" i="3"/>
  <c r="AN16" i="3"/>
  <c r="AO16" i="3"/>
  <c r="AV16" i="3"/>
  <c r="AY16" i="3"/>
  <c r="AH17" i="3"/>
  <c r="AI17" i="3"/>
  <c r="AN17" i="3"/>
  <c r="AO17" i="3"/>
  <c r="AV17" i="3"/>
  <c r="AY17" i="3"/>
  <c r="AH18" i="3"/>
  <c r="AI18" i="3"/>
  <c r="AN18" i="3"/>
  <c r="AO18" i="3"/>
  <c r="AV18" i="3"/>
  <c r="AY18" i="3"/>
  <c r="AH19" i="3"/>
  <c r="AI19" i="3"/>
  <c r="AN19" i="3"/>
  <c r="AO19" i="3"/>
  <c r="AV19" i="3"/>
  <c r="AY19" i="3"/>
  <c r="AH20" i="3"/>
  <c r="AI20" i="3"/>
  <c r="AN20" i="3"/>
  <c r="AO20" i="3"/>
  <c r="AV20" i="3"/>
  <c r="AY20" i="3"/>
  <c r="AH21" i="3"/>
  <c r="AI21" i="3"/>
  <c r="AN21" i="3"/>
  <c r="AO21" i="3"/>
  <c r="AV21" i="3"/>
  <c r="AY21" i="3"/>
  <c r="AH22" i="3"/>
  <c r="AI22" i="3"/>
  <c r="AN22" i="3"/>
  <c r="AO22" i="3"/>
  <c r="AV22" i="3"/>
  <c r="AY22" i="3"/>
  <c r="AH23" i="3"/>
  <c r="AI23" i="3"/>
  <c r="AN23" i="3"/>
  <c r="AO23" i="3"/>
  <c r="AV23" i="3"/>
  <c r="AY23" i="3"/>
  <c r="AH24" i="3"/>
  <c r="AI24" i="3"/>
  <c r="AN24" i="3"/>
  <c r="AO24" i="3"/>
  <c r="AV24" i="3"/>
  <c r="AY24" i="3"/>
  <c r="AH25" i="3"/>
  <c r="AI25" i="3"/>
  <c r="AN25" i="3"/>
  <c r="AO25" i="3"/>
  <c r="AV25" i="3"/>
  <c r="AY25" i="3"/>
  <c r="AH26" i="3"/>
  <c r="AI26" i="3"/>
  <c r="AN26" i="3"/>
  <c r="AO26" i="3"/>
  <c r="AV26" i="3"/>
  <c r="AY26" i="3"/>
  <c r="AH27" i="3"/>
  <c r="AI27" i="3"/>
  <c r="AN27" i="3"/>
  <c r="AO27" i="3"/>
  <c r="AV27" i="3"/>
  <c r="AY27" i="3"/>
  <c r="AH28" i="3"/>
  <c r="AI28" i="3"/>
  <c r="AN28" i="3"/>
  <c r="AO28" i="3"/>
  <c r="AV28" i="3"/>
  <c r="AY28" i="3"/>
  <c r="AH29" i="3"/>
  <c r="AI29" i="3"/>
  <c r="AN29" i="3"/>
  <c r="AO29" i="3"/>
  <c r="AV29" i="3"/>
  <c r="AY29" i="3"/>
  <c r="AH30" i="3"/>
  <c r="AI30" i="3"/>
  <c r="AN30" i="3"/>
  <c r="AO30" i="3"/>
  <c r="AV30" i="3"/>
  <c r="AY30" i="3"/>
  <c r="AH31" i="3"/>
  <c r="AI31" i="3"/>
  <c r="AN31" i="3"/>
  <c r="AO31" i="3"/>
  <c r="AV31" i="3"/>
  <c r="AY31" i="3"/>
  <c r="AH32" i="3"/>
  <c r="AI32" i="3"/>
  <c r="AN32" i="3"/>
  <c r="AO32" i="3"/>
  <c r="AV32" i="3"/>
  <c r="AY32" i="3"/>
  <c r="AH33" i="3"/>
  <c r="AJ33" i="3" s="1"/>
  <c r="AW33" i="3" s="1"/>
  <c r="AI33" i="3"/>
  <c r="AN33" i="3"/>
  <c r="AO33" i="3"/>
  <c r="AV33" i="3"/>
  <c r="AY33" i="3"/>
  <c r="AH34" i="3"/>
  <c r="AI34" i="3"/>
  <c r="AN34" i="3"/>
  <c r="AO34" i="3"/>
  <c r="AV34" i="3"/>
  <c r="AY34" i="3"/>
  <c r="AH35" i="3"/>
  <c r="AI35" i="3"/>
  <c r="AN35" i="3"/>
  <c r="AO35" i="3"/>
  <c r="AV35" i="3"/>
  <c r="AY35" i="3"/>
  <c r="AH36" i="3"/>
  <c r="AI36" i="3"/>
  <c r="AN36" i="3"/>
  <c r="AO36" i="3"/>
  <c r="AV36" i="3"/>
  <c r="AY36" i="3"/>
  <c r="AH37" i="3"/>
  <c r="AI37" i="3"/>
  <c r="AN37" i="3"/>
  <c r="AO37" i="3"/>
  <c r="AV37" i="3"/>
  <c r="AY37" i="3"/>
  <c r="AH38" i="3"/>
  <c r="AI38" i="3"/>
  <c r="AN38" i="3"/>
  <c r="AP38" i="3" s="1"/>
  <c r="AT38" i="3" s="1"/>
  <c r="AO38" i="3"/>
  <c r="AV38" i="3"/>
  <c r="AY38" i="3"/>
  <c r="AH39" i="3"/>
  <c r="AJ39" i="3" s="1"/>
  <c r="AI39" i="3"/>
  <c r="AN39" i="3"/>
  <c r="AO39" i="3"/>
  <c r="AV39" i="3"/>
  <c r="AY39" i="3"/>
  <c r="AH40" i="3"/>
  <c r="AI40" i="3"/>
  <c r="AN40" i="3"/>
  <c r="AO40" i="3"/>
  <c r="AV40" i="3"/>
  <c r="AY40" i="3"/>
  <c r="AH41" i="3"/>
  <c r="AI41" i="3"/>
  <c r="AN41" i="3"/>
  <c r="AO41" i="3"/>
  <c r="AV41" i="3"/>
  <c r="AY41" i="3"/>
  <c r="AH42" i="3"/>
  <c r="AI42" i="3"/>
  <c r="AN42" i="3"/>
  <c r="AO42" i="3"/>
  <c r="AV42" i="3"/>
  <c r="AY42" i="3"/>
  <c r="AH43" i="3"/>
  <c r="AI43" i="3"/>
  <c r="AN43" i="3"/>
  <c r="AO43" i="3"/>
  <c r="AV43" i="3"/>
  <c r="AY43" i="3"/>
  <c r="AH44" i="3"/>
  <c r="AI44" i="3"/>
  <c r="AN44" i="3"/>
  <c r="AO44" i="3"/>
  <c r="AV44" i="3"/>
  <c r="AY44" i="3"/>
  <c r="AH45" i="3"/>
  <c r="AI45" i="3"/>
  <c r="AN45" i="3"/>
  <c r="AO45" i="3"/>
  <c r="AV45" i="3"/>
  <c r="AY45" i="3"/>
  <c r="AH46" i="3"/>
  <c r="AI46" i="3"/>
  <c r="AN46" i="3"/>
  <c r="AO46" i="3"/>
  <c r="AV46" i="3"/>
  <c r="AY46" i="3"/>
  <c r="AH47" i="3"/>
  <c r="AI47" i="3"/>
  <c r="AN47" i="3"/>
  <c r="AO47" i="3"/>
  <c r="AV47" i="3"/>
  <c r="AY47" i="3"/>
  <c r="AH48" i="3"/>
  <c r="AI48" i="3"/>
  <c r="AN48" i="3"/>
  <c r="AO48" i="3"/>
  <c r="AV48" i="3"/>
  <c r="AY48" i="3"/>
  <c r="AH49" i="3"/>
  <c r="AI49" i="3"/>
  <c r="AN49" i="3"/>
  <c r="AO49" i="3"/>
  <c r="AV49" i="3"/>
  <c r="AY49" i="3"/>
  <c r="AH50" i="3"/>
  <c r="AI50" i="3"/>
  <c r="AN50" i="3"/>
  <c r="AO50" i="3"/>
  <c r="AV50" i="3"/>
  <c r="AY50" i="3"/>
  <c r="AH51" i="3"/>
  <c r="AI51" i="3"/>
  <c r="AN51" i="3"/>
  <c r="AO51" i="3"/>
  <c r="AV51" i="3"/>
  <c r="AY51" i="3"/>
  <c r="AH52" i="3"/>
  <c r="AI52" i="3"/>
  <c r="AN52" i="3"/>
  <c r="AO52" i="3"/>
  <c r="AV52" i="3"/>
  <c r="AY52" i="3"/>
  <c r="AH53" i="3"/>
  <c r="AI53" i="3"/>
  <c r="AN53" i="3"/>
  <c r="AO53" i="3"/>
  <c r="AV53" i="3"/>
  <c r="AY53" i="3"/>
  <c r="AH54" i="3"/>
  <c r="AI54" i="3"/>
  <c r="AN54" i="3"/>
  <c r="AO54" i="3"/>
  <c r="AV54" i="3"/>
  <c r="AY54" i="3"/>
  <c r="AH55" i="3"/>
  <c r="AI55" i="3"/>
  <c r="AN55" i="3"/>
  <c r="AO55" i="3"/>
  <c r="AV55" i="3"/>
  <c r="AY55" i="3"/>
  <c r="AH56" i="3"/>
  <c r="AI56" i="3"/>
  <c r="AN56" i="3"/>
  <c r="AO56" i="3"/>
  <c r="AV56" i="3"/>
  <c r="AY56" i="3"/>
  <c r="AH57" i="3"/>
  <c r="AI57" i="3"/>
  <c r="AN57" i="3"/>
  <c r="AO57" i="3"/>
  <c r="AV57" i="3"/>
  <c r="AY57" i="3"/>
  <c r="AH58" i="3"/>
  <c r="AI58" i="3"/>
  <c r="AN58" i="3"/>
  <c r="AO58" i="3"/>
  <c r="AV58" i="3"/>
  <c r="AY58" i="3"/>
  <c r="AH59" i="3"/>
  <c r="AI59" i="3"/>
  <c r="AN59" i="3"/>
  <c r="AO59" i="3"/>
  <c r="AP59" i="3" s="1"/>
  <c r="AT59" i="3" s="1"/>
  <c r="AV59" i="3"/>
  <c r="AY59" i="3"/>
  <c r="AH60" i="3"/>
  <c r="AI60" i="3"/>
  <c r="AN60" i="3"/>
  <c r="AO60" i="3"/>
  <c r="AV60" i="3"/>
  <c r="AY60" i="3"/>
  <c r="AH61" i="3"/>
  <c r="AI61" i="3"/>
  <c r="AN61" i="3"/>
  <c r="AO61" i="3"/>
  <c r="AV61" i="3"/>
  <c r="AY61" i="3"/>
  <c r="AH62" i="3"/>
  <c r="AI62" i="3"/>
  <c r="AN62" i="3"/>
  <c r="AO62" i="3"/>
  <c r="AV62" i="3"/>
  <c r="AY62" i="3"/>
  <c r="AH63" i="3"/>
  <c r="AI63" i="3"/>
  <c r="AN63" i="3"/>
  <c r="AO63" i="3"/>
  <c r="AV63" i="3"/>
  <c r="AY63" i="3"/>
  <c r="AH64" i="3"/>
  <c r="AI64" i="3"/>
  <c r="AN64" i="3"/>
  <c r="AO64" i="3"/>
  <c r="AV64" i="3"/>
  <c r="AY64" i="3"/>
  <c r="AH65" i="3"/>
  <c r="AI65" i="3"/>
  <c r="AN65" i="3"/>
  <c r="AO65" i="3"/>
  <c r="AV65" i="3"/>
  <c r="AY65" i="3"/>
  <c r="AH66" i="3"/>
  <c r="AI66" i="3"/>
  <c r="AN66" i="3"/>
  <c r="AO66" i="3"/>
  <c r="AV66" i="3"/>
  <c r="AY66" i="3"/>
  <c r="AH67" i="3"/>
  <c r="AI67" i="3"/>
  <c r="AN67" i="3"/>
  <c r="AO67" i="3"/>
  <c r="AP67" i="3" s="1"/>
  <c r="AV67" i="3"/>
  <c r="AY67" i="3"/>
  <c r="AH68" i="3"/>
  <c r="AI68" i="3"/>
  <c r="AN68" i="3"/>
  <c r="AO68" i="3"/>
  <c r="AV68" i="3"/>
  <c r="AY68" i="3"/>
  <c r="AH69" i="3"/>
  <c r="AI69" i="3"/>
  <c r="AN69" i="3"/>
  <c r="AO69" i="3"/>
  <c r="AV69" i="3"/>
  <c r="AH70" i="3"/>
  <c r="AI70" i="3"/>
  <c r="AN70" i="3"/>
  <c r="AO70" i="3"/>
  <c r="AV70" i="3"/>
  <c r="AY70" i="3"/>
  <c r="AH71" i="3"/>
  <c r="AI71" i="3"/>
  <c r="AN71" i="3"/>
  <c r="AO71" i="3"/>
  <c r="AV71" i="3"/>
  <c r="AY71" i="3"/>
  <c r="AH72" i="3"/>
  <c r="AI72" i="3"/>
  <c r="AN72" i="3"/>
  <c r="AO72" i="3"/>
  <c r="AV72" i="3"/>
  <c r="AY72" i="3"/>
  <c r="AH73" i="3"/>
  <c r="AI73" i="3"/>
  <c r="AN73" i="3"/>
  <c r="AO73" i="3"/>
  <c r="AV73" i="3"/>
  <c r="AY73" i="3"/>
  <c r="AH74" i="3"/>
  <c r="AI74" i="3"/>
  <c r="AN74" i="3"/>
  <c r="AO74" i="3"/>
  <c r="AV74" i="3"/>
  <c r="AY74" i="3"/>
  <c r="AH75" i="3"/>
  <c r="AI75" i="3"/>
  <c r="AN75" i="3"/>
  <c r="AO75" i="3"/>
  <c r="AV75" i="3"/>
  <c r="AY75" i="3"/>
  <c r="AH76" i="3"/>
  <c r="AI76" i="3"/>
  <c r="AN76" i="3"/>
  <c r="AO76" i="3"/>
  <c r="AV76" i="3"/>
  <c r="AY76" i="3"/>
  <c r="AH77" i="3"/>
  <c r="AI77" i="3"/>
  <c r="AN77" i="3"/>
  <c r="AO77" i="3"/>
  <c r="AV77" i="3"/>
  <c r="AY77" i="3"/>
  <c r="AH78" i="3"/>
  <c r="AI78" i="3"/>
  <c r="AN78" i="3"/>
  <c r="AO78" i="3"/>
  <c r="AV78" i="3"/>
  <c r="AY78" i="3"/>
  <c r="AH79" i="3"/>
  <c r="AI79" i="3"/>
  <c r="AN79" i="3"/>
  <c r="AO79" i="3"/>
  <c r="AP79" i="3" s="1"/>
  <c r="AV79" i="3"/>
  <c r="AY79" i="3"/>
  <c r="AH80" i="3"/>
  <c r="AI80" i="3"/>
  <c r="AN80" i="3"/>
  <c r="AO80" i="3"/>
  <c r="AV80" i="3"/>
  <c r="AY80" i="3"/>
  <c r="AH81" i="3"/>
  <c r="AI81" i="3"/>
  <c r="AN81" i="3"/>
  <c r="AO81" i="3"/>
  <c r="AV81" i="3"/>
  <c r="AY81" i="3"/>
  <c r="AH82" i="3"/>
  <c r="AI82" i="3"/>
  <c r="AN82" i="3"/>
  <c r="AO82" i="3"/>
  <c r="AV82" i="3"/>
  <c r="AY82" i="3"/>
  <c r="AH83" i="3"/>
  <c r="AI83" i="3"/>
  <c r="AN83" i="3"/>
  <c r="AO83" i="3"/>
  <c r="AV83" i="3"/>
  <c r="AY83" i="3"/>
  <c r="AH84" i="3"/>
  <c r="AI84" i="3"/>
  <c r="AN84" i="3"/>
  <c r="AO84" i="3"/>
  <c r="AV84" i="3"/>
  <c r="AY84" i="3"/>
  <c r="AH85" i="3"/>
  <c r="AI85" i="3"/>
  <c r="AN85" i="3"/>
  <c r="AO85" i="3"/>
  <c r="AV85" i="3"/>
  <c r="AY85" i="3"/>
  <c r="AH86" i="3"/>
  <c r="AI86" i="3"/>
  <c r="AN86" i="3"/>
  <c r="AO86" i="3"/>
  <c r="AV86" i="3"/>
  <c r="AY86" i="3"/>
  <c r="AH87" i="3"/>
  <c r="AI87" i="3"/>
  <c r="AN87" i="3"/>
  <c r="AO87" i="3"/>
  <c r="AV87" i="3"/>
  <c r="AY87" i="3"/>
  <c r="AH88" i="3"/>
  <c r="AI88" i="3"/>
  <c r="AN88" i="3"/>
  <c r="AO88" i="3"/>
  <c r="AV88" i="3"/>
  <c r="AY88" i="3"/>
  <c r="AH89" i="3"/>
  <c r="AI89" i="3"/>
  <c r="AN89" i="3"/>
  <c r="AO89" i="3"/>
  <c r="AV89" i="3"/>
  <c r="AY89" i="3"/>
  <c r="AH90" i="3"/>
  <c r="AI90" i="3"/>
  <c r="AN90" i="3"/>
  <c r="AO90" i="3"/>
  <c r="AV90" i="3"/>
  <c r="AY90" i="3"/>
  <c r="AH91" i="3"/>
  <c r="AI91" i="3"/>
  <c r="AN91" i="3"/>
  <c r="AO91" i="3"/>
  <c r="AV91" i="3"/>
  <c r="AY91" i="3"/>
  <c r="AH92" i="3"/>
  <c r="AI92" i="3"/>
  <c r="AN92" i="3"/>
  <c r="AO92" i="3"/>
  <c r="AV92" i="3"/>
  <c r="AY92" i="3"/>
  <c r="AH93" i="3"/>
  <c r="AI93" i="3"/>
  <c r="AN93" i="3"/>
  <c r="AO93" i="3"/>
  <c r="AV93" i="3"/>
  <c r="AY93" i="3"/>
  <c r="AH94" i="3"/>
  <c r="AI94" i="3"/>
  <c r="AN94" i="3"/>
  <c r="AO94" i="3"/>
  <c r="AV94" i="3"/>
  <c r="AY94" i="3"/>
  <c r="AH95" i="3"/>
  <c r="AI95" i="3"/>
  <c r="AN95" i="3"/>
  <c r="AO95" i="3"/>
  <c r="AV95" i="3"/>
  <c r="AY95" i="3"/>
  <c r="AH96" i="3"/>
  <c r="AI96" i="3"/>
  <c r="AN96" i="3"/>
  <c r="AO96" i="3"/>
  <c r="AV96" i="3"/>
  <c r="AY96" i="3"/>
  <c r="AH97" i="3"/>
  <c r="AI97" i="3"/>
  <c r="AN97" i="3"/>
  <c r="AO97" i="3"/>
  <c r="AV97" i="3"/>
  <c r="AY97" i="3"/>
  <c r="AH98" i="3"/>
  <c r="AI98" i="3"/>
  <c r="AN98" i="3"/>
  <c r="AO98" i="3"/>
  <c r="AV98" i="3"/>
  <c r="AY98" i="3"/>
  <c r="AY98" i="1"/>
  <c r="D98" i="2" s="1"/>
  <c r="E98" i="2" s="1"/>
  <c r="AV98" i="1"/>
  <c r="AO98" i="1"/>
  <c r="AN98" i="1"/>
  <c r="AI98" i="1"/>
  <c r="AH98" i="1"/>
  <c r="AY97" i="1"/>
  <c r="AV97" i="1"/>
  <c r="AO97" i="1"/>
  <c r="AN97" i="1"/>
  <c r="AI97" i="1"/>
  <c r="AH97" i="1"/>
  <c r="AY70" i="1"/>
  <c r="AV70" i="1"/>
  <c r="AO70" i="1"/>
  <c r="AN70" i="1"/>
  <c r="AI70" i="1"/>
  <c r="AH70" i="1"/>
  <c r="AY34" i="1"/>
  <c r="AV34" i="1"/>
  <c r="AO34" i="1"/>
  <c r="AN34" i="1"/>
  <c r="AI34" i="1"/>
  <c r="AH34" i="1"/>
  <c r="AY73" i="1"/>
  <c r="AV73" i="1"/>
  <c r="AO73" i="1"/>
  <c r="AN73" i="1"/>
  <c r="AI73" i="1"/>
  <c r="AH73" i="1"/>
  <c r="AY26" i="1"/>
  <c r="AV26" i="1"/>
  <c r="AO26" i="1"/>
  <c r="AN26" i="1"/>
  <c r="AI26" i="1"/>
  <c r="AH26" i="1"/>
  <c r="AY96" i="1"/>
  <c r="AV96" i="1"/>
  <c r="AO96" i="1"/>
  <c r="AN96" i="1"/>
  <c r="AI96" i="1"/>
  <c r="AH96" i="1"/>
  <c r="AY21" i="1"/>
  <c r="AV21" i="1"/>
  <c r="AO21" i="1"/>
  <c r="AN21" i="1"/>
  <c r="AI21" i="1"/>
  <c r="AH21" i="1"/>
  <c r="AY54" i="1"/>
  <c r="AV54" i="1"/>
  <c r="AO54" i="1"/>
  <c r="AN54" i="1"/>
  <c r="AI54" i="1"/>
  <c r="AH54" i="1"/>
  <c r="AY7" i="1"/>
  <c r="AV7" i="1"/>
  <c r="AO7" i="1"/>
  <c r="AN7" i="1"/>
  <c r="AI7" i="1"/>
  <c r="AH7" i="1"/>
  <c r="AY41" i="1"/>
  <c r="AV41" i="1"/>
  <c r="AO41" i="1"/>
  <c r="AN41" i="1"/>
  <c r="AI41" i="1"/>
  <c r="AH41" i="1"/>
  <c r="AY27" i="1"/>
  <c r="AV27" i="1"/>
  <c r="AO27" i="1"/>
  <c r="AN27" i="1"/>
  <c r="AI27" i="1"/>
  <c r="AH27" i="1"/>
  <c r="AY95" i="1"/>
  <c r="AV95" i="1"/>
  <c r="AO95" i="1"/>
  <c r="AN95" i="1"/>
  <c r="AI95" i="1"/>
  <c r="AH95" i="1"/>
  <c r="AY46" i="1"/>
  <c r="AV46" i="1"/>
  <c r="AO46" i="1"/>
  <c r="AN46" i="1"/>
  <c r="AI46" i="1"/>
  <c r="AH46" i="1"/>
  <c r="AY37" i="1"/>
  <c r="AV37" i="1"/>
  <c r="AO37" i="1"/>
  <c r="AN37" i="1"/>
  <c r="AI37" i="1"/>
  <c r="AH37" i="1"/>
  <c r="AY78" i="1"/>
  <c r="AV78" i="1"/>
  <c r="AO78" i="1"/>
  <c r="AN78" i="1"/>
  <c r="AI78" i="1"/>
  <c r="AH78" i="1"/>
  <c r="AY76" i="1"/>
  <c r="AV76" i="1"/>
  <c r="AO76" i="1"/>
  <c r="AN76" i="1"/>
  <c r="AI76" i="1"/>
  <c r="AH76" i="1"/>
  <c r="AY17" i="1"/>
  <c r="AV17" i="1"/>
  <c r="AO17" i="1"/>
  <c r="AN17" i="1"/>
  <c r="AI17" i="1"/>
  <c r="AH17" i="1"/>
  <c r="AY12" i="1"/>
  <c r="AV12" i="1"/>
  <c r="AO12" i="1"/>
  <c r="AN12" i="1"/>
  <c r="AI12" i="1"/>
  <c r="AH12" i="1"/>
  <c r="AY51" i="1"/>
  <c r="AV51" i="1"/>
  <c r="AO51" i="1"/>
  <c r="AN51" i="1"/>
  <c r="AI51" i="1"/>
  <c r="AH51" i="1"/>
  <c r="AY45" i="1"/>
  <c r="AV45" i="1"/>
  <c r="AO45" i="1"/>
  <c r="AN45" i="1"/>
  <c r="AI45" i="1"/>
  <c r="AH45" i="1"/>
  <c r="AY74" i="1"/>
  <c r="AV74" i="1"/>
  <c r="AO74" i="1"/>
  <c r="AN74" i="1"/>
  <c r="AI74" i="1"/>
  <c r="AH74" i="1"/>
  <c r="AY56" i="1"/>
  <c r="AV56" i="1"/>
  <c r="AO56" i="1"/>
  <c r="AN56" i="1"/>
  <c r="AI56" i="1"/>
  <c r="AH56" i="1"/>
  <c r="AY80" i="1"/>
  <c r="AV80" i="1"/>
  <c r="AO80" i="1"/>
  <c r="AN80" i="1"/>
  <c r="AI80" i="1"/>
  <c r="AH80" i="1"/>
  <c r="AY53" i="1"/>
  <c r="AV53" i="1"/>
  <c r="AO53" i="1"/>
  <c r="AN53" i="1"/>
  <c r="AI53" i="1"/>
  <c r="AH53" i="1"/>
  <c r="AY40" i="1"/>
  <c r="AV40" i="1"/>
  <c r="AO40" i="1"/>
  <c r="AN40" i="1"/>
  <c r="AI40" i="1"/>
  <c r="AH40" i="1"/>
  <c r="AY66" i="1"/>
  <c r="AV66" i="1"/>
  <c r="AO66" i="1"/>
  <c r="AN66" i="1"/>
  <c r="AI66" i="1"/>
  <c r="AH66" i="1"/>
  <c r="AY42" i="1"/>
  <c r="AV42" i="1"/>
  <c r="AO42" i="1"/>
  <c r="AN42" i="1"/>
  <c r="AI42" i="1"/>
  <c r="AH42" i="1"/>
  <c r="AY10" i="1"/>
  <c r="AV10" i="1"/>
  <c r="AO10" i="1"/>
  <c r="AN10" i="1"/>
  <c r="AI10" i="1"/>
  <c r="AH10" i="1"/>
  <c r="AY35" i="1"/>
  <c r="AV35" i="1"/>
  <c r="AO35" i="1"/>
  <c r="AN35" i="1"/>
  <c r="AI35" i="1"/>
  <c r="AH35" i="1"/>
  <c r="AY22" i="1"/>
  <c r="AV22" i="1"/>
  <c r="AO22" i="1"/>
  <c r="AN22" i="1"/>
  <c r="AI22" i="1"/>
  <c r="AH22" i="1"/>
  <c r="AY13" i="1"/>
  <c r="AV13" i="1"/>
  <c r="AO13" i="1"/>
  <c r="AN13" i="1"/>
  <c r="AI13" i="1"/>
  <c r="AH13" i="1"/>
  <c r="AY52" i="1"/>
  <c r="AV52" i="1"/>
  <c r="AO52" i="1"/>
  <c r="AN52" i="1"/>
  <c r="AI52" i="1"/>
  <c r="AH52" i="1"/>
  <c r="AY49" i="1"/>
  <c r="AV49" i="1"/>
  <c r="AO49" i="1"/>
  <c r="AN49" i="1"/>
  <c r="AI49" i="1"/>
  <c r="AH49" i="1"/>
  <c r="AY94" i="1"/>
  <c r="AV94" i="1"/>
  <c r="AO94" i="1"/>
  <c r="AN94" i="1"/>
  <c r="AI94" i="1"/>
  <c r="AH94" i="1"/>
  <c r="AY57" i="1"/>
  <c r="AV57" i="1"/>
  <c r="AO57" i="1"/>
  <c r="AN57" i="1"/>
  <c r="AI57" i="1"/>
  <c r="AH57" i="1"/>
  <c r="AY8" i="1"/>
  <c r="AV8" i="1"/>
  <c r="AO8" i="1"/>
  <c r="AN8" i="1"/>
  <c r="AI8" i="1"/>
  <c r="AH8" i="1"/>
  <c r="AY77" i="1"/>
  <c r="AV77" i="1"/>
  <c r="AO77" i="1"/>
  <c r="AN77" i="1"/>
  <c r="AI77" i="1"/>
  <c r="AH77" i="1"/>
  <c r="AY93" i="1"/>
  <c r="AV93" i="1"/>
  <c r="AO93" i="1"/>
  <c r="AN93" i="1"/>
  <c r="AI93" i="1"/>
  <c r="AH93" i="1"/>
  <c r="AY92" i="1"/>
  <c r="AV92" i="1"/>
  <c r="AO92" i="1"/>
  <c r="AN92" i="1"/>
  <c r="AI92" i="1"/>
  <c r="AH92" i="1"/>
  <c r="AY24" i="1"/>
  <c r="AV24" i="1"/>
  <c r="AO24" i="1"/>
  <c r="AN24" i="1"/>
  <c r="AI24" i="1"/>
  <c r="AH24" i="1"/>
  <c r="AY11" i="1"/>
  <c r="AV11" i="1"/>
  <c r="AO11" i="1"/>
  <c r="AN11" i="1"/>
  <c r="AI11" i="1"/>
  <c r="AH11" i="1"/>
  <c r="AY91" i="1"/>
  <c r="AV91" i="1"/>
  <c r="AO91" i="1"/>
  <c r="AN91" i="1"/>
  <c r="AI91" i="1"/>
  <c r="AH91" i="1"/>
  <c r="AY23" i="1"/>
  <c r="AV23" i="1"/>
  <c r="AO23" i="1"/>
  <c r="AN23" i="1"/>
  <c r="AI23" i="1"/>
  <c r="AH23" i="1"/>
  <c r="AY43" i="1"/>
  <c r="AV43" i="1"/>
  <c r="AO43" i="1"/>
  <c r="AN43" i="1"/>
  <c r="AI43" i="1"/>
  <c r="AH43" i="1"/>
  <c r="AY90" i="1"/>
  <c r="AV90" i="1"/>
  <c r="AO90" i="1"/>
  <c r="AN90" i="1"/>
  <c r="AI90" i="1"/>
  <c r="AH90" i="1"/>
  <c r="AY33" i="1"/>
  <c r="AV33" i="1"/>
  <c r="AO33" i="1"/>
  <c r="AN33" i="1"/>
  <c r="AI33" i="1"/>
  <c r="AH33" i="1"/>
  <c r="AY20" i="1"/>
  <c r="AV20" i="1"/>
  <c r="AO20" i="1"/>
  <c r="AN20" i="1"/>
  <c r="AI20" i="1"/>
  <c r="AH20" i="1"/>
  <c r="AY89" i="1"/>
  <c r="AV89" i="1"/>
  <c r="AO89" i="1"/>
  <c r="AN89" i="1"/>
  <c r="AI89" i="1"/>
  <c r="AH89" i="1"/>
  <c r="AY59" i="1"/>
  <c r="AV59" i="1"/>
  <c r="AO59" i="1"/>
  <c r="AN59" i="1"/>
  <c r="AI59" i="1"/>
  <c r="AH59" i="1"/>
  <c r="AY64" i="1"/>
  <c r="AV64" i="1"/>
  <c r="AO64" i="1"/>
  <c r="AN64" i="1"/>
  <c r="AI64" i="1"/>
  <c r="AH64" i="1"/>
  <c r="AY30" i="1"/>
  <c r="AV30" i="1"/>
  <c r="AO30" i="1"/>
  <c r="AN30" i="1"/>
  <c r="AI30" i="1"/>
  <c r="AH30" i="1"/>
  <c r="AY28" i="1"/>
  <c r="AV28" i="1"/>
  <c r="AO28" i="1"/>
  <c r="AN28" i="1"/>
  <c r="AI28" i="1"/>
  <c r="AH28" i="1"/>
  <c r="AY62" i="1"/>
  <c r="AV62" i="1"/>
  <c r="AO62" i="1"/>
  <c r="AN62" i="1"/>
  <c r="AI62" i="1"/>
  <c r="AH62" i="1"/>
  <c r="AY18" i="1"/>
  <c r="AV18" i="1"/>
  <c r="AO18" i="1"/>
  <c r="AN18" i="1"/>
  <c r="AI18" i="1"/>
  <c r="AH18" i="1"/>
  <c r="AY50" i="1"/>
  <c r="AV50" i="1"/>
  <c r="AO50" i="1"/>
  <c r="AN50" i="1"/>
  <c r="AI50" i="1"/>
  <c r="AH50" i="1"/>
  <c r="AY88" i="1"/>
  <c r="AV88" i="1"/>
  <c r="AO88" i="1"/>
  <c r="AN88" i="1"/>
  <c r="AI88" i="1"/>
  <c r="AH88" i="1"/>
  <c r="AY29" i="1"/>
  <c r="AV29" i="1"/>
  <c r="AO29" i="1"/>
  <c r="AN29" i="1"/>
  <c r="AI29" i="1"/>
  <c r="AH29" i="1"/>
  <c r="AY87" i="1"/>
  <c r="AV87" i="1"/>
  <c r="AO87" i="1"/>
  <c r="AN87" i="1"/>
  <c r="AI87" i="1"/>
  <c r="AH87" i="1"/>
  <c r="AY32" i="1"/>
  <c r="AV32" i="1"/>
  <c r="AO32" i="1"/>
  <c r="AN32" i="1"/>
  <c r="AI32" i="1"/>
  <c r="AH32" i="1"/>
  <c r="AY19" i="1"/>
  <c r="AV19" i="1"/>
  <c r="AO19" i="1"/>
  <c r="AN19" i="1"/>
  <c r="AI19" i="1"/>
  <c r="AH19" i="1"/>
  <c r="AY75" i="1"/>
  <c r="AV75" i="1"/>
  <c r="AO75" i="1"/>
  <c r="AN75" i="1"/>
  <c r="AI75" i="1"/>
  <c r="AH75" i="1"/>
  <c r="AY39" i="1"/>
  <c r="AV39" i="1"/>
  <c r="AO39" i="1"/>
  <c r="AN39" i="1"/>
  <c r="AI39" i="1"/>
  <c r="AH39" i="1"/>
  <c r="AY68" i="1"/>
  <c r="AV68" i="1"/>
  <c r="AO68" i="1"/>
  <c r="AN68" i="1"/>
  <c r="AI68" i="1"/>
  <c r="AH68" i="1"/>
  <c r="AY6" i="1"/>
  <c r="AV6" i="1"/>
  <c r="AO6" i="1"/>
  <c r="AN6" i="1"/>
  <c r="AI6" i="1"/>
  <c r="AH6" i="1"/>
  <c r="AY25" i="1"/>
  <c r="AV25" i="1"/>
  <c r="AO25" i="1"/>
  <c r="AN25" i="1"/>
  <c r="AI25" i="1"/>
  <c r="AH25" i="1"/>
  <c r="AY47" i="1"/>
  <c r="AV47" i="1"/>
  <c r="AO47" i="1"/>
  <c r="AN47" i="1"/>
  <c r="AI47" i="1"/>
  <c r="AH47" i="1"/>
  <c r="AY67" i="1"/>
  <c r="AV67" i="1"/>
  <c r="AO67" i="1"/>
  <c r="AN67" i="1"/>
  <c r="AI67" i="1"/>
  <c r="AH67" i="1"/>
  <c r="AY5" i="1"/>
  <c r="AV5" i="1"/>
  <c r="AO5" i="1"/>
  <c r="AN5" i="1"/>
  <c r="AI5" i="1"/>
  <c r="AH5" i="1"/>
  <c r="AY72" i="1"/>
  <c r="AV72" i="1"/>
  <c r="AO72" i="1"/>
  <c r="AN72" i="1"/>
  <c r="AI72" i="1"/>
  <c r="AH72" i="1"/>
  <c r="AY86" i="1"/>
  <c r="AV86" i="1"/>
  <c r="AO86" i="1"/>
  <c r="AN86" i="1"/>
  <c r="AI86" i="1"/>
  <c r="AH86" i="1"/>
  <c r="AY79" i="1"/>
  <c r="AV79" i="1"/>
  <c r="AO79" i="1"/>
  <c r="AN79" i="1"/>
  <c r="AI79" i="1"/>
  <c r="AH79" i="1"/>
  <c r="AY85" i="1"/>
  <c r="AV85" i="1"/>
  <c r="AO85" i="1"/>
  <c r="AN85" i="1"/>
  <c r="AI85" i="1"/>
  <c r="AH85" i="1"/>
  <c r="AY84" i="1"/>
  <c r="D25" i="2" s="1"/>
  <c r="E25" i="2" s="1"/>
  <c r="AV84" i="1"/>
  <c r="AO84" i="1"/>
  <c r="AN84" i="1"/>
  <c r="AI84" i="1"/>
  <c r="AH84" i="1"/>
  <c r="AY71" i="1"/>
  <c r="AV71" i="1"/>
  <c r="AO71" i="1"/>
  <c r="AN71" i="1"/>
  <c r="AI71" i="1"/>
  <c r="AH71" i="1"/>
  <c r="AY31" i="1"/>
  <c r="D23" i="2" s="1"/>
  <c r="E23" i="2" s="1"/>
  <c r="AV31" i="1"/>
  <c r="AO31" i="1"/>
  <c r="AN31" i="1"/>
  <c r="AI31" i="1"/>
  <c r="AH31" i="1"/>
  <c r="AV3" i="1"/>
  <c r="AO3" i="1"/>
  <c r="AN3" i="1"/>
  <c r="AI3" i="1"/>
  <c r="AH3" i="1"/>
  <c r="AY81" i="1"/>
  <c r="AV81" i="1"/>
  <c r="AO81" i="1"/>
  <c r="AN81" i="1"/>
  <c r="AI81" i="1"/>
  <c r="AH81" i="1"/>
  <c r="AY83" i="1"/>
  <c r="AV83" i="1"/>
  <c r="AO83" i="1"/>
  <c r="AN83" i="1"/>
  <c r="AI83" i="1"/>
  <c r="AH83" i="1"/>
  <c r="AY16" i="1"/>
  <c r="AV16" i="1"/>
  <c r="AO16" i="1"/>
  <c r="AN16" i="1"/>
  <c r="AI16" i="1"/>
  <c r="AH16" i="1"/>
  <c r="AY14" i="1"/>
  <c r="AV14" i="1"/>
  <c r="AO14" i="1"/>
  <c r="AN14" i="1"/>
  <c r="AI14" i="1"/>
  <c r="AH14" i="1"/>
  <c r="AY63" i="1"/>
  <c r="AV63" i="1"/>
  <c r="AO63" i="1"/>
  <c r="AN63" i="1"/>
  <c r="AI63" i="1"/>
  <c r="AH63" i="1"/>
  <c r="AY69" i="1"/>
  <c r="AV69" i="1"/>
  <c r="AO69" i="1"/>
  <c r="AN69" i="1"/>
  <c r="AI69" i="1"/>
  <c r="AH69" i="1"/>
  <c r="AY44" i="1"/>
  <c r="AV44" i="1"/>
  <c r="AO44" i="1"/>
  <c r="AN44" i="1"/>
  <c r="AI44" i="1"/>
  <c r="AH44" i="1"/>
  <c r="AY82" i="1"/>
  <c r="AV82" i="1"/>
  <c r="AO82" i="1"/>
  <c r="AN82" i="1"/>
  <c r="AI82" i="1"/>
  <c r="AH82" i="1"/>
  <c r="AY61" i="1"/>
  <c r="AV61" i="1"/>
  <c r="AO61" i="1"/>
  <c r="AN61" i="1"/>
  <c r="AI61" i="1"/>
  <c r="AH61" i="1"/>
  <c r="AY9" i="1"/>
  <c r="AV9" i="1"/>
  <c r="AO9" i="1"/>
  <c r="AN9" i="1"/>
  <c r="AI9" i="1"/>
  <c r="AH9" i="1"/>
  <c r="AY36" i="1"/>
  <c r="AV36" i="1"/>
  <c r="AO36" i="1"/>
  <c r="AN36" i="1"/>
  <c r="AI36" i="1"/>
  <c r="AH36" i="1"/>
  <c r="AY58" i="1"/>
  <c r="AV58" i="1"/>
  <c r="AO58" i="1"/>
  <c r="AN58" i="1"/>
  <c r="AI58" i="1"/>
  <c r="AH58" i="1"/>
  <c r="AY60" i="1"/>
  <c r="AV60" i="1"/>
  <c r="AO60" i="1"/>
  <c r="AN60" i="1"/>
  <c r="AI60" i="1"/>
  <c r="AH60" i="1"/>
  <c r="AY4" i="1"/>
  <c r="AV4" i="1"/>
  <c r="AO4" i="1"/>
  <c r="AN4" i="1"/>
  <c r="AI4" i="1"/>
  <c r="AH4" i="1"/>
  <c r="AY48" i="1"/>
  <c r="AV48" i="1"/>
  <c r="AO48" i="1"/>
  <c r="AN48" i="1"/>
  <c r="AI48" i="1"/>
  <c r="AH48" i="1"/>
  <c r="AY65" i="1"/>
  <c r="AV65" i="1"/>
  <c r="AO65" i="1"/>
  <c r="AN65" i="1"/>
  <c r="AI65" i="1"/>
  <c r="AH65" i="1"/>
  <c r="AY55" i="1"/>
  <c r="AV55" i="1"/>
  <c r="AO55" i="1"/>
  <c r="AN55" i="1"/>
  <c r="AI55" i="1"/>
  <c r="AH55" i="1"/>
  <c r="AY15" i="1"/>
  <c r="AV15" i="1"/>
  <c r="AO15" i="1"/>
  <c r="AN15" i="1"/>
  <c r="AI15" i="1"/>
  <c r="AH15" i="1"/>
  <c r="AY38" i="1"/>
  <c r="AV38" i="1"/>
  <c r="AO38" i="1"/>
  <c r="AN38" i="1"/>
  <c r="AI38" i="1"/>
  <c r="AH38" i="1"/>
  <c r="D17" i="2" l="1"/>
  <c r="E17" i="2" s="1"/>
  <c r="D15" i="2"/>
  <c r="E15" i="2" s="1"/>
  <c r="D26" i="2"/>
  <c r="E26" i="2" s="1"/>
  <c r="D66" i="2"/>
  <c r="E66" i="2" s="1"/>
  <c r="D74" i="2"/>
  <c r="E74" i="2" s="1"/>
  <c r="AJ52" i="1"/>
  <c r="AN99" i="1"/>
  <c r="AO99" i="1"/>
  <c r="D42" i="2"/>
  <c r="E42" i="2" s="1"/>
  <c r="AJ49" i="1"/>
  <c r="AW49" i="1" s="1"/>
  <c r="AJ17" i="1"/>
  <c r="AW17" i="1" s="1"/>
  <c r="D31" i="2"/>
  <c r="E31" i="2" s="1"/>
  <c r="AJ68" i="1"/>
  <c r="AW68" i="1" s="1"/>
  <c r="D34" i="2"/>
  <c r="E34" i="2" s="1"/>
  <c r="D58" i="2"/>
  <c r="E58" i="2" s="1"/>
  <c r="AP38" i="1"/>
  <c r="AJ32" i="1"/>
  <c r="AP18" i="1"/>
  <c r="AT18" i="1" s="1"/>
  <c r="AP80" i="1"/>
  <c r="AT80" i="1" s="1"/>
  <c r="AJ50" i="1"/>
  <c r="AW50" i="1" s="1"/>
  <c r="AJ60" i="1"/>
  <c r="AW60" i="1" s="1"/>
  <c r="AJ76" i="1"/>
  <c r="AW76" i="1" s="1"/>
  <c r="AJ54" i="1"/>
  <c r="AW54" i="1" s="1"/>
  <c r="AP73" i="1"/>
  <c r="AT73" i="1" s="1"/>
  <c r="AP15" i="1"/>
  <c r="AP83" i="1"/>
  <c r="AT83" i="1" s="1"/>
  <c r="AJ31" i="1"/>
  <c r="AW31" i="1" s="1"/>
  <c r="AP26" i="1"/>
  <c r="AT26" i="1" s="1"/>
  <c r="AJ28" i="1"/>
  <c r="AW28" i="1" s="1"/>
  <c r="AP92" i="1"/>
  <c r="AZ92" i="1" s="1"/>
  <c r="AJ40" i="1"/>
  <c r="AW40" i="1" s="1"/>
  <c r="AJ4" i="1"/>
  <c r="AW4" i="1" s="1"/>
  <c r="AJ69" i="1"/>
  <c r="AW69" i="1" s="1"/>
  <c r="AP77" i="1"/>
  <c r="AT77" i="1" s="1"/>
  <c r="AJ94" i="1"/>
  <c r="AW94" i="1" s="1"/>
  <c r="AZ26" i="1"/>
  <c r="AJ78" i="1"/>
  <c r="AW78" i="1" s="1"/>
  <c r="AJ27" i="1"/>
  <c r="AW27" i="1" s="1"/>
  <c r="AP41" i="1"/>
  <c r="AZ41" i="1" s="1"/>
  <c r="AJ21" i="1"/>
  <c r="AW21" i="1" s="1"/>
  <c r="AJ32" i="3"/>
  <c r="AL32" i="3" s="1"/>
  <c r="AJ16" i="3"/>
  <c r="AL16" i="3" s="1"/>
  <c r="AP27" i="3"/>
  <c r="AT27" i="3" s="1"/>
  <c r="AP12" i="3"/>
  <c r="AT12" i="3" s="1"/>
  <c r="D10" i="2"/>
  <c r="E10" i="2" s="1"/>
  <c r="AP87" i="3"/>
  <c r="AT87" i="3" s="1"/>
  <c r="AP92" i="3"/>
  <c r="AT92" i="3" s="1"/>
  <c r="AP60" i="3"/>
  <c r="AT60" i="3" s="1"/>
  <c r="AJ47" i="3"/>
  <c r="AK47" i="3" s="1"/>
  <c r="AJ43" i="3"/>
  <c r="AL43" i="3" s="1"/>
  <c r="AL39" i="3"/>
  <c r="AJ35" i="3"/>
  <c r="AW35" i="3" s="1"/>
  <c r="AP32" i="3"/>
  <c r="AT32" i="3" s="1"/>
  <c r="AP24" i="3"/>
  <c r="AT24" i="3" s="1"/>
  <c r="AK10" i="3"/>
  <c r="D41" i="2"/>
  <c r="E41" i="2" s="1"/>
  <c r="D65" i="2"/>
  <c r="E65" i="2" s="1"/>
  <c r="AK39" i="3"/>
  <c r="D55" i="2"/>
  <c r="E55" i="2" s="1"/>
  <c r="D71" i="2"/>
  <c r="E71" i="2" s="1"/>
  <c r="AP86" i="3"/>
  <c r="AZ86" i="3" s="1"/>
  <c r="AJ85" i="3"/>
  <c r="AK85" i="3" s="1"/>
  <c r="AP54" i="3"/>
  <c r="AT54" i="3" s="1"/>
  <c r="AJ49" i="3"/>
  <c r="AL49" i="3" s="1"/>
  <c r="AP5" i="3"/>
  <c r="AT5" i="3" s="1"/>
  <c r="AJ91" i="3"/>
  <c r="AK91" i="3" s="1"/>
  <c r="AP88" i="3"/>
  <c r="AJ82" i="3"/>
  <c r="AK82" i="3" s="1"/>
  <c r="AP75" i="3"/>
  <c r="AT75" i="3" s="1"/>
  <c r="AJ74" i="3"/>
  <c r="AL74" i="3" s="1"/>
  <c r="AP31" i="3"/>
  <c r="AZ31" i="3" s="1"/>
  <c r="AJ22" i="3"/>
  <c r="AP19" i="3"/>
  <c r="AT19" i="3" s="1"/>
  <c r="AL7" i="3"/>
  <c r="AK32" i="3"/>
  <c r="AJ87" i="3"/>
  <c r="AW87" i="3" s="1"/>
  <c r="AJ83" i="3"/>
  <c r="AW83" i="3" s="1"/>
  <c r="AJ71" i="3"/>
  <c r="AK71" i="3" s="1"/>
  <c r="AP40" i="3"/>
  <c r="AT40" i="3" s="1"/>
  <c r="AK33" i="3"/>
  <c r="AL33" i="3"/>
  <c r="D97" i="2"/>
  <c r="E97" i="2" s="1"/>
  <c r="AP28" i="3"/>
  <c r="AZ28" i="3" s="1"/>
  <c r="AP20" i="3"/>
  <c r="AT20" i="3" s="1"/>
  <c r="AL10" i="3"/>
  <c r="AP76" i="3"/>
  <c r="AT76" i="3" s="1"/>
  <c r="AP64" i="3"/>
  <c r="AT64" i="3" s="1"/>
  <c r="D81" i="2"/>
  <c r="E81" i="2" s="1"/>
  <c r="D89" i="2"/>
  <c r="E89" i="2" s="1"/>
  <c r="AP93" i="3"/>
  <c r="AT93" i="3" s="1"/>
  <c r="AJ92" i="3"/>
  <c r="AK92" i="3" s="1"/>
  <c r="AJ27" i="3"/>
  <c r="AW27" i="3" s="1"/>
  <c r="AP81" i="3"/>
  <c r="AT81" i="3" s="1"/>
  <c r="AJ48" i="3"/>
  <c r="AK48" i="3" s="1"/>
  <c r="AJ11" i="3"/>
  <c r="AL11" i="3" s="1"/>
  <c r="AP55" i="1"/>
  <c r="AZ55" i="1" s="1"/>
  <c r="AP71" i="1"/>
  <c r="AT71" i="1" s="1"/>
  <c r="AP86" i="1"/>
  <c r="AT86" i="1" s="1"/>
  <c r="AJ30" i="1"/>
  <c r="AW30" i="1" s="1"/>
  <c r="AJ20" i="1"/>
  <c r="AW20" i="1" s="1"/>
  <c r="AP33" i="1"/>
  <c r="AT33" i="1" s="1"/>
  <c r="AP91" i="1"/>
  <c r="AT91" i="1" s="1"/>
  <c r="AP93" i="1"/>
  <c r="AT93" i="1" s="1"/>
  <c r="D47" i="2"/>
  <c r="E47" i="2" s="1"/>
  <c r="D43" i="2"/>
  <c r="E43" i="2" s="1"/>
  <c r="AP8" i="1"/>
  <c r="AT8" i="1" s="1"/>
  <c r="AP42" i="1"/>
  <c r="AZ42" i="1" s="1"/>
  <c r="AJ65" i="1"/>
  <c r="AW65" i="1" s="1"/>
  <c r="AJ58" i="1"/>
  <c r="AW58" i="1" s="1"/>
  <c r="AP44" i="1"/>
  <c r="AT44" i="1" s="1"/>
  <c r="AJ14" i="1"/>
  <c r="AW14" i="1" s="1"/>
  <c r="AP16" i="1"/>
  <c r="AT16" i="1" s="1"/>
  <c r="AP95" i="1"/>
  <c r="AT95" i="1" s="1"/>
  <c r="AJ7" i="1"/>
  <c r="AW7" i="1" s="1"/>
  <c r="AP68" i="1"/>
  <c r="AZ68" i="1" s="1"/>
  <c r="AP30" i="1"/>
  <c r="AT30" i="1" s="1"/>
  <c r="AP20" i="1"/>
  <c r="AZ20" i="1" s="1"/>
  <c r="AJ43" i="1"/>
  <c r="AW43" i="1" s="1"/>
  <c r="AP57" i="1"/>
  <c r="AZ57" i="1" s="1"/>
  <c r="AJ13" i="1"/>
  <c r="AW13" i="1" s="1"/>
  <c r="AJ42" i="1"/>
  <c r="AW42" i="1" s="1"/>
  <c r="AJ80" i="1"/>
  <c r="AW80" i="1" s="1"/>
  <c r="AP3" i="1"/>
  <c r="AT3" i="1" s="1"/>
  <c r="AJ25" i="1"/>
  <c r="AW25" i="1" s="1"/>
  <c r="AJ19" i="1"/>
  <c r="AW19" i="1" s="1"/>
  <c r="AP50" i="1"/>
  <c r="AT50" i="1" s="1"/>
  <c r="AP64" i="1"/>
  <c r="AT64" i="1" s="1"/>
  <c r="AP78" i="1"/>
  <c r="AZ78" i="1" s="1"/>
  <c r="AJ95" i="1"/>
  <c r="AW95" i="1" s="1"/>
  <c r="AJ97" i="1"/>
  <c r="AW97" i="1" s="1"/>
  <c r="AJ23" i="1"/>
  <c r="AW23" i="1" s="1"/>
  <c r="AJ92" i="1"/>
  <c r="AW92" i="1" s="1"/>
  <c r="AJ57" i="1"/>
  <c r="AW57" i="1" s="1"/>
  <c r="AP94" i="1"/>
  <c r="AT94" i="1" s="1"/>
  <c r="AP35" i="1"/>
  <c r="AT35" i="1" s="1"/>
  <c r="AP27" i="1"/>
  <c r="AT27" i="1" s="1"/>
  <c r="D68" i="2"/>
  <c r="E68" i="2" s="1"/>
  <c r="D56" i="2"/>
  <c r="E56" i="2" s="1"/>
  <c r="AP61" i="1"/>
  <c r="AT61" i="1" s="1"/>
  <c r="AP81" i="1"/>
  <c r="AT81" i="1" s="1"/>
  <c r="AP84" i="1"/>
  <c r="AT84" i="1" s="1"/>
  <c r="AP72" i="1"/>
  <c r="AZ72" i="1" s="1"/>
  <c r="AP96" i="1"/>
  <c r="AZ96" i="1" s="1"/>
  <c r="AJ70" i="1"/>
  <c r="AW70" i="1" s="1"/>
  <c r="AP9" i="1"/>
  <c r="AT9" i="1" s="1"/>
  <c r="AJ44" i="1"/>
  <c r="AQ69" i="1"/>
  <c r="AP74" i="1"/>
  <c r="AZ74" i="1" s="1"/>
  <c r="D73" i="2"/>
  <c r="E73" i="2" s="1"/>
  <c r="AJ79" i="1"/>
  <c r="AW79" i="1" s="1"/>
  <c r="AJ67" i="1"/>
  <c r="AW67" i="1" s="1"/>
  <c r="AJ87" i="1"/>
  <c r="AW87" i="1" s="1"/>
  <c r="AP62" i="1"/>
  <c r="AJ8" i="1"/>
  <c r="AW8" i="1" s="1"/>
  <c r="AP22" i="1"/>
  <c r="AT22" i="1" s="1"/>
  <c r="AP66" i="1"/>
  <c r="AT66" i="1" s="1"/>
  <c r="AP56" i="1"/>
  <c r="AT56" i="1" s="1"/>
  <c r="AJ51" i="1"/>
  <c r="AW51" i="1" s="1"/>
  <c r="AP12" i="1"/>
  <c r="AT12" i="1" s="1"/>
  <c r="AP21" i="1"/>
  <c r="AZ21" i="1" s="1"/>
  <c r="AJ73" i="1"/>
  <c r="AW73" i="1" s="1"/>
  <c r="AJ34" i="1"/>
  <c r="AW34" i="1" s="1"/>
  <c r="AJ64" i="1"/>
  <c r="AW64" i="1" s="1"/>
  <c r="AP13" i="1"/>
  <c r="AZ13" i="1" s="1"/>
  <c r="AJ10" i="1"/>
  <c r="AW10" i="1" s="1"/>
  <c r="D82" i="2"/>
  <c r="E82" i="2" s="1"/>
  <c r="D78" i="2"/>
  <c r="E78" i="2" s="1"/>
  <c r="D50" i="2"/>
  <c r="E50" i="2" s="1"/>
  <c r="AP48" i="1"/>
  <c r="AT48" i="1" s="1"/>
  <c r="AP36" i="1"/>
  <c r="AT36" i="1" s="1"/>
  <c r="AJ82" i="1"/>
  <c r="AW82" i="1" s="1"/>
  <c r="AJ3" i="1"/>
  <c r="AW3" i="1" s="1"/>
  <c r="AP79" i="1"/>
  <c r="AT79" i="1" s="1"/>
  <c r="AJ6" i="1"/>
  <c r="AW6" i="1" s="1"/>
  <c r="AP39" i="1"/>
  <c r="AT39" i="1" s="1"/>
  <c r="AP87" i="1"/>
  <c r="AT87" i="1" s="1"/>
  <c r="AP90" i="1"/>
  <c r="AZ90" i="1" s="1"/>
  <c r="AJ91" i="1"/>
  <c r="AW91" i="1" s="1"/>
  <c r="AJ45" i="1"/>
  <c r="AW45" i="1" s="1"/>
  <c r="AP37" i="1"/>
  <c r="AT37" i="1" s="1"/>
  <c r="AJ41" i="1"/>
  <c r="AW41" i="1" s="1"/>
  <c r="AJ98" i="1"/>
  <c r="AW98" i="1" s="1"/>
  <c r="D18" i="2"/>
  <c r="E18" i="2" s="1"/>
  <c r="AJ38" i="3"/>
  <c r="AW38" i="3" s="1"/>
  <c r="AJ25" i="3"/>
  <c r="AL25" i="3" s="1"/>
  <c r="AP97" i="3"/>
  <c r="AT97" i="3" s="1"/>
  <c r="AJ96" i="3"/>
  <c r="AW96" i="3" s="1"/>
  <c r="AP36" i="3"/>
  <c r="AT36" i="3" s="1"/>
  <c r="AP55" i="3"/>
  <c r="AT55" i="3" s="1"/>
  <c r="D90" i="2"/>
  <c r="E90" i="2" s="1"/>
  <c r="AP8" i="3"/>
  <c r="AT8" i="3" s="1"/>
  <c r="AJ3" i="3"/>
  <c r="AK3" i="3" s="1"/>
  <c r="D95" i="2"/>
  <c r="E95" i="2" s="1"/>
  <c r="AJ55" i="3"/>
  <c r="AK55" i="3" s="1"/>
  <c r="AJ51" i="3"/>
  <c r="AK51" i="3" s="1"/>
  <c r="AP48" i="3"/>
  <c r="AT48" i="3" s="1"/>
  <c r="AZ27" i="3"/>
  <c r="AP44" i="3"/>
  <c r="AT44" i="3" s="1"/>
  <c r="AP69" i="3"/>
  <c r="AT69" i="3" s="1"/>
  <c r="AJ24" i="3"/>
  <c r="AL24" i="3" s="1"/>
  <c r="AP75" i="1"/>
  <c r="AZ75" i="1" s="1"/>
  <c r="AW32" i="1"/>
  <c r="AJ88" i="1"/>
  <c r="AW88" i="1" s="1"/>
  <c r="AZ8" i="1"/>
  <c r="AJ12" i="1"/>
  <c r="AW12" i="1" s="1"/>
  <c r="AP46" i="1"/>
  <c r="AT46" i="1" s="1"/>
  <c r="D85" i="2"/>
  <c r="E85" i="2" s="1"/>
  <c r="D77" i="2"/>
  <c r="E77" i="2" s="1"/>
  <c r="D51" i="2"/>
  <c r="E51" i="2" s="1"/>
  <c r="D37" i="2"/>
  <c r="E37" i="2" s="1"/>
  <c r="D33" i="2"/>
  <c r="E33" i="2" s="1"/>
  <c r="D24" i="2"/>
  <c r="E24" i="2" s="1"/>
  <c r="D19" i="2"/>
  <c r="E19" i="2" s="1"/>
  <c r="D8" i="2"/>
  <c r="E8" i="2" s="1"/>
  <c r="D4" i="2"/>
  <c r="E4" i="2" s="1"/>
  <c r="D91" i="2"/>
  <c r="E91" i="2" s="1"/>
  <c r="D86" i="2"/>
  <c r="E86" i="2" s="1"/>
  <c r="D52" i="2"/>
  <c r="E52" i="2" s="1"/>
  <c r="D48" i="2"/>
  <c r="E48" i="2" s="1"/>
  <c r="D39" i="2"/>
  <c r="E39" i="2" s="1"/>
  <c r="D38" i="2"/>
  <c r="E38" i="2" s="1"/>
  <c r="D30" i="2"/>
  <c r="E30" i="2" s="1"/>
  <c r="D20" i="2"/>
  <c r="E20" i="2" s="1"/>
  <c r="D14" i="2"/>
  <c r="E14" i="2" s="1"/>
  <c r="D9" i="2"/>
  <c r="E9" i="2" s="1"/>
  <c r="D64" i="2"/>
  <c r="E64" i="2" s="1"/>
  <c r="AP65" i="1"/>
  <c r="AJ85" i="1"/>
  <c r="AW85" i="1" s="1"/>
  <c r="AJ47" i="1"/>
  <c r="AW47" i="1" s="1"/>
  <c r="AP51" i="1"/>
  <c r="AT51" i="1" s="1"/>
  <c r="D96" i="2"/>
  <c r="E96" i="2" s="1"/>
  <c r="D87" i="2"/>
  <c r="E87" i="2" s="1"/>
  <c r="D79" i="2"/>
  <c r="E79" i="2" s="1"/>
  <c r="D69" i="2"/>
  <c r="E69" i="2" s="1"/>
  <c r="D61" i="2"/>
  <c r="E61" i="2" s="1"/>
  <c r="D57" i="2"/>
  <c r="E57" i="2" s="1"/>
  <c r="D44" i="2"/>
  <c r="E44" i="2" s="1"/>
  <c r="D40" i="2"/>
  <c r="E40" i="2" s="1"/>
  <c r="D16" i="2"/>
  <c r="E16" i="2" s="1"/>
  <c r="AZ18" i="1"/>
  <c r="D92" i="2"/>
  <c r="E92" i="2" s="1"/>
  <c r="D53" i="2"/>
  <c r="E53" i="2" s="1"/>
  <c r="D49" i="2"/>
  <c r="E49" i="2" s="1"/>
  <c r="D35" i="2"/>
  <c r="E35" i="2" s="1"/>
  <c r="D21" i="2"/>
  <c r="E21" i="2" s="1"/>
  <c r="D6" i="2"/>
  <c r="E6" i="2" s="1"/>
  <c r="AZ35" i="1"/>
  <c r="AP34" i="1"/>
  <c r="AT34" i="1" s="1"/>
  <c r="D88" i="2"/>
  <c r="E88" i="2" s="1"/>
  <c r="D83" i="2"/>
  <c r="E83" i="2" s="1"/>
  <c r="D80" i="2"/>
  <c r="E80" i="2" s="1"/>
  <c r="D75" i="2"/>
  <c r="E75" i="2" s="1"/>
  <c r="D70" i="2"/>
  <c r="E70" i="2" s="1"/>
  <c r="D62" i="2"/>
  <c r="E62" i="2" s="1"/>
  <c r="D22" i="2"/>
  <c r="E22" i="2" s="1"/>
  <c r="D11" i="2"/>
  <c r="E11" i="2" s="1"/>
  <c r="AZ38" i="1"/>
  <c r="AJ48" i="1"/>
  <c r="AW48" i="1" s="1"/>
  <c r="AJ71" i="1"/>
  <c r="AW71" i="1" s="1"/>
  <c r="AP47" i="1"/>
  <c r="AZ47" i="1" s="1"/>
  <c r="AJ66" i="1"/>
  <c r="AW66" i="1" s="1"/>
  <c r="AJ53" i="1"/>
  <c r="AW53" i="1" s="1"/>
  <c r="D93" i="2"/>
  <c r="E93" i="2" s="1"/>
  <c r="D84" i="2"/>
  <c r="E84" i="2" s="1"/>
  <c r="D76" i="2"/>
  <c r="E76" i="2" s="1"/>
  <c r="D54" i="2"/>
  <c r="E54" i="2" s="1"/>
  <c r="D36" i="2"/>
  <c r="E36" i="2" s="1"/>
  <c r="D32" i="2"/>
  <c r="E32" i="2" s="1"/>
  <c r="D28" i="2"/>
  <c r="E28" i="2" s="1"/>
  <c r="D7" i="2"/>
  <c r="E7" i="2" s="1"/>
  <c r="D3" i="2"/>
  <c r="E3" i="2" s="1"/>
  <c r="AW52" i="1"/>
  <c r="D94" i="2"/>
  <c r="E94" i="2" s="1"/>
  <c r="D72" i="2"/>
  <c r="E72" i="2" s="1"/>
  <c r="D67" i="2"/>
  <c r="E67" i="2" s="1"/>
  <c r="D63" i="2"/>
  <c r="E63" i="2" s="1"/>
  <c r="D59" i="2"/>
  <c r="E59" i="2" s="1"/>
  <c r="D46" i="2"/>
  <c r="E46" i="2" s="1"/>
  <c r="AJ93" i="3"/>
  <c r="AK93" i="3" s="1"/>
  <c r="AJ63" i="3"/>
  <c r="AK63" i="3" s="1"/>
  <c r="AP45" i="3"/>
  <c r="AT45" i="3" s="1"/>
  <c r="AP29" i="3"/>
  <c r="AT29" i="3" s="1"/>
  <c r="AP16" i="3"/>
  <c r="AT16" i="3" s="1"/>
  <c r="AZ12" i="3"/>
  <c r="AJ8" i="3"/>
  <c r="AK8" i="3" s="1"/>
  <c r="D27" i="2"/>
  <c r="E27" i="2" s="1"/>
  <c r="AJ75" i="3"/>
  <c r="AL75" i="3" s="1"/>
  <c r="AJ59" i="3"/>
  <c r="AW59" i="3" s="1"/>
  <c r="AP35" i="3"/>
  <c r="AT35" i="3" s="1"/>
  <c r="AP30" i="3"/>
  <c r="AT30" i="3" s="1"/>
  <c r="AJ9" i="3"/>
  <c r="AK9" i="3" s="1"/>
  <c r="AP90" i="3"/>
  <c r="AT90" i="3" s="1"/>
  <c r="AJ84" i="3"/>
  <c r="AJ81" i="3"/>
  <c r="AL81" i="3" s="1"/>
  <c r="AP78" i="3"/>
  <c r="AZ78" i="3" s="1"/>
  <c r="AP72" i="3"/>
  <c r="AT72" i="3" s="1"/>
  <c r="AP70" i="3"/>
  <c r="AT70" i="3" s="1"/>
  <c r="AJ64" i="3"/>
  <c r="AL64" i="3" s="1"/>
  <c r="AP61" i="3"/>
  <c r="AT61" i="3" s="1"/>
  <c r="AP56" i="3"/>
  <c r="AT56" i="3" s="1"/>
  <c r="AP51" i="3"/>
  <c r="AT51" i="3" s="1"/>
  <c r="AP47" i="3"/>
  <c r="AZ47" i="3" s="1"/>
  <c r="AJ41" i="3"/>
  <c r="AJ15" i="3"/>
  <c r="AW15" i="3" s="1"/>
  <c r="AP6" i="3"/>
  <c r="AZ6" i="3" s="1"/>
  <c r="AP95" i="3"/>
  <c r="AT95" i="3" s="1"/>
  <c r="AP77" i="3"/>
  <c r="AT77" i="3" s="1"/>
  <c r="AJ90" i="3"/>
  <c r="AL90" i="3" s="1"/>
  <c r="AJ56" i="3"/>
  <c r="AL56" i="3" s="1"/>
  <c r="AP52" i="3"/>
  <c r="AT52" i="3" s="1"/>
  <c r="AJ31" i="3"/>
  <c r="AW31" i="3" s="1"/>
  <c r="AJ23" i="3"/>
  <c r="AL23" i="3" s="1"/>
  <c r="AP13" i="3"/>
  <c r="AT13" i="3" s="1"/>
  <c r="AJ6" i="3"/>
  <c r="AP3" i="3"/>
  <c r="AR93" i="3" s="1"/>
  <c r="AZ79" i="3"/>
  <c r="AP37" i="3"/>
  <c r="AT37" i="3" s="1"/>
  <c r="AJ26" i="3"/>
  <c r="AW26" i="3" s="1"/>
  <c r="AJ19" i="3"/>
  <c r="AL19" i="3" s="1"/>
  <c r="AW10" i="3"/>
  <c r="AP4" i="3"/>
  <c r="AT4" i="3" s="1"/>
  <c r="D45" i="2"/>
  <c r="E45" i="2" s="1"/>
  <c r="D29" i="2"/>
  <c r="E29" i="2" s="1"/>
  <c r="D13" i="2"/>
  <c r="E13" i="2" s="1"/>
  <c r="D5" i="2"/>
  <c r="E5" i="2" s="1"/>
  <c r="AP98" i="3"/>
  <c r="AZ98" i="3" s="1"/>
  <c r="AP83" i="3"/>
  <c r="AT83" i="3" s="1"/>
  <c r="AP80" i="3"/>
  <c r="AT80" i="3" s="1"/>
  <c r="AJ79" i="3"/>
  <c r="AW79" i="3" s="1"/>
  <c r="AJ72" i="3"/>
  <c r="AP68" i="3"/>
  <c r="AT68" i="3" s="1"/>
  <c r="AJ67" i="3"/>
  <c r="AW67" i="3" s="1"/>
  <c r="D60" i="2"/>
  <c r="E60" i="2" s="1"/>
  <c r="D12" i="2"/>
  <c r="E12" i="2" s="1"/>
  <c r="AQ87" i="3"/>
  <c r="AJ98" i="3"/>
  <c r="AW98" i="3" s="1"/>
  <c r="AJ78" i="3"/>
  <c r="AJ42" i="3"/>
  <c r="AK42" i="3" s="1"/>
  <c r="AJ34" i="3"/>
  <c r="AW34" i="3" s="1"/>
  <c r="AJ95" i="3"/>
  <c r="AW95" i="3" s="1"/>
  <c r="AJ94" i="3"/>
  <c r="AK94" i="3" s="1"/>
  <c r="AP89" i="3"/>
  <c r="AT89" i="3" s="1"/>
  <c r="AJ73" i="3"/>
  <c r="AW47" i="3"/>
  <c r="AZ40" i="3"/>
  <c r="AP23" i="3"/>
  <c r="AJ89" i="3"/>
  <c r="AK89" i="3" s="1"/>
  <c r="AJ40" i="3"/>
  <c r="AL40" i="3" s="1"/>
  <c r="AJ18" i="3"/>
  <c r="AK18" i="3" s="1"/>
  <c r="AJ17" i="3"/>
  <c r="AK17" i="3" s="1"/>
  <c r="AP11" i="3"/>
  <c r="AT11" i="3" s="1"/>
  <c r="AW91" i="3"/>
  <c r="AP22" i="3"/>
  <c r="AT22" i="3" s="1"/>
  <c r="AP21" i="3"/>
  <c r="AT21" i="3" s="1"/>
  <c r="AZ7" i="3"/>
  <c r="AR98" i="3"/>
  <c r="AP96" i="3"/>
  <c r="AZ96" i="3" s="1"/>
  <c r="AJ88" i="3"/>
  <c r="AW88" i="3" s="1"/>
  <c r="AP85" i="3"/>
  <c r="AZ85" i="3" s="1"/>
  <c r="AP84" i="3"/>
  <c r="AT84" i="3" s="1"/>
  <c r="AW71" i="3"/>
  <c r="AJ66" i="3"/>
  <c r="AL66" i="3" s="1"/>
  <c r="AJ65" i="3"/>
  <c r="AL65" i="3" s="1"/>
  <c r="AP63" i="3"/>
  <c r="AJ58" i="3"/>
  <c r="AW58" i="3" s="1"/>
  <c r="AJ57" i="3"/>
  <c r="AL57" i="3" s="1"/>
  <c r="AP46" i="3"/>
  <c r="AT46" i="3" s="1"/>
  <c r="AZ24" i="3"/>
  <c r="AZ14" i="3"/>
  <c r="AP94" i="3"/>
  <c r="AJ86" i="3"/>
  <c r="AL86" i="3" s="1"/>
  <c r="AP71" i="3"/>
  <c r="AZ71" i="3" s="1"/>
  <c r="AP62" i="3"/>
  <c r="AT62" i="3" s="1"/>
  <c r="AJ97" i="3"/>
  <c r="AW97" i="3" s="1"/>
  <c r="AP91" i="3"/>
  <c r="AT91" i="3" s="1"/>
  <c r="AP82" i="3"/>
  <c r="AT82" i="3" s="1"/>
  <c r="AJ80" i="3"/>
  <c r="AP53" i="3"/>
  <c r="AZ53" i="3" s="1"/>
  <c r="AJ50" i="3"/>
  <c r="AW50" i="3" s="1"/>
  <c r="AP43" i="3"/>
  <c r="AT43" i="3" s="1"/>
  <c r="AP39" i="3"/>
  <c r="AP15" i="3"/>
  <c r="AZ15" i="3" s="1"/>
  <c r="AZ88" i="3"/>
  <c r="AT88" i="3"/>
  <c r="AT67" i="3"/>
  <c r="AZ67" i="3"/>
  <c r="AZ92" i="3"/>
  <c r="AQ93" i="3"/>
  <c r="AT79" i="3"/>
  <c r="AJ62" i="3"/>
  <c r="AK62" i="3" s="1"/>
  <c r="AP57" i="3"/>
  <c r="AT57" i="3" s="1"/>
  <c r="AJ45" i="3"/>
  <c r="AW45" i="3" s="1"/>
  <c r="AJ44" i="3"/>
  <c r="AQ37" i="3"/>
  <c r="AJ29" i="3"/>
  <c r="AW29" i="3" s="1"/>
  <c r="AJ28" i="3"/>
  <c r="AJ13" i="3"/>
  <c r="AW13" i="3" s="1"/>
  <c r="AJ12" i="3"/>
  <c r="AL12" i="3" s="1"/>
  <c r="AJ70" i="3"/>
  <c r="AR67" i="3"/>
  <c r="AP65" i="3"/>
  <c r="AT65" i="3" s="1"/>
  <c r="AP58" i="3"/>
  <c r="AW55" i="3"/>
  <c r="AJ54" i="3"/>
  <c r="AL54" i="3" s="1"/>
  <c r="AR50" i="3"/>
  <c r="AP49" i="3"/>
  <c r="AT49" i="3" s="1"/>
  <c r="AP33" i="3"/>
  <c r="AT33" i="3" s="1"/>
  <c r="AR32" i="3"/>
  <c r="AP17" i="3"/>
  <c r="AT17" i="3" s="1"/>
  <c r="AP66" i="3"/>
  <c r="AT66" i="3" s="1"/>
  <c r="AJ61" i="3"/>
  <c r="AW61" i="3" s="1"/>
  <c r="AJ60" i="3"/>
  <c r="AP50" i="3"/>
  <c r="AT50" i="3" s="1"/>
  <c r="AP34" i="3"/>
  <c r="AT34" i="3" s="1"/>
  <c r="AP18" i="3"/>
  <c r="AT18" i="3" s="1"/>
  <c r="AR12" i="3"/>
  <c r="AQ59" i="3"/>
  <c r="AQ16" i="3"/>
  <c r="AR41" i="3"/>
  <c r="AQ7" i="3"/>
  <c r="AQ39" i="3"/>
  <c r="AQ54" i="3"/>
  <c r="AR81" i="3"/>
  <c r="AJ69" i="3"/>
  <c r="AW69" i="3" s="1"/>
  <c r="AJ68" i="3"/>
  <c r="AZ59" i="3"/>
  <c r="AJ53" i="3"/>
  <c r="AK53" i="3" s="1"/>
  <c r="AJ52" i="3"/>
  <c r="AR30" i="3"/>
  <c r="AQ81" i="3"/>
  <c r="AJ77" i="3"/>
  <c r="AW77" i="3" s="1"/>
  <c r="AP74" i="3"/>
  <c r="AT74" i="3" s="1"/>
  <c r="AQ74" i="3"/>
  <c r="AP73" i="3"/>
  <c r="AT73" i="3" s="1"/>
  <c r="AT71" i="3"/>
  <c r="AZ52" i="3"/>
  <c r="AZ51" i="3"/>
  <c r="AW42" i="3"/>
  <c r="AW39" i="3"/>
  <c r="AZ38" i="3"/>
  <c r="AJ37" i="3"/>
  <c r="AW37" i="3" s="1"/>
  <c r="AJ36" i="3"/>
  <c r="AQ29" i="3"/>
  <c r="AJ21" i="3"/>
  <c r="AW21" i="3" s="1"/>
  <c r="AJ20" i="3"/>
  <c r="AK20" i="3" s="1"/>
  <c r="AZ76" i="3"/>
  <c r="AP41" i="3"/>
  <c r="AT41" i="3" s="1"/>
  <c r="AP25" i="3"/>
  <c r="AT25" i="3" s="1"/>
  <c r="AQ25" i="3"/>
  <c r="AW22" i="3"/>
  <c r="AZ19" i="3"/>
  <c r="AR11" i="3"/>
  <c r="AW7" i="3"/>
  <c r="AJ76" i="3"/>
  <c r="AL76" i="3" s="1"/>
  <c r="AQ61" i="3"/>
  <c r="AJ46" i="3"/>
  <c r="AP42" i="3"/>
  <c r="AJ30" i="3"/>
  <c r="AP26" i="3"/>
  <c r="AJ14" i="3"/>
  <c r="AP10" i="3"/>
  <c r="AP9" i="3"/>
  <c r="AT9" i="3" s="1"/>
  <c r="AR8" i="3"/>
  <c r="AJ5" i="3"/>
  <c r="AW5" i="3" s="1"/>
  <c r="AJ4" i="3"/>
  <c r="AL4" i="3" s="1"/>
  <c r="AR47" i="3"/>
  <c r="AR23" i="3"/>
  <c r="AZ15" i="1"/>
  <c r="AT15" i="1"/>
  <c r="AW44" i="1"/>
  <c r="AQ50" i="1"/>
  <c r="AR53" i="1"/>
  <c r="AJ55" i="1"/>
  <c r="AW55" i="1" s="1"/>
  <c r="AP58" i="1"/>
  <c r="AJ61" i="1"/>
  <c r="AW61" i="1" s="1"/>
  <c r="AP14" i="1"/>
  <c r="AJ81" i="1"/>
  <c r="AW81" i="1" s="1"/>
  <c r="AR30" i="1"/>
  <c r="AQ8" i="1"/>
  <c r="AR40" i="1"/>
  <c r="AZ80" i="1"/>
  <c r="AJ15" i="1"/>
  <c r="AW15" i="1" s="1"/>
  <c r="AP60" i="1"/>
  <c r="AT60" i="1" s="1"/>
  <c r="AJ9" i="1"/>
  <c r="AW9" i="1" s="1"/>
  <c r="AP63" i="1"/>
  <c r="AT63" i="1" s="1"/>
  <c r="AQ14" i="1"/>
  <c r="AR16" i="1"/>
  <c r="AJ83" i="1"/>
  <c r="AW83" i="1" s="1"/>
  <c r="AP31" i="1"/>
  <c r="AT31" i="1" s="1"/>
  <c r="AP85" i="1"/>
  <c r="AJ5" i="1"/>
  <c r="AW5" i="1" s="1"/>
  <c r="AP29" i="1"/>
  <c r="AT29" i="1" s="1"/>
  <c r="AQ18" i="1"/>
  <c r="AJ33" i="1"/>
  <c r="AW33" i="1" s="1"/>
  <c r="AP7" i="1"/>
  <c r="AT7" i="1" s="1"/>
  <c r="AP40" i="1"/>
  <c r="AT40" i="1" s="1"/>
  <c r="AR76" i="1"/>
  <c r="AQ41" i="1"/>
  <c r="AJ38" i="1"/>
  <c r="AL63" i="1" s="1"/>
  <c r="AT38" i="1"/>
  <c r="AP4" i="1"/>
  <c r="AT4" i="1" s="1"/>
  <c r="AJ36" i="1"/>
  <c r="AW36" i="1" s="1"/>
  <c r="AP69" i="1"/>
  <c r="AT69" i="1" s="1"/>
  <c r="AJ16" i="1"/>
  <c r="AW16" i="1" s="1"/>
  <c r="AQ3" i="1"/>
  <c r="AQ84" i="1"/>
  <c r="AR79" i="1"/>
  <c r="AJ22" i="1"/>
  <c r="AW22" i="1" s="1"/>
  <c r="AT21" i="1"/>
  <c r="AR43" i="1"/>
  <c r="AQ90" i="1"/>
  <c r="AR28" i="1"/>
  <c r="AR27" i="1"/>
  <c r="AR12" i="1"/>
  <c r="AR64" i="1"/>
  <c r="AR11" i="1"/>
  <c r="AQ91" i="1"/>
  <c r="AR59" i="1"/>
  <c r="AR18" i="1"/>
  <c r="AJ39" i="1"/>
  <c r="AW39" i="1" s="1"/>
  <c r="AP17" i="1"/>
  <c r="AT17" i="1" s="1"/>
  <c r="AQ72" i="1"/>
  <c r="AP25" i="1"/>
  <c r="AT25" i="1" s="1"/>
  <c r="AQ11" i="1"/>
  <c r="AP11" i="1"/>
  <c r="AT11" i="1" s="1"/>
  <c r="AJ56" i="1"/>
  <c r="AW56" i="1" s="1"/>
  <c r="AP97" i="1"/>
  <c r="AT97" i="1" s="1"/>
  <c r="AR80" i="1"/>
  <c r="AR78" i="1"/>
  <c r="AP82" i="1"/>
  <c r="AJ63" i="1"/>
  <c r="AW63" i="1" s="1"/>
  <c r="AR72" i="1"/>
  <c r="AR5" i="1"/>
  <c r="AT47" i="1"/>
  <c r="AJ18" i="1"/>
  <c r="AW18" i="1" s="1"/>
  <c r="AZ77" i="1"/>
  <c r="AJ37" i="1"/>
  <c r="AW37" i="1" s="1"/>
  <c r="AJ72" i="1"/>
  <c r="AW72" i="1" s="1"/>
  <c r="AQ65" i="1"/>
  <c r="AR20" i="1"/>
  <c r="AR90" i="1"/>
  <c r="AR23" i="1"/>
  <c r="AP49" i="1"/>
  <c r="AT49" i="1" s="1"/>
  <c r="AQ45" i="1"/>
  <c r="AJ86" i="1"/>
  <c r="AW86" i="1" s="1"/>
  <c r="AJ84" i="1"/>
  <c r="AW84" i="1" s="1"/>
  <c r="AZ86" i="1"/>
  <c r="AZ62" i="1"/>
  <c r="AT62" i="1"/>
  <c r="AP59" i="1"/>
  <c r="AT59" i="1" s="1"/>
  <c r="AJ93" i="1"/>
  <c r="AW93" i="1" s="1"/>
  <c r="AQ53" i="1"/>
  <c r="AR56" i="1"/>
  <c r="AT74" i="1"/>
  <c r="AJ96" i="1"/>
  <c r="AW96" i="1" s="1"/>
  <c r="AP6" i="1"/>
  <c r="AJ75" i="1"/>
  <c r="AW75" i="1" s="1"/>
  <c r="AP88" i="1"/>
  <c r="AJ62" i="1"/>
  <c r="AW62" i="1" s="1"/>
  <c r="AP89" i="1"/>
  <c r="AJ90" i="1"/>
  <c r="AW90" i="1" s="1"/>
  <c r="AP24" i="1"/>
  <c r="AJ77" i="1"/>
  <c r="AW77" i="1" s="1"/>
  <c r="AP52" i="1"/>
  <c r="AJ35" i="1"/>
  <c r="AW35" i="1" s="1"/>
  <c r="AP53" i="1"/>
  <c r="AJ74" i="1"/>
  <c r="AW74" i="1" s="1"/>
  <c r="AP76" i="1"/>
  <c r="AJ46" i="1"/>
  <c r="AW46" i="1" s="1"/>
  <c r="AP54" i="1"/>
  <c r="AJ26" i="1"/>
  <c r="AW26" i="1" s="1"/>
  <c r="AP98" i="1"/>
  <c r="AT96" i="1"/>
  <c r="AP70" i="1"/>
  <c r="AP67" i="1"/>
  <c r="AT67" i="1" s="1"/>
  <c r="AP32" i="1"/>
  <c r="AT32" i="1" s="1"/>
  <c r="AJ89" i="1"/>
  <c r="AW89" i="1" s="1"/>
  <c r="AP23" i="1"/>
  <c r="AJ24" i="1"/>
  <c r="AW24" i="1" s="1"/>
  <c r="AP5" i="1"/>
  <c r="AT5" i="1" s="1"/>
  <c r="AP19" i="1"/>
  <c r="AT19" i="1" s="1"/>
  <c r="AJ29" i="1"/>
  <c r="AW29" i="1" s="1"/>
  <c r="AP28" i="1"/>
  <c r="AT28" i="1" s="1"/>
  <c r="AJ59" i="1"/>
  <c r="AW59" i="1" s="1"/>
  <c r="AP43" i="1"/>
  <c r="AT43" i="1" s="1"/>
  <c r="AJ11" i="1"/>
  <c r="AW11" i="1" s="1"/>
  <c r="AP10" i="1"/>
  <c r="AP45" i="1"/>
  <c r="AT45" i="1" s="1"/>
  <c r="AZ94" i="1" l="1"/>
  <c r="AT20" i="1"/>
  <c r="AQ4" i="1"/>
  <c r="AR33" i="1"/>
  <c r="AQ48" i="1"/>
  <c r="AQ64" i="1"/>
  <c r="AQ27" i="1"/>
  <c r="AR7" i="1"/>
  <c r="AQ37" i="1"/>
  <c r="AQ88" i="1"/>
  <c r="AQ71" i="1"/>
  <c r="AQ86" i="1"/>
  <c r="AQ70" i="1"/>
  <c r="AQ17" i="1"/>
  <c r="AR66" i="1"/>
  <c r="AQ77" i="1"/>
  <c r="AQ29" i="1"/>
  <c r="AZ44" i="1"/>
  <c r="AL79" i="1"/>
  <c r="AZ50" i="1"/>
  <c r="AQ33" i="1"/>
  <c r="AQ96" i="1"/>
  <c r="AQ51" i="1"/>
  <c r="AR95" i="1"/>
  <c r="AR54" i="1"/>
  <c r="AZ91" i="1"/>
  <c r="AQ31" i="1"/>
  <c r="AZ83" i="1"/>
  <c r="AZ12" i="1"/>
  <c r="AQ80" i="1"/>
  <c r="AR22" i="1"/>
  <c r="AQ22" i="1"/>
  <c r="AR4" i="1"/>
  <c r="AR26" i="1"/>
  <c r="AQ25" i="1"/>
  <c r="AR84" i="1"/>
  <c r="AQ23" i="1"/>
  <c r="AQ73" i="1"/>
  <c r="AQ26" i="1"/>
  <c r="AR85" i="1"/>
  <c r="AQ21" i="1"/>
  <c r="AQ36" i="1"/>
  <c r="AQ15" i="1"/>
  <c r="AR89" i="1"/>
  <c r="AQ20" i="1"/>
  <c r="AQ43" i="1"/>
  <c r="AR86" i="1"/>
  <c r="AR87" i="1"/>
  <c r="AR51" i="1"/>
  <c r="AR45" i="1"/>
  <c r="AR92" i="1"/>
  <c r="AR71" i="1"/>
  <c r="AR9" i="1"/>
  <c r="AZ16" i="1"/>
  <c r="AQ60" i="1"/>
  <c r="AQ12" i="1"/>
  <c r="AR48" i="1"/>
  <c r="AQ89" i="1"/>
  <c r="AQ97" i="1"/>
  <c r="AR32" i="1"/>
  <c r="AQ68" i="1"/>
  <c r="AQ30" i="1"/>
  <c r="AQ95" i="1"/>
  <c r="AQ46" i="1"/>
  <c r="AR24" i="1"/>
  <c r="AQ7" i="1"/>
  <c r="AQ83" i="1"/>
  <c r="AQ81" i="1"/>
  <c r="AQ76" i="1"/>
  <c r="AR52" i="1"/>
  <c r="AR61" i="1"/>
  <c r="AQ49" i="1"/>
  <c r="AQ82" i="1"/>
  <c r="AQ67" i="1"/>
  <c r="AT92" i="1"/>
  <c r="AQ79" i="1"/>
  <c r="AR29" i="1"/>
  <c r="AR47" i="1"/>
  <c r="AQ42" i="1"/>
  <c r="AR42" i="1"/>
  <c r="AQ62" i="1"/>
  <c r="AQ74" i="1"/>
  <c r="AQ5" i="1"/>
  <c r="AR21" i="1"/>
  <c r="AQ85" i="1"/>
  <c r="AQ58" i="1"/>
  <c r="AR31" i="1"/>
  <c r="AQ38" i="1"/>
  <c r="AR82" i="1"/>
  <c r="AQ16" i="1"/>
  <c r="AR58" i="1"/>
  <c r="AR60" i="1"/>
  <c r="AR65" i="1"/>
  <c r="AZ34" i="1"/>
  <c r="AQ66" i="1"/>
  <c r="AQ59" i="1"/>
  <c r="AR37" i="1"/>
  <c r="AQ13" i="1"/>
  <c r="AR67" i="1"/>
  <c r="AR97" i="1"/>
  <c r="AQ39" i="1"/>
  <c r="AR75" i="1"/>
  <c r="AZ30" i="1"/>
  <c r="AQ47" i="1"/>
  <c r="AQ94" i="1"/>
  <c r="AR91" i="1"/>
  <c r="AR41" i="1"/>
  <c r="AR34" i="1"/>
  <c r="AR8" i="1"/>
  <c r="AR73" i="1"/>
  <c r="AQ32" i="1"/>
  <c r="AR93" i="1"/>
  <c r="AQ19" i="1"/>
  <c r="AQ54" i="1"/>
  <c r="AR62" i="1"/>
  <c r="AR55" i="1"/>
  <c r="AZ66" i="1"/>
  <c r="AQ61" i="1"/>
  <c r="AR35" i="1"/>
  <c r="AQ28" i="1"/>
  <c r="AR74" i="1"/>
  <c r="AQ52" i="1"/>
  <c r="AR3" i="1"/>
  <c r="AR69" i="1"/>
  <c r="AQ9" i="1"/>
  <c r="AR57" i="1"/>
  <c r="AR68" i="1"/>
  <c r="AR25" i="1"/>
  <c r="AR49" i="1"/>
  <c r="AQ57" i="1"/>
  <c r="AQ34" i="1"/>
  <c r="AQ75" i="1"/>
  <c r="AQ35" i="1"/>
  <c r="AQ98" i="1"/>
  <c r="AR39" i="1"/>
  <c r="AQ40" i="1"/>
  <c r="AQ92" i="1"/>
  <c r="AR46" i="1"/>
  <c r="AR50" i="1"/>
  <c r="AZ3" i="1"/>
  <c r="AR38" i="1"/>
  <c r="AR14" i="1"/>
  <c r="AR63" i="1"/>
  <c r="AQ78" i="1"/>
  <c r="AR13" i="1"/>
  <c r="AR44" i="1"/>
  <c r="AQ10" i="1"/>
  <c r="AQ44" i="1"/>
  <c r="AR98" i="1"/>
  <c r="AQ93" i="1"/>
  <c r="AR6" i="1"/>
  <c r="AR81" i="1"/>
  <c r="AQ87" i="1"/>
  <c r="AR17" i="1"/>
  <c r="AR94" i="1"/>
  <c r="AR70" i="1"/>
  <c r="AR19" i="1"/>
  <c r="AR10" i="1"/>
  <c r="AQ6" i="1"/>
  <c r="AR96" i="1"/>
  <c r="AQ24" i="1"/>
  <c r="AR36" i="1"/>
  <c r="AQ56" i="1"/>
  <c r="AR88" i="1"/>
  <c r="AR15" i="1"/>
  <c r="AQ55" i="1"/>
  <c r="AR83" i="1"/>
  <c r="AQ63" i="1"/>
  <c r="AR77" i="1"/>
  <c r="AQ99" i="1"/>
  <c r="AT72" i="1"/>
  <c r="AT41" i="1"/>
  <c r="AZ71" i="1"/>
  <c r="AT68" i="1"/>
  <c r="AZ56" i="1"/>
  <c r="AZ73" i="1"/>
  <c r="AT31" i="3"/>
  <c r="AW75" i="3"/>
  <c r="AW93" i="3"/>
  <c r="AW16" i="3"/>
  <c r="AK16" i="3"/>
  <c r="AL47" i="3"/>
  <c r="AZ54" i="3"/>
  <c r="AW3" i="3"/>
  <c r="AZ81" i="3"/>
  <c r="AZ4" i="3"/>
  <c r="AK83" i="3"/>
  <c r="AL92" i="3"/>
  <c r="AW74" i="3"/>
  <c r="AW92" i="3"/>
  <c r="AW32" i="3"/>
  <c r="AZ79" i="1"/>
  <c r="AZ9" i="1"/>
  <c r="AT42" i="1"/>
  <c r="AT13" i="1"/>
  <c r="AZ37" i="1"/>
  <c r="AZ51" i="1"/>
  <c r="AZ64" i="1"/>
  <c r="AZ48" i="1"/>
  <c r="AT90" i="1"/>
  <c r="AT57" i="1"/>
  <c r="AZ61" i="1"/>
  <c r="AZ95" i="1"/>
  <c r="AR46" i="3"/>
  <c r="AQ88" i="3"/>
  <c r="AQ23" i="3"/>
  <c r="AR33" i="3"/>
  <c r="AQ43" i="3"/>
  <c r="AR20" i="3"/>
  <c r="AR51" i="3"/>
  <c r="AZ43" i="3"/>
  <c r="AR95" i="3"/>
  <c r="AQ5" i="3"/>
  <c r="AQ20" i="3"/>
  <c r="AK43" i="3"/>
  <c r="AL42" i="3"/>
  <c r="AR39" i="3"/>
  <c r="AQ9" i="3"/>
  <c r="AR42" i="3"/>
  <c r="AQ45" i="3"/>
  <c r="AQ46" i="3"/>
  <c r="AQ52" i="3"/>
  <c r="AR44" i="3"/>
  <c r="AZ22" i="3"/>
  <c r="AR97" i="3"/>
  <c r="AQ15" i="3"/>
  <c r="AQ32" i="3"/>
  <c r="AR36" i="3"/>
  <c r="AR79" i="3"/>
  <c r="AT98" i="3"/>
  <c r="AZ93" i="3"/>
  <c r="AZ32" i="3"/>
  <c r="AQ95" i="3"/>
  <c r="AZ5" i="3"/>
  <c r="AK11" i="3"/>
  <c r="AQ70" i="3"/>
  <c r="AR9" i="3"/>
  <c r="AQ77" i="3"/>
  <c r="AK79" i="3"/>
  <c r="AR55" i="3"/>
  <c r="AR28" i="3"/>
  <c r="AQ83" i="3"/>
  <c r="AR70" i="3"/>
  <c r="AR94" i="3"/>
  <c r="AR34" i="3"/>
  <c r="AQ92" i="3"/>
  <c r="AQ82" i="3"/>
  <c r="AR3" i="3"/>
  <c r="AQ63" i="3"/>
  <c r="AQ72" i="3"/>
  <c r="AR4" i="3"/>
  <c r="AR5" i="3"/>
  <c r="AQ58" i="3"/>
  <c r="AR58" i="3"/>
  <c r="AR85" i="3"/>
  <c r="AQ6" i="3"/>
  <c r="AR71" i="3"/>
  <c r="AR83" i="3"/>
  <c r="AQ12" i="3"/>
  <c r="AR56" i="3"/>
  <c r="AR65" i="3"/>
  <c r="AQ8" i="3"/>
  <c r="AR6" i="3"/>
  <c r="AW18" i="3"/>
  <c r="AR59" i="3"/>
  <c r="AW63" i="3"/>
  <c r="AL79" i="3"/>
  <c r="AQ14" i="3"/>
  <c r="AR77" i="3"/>
  <c r="AZ35" i="3"/>
  <c r="AR91" i="3"/>
  <c r="AQ73" i="3"/>
  <c r="AR13" i="3"/>
  <c r="AR48" i="3"/>
  <c r="AR49" i="3"/>
  <c r="AR76" i="3"/>
  <c r="AQ34" i="3"/>
  <c r="AT15" i="3"/>
  <c r="AR35" i="3"/>
  <c r="AQ36" i="3"/>
  <c r="AZ72" i="3"/>
  <c r="AR88" i="3"/>
  <c r="AL83" i="3"/>
  <c r="AQ22" i="3"/>
  <c r="AQ42" i="3"/>
  <c r="AQ98" i="3"/>
  <c r="AR29" i="3"/>
  <c r="AQ80" i="3"/>
  <c r="AR40" i="3"/>
  <c r="AQ48" i="3"/>
  <c r="AQ75" i="3"/>
  <c r="AQ17" i="3"/>
  <c r="AR66" i="3"/>
  <c r="AZ97" i="3"/>
  <c r="AW43" i="3"/>
  <c r="AZ87" i="3"/>
  <c r="AR86" i="3"/>
  <c r="AL35" i="3"/>
  <c r="AK58" i="3"/>
  <c r="AL27" i="3"/>
  <c r="AL31" i="3"/>
  <c r="AL87" i="3"/>
  <c r="AL50" i="3"/>
  <c r="AR15" i="3"/>
  <c r="AR63" i="3"/>
  <c r="AQ10" i="3"/>
  <c r="AR27" i="3"/>
  <c r="AR43" i="3"/>
  <c r="AQ90" i="3"/>
  <c r="AT28" i="3"/>
  <c r="AR14" i="3"/>
  <c r="AQ96" i="3"/>
  <c r="AQ47" i="3"/>
  <c r="AR73" i="3"/>
  <c r="AQ40" i="3"/>
  <c r="AT3" i="3"/>
  <c r="AQ35" i="3"/>
  <c r="AQ50" i="3"/>
  <c r="AQ78" i="3"/>
  <c r="AZ61" i="3"/>
  <c r="AZ82" i="3"/>
  <c r="AQ51" i="3"/>
  <c r="AR82" i="3"/>
  <c r="AQ69" i="3"/>
  <c r="AQ62" i="3"/>
  <c r="AZ55" i="3"/>
  <c r="AZ60" i="3"/>
  <c r="AK27" i="3"/>
  <c r="AK75" i="3"/>
  <c r="AK35" i="3"/>
  <c r="AZ48" i="3"/>
  <c r="AZ95" i="3"/>
  <c r="AK31" i="3"/>
  <c r="AK50" i="3"/>
  <c r="AL82" i="3"/>
  <c r="AL53" i="3"/>
  <c r="AW53" i="3"/>
  <c r="AK87" i="3"/>
  <c r="AL77" i="3"/>
  <c r="AT6" i="3"/>
  <c r="AR74" i="3"/>
  <c r="AL51" i="3"/>
  <c r="AQ30" i="3"/>
  <c r="AQ68" i="3"/>
  <c r="AZ20" i="3"/>
  <c r="AZ36" i="3"/>
  <c r="AR54" i="3"/>
  <c r="AQ13" i="3"/>
  <c r="AQ89" i="3"/>
  <c r="AQ44" i="3"/>
  <c r="AQ71" i="3"/>
  <c r="AQ31" i="3"/>
  <c r="AQ64" i="3"/>
  <c r="AR25" i="3"/>
  <c r="AQ67" i="3"/>
  <c r="AQ3" i="3"/>
  <c r="AR18" i="3"/>
  <c r="AQ49" i="3"/>
  <c r="AQ65" i="3"/>
  <c r="AR7" i="3"/>
  <c r="AT85" i="3"/>
  <c r="AQ19" i="3"/>
  <c r="AQ94" i="3"/>
  <c r="AQ38" i="3"/>
  <c r="AQ27" i="3"/>
  <c r="AR69" i="3"/>
  <c r="AZ21" i="3"/>
  <c r="AZ37" i="3"/>
  <c r="AQ60" i="3"/>
  <c r="AR72" i="3"/>
  <c r="AQ97" i="3"/>
  <c r="AR45" i="3"/>
  <c r="AR75" i="3"/>
  <c r="AR64" i="3"/>
  <c r="AR24" i="3"/>
  <c r="AR57" i="3"/>
  <c r="AR17" i="3"/>
  <c r="AR60" i="3"/>
  <c r="AQ18" i="3"/>
  <c r="AQ66" i="3"/>
  <c r="AR19" i="3"/>
  <c r="AR52" i="3"/>
  <c r="AQ85" i="3"/>
  <c r="AW90" i="3"/>
  <c r="AQ86" i="3"/>
  <c r="AZ83" i="3"/>
  <c r="AR21" i="3"/>
  <c r="AW51" i="3"/>
  <c r="AW9" i="3"/>
  <c r="AZ64" i="3"/>
  <c r="AL91" i="3"/>
  <c r="AL88" i="3"/>
  <c r="AL55" i="3"/>
  <c r="AK13" i="3"/>
  <c r="AK61" i="3"/>
  <c r="AW46" i="3"/>
  <c r="AK46" i="3"/>
  <c r="AL85" i="3"/>
  <c r="AW14" i="3"/>
  <c r="AK14" i="3"/>
  <c r="AL14" i="3"/>
  <c r="AW36" i="3"/>
  <c r="AL36" i="3"/>
  <c r="AT53" i="3"/>
  <c r="AW66" i="3"/>
  <c r="AZ8" i="3"/>
  <c r="AZ75" i="3"/>
  <c r="AZ77" i="3"/>
  <c r="AW25" i="3"/>
  <c r="AL38" i="3"/>
  <c r="AK38" i="3"/>
  <c r="AL48" i="3"/>
  <c r="AL59" i="3"/>
  <c r="AL95" i="3"/>
  <c r="AK66" i="3"/>
  <c r="AK21" i="3"/>
  <c r="AL58" i="3"/>
  <c r="AL98" i="3"/>
  <c r="AK69" i="3"/>
  <c r="AL93" i="3"/>
  <c r="AR31" i="3"/>
  <c r="AW4" i="3"/>
  <c r="AK4" i="3"/>
  <c r="AQ26" i="3"/>
  <c r="AR53" i="3"/>
  <c r="AR10" i="3"/>
  <c r="AR26" i="3"/>
  <c r="AQ41" i="3"/>
  <c r="AR61" i="3"/>
  <c r="AW20" i="3"/>
  <c r="AL20" i="3"/>
  <c r="AR62" i="3"/>
  <c r="AQ28" i="3"/>
  <c r="AR89" i="3"/>
  <c r="AQ55" i="3"/>
  <c r="AR16" i="3"/>
  <c r="AQ56" i="3"/>
  <c r="AQ24" i="3"/>
  <c r="AR68" i="3"/>
  <c r="AQ11" i="3"/>
  <c r="AQ33" i="3"/>
  <c r="AW54" i="3"/>
  <c r="AK54" i="3"/>
  <c r="AW70" i="3"/>
  <c r="AK70" i="3"/>
  <c r="AQ21" i="3"/>
  <c r="AQ57" i="3"/>
  <c r="AQ76" i="3"/>
  <c r="AW85" i="3"/>
  <c r="AZ44" i="3"/>
  <c r="AW86" i="3"/>
  <c r="AK86" i="3"/>
  <c r="AR78" i="3"/>
  <c r="AW89" i="3"/>
  <c r="AL89" i="3"/>
  <c r="AW94" i="3"/>
  <c r="AL94" i="3"/>
  <c r="AR80" i="3"/>
  <c r="AW64" i="3"/>
  <c r="AK64" i="3"/>
  <c r="AR22" i="3"/>
  <c r="AL96" i="3"/>
  <c r="AL63" i="3"/>
  <c r="AK5" i="3"/>
  <c r="AK90" i="3"/>
  <c r="AK25" i="3"/>
  <c r="AL62" i="3"/>
  <c r="AL13" i="3"/>
  <c r="AK77" i="3"/>
  <c r="AK24" i="3"/>
  <c r="AL61" i="3"/>
  <c r="AL97" i="3"/>
  <c r="AW84" i="3"/>
  <c r="AK84" i="3"/>
  <c r="AL84" i="3"/>
  <c r="AW73" i="3"/>
  <c r="AK73" i="3"/>
  <c r="AW19" i="3"/>
  <c r="AW72" i="3"/>
  <c r="AK72" i="3"/>
  <c r="AZ69" i="3"/>
  <c r="AW68" i="3"/>
  <c r="AL68" i="3"/>
  <c r="AK68" i="3"/>
  <c r="AW60" i="3"/>
  <c r="AL60" i="3"/>
  <c r="AK60" i="3"/>
  <c r="AW28" i="3"/>
  <c r="AL28" i="3"/>
  <c r="AW57" i="3"/>
  <c r="AK57" i="3"/>
  <c r="AW82" i="3"/>
  <c r="AW17" i="3"/>
  <c r="AL17" i="3"/>
  <c r="AW11" i="3"/>
  <c r="AW56" i="3"/>
  <c r="AK56" i="3"/>
  <c r="AW24" i="3"/>
  <c r="AL22" i="3"/>
  <c r="AK22" i="3"/>
  <c r="AL3" i="3"/>
  <c r="AK59" i="3"/>
  <c r="AK95" i="3"/>
  <c r="AL67" i="3"/>
  <c r="AL18" i="3"/>
  <c r="AK29" i="3"/>
  <c r="AL21" i="3"/>
  <c r="AK28" i="3"/>
  <c r="AK88" i="3"/>
  <c r="AW12" i="3"/>
  <c r="AK12" i="3"/>
  <c r="AW52" i="3"/>
  <c r="AL52" i="3"/>
  <c r="AK52" i="3"/>
  <c r="AK74" i="3"/>
  <c r="AK15" i="3"/>
  <c r="AL72" i="3"/>
  <c r="AL15" i="3"/>
  <c r="AL71" i="3"/>
  <c r="AL26" i="3"/>
  <c r="AK98" i="3"/>
  <c r="AK37" i="3"/>
  <c r="AL70" i="3"/>
  <c r="AL29" i="3"/>
  <c r="AK36" i="3"/>
  <c r="AL69" i="3"/>
  <c r="AW80" i="3"/>
  <c r="AK80" i="3"/>
  <c r="AW30" i="3"/>
  <c r="AK30" i="3"/>
  <c r="AL30" i="3"/>
  <c r="AZ33" i="3"/>
  <c r="AW23" i="3"/>
  <c r="AW62" i="3"/>
  <c r="AT96" i="3"/>
  <c r="AZ90" i="3"/>
  <c r="AW78" i="3"/>
  <c r="AK78" i="3"/>
  <c r="AT86" i="3"/>
  <c r="AW6" i="3"/>
  <c r="AL6" i="3"/>
  <c r="AK6" i="3"/>
  <c r="AW41" i="3"/>
  <c r="AK41" i="3"/>
  <c r="AW48" i="3"/>
  <c r="AW49" i="3"/>
  <c r="AK49" i="3"/>
  <c r="AK19" i="3"/>
  <c r="AK67" i="3"/>
  <c r="AK26" i="3"/>
  <c r="AL34" i="3"/>
  <c r="AL5" i="3"/>
  <c r="AL37" i="3"/>
  <c r="AK97" i="3"/>
  <c r="AL41" i="3"/>
  <c r="AL73" i="3"/>
  <c r="AK96" i="3"/>
  <c r="AW76" i="3"/>
  <c r="AK76" i="3"/>
  <c r="AL8" i="3"/>
  <c r="AW44" i="3"/>
  <c r="AL44" i="3"/>
  <c r="AK44" i="3"/>
  <c r="AW65" i="3"/>
  <c r="AK65" i="3"/>
  <c r="AW40" i="3"/>
  <c r="AK40" i="3"/>
  <c r="AW8" i="3"/>
  <c r="AW81" i="3"/>
  <c r="AK81" i="3"/>
  <c r="AK23" i="3"/>
  <c r="AL80" i="3"/>
  <c r="AK34" i="3"/>
  <c r="AL9" i="3"/>
  <c r="AL46" i="3"/>
  <c r="AL78" i="3"/>
  <c r="AK45" i="3"/>
  <c r="AL45" i="3"/>
  <c r="AZ84" i="1"/>
  <c r="AL27" i="1"/>
  <c r="AZ22" i="1"/>
  <c r="AT55" i="1"/>
  <c r="AZ11" i="1"/>
  <c r="AL62" i="1"/>
  <c r="AL89" i="1"/>
  <c r="AZ93" i="1"/>
  <c r="AZ33" i="1"/>
  <c r="AL26" i="1"/>
  <c r="AL35" i="1"/>
  <c r="AT78" i="1"/>
  <c r="AZ81" i="1"/>
  <c r="AZ87" i="1"/>
  <c r="AL53" i="1"/>
  <c r="AL88" i="1"/>
  <c r="AZ7" i="1"/>
  <c r="AL73" i="1"/>
  <c r="AL95" i="1"/>
  <c r="AL34" i="1"/>
  <c r="AL77" i="1"/>
  <c r="AL37" i="1"/>
  <c r="AL32" i="1"/>
  <c r="AL45" i="1"/>
  <c r="AZ28" i="1"/>
  <c r="AL46" i="1"/>
  <c r="AL8" i="1"/>
  <c r="AL74" i="1"/>
  <c r="AL30" i="1"/>
  <c r="AL96" i="1"/>
  <c r="AL42" i="1"/>
  <c r="AZ27" i="1"/>
  <c r="AZ39" i="1"/>
  <c r="AL51" i="1"/>
  <c r="AL28" i="1"/>
  <c r="AL31" i="1"/>
  <c r="AL10" i="1"/>
  <c r="AZ36" i="1"/>
  <c r="AZ13" i="3"/>
  <c r="AZ57" i="3"/>
  <c r="AR87" i="3"/>
  <c r="AQ79" i="3"/>
  <c r="AZ70" i="3"/>
  <c r="AZ29" i="3"/>
  <c r="AR84" i="3"/>
  <c r="AQ91" i="3"/>
  <c r="AQ4" i="3"/>
  <c r="AL44" i="1"/>
  <c r="AZ46" i="1"/>
  <c r="AT75" i="1"/>
  <c r="AZ65" i="1"/>
  <c r="AT65" i="1"/>
  <c r="AZ29" i="1"/>
  <c r="AZ40" i="1"/>
  <c r="AL9" i="1"/>
  <c r="AZ17" i="1"/>
  <c r="AL52" i="1"/>
  <c r="AL57" i="1"/>
  <c r="AL90" i="1"/>
  <c r="AL81" i="1"/>
  <c r="AZ11" i="3"/>
  <c r="AZ56" i="3"/>
  <c r="AZ49" i="3"/>
  <c r="AZ80" i="3"/>
  <c r="AR37" i="3"/>
  <c r="AZ30" i="3"/>
  <c r="AZ16" i="3"/>
  <c r="AT78" i="3"/>
  <c r="AZ45" i="3"/>
  <c r="AZ68" i="3"/>
  <c r="AT47" i="3"/>
  <c r="AR90" i="3"/>
  <c r="AQ84" i="3"/>
  <c r="AR38" i="3"/>
  <c r="AZ3" i="3"/>
  <c r="AZ89" i="3"/>
  <c r="AR92" i="3"/>
  <c r="AR96" i="3"/>
  <c r="AQ53" i="3"/>
  <c r="AZ66" i="3"/>
  <c r="AZ63" i="3"/>
  <c r="AT63" i="3"/>
  <c r="AZ39" i="3"/>
  <c r="AT39" i="3"/>
  <c r="AZ91" i="3"/>
  <c r="AZ46" i="3"/>
  <c r="AZ23" i="3"/>
  <c r="AT23" i="3"/>
  <c r="AZ62" i="3"/>
  <c r="AZ84" i="3"/>
  <c r="AZ94" i="3"/>
  <c r="AT94" i="3"/>
  <c r="AZ17" i="3"/>
  <c r="AZ25" i="3"/>
  <c r="AZ41" i="3"/>
  <c r="AZ74" i="3"/>
  <c r="AZ34" i="3"/>
  <c r="AT10" i="3"/>
  <c r="AZ10" i="3"/>
  <c r="AZ73" i="3"/>
  <c r="AZ18" i="3"/>
  <c r="AT42" i="3"/>
  <c r="AZ42" i="3"/>
  <c r="AZ65" i="3"/>
  <c r="AT58" i="3"/>
  <c r="AZ58" i="3"/>
  <c r="AT26" i="3"/>
  <c r="AZ26" i="3"/>
  <c r="AZ50" i="3"/>
  <c r="AZ9" i="3"/>
  <c r="AT53" i="1"/>
  <c r="AZ53" i="1"/>
  <c r="AT88" i="1"/>
  <c r="AZ88" i="1"/>
  <c r="AZ10" i="1"/>
  <c r="AT10" i="1"/>
  <c r="AT98" i="1"/>
  <c r="AZ98" i="1"/>
  <c r="AZ59" i="1"/>
  <c r="AZ97" i="1"/>
  <c r="AZ69" i="1"/>
  <c r="AT23" i="1"/>
  <c r="AZ23" i="1"/>
  <c r="AT52" i="1"/>
  <c r="AZ52" i="1"/>
  <c r="AT6" i="1"/>
  <c r="AZ6" i="1"/>
  <c r="AL6" i="1"/>
  <c r="AT14" i="1"/>
  <c r="AZ14" i="1"/>
  <c r="AZ4" i="1"/>
  <c r="AL61" i="1"/>
  <c r="AL15" i="1"/>
  <c r="AL75" i="1"/>
  <c r="AT54" i="1"/>
  <c r="AZ54" i="1"/>
  <c r="AT24" i="1"/>
  <c r="AZ24" i="1"/>
  <c r="AT82" i="1"/>
  <c r="AZ82" i="1"/>
  <c r="AL19" i="1"/>
  <c r="AZ45" i="1"/>
  <c r="AL23" i="1"/>
  <c r="AZ67" i="1"/>
  <c r="AL60" i="1"/>
  <c r="AZ63" i="1"/>
  <c r="AL71" i="1"/>
  <c r="AZ32" i="1"/>
  <c r="AZ25" i="1"/>
  <c r="AL43" i="1"/>
  <c r="AZ43" i="1"/>
  <c r="AL24" i="1"/>
  <c r="AL5" i="1"/>
  <c r="AT58" i="1"/>
  <c r="AZ58" i="1"/>
  <c r="AL55" i="1"/>
  <c r="AL83" i="1"/>
  <c r="AT70" i="1"/>
  <c r="AZ70" i="1"/>
  <c r="AT76" i="1"/>
  <c r="AZ76" i="1"/>
  <c r="AT89" i="1"/>
  <c r="AZ89" i="1"/>
  <c r="AZ19" i="1"/>
  <c r="AT85" i="1"/>
  <c r="AZ85" i="1"/>
  <c r="AL72" i="1"/>
  <c r="AZ31" i="1"/>
  <c r="AZ60" i="1"/>
  <c r="AL97" i="1"/>
  <c r="AL7" i="1"/>
  <c r="AL17" i="1"/>
  <c r="AL40" i="1"/>
  <c r="AL49" i="1"/>
  <c r="AL11" i="1"/>
  <c r="AL59" i="1"/>
  <c r="AL29" i="1"/>
  <c r="AL25" i="1"/>
  <c r="AL98" i="1"/>
  <c r="AL54" i="1"/>
  <c r="AL76" i="1"/>
  <c r="AL21" i="1"/>
  <c r="AL78" i="1"/>
  <c r="AL80" i="1"/>
  <c r="AL13" i="1"/>
  <c r="AL92" i="1"/>
  <c r="AL20" i="1"/>
  <c r="AL50" i="1"/>
  <c r="AL68" i="1"/>
  <c r="AL56" i="1"/>
  <c r="AL22" i="1"/>
  <c r="AL93" i="1"/>
  <c r="AL33" i="1"/>
  <c r="AL18" i="1"/>
  <c r="AL39" i="1"/>
  <c r="AL86" i="1"/>
  <c r="AL67" i="1"/>
  <c r="AL41" i="1"/>
  <c r="AL66" i="1"/>
  <c r="AL64" i="1"/>
  <c r="AL14" i="1"/>
  <c r="AL58" i="1"/>
  <c r="AL12" i="1"/>
  <c r="AL16" i="1"/>
  <c r="AL36" i="1"/>
  <c r="AW38" i="1"/>
  <c r="AL38" i="1"/>
  <c r="AL69" i="1"/>
  <c r="AL70" i="1"/>
  <c r="AL94" i="1"/>
  <c r="AL91" i="1"/>
  <c r="AL47" i="1"/>
  <c r="AL4" i="1"/>
  <c r="AL3" i="1"/>
  <c r="AL82" i="1"/>
  <c r="AL65" i="1"/>
  <c r="AL84" i="1"/>
  <c r="AL87" i="1"/>
  <c r="AL48" i="1"/>
  <c r="AZ49" i="1"/>
  <c r="AZ5" i="1"/>
  <c r="AL85" i="1"/>
</calcChain>
</file>

<file path=xl/sharedStrings.xml><?xml version="1.0" encoding="utf-8"?>
<sst xmlns="http://schemas.openxmlformats.org/spreadsheetml/2006/main" count="797" uniqueCount="252">
  <si>
    <t>Distrito</t>
  </si>
  <si>
    <t>Número de lotes</t>
  </si>
  <si>
    <t>Área total lotes</t>
  </si>
  <si>
    <t>Área total construída</t>
  </si>
  <si>
    <t>Número lotes ZEIS 3</t>
  </si>
  <si>
    <t>Área lotes ZEIS 3</t>
  </si>
  <si>
    <t>Número Lotes Residencial Vertical ZEIS 3</t>
  </si>
  <si>
    <t>Área lotes Residencial Vertical ZEIS 3</t>
  </si>
  <si>
    <t>Número Lotes Residencial Horizontal ZEIS 3</t>
  </si>
  <si>
    <t>Área lotes Residencial Horizontal ZEIS 3</t>
  </si>
  <si>
    <t>Número Lotes Comercial Vertical ZEIS 3</t>
  </si>
  <si>
    <t>Área lotes Comercial Vertical ZEIS 3</t>
  </si>
  <si>
    <t>Número Lotes Comercial Horizontal ZEIS 3</t>
  </si>
  <si>
    <t>Área lotes Comercial Horizontal ZEIS 3</t>
  </si>
  <si>
    <t>Número Lotes Terreno ZEIS 3</t>
  </si>
  <si>
    <t>Área lotes Terreno ZEIS 3</t>
  </si>
  <si>
    <t>Número Lotes Outros usos ZEIS 3</t>
  </si>
  <si>
    <t>Área lotes Outros usos ZEIS 3</t>
  </si>
  <si>
    <t>Número lotes ZEIS 5</t>
  </si>
  <si>
    <t>Área lotes ZEIS 5</t>
  </si>
  <si>
    <t>Número Lotes Residencial Vertical ZEIS 5</t>
  </si>
  <si>
    <t>Área lotes Residencial Vertical ZEIS 5</t>
  </si>
  <si>
    <t>Número Lotes Residencial Horizontal ZEIS 5</t>
  </si>
  <si>
    <t>Área lotes Residencial Horizontal ZEIS 5</t>
  </si>
  <si>
    <t>Número Lotes Comercial Vertical ZEIS 5</t>
  </si>
  <si>
    <t>Área lotes Comercial Vertical ZEIS 5</t>
  </si>
  <si>
    <t>Número Lotes Comercial Horizontal ZEIS 5</t>
  </si>
  <si>
    <t>Área lotes Comercial Horizontal ZEIS 5</t>
  </si>
  <si>
    <t>Número Lotes Terreno ZEIS 5</t>
  </si>
  <si>
    <t>Área lotes Terreno ZEIS 5</t>
  </si>
  <si>
    <t>Número Lotes Outros usos ZEIS 5</t>
  </si>
  <si>
    <t>Área lotes Outros usos ZEIS 5</t>
  </si>
  <si>
    <t>Água Rasa</t>
  </si>
  <si>
    <t>Brás</t>
  </si>
  <si>
    <t>Brasilandia</t>
  </si>
  <si>
    <t>Butantã</t>
  </si>
  <si>
    <t>Cachoeirinha</t>
  </si>
  <si>
    <t>Cambuci</t>
  </si>
  <si>
    <t>Campo Belo</t>
  </si>
  <si>
    <t>Campo Grande</t>
  </si>
  <si>
    <t>Campo Limpo</t>
  </si>
  <si>
    <t>Cangaíba</t>
  </si>
  <si>
    <t>Capão Redondo</t>
  </si>
  <si>
    <t>Alto de Pinheiros</t>
  </si>
  <si>
    <t>Carrao</t>
  </si>
  <si>
    <t>Casa Verde</t>
  </si>
  <si>
    <t>Cidade Ademar</t>
  </si>
  <si>
    <t>Cidade Dutra</t>
  </si>
  <si>
    <t>Cidade Líder</t>
  </si>
  <si>
    <t>Cidade Tiradentes</t>
  </si>
  <si>
    <t>Consolação</t>
  </si>
  <si>
    <t>Cursino</t>
  </si>
  <si>
    <t>Ermelino Matarazzo</t>
  </si>
  <si>
    <t>Freguesia do Ó</t>
  </si>
  <si>
    <t>Anhanguera</t>
  </si>
  <si>
    <t>Grajaú</t>
  </si>
  <si>
    <t>Guaianases</t>
  </si>
  <si>
    <t>Moema</t>
  </si>
  <si>
    <t>Iguatemi</t>
  </si>
  <si>
    <t>Ipiranga</t>
  </si>
  <si>
    <t>Itaim Bibi</t>
  </si>
  <si>
    <t>Itaim Paulista</t>
  </si>
  <si>
    <t>Itaquera</t>
  </si>
  <si>
    <t>Jabaquara</t>
  </si>
  <si>
    <t>Jaçanã</t>
  </si>
  <si>
    <t>Aricanduva</t>
  </si>
  <si>
    <t>Jaguará</t>
  </si>
  <si>
    <t>Jaguaré</t>
  </si>
  <si>
    <t>Jaraguá</t>
  </si>
  <si>
    <t>Jardim Ângela</t>
  </si>
  <si>
    <t>Jardim Helena</t>
  </si>
  <si>
    <t>Jardim Paulista</t>
  </si>
  <si>
    <t>Jardim São Luís</t>
  </si>
  <si>
    <t>José Bonifácio</t>
  </si>
  <si>
    <t>Lapa</t>
  </si>
  <si>
    <t>Liberdade</t>
  </si>
  <si>
    <t>Artur Alvim</t>
  </si>
  <si>
    <t>Limão</t>
  </si>
  <si>
    <t>Mandaqui</t>
  </si>
  <si>
    <t>Marsilac</t>
  </si>
  <si>
    <t>Mooca</t>
  </si>
  <si>
    <t>Morumbi</t>
  </si>
  <si>
    <t>Parelheiros</t>
  </si>
  <si>
    <t>Pari</t>
  </si>
  <si>
    <t>Parque do Carmo</t>
  </si>
  <si>
    <t>Pedreira</t>
  </si>
  <si>
    <t>Penha</t>
  </si>
  <si>
    <t>Barra Funda</t>
  </si>
  <si>
    <t>Perdizes</t>
  </si>
  <si>
    <t>Perus</t>
  </si>
  <si>
    <t>Pinheiros</t>
  </si>
  <si>
    <t>Pirituba</t>
  </si>
  <si>
    <t>Ponte Rasa</t>
  </si>
  <si>
    <t>Raposo Tavares</t>
  </si>
  <si>
    <t>República</t>
  </si>
  <si>
    <t>Rio Pequeno</t>
  </si>
  <si>
    <t>Sacomã</t>
  </si>
  <si>
    <t>Santa Cecília</t>
  </si>
  <si>
    <t>Bela Vista</t>
  </si>
  <si>
    <t>Santana</t>
  </si>
  <si>
    <t>Santo Amaro</t>
  </si>
  <si>
    <t>São Lucas</t>
  </si>
  <si>
    <t>São Mateus</t>
  </si>
  <si>
    <t>São Miguel</t>
  </si>
  <si>
    <t>São Rafael</t>
  </si>
  <si>
    <t>Sapopemba</t>
  </si>
  <si>
    <t>Saúde</t>
  </si>
  <si>
    <t>Sé</t>
  </si>
  <si>
    <t>Socorro</t>
  </si>
  <si>
    <t>Belém</t>
  </si>
  <si>
    <t>Tatuapé</t>
  </si>
  <si>
    <t>Tremembé</t>
  </si>
  <si>
    <t>Tucuruvi</t>
  </si>
  <si>
    <t>Vila Andrade</t>
  </si>
  <si>
    <t>Vila Curuca</t>
  </si>
  <si>
    <t>Vila Formosa</t>
  </si>
  <si>
    <t>Vila Guilherme</t>
  </si>
  <si>
    <t>Vila Jacuí</t>
  </si>
  <si>
    <t>Vila Leopoldina</t>
  </si>
  <si>
    <t>Vila Maria</t>
  </si>
  <si>
    <t>Bom Retiro</t>
  </si>
  <si>
    <t>Vila Mariana</t>
  </si>
  <si>
    <t>Vila Matilde</t>
  </si>
  <si>
    <t>Vila Medeiros</t>
  </si>
  <si>
    <t>Vila Prudente</t>
  </si>
  <si>
    <t>Vila Sônia</t>
  </si>
  <si>
    <t>São Domingos</t>
  </si>
  <si>
    <t>Lajeado</t>
  </si>
  <si>
    <t>Total lotes e área ZEIS</t>
  </si>
  <si>
    <t>Potencial de construção em ZEIS (número de lotes resi hori, resi comerc e terrenos)</t>
  </si>
  <si>
    <t>Número de Lotes ZEIS 3</t>
  </si>
  <si>
    <t>Número de Lotes ZEIS 5</t>
  </si>
  <si>
    <t>Total Lotes ZEIS</t>
  </si>
  <si>
    <t>% ZEIS 3</t>
  </si>
  <si>
    <t>% ZEIS 5</t>
  </si>
  <si>
    <t>Área Lotes ZEIS 3</t>
  </si>
  <si>
    <t>Área Lotes ZEIS 5</t>
  </si>
  <si>
    <t>Total área ZEIS</t>
  </si>
  <si>
    <t>% área ZEIS 3</t>
  </si>
  <si>
    <t>% area ZEIS 5</t>
  </si>
  <si>
    <t>(área ZEIS 3 e 5)/área total lotes</t>
  </si>
  <si>
    <t>% de lotes ZEIS</t>
  </si>
  <si>
    <t>Área de lotes Potenciais</t>
  </si>
  <si>
    <t>% de área ZEIS</t>
  </si>
  <si>
    <t>Potencial de construção em ZEIS 2023 (número de lotes resi hori, resi comerc e terrenos)</t>
  </si>
  <si>
    <t>Área Consumida</t>
  </si>
  <si>
    <t>% do potencial</t>
  </si>
  <si>
    <t>Potencial Consumido</t>
  </si>
  <si>
    <t>BRASILANDIA</t>
  </si>
  <si>
    <t>CACHOEIRINHA</t>
  </si>
  <si>
    <t>CAMBUCI</t>
  </si>
  <si>
    <t>CAMPO BELO</t>
  </si>
  <si>
    <t>CAMPO GRANDE</t>
  </si>
  <si>
    <t>CAMPO LIMPO</t>
  </si>
  <si>
    <t>ALTO DE PINHEIROS</t>
  </si>
  <si>
    <t>CARRAO</t>
  </si>
  <si>
    <t>CASA VERDE</t>
  </si>
  <si>
    <t>CIDADE ADEMAR</t>
  </si>
  <si>
    <t>CIDADE DUTRA</t>
  </si>
  <si>
    <t>CIDADE TIRADENTES</t>
  </si>
  <si>
    <t>CURSINO</t>
  </si>
  <si>
    <t>ERMELINO MATARAZZO</t>
  </si>
  <si>
    <t>ANHANGUERA</t>
  </si>
  <si>
    <t>GUAIANASES</t>
  </si>
  <si>
    <t>MOEMA</t>
  </si>
  <si>
    <t>IGUATEMI</t>
  </si>
  <si>
    <t>IPIRANGA</t>
  </si>
  <si>
    <t>ITAIM BIBI</t>
  </si>
  <si>
    <t>ITAIM PAULISTA</t>
  </si>
  <si>
    <t>ITAQUERA</t>
  </si>
  <si>
    <t>JABAQUARA</t>
  </si>
  <si>
    <t>ARICANDUVA</t>
  </si>
  <si>
    <t>JARDIM HELENA</t>
  </si>
  <si>
    <t>JARDIM PAULISTA</t>
  </si>
  <si>
    <t>LAPA</t>
  </si>
  <si>
    <t>LIBERDADE</t>
  </si>
  <si>
    <t>ARTUR ALVIM</t>
  </si>
  <si>
    <t>MANDAQUI</t>
  </si>
  <si>
    <t>MARSILAC</t>
  </si>
  <si>
    <t>MOOCA</t>
  </si>
  <si>
    <t>MORUMBI</t>
  </si>
  <si>
    <t>PARELHEIROS</t>
  </si>
  <si>
    <t>PARI</t>
  </si>
  <si>
    <t>PARQUE DO CARMO</t>
  </si>
  <si>
    <t>PEDREIRA</t>
  </si>
  <si>
    <t>PENHA</t>
  </si>
  <si>
    <t>BARRA FUNDA</t>
  </si>
  <si>
    <t>PERDIZES</t>
  </si>
  <si>
    <t>PERUS</t>
  </si>
  <si>
    <t>PINHEIROS</t>
  </si>
  <si>
    <t>PIRITUBA</t>
  </si>
  <si>
    <t>PONTE RASA</t>
  </si>
  <si>
    <t>RAPOSO TAVARES</t>
  </si>
  <si>
    <t>RIO PEQUENO</t>
  </si>
  <si>
    <t>BELA VISTA</t>
  </si>
  <si>
    <t>SANTANA</t>
  </si>
  <si>
    <t>SANTO AMARO</t>
  </si>
  <si>
    <t>SAPOPEMBA</t>
  </si>
  <si>
    <t>SOCORRO</t>
  </si>
  <si>
    <t>TUCURUVI</t>
  </si>
  <si>
    <t>VILA ANDRADE</t>
  </si>
  <si>
    <t>VILA CURUCA</t>
  </si>
  <si>
    <t>VILA FORMOSA</t>
  </si>
  <si>
    <t>VILA GUILHERME</t>
  </si>
  <si>
    <t>VILA LEOPOLDINA</t>
  </si>
  <si>
    <t>VILA MARIA</t>
  </si>
  <si>
    <t>BOM RETIRO</t>
  </si>
  <si>
    <t>VILA MARIANA</t>
  </si>
  <si>
    <t>VILA MATILDE</t>
  </si>
  <si>
    <t>VILA MEDEIROS</t>
  </si>
  <si>
    <t>VILA PRUDENTE</t>
  </si>
  <si>
    <t>LAJEADO</t>
  </si>
  <si>
    <t>AGUA RASA</t>
  </si>
  <si>
    <t>BRAS</t>
  </si>
  <si>
    <t>BUTANTA</t>
  </si>
  <si>
    <t>CANGAIBA</t>
  </si>
  <si>
    <t>CAPAO REDONDO</t>
  </si>
  <si>
    <t>CONSOLACAO</t>
  </si>
  <si>
    <t>FREGUESIA DO O</t>
  </si>
  <si>
    <t>GRAJAU</t>
  </si>
  <si>
    <t>JACANA</t>
  </si>
  <si>
    <t>JAGUARA</t>
  </si>
  <si>
    <t>JAGUARE</t>
  </si>
  <si>
    <t>JARAGUA</t>
  </si>
  <si>
    <t>JARDIM ANGELA</t>
  </si>
  <si>
    <t>JARDIM SAO LUIS</t>
  </si>
  <si>
    <t>JOSE BONIFACIO</t>
  </si>
  <si>
    <t>LIMAO</t>
  </si>
  <si>
    <t>REPUBLICA</t>
  </si>
  <si>
    <t>SACOMA</t>
  </si>
  <si>
    <t>SANTA CECILIA</t>
  </si>
  <si>
    <t>SAO LUCAS</t>
  </si>
  <si>
    <t>SAO MATEUS</t>
  </si>
  <si>
    <t>SAO MIGUEL</t>
  </si>
  <si>
    <t>SAO RAFAEL</t>
  </si>
  <si>
    <t>SAUDE</t>
  </si>
  <si>
    <t>SE</t>
  </si>
  <si>
    <t>BELEM</t>
  </si>
  <si>
    <t>TATUAPE</t>
  </si>
  <si>
    <t>TREMEMBE</t>
  </si>
  <si>
    <t>VILA JACUI</t>
  </si>
  <si>
    <t>VILA SONIA</t>
  </si>
  <si>
    <t>SAO DOMINGOS</t>
  </si>
  <si>
    <t>CIDADE LIDER</t>
  </si>
  <si>
    <t>Renda media</t>
  </si>
  <si>
    <t>Area de lotes Potenciais</t>
  </si>
  <si>
    <t>Area Consumida</t>
  </si>
  <si>
    <t>Area ZEIS/Total lotes</t>
  </si>
  <si>
    <t>% de area ZEIS</t>
  </si>
  <si>
    <r>
      <t>Valor/m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Construcao</t>
    </r>
  </si>
  <si>
    <r>
      <t>Valor/m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terreno</t>
    </r>
  </si>
  <si>
    <t>% do potencial consumido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</si>
</sst>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3" fontId="0" fillId="0" borderId="3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4" fontId="0" fillId="0" borderId="0" xfId="0" applyNumberFormat="1"/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1" fillId="0" borderId="3" xfId="0" applyFont="1" applyBorder="1" applyAlignment="1">
      <alignment horizontal="centerContinuous" vertical="top"/>
    </xf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0" fontId="0" fillId="0" borderId="14" xfId="0" applyBorder="1"/>
    <xf numFmtId="4" fontId="0" fillId="0" borderId="14" xfId="0" applyNumberFormat="1" applyBorder="1"/>
    <xf numFmtId="0" fontId="0" fillId="0" borderId="15" xfId="0" applyBorder="1"/>
    <xf numFmtId="0" fontId="2" fillId="0" borderId="1" xfId="0" applyFont="1" applyBorder="1"/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2" fillId="0" borderId="8" xfId="0" applyFont="1" applyBorder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13FB-A57E-41BF-A86C-0A2D01FC81AF}">
  <dimension ref="A1:AZ98"/>
  <sheetViews>
    <sheetView showGridLines="0" tabSelected="1" zoomScale="68" workbookViewId="0">
      <pane xSplit="1" ySplit="2" topLeftCell="V66" activePane="bottomRight" state="frozen"/>
      <selection pane="topRight" activeCell="B1" sqref="B1"/>
      <selection pane="bottomLeft" activeCell="A3" sqref="A3"/>
      <selection pane="bottomRight" activeCell="AY69" sqref="AY69"/>
    </sheetView>
  </sheetViews>
  <sheetFormatPr defaultRowHeight="14.4" x14ac:dyDescent="0.3"/>
  <cols>
    <col min="1" max="1" width="28" bestFit="1" customWidth="1"/>
    <col min="2" max="2" width="28" customWidth="1"/>
    <col min="3" max="3" width="24.21875" customWidth="1"/>
    <col min="4" max="4" width="18.77734375" bestFit="1" customWidth="1"/>
    <col min="5" max="5" width="24.6640625" customWidth="1"/>
    <col min="6" max="6" width="21" customWidth="1"/>
    <col min="7" max="7" width="35.44140625" bestFit="1" customWidth="1"/>
    <col min="8" max="8" width="31.88671875" bestFit="1" customWidth="1"/>
    <col min="9" max="9" width="40" customWidth="1"/>
    <col min="10" max="10" width="34.21875" bestFit="1" customWidth="1"/>
    <col min="11" max="11" width="34.44140625" bestFit="1" customWidth="1"/>
    <col min="12" max="12" width="30.88671875" bestFit="1" customWidth="1"/>
    <col min="13" max="13" width="36.6640625" bestFit="1" customWidth="1"/>
    <col min="14" max="14" width="33.109375" bestFit="1" customWidth="1"/>
    <col min="15" max="15" width="25.6640625" bestFit="1" customWidth="1"/>
    <col min="16" max="16" width="22.109375" bestFit="1" customWidth="1"/>
    <col min="17" max="17" width="29" bestFit="1" customWidth="1"/>
    <col min="18" max="18" width="25.5546875" bestFit="1" customWidth="1"/>
    <col min="19" max="19" width="18" bestFit="1" customWidth="1"/>
    <col min="20" max="20" width="14.88671875" bestFit="1" customWidth="1"/>
    <col min="21" max="21" width="35.44140625" bestFit="1" customWidth="1"/>
    <col min="22" max="22" width="31.88671875" bestFit="1" customWidth="1"/>
    <col min="23" max="23" width="37.77734375" bestFit="1" customWidth="1"/>
    <col min="24" max="24" width="34.21875" bestFit="1" customWidth="1"/>
    <col min="25" max="25" width="34.44140625" bestFit="1" customWidth="1"/>
    <col min="26" max="26" width="30.88671875" bestFit="1" customWidth="1"/>
    <col min="27" max="27" width="36.6640625" bestFit="1" customWidth="1"/>
    <col min="28" max="28" width="33.109375" bestFit="1" customWidth="1"/>
    <col min="29" max="29" width="25.6640625" bestFit="1" customWidth="1"/>
    <col min="30" max="30" width="22.109375" bestFit="1" customWidth="1"/>
    <col min="31" max="31" width="29" bestFit="1" customWidth="1"/>
    <col min="32" max="32" width="25.5546875" bestFit="1" customWidth="1"/>
    <col min="34" max="35" width="21.33203125" bestFit="1" customWidth="1"/>
    <col min="36" max="36" width="14.33203125" bestFit="1" customWidth="1"/>
    <col min="37" max="38" width="7.88671875" bestFit="1" customWidth="1"/>
    <col min="39" max="39" width="2.88671875" customWidth="1"/>
    <col min="40" max="41" width="15.44140625" style="13" bestFit="1" customWidth="1"/>
    <col min="42" max="42" width="13.44140625" style="13" bestFit="1" customWidth="1"/>
    <col min="43" max="44" width="12" style="13" bestFit="1" customWidth="1"/>
    <col min="45" max="45" width="2.77734375" customWidth="1"/>
    <col min="46" max="46" width="29.21875" customWidth="1"/>
    <col min="47" max="47" width="4.44140625" customWidth="1"/>
    <col min="48" max="48" width="27.33203125" style="13" customWidth="1"/>
    <col min="49" max="49" width="15.109375" style="13" customWidth="1"/>
    <col min="50" max="50" width="5.109375" style="13" customWidth="1"/>
    <col min="51" max="51" width="22.109375" style="13" bestFit="1" customWidth="1"/>
    <col min="52" max="52" width="20.33203125" style="13" customWidth="1"/>
  </cols>
  <sheetData>
    <row r="1" spans="1:52" x14ac:dyDescent="0.3">
      <c r="AH1" s="11" t="s">
        <v>128</v>
      </c>
      <c r="AI1" s="12"/>
      <c r="AJ1" s="12"/>
      <c r="AK1" s="12"/>
      <c r="AL1" s="12"/>
      <c r="AT1" s="13"/>
      <c r="AV1" s="12" t="s">
        <v>129</v>
      </c>
      <c r="AW1" s="12"/>
      <c r="AX1" s="12"/>
      <c r="AY1" s="12"/>
      <c r="AZ1" s="12"/>
    </row>
    <row r="2" spans="1:52" s="21" customFormat="1" x14ac:dyDescent="0.3">
      <c r="A2" s="17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H2" s="17" t="s">
        <v>130</v>
      </c>
      <c r="AI2" s="18" t="s">
        <v>131</v>
      </c>
      <c r="AJ2" s="18" t="s">
        <v>132</v>
      </c>
      <c r="AK2" s="18" t="s">
        <v>133</v>
      </c>
      <c r="AL2" s="19" t="s">
        <v>134</v>
      </c>
      <c r="AN2" s="17" t="s">
        <v>135</v>
      </c>
      <c r="AO2" s="18" t="s">
        <v>136</v>
      </c>
      <c r="AP2" s="18" t="s">
        <v>137</v>
      </c>
      <c r="AQ2" s="18" t="s">
        <v>138</v>
      </c>
      <c r="AR2" s="19" t="s">
        <v>139</v>
      </c>
      <c r="AT2" s="1" t="s">
        <v>140</v>
      </c>
      <c r="AV2" s="17" t="s">
        <v>1</v>
      </c>
      <c r="AW2" s="20" t="s">
        <v>141</v>
      </c>
      <c r="AY2" s="22" t="s">
        <v>142</v>
      </c>
      <c r="AZ2" s="20" t="s">
        <v>143</v>
      </c>
    </row>
    <row r="3" spans="1:52" x14ac:dyDescent="0.3">
      <c r="A3" t="s">
        <v>32</v>
      </c>
      <c r="B3" s="4">
        <v>20528</v>
      </c>
      <c r="C3" s="5">
        <v>5156012.8083489547</v>
      </c>
      <c r="D3" s="6">
        <v>5670450</v>
      </c>
      <c r="E3" s="4">
        <v>550</v>
      </c>
      <c r="F3" s="6">
        <v>186731</v>
      </c>
      <c r="G3" s="4">
        <v>11</v>
      </c>
      <c r="H3" s="6">
        <v>17655.000000000011</v>
      </c>
      <c r="I3" s="4">
        <v>423</v>
      </c>
      <c r="J3" s="6">
        <v>102025</v>
      </c>
      <c r="K3" s="4">
        <v>19</v>
      </c>
      <c r="L3" s="6">
        <v>18280</v>
      </c>
      <c r="M3" s="4">
        <v>71</v>
      </c>
      <c r="N3" s="6">
        <v>37161</v>
      </c>
      <c r="O3" s="4">
        <v>26</v>
      </c>
      <c r="P3" s="6">
        <v>11610</v>
      </c>
      <c r="Q3" s="4">
        <v>0</v>
      </c>
      <c r="R3" s="6">
        <v>0</v>
      </c>
      <c r="S3" s="4">
        <v>0</v>
      </c>
      <c r="T3" s="6">
        <v>0</v>
      </c>
      <c r="U3" s="4">
        <v>0</v>
      </c>
      <c r="V3" s="6">
        <v>0</v>
      </c>
      <c r="W3" s="4">
        <v>0</v>
      </c>
      <c r="X3" s="6">
        <v>0</v>
      </c>
      <c r="Y3" s="4">
        <v>0</v>
      </c>
      <c r="Z3" s="6">
        <v>0</v>
      </c>
      <c r="AA3" s="4">
        <v>0</v>
      </c>
      <c r="AB3" s="6">
        <v>0</v>
      </c>
      <c r="AC3" s="4">
        <v>0</v>
      </c>
      <c r="AD3" s="6">
        <v>0</v>
      </c>
      <c r="AE3" s="4">
        <v>0</v>
      </c>
      <c r="AF3" s="6">
        <v>0</v>
      </c>
      <c r="AH3" s="23">
        <f t="shared" ref="AH3:AH34" si="0">E3</f>
        <v>550</v>
      </c>
      <c r="AI3" s="24">
        <f t="shared" ref="AI3:AI34" si="1">S3</f>
        <v>0</v>
      </c>
      <c r="AJ3" s="24">
        <f t="shared" ref="AJ3:AJ34" si="2">AH3+AI3</f>
        <v>550</v>
      </c>
      <c r="AK3" s="25">
        <f>IFERROR(AH3/AJ3,0)</f>
        <v>1</v>
      </c>
      <c r="AL3" s="26">
        <f>IFERROR(AI3/AJ3,0)</f>
        <v>0</v>
      </c>
      <c r="AN3" s="23">
        <f t="shared" ref="AN3:AN34" si="3">F3</f>
        <v>186731</v>
      </c>
      <c r="AO3" s="24">
        <f t="shared" ref="AO3:AO34" si="4">T3</f>
        <v>0</v>
      </c>
      <c r="AP3" s="24">
        <f t="shared" ref="AP3:AP34" si="5">AN3+AO3</f>
        <v>186731</v>
      </c>
      <c r="AQ3" s="25">
        <f t="shared" ref="AQ3:AQ34" si="6">IFERROR(AN3/$AP$3,0)</f>
        <v>1</v>
      </c>
      <c r="AR3" s="26">
        <f t="shared" ref="AR3:AR34" si="7">IFERROR(AO3/$AP$3,0)</f>
        <v>0</v>
      </c>
      <c r="AT3" s="27">
        <f t="shared" ref="AT3:AT34" si="8">AP3/C3</f>
        <v>3.6216162942348182E-2</v>
      </c>
      <c r="AV3" s="23">
        <f>I3+O3+M3+W3+AA3+AC3</f>
        <v>520</v>
      </c>
      <c r="AW3" s="26">
        <f t="shared" ref="AW3:AW34" si="9">IFERROR(AV3/AJ3,0)</f>
        <v>0.94545454545454544</v>
      </c>
      <c r="AY3" s="23">
        <f t="shared" ref="AY3:AY34" si="10">J3+P3+N3+X3+AB3+AD3</f>
        <v>150796</v>
      </c>
      <c r="AZ3" s="26">
        <f t="shared" ref="AZ3:AZ34" si="11">IFERROR(AY3/AP3,0)</f>
        <v>0.80755739539765758</v>
      </c>
    </row>
    <row r="4" spans="1:52" x14ac:dyDescent="0.3">
      <c r="A4" t="s">
        <v>33</v>
      </c>
      <c r="B4" s="4">
        <v>7247</v>
      </c>
      <c r="C4" s="5">
        <v>2676982.6855956172</v>
      </c>
      <c r="D4" s="6">
        <v>4017384</v>
      </c>
      <c r="E4" s="4">
        <v>1690</v>
      </c>
      <c r="F4" s="6">
        <v>776663.00791331753</v>
      </c>
      <c r="G4" s="4">
        <v>105</v>
      </c>
      <c r="H4" s="6">
        <v>111376.31902442851</v>
      </c>
      <c r="I4" s="4">
        <v>722</v>
      </c>
      <c r="J4" s="6">
        <v>68873</v>
      </c>
      <c r="K4" s="4">
        <v>188</v>
      </c>
      <c r="L4" s="6">
        <v>179834.68888888889</v>
      </c>
      <c r="M4" s="4">
        <v>647</v>
      </c>
      <c r="N4" s="6">
        <v>373243</v>
      </c>
      <c r="O4" s="4">
        <v>29</v>
      </c>
      <c r="P4" s="6">
        <v>43658</v>
      </c>
      <c r="Q4" s="4">
        <v>0</v>
      </c>
      <c r="R4" s="6">
        <v>0</v>
      </c>
      <c r="S4" s="4">
        <v>0</v>
      </c>
      <c r="T4" s="6">
        <v>0</v>
      </c>
      <c r="U4" s="4">
        <v>0</v>
      </c>
      <c r="V4" s="6">
        <v>0</v>
      </c>
      <c r="W4" s="4">
        <v>0</v>
      </c>
      <c r="X4" s="6">
        <v>0</v>
      </c>
      <c r="Y4" s="4">
        <v>0</v>
      </c>
      <c r="Z4" s="6">
        <v>0</v>
      </c>
      <c r="AA4" s="4">
        <v>0</v>
      </c>
      <c r="AB4" s="6">
        <v>0</v>
      </c>
      <c r="AC4" s="4">
        <v>0</v>
      </c>
      <c r="AD4" s="6">
        <v>0</v>
      </c>
      <c r="AE4" s="4">
        <v>0</v>
      </c>
      <c r="AF4" s="6">
        <v>0</v>
      </c>
      <c r="AH4" s="4">
        <f t="shared" si="0"/>
        <v>1690</v>
      </c>
      <c r="AI4" s="5">
        <f t="shared" si="1"/>
        <v>0</v>
      </c>
      <c r="AJ4" s="5">
        <f t="shared" si="2"/>
        <v>1690</v>
      </c>
      <c r="AK4" s="28">
        <f t="shared" ref="AK4:AK67" si="12">IFERROR(AH4/AJ4,0)</f>
        <v>1</v>
      </c>
      <c r="AL4" s="29">
        <f t="shared" ref="AL4:AL67" si="13">IFERROR(AI4/AJ4,0)</f>
        <v>0</v>
      </c>
      <c r="AN4" s="4">
        <f t="shared" si="3"/>
        <v>776663.00791331753</v>
      </c>
      <c r="AO4" s="5">
        <f t="shared" si="4"/>
        <v>0</v>
      </c>
      <c r="AP4" s="5">
        <f t="shared" si="5"/>
        <v>776663.00791331753</v>
      </c>
      <c r="AQ4" s="28">
        <f t="shared" si="6"/>
        <v>4.159261225577529</v>
      </c>
      <c r="AR4" s="29">
        <f t="shared" si="7"/>
        <v>0</v>
      </c>
      <c r="AT4" s="30">
        <f t="shared" si="8"/>
        <v>0.29012627242320521</v>
      </c>
      <c r="AV4" s="4">
        <f t="shared" ref="AV4:AV34" si="14">I4+O4+M4+W4+AA4+AC4</f>
        <v>1398</v>
      </c>
      <c r="AW4" s="29">
        <f t="shared" si="9"/>
        <v>0.82721893491124265</v>
      </c>
      <c r="AY4" s="4">
        <f t="shared" si="10"/>
        <v>485774</v>
      </c>
      <c r="AZ4" s="29">
        <f t="shared" si="11"/>
        <v>0.62546303229394529</v>
      </c>
    </row>
    <row r="5" spans="1:52" s="7" customFormat="1" x14ac:dyDescent="0.3">
      <c r="A5" s="7" t="s">
        <v>34</v>
      </c>
      <c r="B5" s="4">
        <v>27443</v>
      </c>
      <c r="C5" s="5">
        <v>7489596.6958525358</v>
      </c>
      <c r="D5" s="6">
        <v>3534083</v>
      </c>
      <c r="E5" s="4">
        <v>0</v>
      </c>
      <c r="F5" s="6">
        <v>0</v>
      </c>
      <c r="G5" s="4">
        <v>0</v>
      </c>
      <c r="H5" s="6">
        <v>0</v>
      </c>
      <c r="I5" s="4">
        <v>0</v>
      </c>
      <c r="J5" s="6">
        <v>0</v>
      </c>
      <c r="K5" s="4">
        <v>0</v>
      </c>
      <c r="L5" s="6">
        <v>0</v>
      </c>
      <c r="M5" s="4">
        <v>0</v>
      </c>
      <c r="N5" s="6">
        <v>0</v>
      </c>
      <c r="O5" s="4">
        <v>0</v>
      </c>
      <c r="P5" s="6">
        <v>0</v>
      </c>
      <c r="Q5" s="4">
        <v>0</v>
      </c>
      <c r="R5" s="6">
        <v>0</v>
      </c>
      <c r="S5" s="4">
        <v>189</v>
      </c>
      <c r="T5" s="6">
        <v>230742</v>
      </c>
      <c r="U5" s="4">
        <v>0</v>
      </c>
      <c r="V5" s="6">
        <v>0</v>
      </c>
      <c r="W5" s="4">
        <v>23</v>
      </c>
      <c r="X5" s="6">
        <v>4317</v>
      </c>
      <c r="Y5" s="4">
        <v>0</v>
      </c>
      <c r="Z5" s="6">
        <v>0</v>
      </c>
      <c r="AA5" s="4">
        <v>5</v>
      </c>
      <c r="AB5" s="6">
        <v>10490</v>
      </c>
      <c r="AC5" s="4">
        <v>161</v>
      </c>
      <c r="AD5" s="6">
        <v>215935</v>
      </c>
      <c r="AE5" s="4">
        <v>0</v>
      </c>
      <c r="AF5" s="6">
        <v>0</v>
      </c>
      <c r="AH5" s="4">
        <f t="shared" si="0"/>
        <v>0</v>
      </c>
      <c r="AI5" s="5">
        <f t="shared" si="1"/>
        <v>189</v>
      </c>
      <c r="AJ5" s="5">
        <f t="shared" si="2"/>
        <v>189</v>
      </c>
      <c r="AK5" s="28">
        <f t="shared" si="12"/>
        <v>0</v>
      </c>
      <c r="AL5" s="29">
        <f t="shared" si="13"/>
        <v>1</v>
      </c>
      <c r="AM5"/>
      <c r="AN5" s="4">
        <f t="shared" si="3"/>
        <v>0</v>
      </c>
      <c r="AO5" s="5">
        <f t="shared" si="4"/>
        <v>230742</v>
      </c>
      <c r="AP5" s="5">
        <f t="shared" si="5"/>
        <v>230742</v>
      </c>
      <c r="AQ5" s="28">
        <f t="shared" si="6"/>
        <v>0</v>
      </c>
      <c r="AR5" s="29">
        <f t="shared" si="7"/>
        <v>1.2356919847266925</v>
      </c>
      <c r="AS5"/>
      <c r="AT5" s="30">
        <f t="shared" si="8"/>
        <v>3.0808334463159608E-2</v>
      </c>
      <c r="AU5"/>
      <c r="AV5" s="4">
        <f t="shared" si="14"/>
        <v>189</v>
      </c>
      <c r="AW5" s="29">
        <f t="shared" si="9"/>
        <v>1</v>
      </c>
      <c r="AX5" s="13"/>
      <c r="AY5" s="4">
        <f t="shared" si="10"/>
        <v>230742</v>
      </c>
      <c r="AZ5" s="29">
        <f t="shared" si="11"/>
        <v>1</v>
      </c>
    </row>
    <row r="6" spans="1:52" x14ac:dyDescent="0.3">
      <c r="A6" t="s">
        <v>35</v>
      </c>
      <c r="B6" s="4">
        <v>12854</v>
      </c>
      <c r="C6" s="5">
        <v>10347073.02342326</v>
      </c>
      <c r="D6" s="6">
        <v>4970426</v>
      </c>
      <c r="E6" s="4">
        <v>13</v>
      </c>
      <c r="F6" s="6">
        <v>23597</v>
      </c>
      <c r="G6" s="4">
        <v>1</v>
      </c>
      <c r="H6" s="6">
        <v>6342.0000000000045</v>
      </c>
      <c r="I6" s="4">
        <v>3</v>
      </c>
      <c r="J6" s="6">
        <v>678</v>
      </c>
      <c r="K6" s="4">
        <v>0</v>
      </c>
      <c r="L6" s="6">
        <v>0</v>
      </c>
      <c r="M6" s="4">
        <v>8</v>
      </c>
      <c r="N6" s="6">
        <v>12627</v>
      </c>
      <c r="O6" s="4">
        <v>1</v>
      </c>
      <c r="P6" s="6">
        <v>3950</v>
      </c>
      <c r="Q6" s="4">
        <v>0</v>
      </c>
      <c r="R6" s="6">
        <v>0</v>
      </c>
      <c r="S6" s="4">
        <v>2</v>
      </c>
      <c r="T6" s="6">
        <v>30438</v>
      </c>
      <c r="U6" s="4">
        <v>0</v>
      </c>
      <c r="V6" s="6">
        <v>0</v>
      </c>
      <c r="W6" s="4">
        <v>2</v>
      </c>
      <c r="X6" s="6">
        <v>30438</v>
      </c>
      <c r="Y6" s="4">
        <v>0</v>
      </c>
      <c r="Z6" s="6">
        <v>0</v>
      </c>
      <c r="AA6" s="4">
        <v>0</v>
      </c>
      <c r="AB6" s="6">
        <v>0</v>
      </c>
      <c r="AC6" s="4">
        <v>0</v>
      </c>
      <c r="AD6" s="6">
        <v>0</v>
      </c>
      <c r="AE6" s="4">
        <v>0</v>
      </c>
      <c r="AF6" s="6">
        <v>0</v>
      </c>
      <c r="AH6" s="4">
        <f t="shared" si="0"/>
        <v>13</v>
      </c>
      <c r="AI6" s="5">
        <f t="shared" si="1"/>
        <v>2</v>
      </c>
      <c r="AJ6" s="5">
        <f t="shared" si="2"/>
        <v>15</v>
      </c>
      <c r="AK6" s="28">
        <f t="shared" si="12"/>
        <v>0.8666666666666667</v>
      </c>
      <c r="AL6" s="29">
        <f t="shared" si="13"/>
        <v>0.13333333333333333</v>
      </c>
      <c r="AN6" s="4">
        <f t="shared" si="3"/>
        <v>23597</v>
      </c>
      <c r="AO6" s="5">
        <f t="shared" si="4"/>
        <v>30438</v>
      </c>
      <c r="AP6" s="5">
        <f t="shared" si="5"/>
        <v>54035</v>
      </c>
      <c r="AQ6" s="28">
        <f t="shared" si="6"/>
        <v>0.12636894784476063</v>
      </c>
      <c r="AR6" s="29">
        <f t="shared" si="7"/>
        <v>0.16300453593672182</v>
      </c>
      <c r="AT6" s="30">
        <f t="shared" si="8"/>
        <v>5.2222497973753428E-3</v>
      </c>
      <c r="AV6" s="4">
        <f t="shared" si="14"/>
        <v>14</v>
      </c>
      <c r="AW6" s="29">
        <f t="shared" si="9"/>
        <v>0.93333333333333335</v>
      </c>
      <c r="AY6" s="4">
        <f t="shared" si="10"/>
        <v>47693</v>
      </c>
      <c r="AZ6" s="29">
        <f t="shared" si="11"/>
        <v>0.88263162764874614</v>
      </c>
    </row>
    <row r="7" spans="1:52" x14ac:dyDescent="0.3">
      <c r="A7" t="s">
        <v>36</v>
      </c>
      <c r="B7" s="4">
        <v>16914</v>
      </c>
      <c r="C7" s="5">
        <v>5556834.3987956559</v>
      </c>
      <c r="D7" s="6">
        <v>3126511</v>
      </c>
      <c r="E7" s="4">
        <v>3</v>
      </c>
      <c r="F7" s="6">
        <v>26192</v>
      </c>
      <c r="G7" s="4">
        <v>0</v>
      </c>
      <c r="H7" s="6">
        <v>0</v>
      </c>
      <c r="I7" s="4">
        <v>0</v>
      </c>
      <c r="J7" s="6">
        <v>0</v>
      </c>
      <c r="K7" s="4">
        <v>0</v>
      </c>
      <c r="L7" s="6">
        <v>0</v>
      </c>
      <c r="M7" s="4">
        <v>3</v>
      </c>
      <c r="N7" s="6">
        <v>26192</v>
      </c>
      <c r="O7" s="4">
        <v>0</v>
      </c>
      <c r="P7" s="6">
        <v>0</v>
      </c>
      <c r="Q7" s="4">
        <v>0</v>
      </c>
      <c r="R7" s="6">
        <v>0</v>
      </c>
      <c r="S7" s="4">
        <v>85</v>
      </c>
      <c r="T7" s="6">
        <v>144785</v>
      </c>
      <c r="U7" s="4">
        <v>3</v>
      </c>
      <c r="V7" s="6">
        <v>56344.999999999993</v>
      </c>
      <c r="W7" s="4">
        <v>67</v>
      </c>
      <c r="X7" s="6">
        <v>21016</v>
      </c>
      <c r="Y7" s="4">
        <v>2</v>
      </c>
      <c r="Z7" s="6">
        <v>480</v>
      </c>
      <c r="AA7" s="4">
        <v>3</v>
      </c>
      <c r="AB7" s="6">
        <v>3399</v>
      </c>
      <c r="AC7" s="4">
        <v>10</v>
      </c>
      <c r="AD7" s="6">
        <v>63545</v>
      </c>
      <c r="AE7" s="4">
        <v>0</v>
      </c>
      <c r="AF7" s="6">
        <v>0</v>
      </c>
      <c r="AH7" s="4">
        <f t="shared" si="0"/>
        <v>3</v>
      </c>
      <c r="AI7" s="5">
        <f t="shared" si="1"/>
        <v>85</v>
      </c>
      <c r="AJ7" s="5">
        <f t="shared" si="2"/>
        <v>88</v>
      </c>
      <c r="AK7" s="28">
        <f t="shared" si="12"/>
        <v>3.4090909090909088E-2</v>
      </c>
      <c r="AL7" s="29">
        <f t="shared" si="13"/>
        <v>0.96590909090909094</v>
      </c>
      <c r="AN7" s="4">
        <f t="shared" si="3"/>
        <v>26192</v>
      </c>
      <c r="AO7" s="5">
        <f t="shared" si="4"/>
        <v>144785</v>
      </c>
      <c r="AP7" s="5">
        <f t="shared" si="5"/>
        <v>170977</v>
      </c>
      <c r="AQ7" s="28">
        <f t="shared" si="6"/>
        <v>0.14026594405856552</v>
      </c>
      <c r="AR7" s="29">
        <f t="shared" si="7"/>
        <v>0.7753667039752371</v>
      </c>
      <c r="AT7" s="30">
        <f t="shared" si="8"/>
        <v>3.076877728029041E-2</v>
      </c>
      <c r="AV7" s="4">
        <f t="shared" si="14"/>
        <v>83</v>
      </c>
      <c r="AW7" s="29">
        <f t="shared" si="9"/>
        <v>0.94318181818181823</v>
      </c>
      <c r="AY7" s="4">
        <f t="shared" si="10"/>
        <v>114152</v>
      </c>
      <c r="AZ7" s="29">
        <f t="shared" si="11"/>
        <v>0.66764535580809115</v>
      </c>
    </row>
    <row r="8" spans="1:52" x14ac:dyDescent="0.3">
      <c r="A8" t="s">
        <v>37</v>
      </c>
      <c r="B8" s="4">
        <v>7030</v>
      </c>
      <c r="C8" s="5">
        <v>3200667.2372229388</v>
      </c>
      <c r="D8" s="6">
        <v>3485257</v>
      </c>
      <c r="E8" s="4">
        <v>600</v>
      </c>
      <c r="F8" s="6">
        <v>806580.91176470579</v>
      </c>
      <c r="G8" s="4">
        <v>41</v>
      </c>
      <c r="H8" s="6">
        <v>58170.999999999927</v>
      </c>
      <c r="I8" s="4">
        <v>287</v>
      </c>
      <c r="J8" s="6">
        <v>35680.911764705881</v>
      </c>
      <c r="K8" s="4">
        <v>56</v>
      </c>
      <c r="L8" s="6">
        <v>79967</v>
      </c>
      <c r="M8" s="4">
        <v>163</v>
      </c>
      <c r="N8" s="6">
        <v>485174</v>
      </c>
      <c r="O8" s="4">
        <v>54</v>
      </c>
      <c r="P8" s="6">
        <v>147738</v>
      </c>
      <c r="Q8" s="4">
        <v>0</v>
      </c>
      <c r="R8" s="6">
        <v>0</v>
      </c>
      <c r="S8" s="4">
        <v>615</v>
      </c>
      <c r="T8" s="6">
        <v>353668.20033260097</v>
      </c>
      <c r="U8" s="4">
        <v>31</v>
      </c>
      <c r="V8" s="6">
        <v>12524.205202730849</v>
      </c>
      <c r="W8" s="4">
        <v>302</v>
      </c>
      <c r="X8" s="6">
        <v>41406</v>
      </c>
      <c r="Y8" s="4">
        <v>71</v>
      </c>
      <c r="Z8" s="6">
        <v>81286</v>
      </c>
      <c r="AA8" s="4">
        <v>169</v>
      </c>
      <c r="AB8" s="6">
        <v>177993.99512987011</v>
      </c>
      <c r="AC8" s="4">
        <v>42</v>
      </c>
      <c r="AD8" s="6">
        <v>40458</v>
      </c>
      <c r="AE8" s="4">
        <v>0</v>
      </c>
      <c r="AF8" s="6">
        <v>0</v>
      </c>
      <c r="AH8" s="4">
        <f t="shared" si="0"/>
        <v>600</v>
      </c>
      <c r="AI8" s="5">
        <f t="shared" si="1"/>
        <v>615</v>
      </c>
      <c r="AJ8" s="5">
        <f t="shared" si="2"/>
        <v>1215</v>
      </c>
      <c r="AK8" s="28">
        <f t="shared" si="12"/>
        <v>0.49382716049382713</v>
      </c>
      <c r="AL8" s="29">
        <f t="shared" si="13"/>
        <v>0.50617283950617287</v>
      </c>
      <c r="AN8" s="4">
        <f t="shared" si="3"/>
        <v>806580.91176470579</v>
      </c>
      <c r="AO8" s="5">
        <f t="shared" si="4"/>
        <v>353668.20033260097</v>
      </c>
      <c r="AP8" s="5">
        <f t="shared" si="5"/>
        <v>1160249.1120973066</v>
      </c>
      <c r="AQ8" s="28">
        <f t="shared" si="6"/>
        <v>4.319480492069907</v>
      </c>
      <c r="AR8" s="29">
        <f t="shared" si="7"/>
        <v>1.8939983202178587</v>
      </c>
      <c r="AT8" s="30">
        <f t="shared" si="8"/>
        <v>0.36250226159217902</v>
      </c>
      <c r="AV8" s="4">
        <f t="shared" si="14"/>
        <v>1017</v>
      </c>
      <c r="AW8" s="29">
        <f t="shared" si="9"/>
        <v>0.83703703703703702</v>
      </c>
      <c r="AY8" s="4">
        <f t="shared" si="10"/>
        <v>928450.90689457604</v>
      </c>
      <c r="AZ8" s="29">
        <f t="shared" si="11"/>
        <v>0.8002168648216208</v>
      </c>
    </row>
    <row r="9" spans="1:52" x14ac:dyDescent="0.3">
      <c r="A9" t="s">
        <v>38</v>
      </c>
      <c r="B9" s="4">
        <v>14314</v>
      </c>
      <c r="C9" s="5">
        <v>6272918.1403806182</v>
      </c>
      <c r="D9" s="6">
        <v>7066033</v>
      </c>
      <c r="E9" s="4">
        <v>46</v>
      </c>
      <c r="F9" s="6">
        <v>65294</v>
      </c>
      <c r="G9" s="4">
        <v>0</v>
      </c>
      <c r="H9" s="6">
        <v>0</v>
      </c>
      <c r="I9" s="4">
        <v>14</v>
      </c>
      <c r="J9" s="6">
        <v>3991</v>
      </c>
      <c r="K9" s="4">
        <v>0</v>
      </c>
      <c r="L9" s="6">
        <v>0</v>
      </c>
      <c r="M9" s="4">
        <v>2</v>
      </c>
      <c r="N9" s="6">
        <v>2051</v>
      </c>
      <c r="O9" s="4">
        <v>30</v>
      </c>
      <c r="P9" s="6">
        <v>59252</v>
      </c>
      <c r="Q9" s="4">
        <v>0</v>
      </c>
      <c r="R9" s="6">
        <v>0</v>
      </c>
      <c r="S9" s="4">
        <v>5</v>
      </c>
      <c r="T9" s="6">
        <v>10140</v>
      </c>
      <c r="U9" s="4">
        <v>0</v>
      </c>
      <c r="V9" s="6">
        <v>0</v>
      </c>
      <c r="W9" s="4">
        <v>2</v>
      </c>
      <c r="X9" s="6">
        <v>5526</v>
      </c>
      <c r="Y9" s="4">
        <v>0</v>
      </c>
      <c r="Z9" s="6">
        <v>0</v>
      </c>
      <c r="AA9" s="4">
        <v>1</v>
      </c>
      <c r="AB9" s="6">
        <v>1069</v>
      </c>
      <c r="AC9" s="4">
        <v>2</v>
      </c>
      <c r="AD9" s="6">
        <v>3545</v>
      </c>
      <c r="AE9" s="4">
        <v>0</v>
      </c>
      <c r="AF9" s="6">
        <v>0</v>
      </c>
      <c r="AH9" s="4">
        <f t="shared" si="0"/>
        <v>46</v>
      </c>
      <c r="AI9" s="5">
        <f t="shared" si="1"/>
        <v>5</v>
      </c>
      <c r="AJ9" s="5">
        <f t="shared" si="2"/>
        <v>51</v>
      </c>
      <c r="AK9" s="28">
        <f t="shared" si="12"/>
        <v>0.90196078431372551</v>
      </c>
      <c r="AL9" s="29">
        <f t="shared" si="13"/>
        <v>9.8039215686274508E-2</v>
      </c>
      <c r="AN9" s="4">
        <f t="shared" si="3"/>
        <v>65294</v>
      </c>
      <c r="AO9" s="5">
        <f t="shared" si="4"/>
        <v>10140</v>
      </c>
      <c r="AP9" s="5">
        <f t="shared" si="5"/>
        <v>75434</v>
      </c>
      <c r="AQ9" s="28">
        <f t="shared" si="6"/>
        <v>0.34966877486866133</v>
      </c>
      <c r="AR9" s="29">
        <f t="shared" si="7"/>
        <v>5.4302713529087297E-2</v>
      </c>
      <c r="AT9" s="30">
        <f t="shared" si="8"/>
        <v>1.2025344235629214E-2</v>
      </c>
      <c r="AV9" s="4">
        <f t="shared" si="14"/>
        <v>51</v>
      </c>
      <c r="AW9" s="29">
        <f t="shared" si="9"/>
        <v>1</v>
      </c>
      <c r="AY9" s="4">
        <f t="shared" si="10"/>
        <v>75434</v>
      </c>
      <c r="AZ9" s="29">
        <f t="shared" si="11"/>
        <v>1</v>
      </c>
    </row>
    <row r="10" spans="1:52" x14ac:dyDescent="0.3">
      <c r="A10" t="s">
        <v>39</v>
      </c>
      <c r="B10" s="4">
        <v>16200</v>
      </c>
      <c r="C10" s="5">
        <v>9696177.2207126953</v>
      </c>
      <c r="D10" s="6">
        <v>7898719</v>
      </c>
      <c r="E10" s="4">
        <v>0</v>
      </c>
      <c r="F10" s="6">
        <v>0</v>
      </c>
      <c r="G10" s="4">
        <v>0</v>
      </c>
      <c r="H10" s="6">
        <v>0</v>
      </c>
      <c r="I10" s="4">
        <v>0</v>
      </c>
      <c r="J10" s="6">
        <v>0</v>
      </c>
      <c r="K10" s="4">
        <v>0</v>
      </c>
      <c r="L10" s="6">
        <v>0</v>
      </c>
      <c r="M10" s="4">
        <v>0</v>
      </c>
      <c r="N10" s="6">
        <v>0</v>
      </c>
      <c r="O10" s="4">
        <v>0</v>
      </c>
      <c r="P10" s="6">
        <v>0</v>
      </c>
      <c r="Q10" s="4">
        <v>0</v>
      </c>
      <c r="R10" s="6">
        <v>0</v>
      </c>
      <c r="S10" s="4">
        <v>22</v>
      </c>
      <c r="T10" s="6">
        <v>65164.999999999964</v>
      </c>
      <c r="U10" s="4">
        <v>1</v>
      </c>
      <c r="V10" s="6">
        <v>13933.99999999996</v>
      </c>
      <c r="W10" s="4">
        <v>14</v>
      </c>
      <c r="X10" s="6">
        <v>48961</v>
      </c>
      <c r="Y10" s="4">
        <v>0</v>
      </c>
      <c r="Z10" s="6">
        <v>0</v>
      </c>
      <c r="AA10" s="4">
        <v>6</v>
      </c>
      <c r="AB10" s="6">
        <v>1826</v>
      </c>
      <c r="AC10" s="4">
        <v>1</v>
      </c>
      <c r="AD10" s="6">
        <v>444</v>
      </c>
      <c r="AE10" s="4">
        <v>0</v>
      </c>
      <c r="AF10" s="6">
        <v>0</v>
      </c>
      <c r="AH10" s="4">
        <f t="shared" si="0"/>
        <v>0</v>
      </c>
      <c r="AI10" s="5">
        <f t="shared" si="1"/>
        <v>22</v>
      </c>
      <c r="AJ10" s="5">
        <f t="shared" si="2"/>
        <v>22</v>
      </c>
      <c r="AK10" s="28">
        <f t="shared" si="12"/>
        <v>0</v>
      </c>
      <c r="AL10" s="29">
        <f t="shared" si="13"/>
        <v>1</v>
      </c>
      <c r="AN10" s="4">
        <f t="shared" si="3"/>
        <v>0</v>
      </c>
      <c r="AO10" s="5">
        <f t="shared" si="4"/>
        <v>65164.999999999964</v>
      </c>
      <c r="AP10" s="5">
        <f t="shared" si="5"/>
        <v>65164.999999999964</v>
      </c>
      <c r="AQ10" s="28">
        <f t="shared" si="6"/>
        <v>0</v>
      </c>
      <c r="AR10" s="29">
        <f t="shared" si="7"/>
        <v>0.34897794153086509</v>
      </c>
      <c r="AT10" s="30">
        <f t="shared" si="8"/>
        <v>6.7206898674249029E-3</v>
      </c>
      <c r="AV10" s="4">
        <f t="shared" si="14"/>
        <v>21</v>
      </c>
      <c r="AW10" s="29">
        <f t="shared" si="9"/>
        <v>0.95454545454545459</v>
      </c>
      <c r="AY10" s="4">
        <f t="shared" si="10"/>
        <v>51231</v>
      </c>
      <c r="AZ10" s="29">
        <f t="shared" si="11"/>
        <v>0.7861735594260727</v>
      </c>
    </row>
    <row r="11" spans="1:52" x14ac:dyDescent="0.3">
      <c r="A11" t="s">
        <v>40</v>
      </c>
      <c r="B11" s="4">
        <v>24789</v>
      </c>
      <c r="C11" s="5">
        <v>8388192.3423197167</v>
      </c>
      <c r="D11" s="6">
        <v>4656865</v>
      </c>
      <c r="E11" s="4">
        <v>0</v>
      </c>
      <c r="F11" s="6">
        <v>0</v>
      </c>
      <c r="G11" s="4">
        <v>0</v>
      </c>
      <c r="H11" s="6">
        <v>0</v>
      </c>
      <c r="I11" s="4">
        <v>0</v>
      </c>
      <c r="J11" s="6">
        <v>0</v>
      </c>
      <c r="K11" s="4">
        <v>0</v>
      </c>
      <c r="L11" s="6">
        <v>0</v>
      </c>
      <c r="M11" s="4">
        <v>0</v>
      </c>
      <c r="N11" s="6">
        <v>0</v>
      </c>
      <c r="O11" s="4">
        <v>0</v>
      </c>
      <c r="P11" s="6">
        <v>0</v>
      </c>
      <c r="Q11" s="4">
        <v>0</v>
      </c>
      <c r="R11" s="6">
        <v>0</v>
      </c>
      <c r="S11" s="4">
        <v>11</v>
      </c>
      <c r="T11" s="6">
        <v>298461.00000000012</v>
      </c>
      <c r="U11" s="4">
        <v>2</v>
      </c>
      <c r="V11" s="6">
        <v>28561.000000000109</v>
      </c>
      <c r="W11" s="4">
        <v>3</v>
      </c>
      <c r="X11" s="6">
        <v>34600.999999999993</v>
      </c>
      <c r="Y11" s="4">
        <v>1</v>
      </c>
      <c r="Z11" s="6">
        <v>2663</v>
      </c>
      <c r="AA11" s="4">
        <v>1</v>
      </c>
      <c r="AB11" s="6">
        <v>118835</v>
      </c>
      <c r="AC11" s="4">
        <v>4</v>
      </c>
      <c r="AD11" s="6">
        <v>113801</v>
      </c>
      <c r="AE11" s="4">
        <v>0</v>
      </c>
      <c r="AF11" s="6">
        <v>0</v>
      </c>
      <c r="AH11" s="4">
        <f t="shared" si="0"/>
        <v>0</v>
      </c>
      <c r="AI11" s="5">
        <f t="shared" si="1"/>
        <v>11</v>
      </c>
      <c r="AJ11" s="5">
        <f t="shared" si="2"/>
        <v>11</v>
      </c>
      <c r="AK11" s="28">
        <f t="shared" si="12"/>
        <v>0</v>
      </c>
      <c r="AL11" s="29">
        <f t="shared" si="13"/>
        <v>1</v>
      </c>
      <c r="AN11" s="4">
        <f t="shared" si="3"/>
        <v>0</v>
      </c>
      <c r="AO11" s="5">
        <f t="shared" si="4"/>
        <v>298461.00000000012</v>
      </c>
      <c r="AP11" s="5">
        <f t="shared" si="5"/>
        <v>298461.00000000012</v>
      </c>
      <c r="AQ11" s="28">
        <f t="shared" si="6"/>
        <v>0</v>
      </c>
      <c r="AR11" s="29">
        <f t="shared" si="7"/>
        <v>1.5983473552864822</v>
      </c>
      <c r="AT11" s="30">
        <f t="shared" si="8"/>
        <v>3.5581086820603604E-2</v>
      </c>
      <c r="AV11" s="4">
        <f t="shared" si="14"/>
        <v>8</v>
      </c>
      <c r="AW11" s="29">
        <f t="shared" si="9"/>
        <v>0.72727272727272729</v>
      </c>
      <c r="AY11" s="4">
        <f t="shared" si="10"/>
        <v>267237</v>
      </c>
      <c r="AZ11" s="29">
        <f t="shared" si="11"/>
        <v>0.89538331641319935</v>
      </c>
    </row>
    <row r="12" spans="1:52" x14ac:dyDescent="0.3">
      <c r="A12" t="s">
        <v>41</v>
      </c>
      <c r="B12" s="4">
        <v>21250</v>
      </c>
      <c r="C12" s="5">
        <v>5809556.5011420418</v>
      </c>
      <c r="D12" s="6">
        <v>3664755</v>
      </c>
      <c r="E12" s="4">
        <v>1309</v>
      </c>
      <c r="F12" s="6">
        <v>317181</v>
      </c>
      <c r="G12" s="4">
        <v>2</v>
      </c>
      <c r="H12" s="6">
        <v>2133.0000000000018</v>
      </c>
      <c r="I12" s="4">
        <v>1139</v>
      </c>
      <c r="J12" s="6">
        <v>244249</v>
      </c>
      <c r="K12" s="4">
        <v>8</v>
      </c>
      <c r="L12" s="6">
        <v>5265</v>
      </c>
      <c r="M12" s="4">
        <v>106</v>
      </c>
      <c r="N12" s="6">
        <v>49031</v>
      </c>
      <c r="O12" s="4">
        <v>53</v>
      </c>
      <c r="P12" s="6">
        <v>16303</v>
      </c>
      <c r="Q12" s="4">
        <v>1</v>
      </c>
      <c r="R12" s="6">
        <v>200</v>
      </c>
      <c r="S12" s="4">
        <v>984</v>
      </c>
      <c r="T12" s="6">
        <v>240369</v>
      </c>
      <c r="U12" s="4">
        <v>2</v>
      </c>
      <c r="V12" s="6">
        <v>5500.0000000000073</v>
      </c>
      <c r="W12" s="4">
        <v>811</v>
      </c>
      <c r="X12" s="6">
        <v>161653</v>
      </c>
      <c r="Y12" s="4">
        <v>9</v>
      </c>
      <c r="Z12" s="6">
        <v>3069</v>
      </c>
      <c r="AA12" s="4">
        <v>69</v>
      </c>
      <c r="AB12" s="6">
        <v>35772</v>
      </c>
      <c r="AC12" s="4">
        <v>93</v>
      </c>
      <c r="AD12" s="6">
        <v>34375</v>
      </c>
      <c r="AE12" s="4">
        <v>0</v>
      </c>
      <c r="AF12" s="6">
        <v>0</v>
      </c>
      <c r="AH12" s="4">
        <f t="shared" si="0"/>
        <v>1309</v>
      </c>
      <c r="AI12" s="5">
        <f t="shared" si="1"/>
        <v>984</v>
      </c>
      <c r="AJ12" s="5">
        <f t="shared" si="2"/>
        <v>2293</v>
      </c>
      <c r="AK12" s="28">
        <f t="shared" si="12"/>
        <v>0.57086785870039247</v>
      </c>
      <c r="AL12" s="29">
        <f t="shared" si="13"/>
        <v>0.42913214129960753</v>
      </c>
      <c r="AN12" s="4">
        <f t="shared" si="3"/>
        <v>317181</v>
      </c>
      <c r="AO12" s="5">
        <f t="shared" si="4"/>
        <v>240369</v>
      </c>
      <c r="AP12" s="5">
        <f t="shared" si="5"/>
        <v>557550</v>
      </c>
      <c r="AQ12" s="28">
        <f t="shared" si="6"/>
        <v>1.6985985187247967</v>
      </c>
      <c r="AR12" s="29">
        <f t="shared" si="7"/>
        <v>1.2872474307961721</v>
      </c>
      <c r="AT12" s="30">
        <f t="shared" si="8"/>
        <v>9.5971181258052471E-2</v>
      </c>
      <c r="AV12" s="4">
        <f t="shared" si="14"/>
        <v>2271</v>
      </c>
      <c r="AW12" s="29">
        <f t="shared" si="9"/>
        <v>0.99040558220671604</v>
      </c>
      <c r="AY12" s="4">
        <f t="shared" si="10"/>
        <v>541383</v>
      </c>
      <c r="AZ12" s="29">
        <f t="shared" si="11"/>
        <v>0.97100349744417536</v>
      </c>
    </row>
    <row r="13" spans="1:52" x14ac:dyDescent="0.3">
      <c r="A13" t="s">
        <v>42</v>
      </c>
      <c r="B13" s="4">
        <v>28496</v>
      </c>
      <c r="C13" s="5">
        <v>9239719.4956521727</v>
      </c>
      <c r="D13" s="6">
        <v>4213706</v>
      </c>
      <c r="E13" s="4">
        <v>0</v>
      </c>
      <c r="F13" s="6">
        <v>0</v>
      </c>
      <c r="G13" s="4">
        <v>0</v>
      </c>
      <c r="H13" s="6">
        <v>0</v>
      </c>
      <c r="I13" s="4">
        <v>0</v>
      </c>
      <c r="J13" s="6">
        <v>0</v>
      </c>
      <c r="K13" s="4">
        <v>0</v>
      </c>
      <c r="L13" s="6">
        <v>0</v>
      </c>
      <c r="M13" s="4">
        <v>0</v>
      </c>
      <c r="N13" s="6">
        <v>0</v>
      </c>
      <c r="O13" s="4">
        <v>0</v>
      </c>
      <c r="P13" s="6">
        <v>0</v>
      </c>
      <c r="Q13" s="4">
        <v>0</v>
      </c>
      <c r="R13" s="6">
        <v>0</v>
      </c>
      <c r="S13" s="4">
        <v>15</v>
      </c>
      <c r="T13" s="6">
        <v>56018.000000000022</v>
      </c>
      <c r="U13" s="4">
        <v>1</v>
      </c>
      <c r="V13" s="6">
        <v>7425.0000000000209</v>
      </c>
      <c r="W13" s="4">
        <v>8</v>
      </c>
      <c r="X13" s="6">
        <v>27162</v>
      </c>
      <c r="Y13" s="4">
        <v>0</v>
      </c>
      <c r="Z13" s="6">
        <v>0</v>
      </c>
      <c r="AA13" s="4">
        <v>2</v>
      </c>
      <c r="AB13" s="6">
        <v>13800</v>
      </c>
      <c r="AC13" s="4">
        <v>4</v>
      </c>
      <c r="AD13" s="6">
        <v>7631</v>
      </c>
      <c r="AE13" s="4">
        <v>0</v>
      </c>
      <c r="AF13" s="6">
        <v>0</v>
      </c>
      <c r="AH13" s="4">
        <f t="shared" si="0"/>
        <v>0</v>
      </c>
      <c r="AI13" s="5">
        <f t="shared" si="1"/>
        <v>15</v>
      </c>
      <c r="AJ13" s="5">
        <f t="shared" si="2"/>
        <v>15</v>
      </c>
      <c r="AK13" s="28">
        <f t="shared" si="12"/>
        <v>0</v>
      </c>
      <c r="AL13" s="29">
        <f t="shared" si="13"/>
        <v>1</v>
      </c>
      <c r="AN13" s="4">
        <f t="shared" si="3"/>
        <v>0</v>
      </c>
      <c r="AO13" s="5">
        <f t="shared" si="4"/>
        <v>56018.000000000022</v>
      </c>
      <c r="AP13" s="5">
        <f t="shared" si="5"/>
        <v>56018.000000000022</v>
      </c>
      <c r="AQ13" s="28">
        <f t="shared" si="6"/>
        <v>0</v>
      </c>
      <c r="AR13" s="29">
        <f t="shared" si="7"/>
        <v>0.29999303811365025</v>
      </c>
      <c r="AT13" s="30">
        <f t="shared" si="8"/>
        <v>6.0627381628154146E-3</v>
      </c>
      <c r="AV13" s="4">
        <f t="shared" si="14"/>
        <v>14</v>
      </c>
      <c r="AW13" s="29">
        <f t="shared" si="9"/>
        <v>0.93333333333333335</v>
      </c>
      <c r="AY13" s="4">
        <f t="shared" si="10"/>
        <v>48593</v>
      </c>
      <c r="AZ13" s="29">
        <f t="shared" si="11"/>
        <v>0.86745331857617158</v>
      </c>
    </row>
    <row r="14" spans="1:52" x14ac:dyDescent="0.3">
      <c r="A14" t="s">
        <v>43</v>
      </c>
      <c r="B14" s="4">
        <v>8715</v>
      </c>
      <c r="C14" s="5">
        <v>5096596.989795831</v>
      </c>
      <c r="D14" s="6">
        <v>4592849</v>
      </c>
      <c r="E14" s="4">
        <v>0</v>
      </c>
      <c r="F14" s="6">
        <v>0</v>
      </c>
      <c r="G14" s="4">
        <v>0</v>
      </c>
      <c r="H14" s="6">
        <v>0</v>
      </c>
      <c r="I14" s="4">
        <v>0</v>
      </c>
      <c r="J14" s="6">
        <v>0</v>
      </c>
      <c r="K14" s="4">
        <v>0</v>
      </c>
      <c r="L14" s="6">
        <v>0</v>
      </c>
      <c r="M14" s="4">
        <v>0</v>
      </c>
      <c r="N14" s="6">
        <v>0</v>
      </c>
      <c r="O14" s="4">
        <v>0</v>
      </c>
      <c r="P14" s="6">
        <v>0</v>
      </c>
      <c r="Q14" s="4">
        <v>0</v>
      </c>
      <c r="R14" s="6">
        <v>0</v>
      </c>
      <c r="S14" s="4">
        <v>0</v>
      </c>
      <c r="T14" s="6">
        <v>0</v>
      </c>
      <c r="U14" s="4">
        <v>0</v>
      </c>
      <c r="V14" s="6">
        <v>0</v>
      </c>
      <c r="W14" s="4">
        <v>0</v>
      </c>
      <c r="X14" s="6">
        <v>0</v>
      </c>
      <c r="Y14" s="4">
        <v>0</v>
      </c>
      <c r="Z14" s="6">
        <v>0</v>
      </c>
      <c r="AA14" s="4">
        <v>0</v>
      </c>
      <c r="AB14" s="6">
        <v>0</v>
      </c>
      <c r="AC14" s="4">
        <v>0</v>
      </c>
      <c r="AD14" s="6">
        <v>0</v>
      </c>
      <c r="AE14" s="4">
        <v>0</v>
      </c>
      <c r="AF14" s="6">
        <v>0</v>
      </c>
      <c r="AH14" s="4">
        <f t="shared" si="0"/>
        <v>0</v>
      </c>
      <c r="AI14" s="5">
        <f t="shared" si="1"/>
        <v>0</v>
      </c>
      <c r="AJ14" s="5">
        <f t="shared" si="2"/>
        <v>0</v>
      </c>
      <c r="AK14" s="28">
        <f t="shared" si="12"/>
        <v>0</v>
      </c>
      <c r="AL14" s="29">
        <f t="shared" si="13"/>
        <v>0</v>
      </c>
      <c r="AN14" s="4">
        <f t="shared" si="3"/>
        <v>0</v>
      </c>
      <c r="AO14" s="5">
        <f t="shared" si="4"/>
        <v>0</v>
      </c>
      <c r="AP14" s="5">
        <f t="shared" si="5"/>
        <v>0</v>
      </c>
      <c r="AQ14" s="28">
        <f t="shared" si="6"/>
        <v>0</v>
      </c>
      <c r="AR14" s="29">
        <f t="shared" si="7"/>
        <v>0</v>
      </c>
      <c r="AT14" s="30">
        <f t="shared" si="8"/>
        <v>0</v>
      </c>
      <c r="AV14" s="4">
        <f t="shared" si="14"/>
        <v>0</v>
      </c>
      <c r="AW14" s="29">
        <f t="shared" si="9"/>
        <v>0</v>
      </c>
      <c r="AY14" s="4">
        <f t="shared" si="10"/>
        <v>0</v>
      </c>
      <c r="AZ14" s="29">
        <f t="shared" si="11"/>
        <v>0</v>
      </c>
    </row>
    <row r="15" spans="1:52" x14ac:dyDescent="0.3">
      <c r="A15" t="s">
        <v>44</v>
      </c>
      <c r="B15" s="4">
        <v>18709</v>
      </c>
      <c r="C15" s="5">
        <v>5661796.1637896504</v>
      </c>
      <c r="D15" s="6">
        <v>5300274</v>
      </c>
      <c r="E15" s="4">
        <v>140</v>
      </c>
      <c r="F15" s="6">
        <v>108155</v>
      </c>
      <c r="G15" s="4">
        <v>3</v>
      </c>
      <c r="H15" s="6">
        <v>66376.000000000015</v>
      </c>
      <c r="I15" s="4">
        <v>85</v>
      </c>
      <c r="J15" s="6">
        <v>14806</v>
      </c>
      <c r="K15" s="4">
        <v>8</v>
      </c>
      <c r="L15" s="6">
        <v>5473</v>
      </c>
      <c r="M15" s="4">
        <v>37</v>
      </c>
      <c r="N15" s="6">
        <v>15339</v>
      </c>
      <c r="O15" s="4">
        <v>7</v>
      </c>
      <c r="P15" s="6">
        <v>6161</v>
      </c>
      <c r="Q15" s="4">
        <v>0</v>
      </c>
      <c r="R15" s="6">
        <v>0</v>
      </c>
      <c r="S15" s="4">
        <v>67</v>
      </c>
      <c r="T15" s="6">
        <v>25129</v>
      </c>
      <c r="U15" s="4">
        <v>0</v>
      </c>
      <c r="V15" s="6">
        <v>0</v>
      </c>
      <c r="W15" s="4">
        <v>55</v>
      </c>
      <c r="X15" s="6">
        <v>6855</v>
      </c>
      <c r="Y15" s="4">
        <v>3</v>
      </c>
      <c r="Z15" s="6">
        <v>1379</v>
      </c>
      <c r="AA15" s="4">
        <v>9</v>
      </c>
      <c r="AB15" s="6">
        <v>16895</v>
      </c>
      <c r="AC15" s="4">
        <v>0</v>
      </c>
      <c r="AD15" s="6">
        <v>0</v>
      </c>
      <c r="AE15" s="4">
        <v>0</v>
      </c>
      <c r="AF15" s="6">
        <v>0</v>
      </c>
      <c r="AH15" s="4">
        <f t="shared" si="0"/>
        <v>140</v>
      </c>
      <c r="AI15" s="5">
        <f t="shared" si="1"/>
        <v>67</v>
      </c>
      <c r="AJ15" s="5">
        <f t="shared" si="2"/>
        <v>207</v>
      </c>
      <c r="AK15" s="28">
        <f t="shared" si="12"/>
        <v>0.67632850241545894</v>
      </c>
      <c r="AL15" s="29">
        <f t="shared" si="13"/>
        <v>0.32367149758454106</v>
      </c>
      <c r="AN15" s="4">
        <f t="shared" si="3"/>
        <v>108155</v>
      </c>
      <c r="AO15" s="5">
        <f t="shared" si="4"/>
        <v>25129</v>
      </c>
      <c r="AP15" s="5">
        <f t="shared" si="5"/>
        <v>133284</v>
      </c>
      <c r="AQ15" s="28">
        <f t="shared" si="6"/>
        <v>0.57920216782430345</v>
      </c>
      <c r="AR15" s="29">
        <f t="shared" si="7"/>
        <v>0.13457326314323814</v>
      </c>
      <c r="AT15" s="30">
        <f t="shared" si="8"/>
        <v>2.3540939331660442E-2</v>
      </c>
      <c r="AV15" s="4">
        <f t="shared" si="14"/>
        <v>193</v>
      </c>
      <c r="AW15" s="29">
        <f t="shared" si="9"/>
        <v>0.93236714975845414</v>
      </c>
      <c r="AY15" s="4">
        <f t="shared" si="10"/>
        <v>60056</v>
      </c>
      <c r="AZ15" s="29">
        <f t="shared" si="11"/>
        <v>0.45058671708532155</v>
      </c>
    </row>
    <row r="16" spans="1:52" x14ac:dyDescent="0.3">
      <c r="A16" t="s">
        <v>45</v>
      </c>
      <c r="B16" s="4">
        <v>16563</v>
      </c>
      <c r="C16" s="5">
        <v>5324785.9580936208</v>
      </c>
      <c r="D16" s="6">
        <v>4465233</v>
      </c>
      <c r="E16" s="4">
        <v>0</v>
      </c>
      <c r="F16" s="6">
        <v>0</v>
      </c>
      <c r="G16" s="4">
        <v>0</v>
      </c>
      <c r="H16" s="6">
        <v>0</v>
      </c>
      <c r="I16" s="4">
        <v>0</v>
      </c>
      <c r="J16" s="6">
        <v>0</v>
      </c>
      <c r="K16" s="4">
        <v>0</v>
      </c>
      <c r="L16" s="6">
        <v>0</v>
      </c>
      <c r="M16" s="4">
        <v>0</v>
      </c>
      <c r="N16" s="6">
        <v>0</v>
      </c>
      <c r="O16" s="4">
        <v>0</v>
      </c>
      <c r="P16" s="6">
        <v>0</v>
      </c>
      <c r="Q16" s="4">
        <v>0</v>
      </c>
      <c r="R16" s="6">
        <v>0</v>
      </c>
      <c r="S16" s="4">
        <v>14</v>
      </c>
      <c r="T16" s="6">
        <v>14038</v>
      </c>
      <c r="U16" s="4">
        <v>0</v>
      </c>
      <c r="V16" s="6">
        <v>0</v>
      </c>
      <c r="W16" s="4">
        <v>3</v>
      </c>
      <c r="X16" s="6">
        <v>793</v>
      </c>
      <c r="Y16" s="4">
        <v>1</v>
      </c>
      <c r="Z16" s="6">
        <v>1352</v>
      </c>
      <c r="AA16" s="4">
        <v>10</v>
      </c>
      <c r="AB16" s="6">
        <v>11893</v>
      </c>
      <c r="AC16" s="4">
        <v>0</v>
      </c>
      <c r="AD16" s="6">
        <v>0</v>
      </c>
      <c r="AE16" s="4">
        <v>0</v>
      </c>
      <c r="AF16" s="6">
        <v>0</v>
      </c>
      <c r="AH16" s="4">
        <f t="shared" si="0"/>
        <v>0</v>
      </c>
      <c r="AI16" s="5">
        <f t="shared" si="1"/>
        <v>14</v>
      </c>
      <c r="AJ16" s="5">
        <f t="shared" si="2"/>
        <v>14</v>
      </c>
      <c r="AK16" s="28">
        <f t="shared" si="12"/>
        <v>0</v>
      </c>
      <c r="AL16" s="29">
        <f t="shared" si="13"/>
        <v>1</v>
      </c>
      <c r="AN16" s="4">
        <f t="shared" si="3"/>
        <v>0</v>
      </c>
      <c r="AO16" s="5">
        <f t="shared" si="4"/>
        <v>14038</v>
      </c>
      <c r="AP16" s="5">
        <f t="shared" si="5"/>
        <v>14038</v>
      </c>
      <c r="AQ16" s="28">
        <f t="shared" si="6"/>
        <v>0</v>
      </c>
      <c r="AR16" s="29">
        <f t="shared" si="7"/>
        <v>7.5177661984351815E-2</v>
      </c>
      <c r="AT16" s="30">
        <f t="shared" si="8"/>
        <v>2.6363501012960683E-3</v>
      </c>
      <c r="AV16" s="4">
        <f t="shared" si="14"/>
        <v>13</v>
      </c>
      <c r="AW16" s="29">
        <f t="shared" si="9"/>
        <v>0.9285714285714286</v>
      </c>
      <c r="AY16" s="4">
        <f t="shared" si="10"/>
        <v>12686</v>
      </c>
      <c r="AZ16" s="29">
        <f t="shared" si="11"/>
        <v>0.90368998432825187</v>
      </c>
    </row>
    <row r="17" spans="1:52" x14ac:dyDescent="0.3">
      <c r="A17" t="s">
        <v>46</v>
      </c>
      <c r="B17" s="4">
        <v>34925</v>
      </c>
      <c r="C17" s="5">
        <v>8819523.0678543784</v>
      </c>
      <c r="D17" s="6">
        <v>5676955</v>
      </c>
      <c r="E17" s="4">
        <v>0</v>
      </c>
      <c r="F17" s="6">
        <v>0</v>
      </c>
      <c r="G17" s="4">
        <v>0</v>
      </c>
      <c r="H17" s="6">
        <v>0</v>
      </c>
      <c r="I17" s="4">
        <v>0</v>
      </c>
      <c r="J17" s="6">
        <v>0</v>
      </c>
      <c r="K17" s="4">
        <v>0</v>
      </c>
      <c r="L17" s="6">
        <v>0</v>
      </c>
      <c r="M17" s="4">
        <v>0</v>
      </c>
      <c r="N17" s="6">
        <v>0</v>
      </c>
      <c r="O17" s="4">
        <v>0</v>
      </c>
      <c r="P17" s="6">
        <v>0</v>
      </c>
      <c r="Q17" s="4">
        <v>0</v>
      </c>
      <c r="R17" s="6">
        <v>0</v>
      </c>
      <c r="S17" s="4">
        <v>45</v>
      </c>
      <c r="T17" s="6">
        <v>73303.999999999796</v>
      </c>
      <c r="U17" s="4">
        <v>1</v>
      </c>
      <c r="V17" s="6">
        <v>44417.999999999789</v>
      </c>
      <c r="W17" s="4">
        <v>33</v>
      </c>
      <c r="X17" s="6">
        <v>12407</v>
      </c>
      <c r="Y17" s="4">
        <v>0</v>
      </c>
      <c r="Z17" s="6">
        <v>0</v>
      </c>
      <c r="AA17" s="4">
        <v>1</v>
      </c>
      <c r="AB17" s="6">
        <v>3387</v>
      </c>
      <c r="AC17" s="4">
        <v>10</v>
      </c>
      <c r="AD17" s="6">
        <v>13092</v>
      </c>
      <c r="AE17" s="4">
        <v>0</v>
      </c>
      <c r="AF17" s="6">
        <v>0</v>
      </c>
      <c r="AH17" s="4">
        <f t="shared" si="0"/>
        <v>0</v>
      </c>
      <c r="AI17" s="5">
        <f t="shared" si="1"/>
        <v>45</v>
      </c>
      <c r="AJ17" s="5">
        <f t="shared" si="2"/>
        <v>45</v>
      </c>
      <c r="AK17" s="28">
        <f t="shared" si="12"/>
        <v>0</v>
      </c>
      <c r="AL17" s="29">
        <f t="shared" si="13"/>
        <v>1</v>
      </c>
      <c r="AN17" s="4">
        <f t="shared" si="3"/>
        <v>0</v>
      </c>
      <c r="AO17" s="5">
        <f t="shared" si="4"/>
        <v>73303.999999999796</v>
      </c>
      <c r="AP17" s="5">
        <f t="shared" si="5"/>
        <v>73303.999999999796</v>
      </c>
      <c r="AQ17" s="28">
        <f t="shared" si="6"/>
        <v>0</v>
      </c>
      <c r="AR17" s="29">
        <f t="shared" si="7"/>
        <v>0.39256470537832389</v>
      </c>
      <c r="AT17" s="30">
        <f t="shared" si="8"/>
        <v>8.3115605499326922E-3</v>
      </c>
      <c r="AV17" s="4">
        <f t="shared" si="14"/>
        <v>44</v>
      </c>
      <c r="AW17" s="29">
        <f t="shared" si="9"/>
        <v>0.97777777777777775</v>
      </c>
      <c r="AY17" s="4">
        <f t="shared" si="10"/>
        <v>28886</v>
      </c>
      <c r="AZ17" s="29">
        <f t="shared" si="11"/>
        <v>0.39405762304922076</v>
      </c>
    </row>
    <row r="18" spans="1:52" x14ac:dyDescent="0.3">
      <c r="A18" t="s">
        <v>47</v>
      </c>
      <c r="B18" s="4">
        <v>29804</v>
      </c>
      <c r="C18" s="5">
        <v>12870595.604580151</v>
      </c>
      <c r="D18" s="6">
        <v>4162090</v>
      </c>
      <c r="E18" s="4">
        <v>26</v>
      </c>
      <c r="F18" s="6">
        <v>346201</v>
      </c>
      <c r="G18" s="4">
        <v>0</v>
      </c>
      <c r="H18" s="6">
        <v>0</v>
      </c>
      <c r="I18" s="4">
        <v>22</v>
      </c>
      <c r="J18" s="6">
        <v>6324</v>
      </c>
      <c r="K18" s="4">
        <v>0</v>
      </c>
      <c r="L18" s="6">
        <v>0</v>
      </c>
      <c r="M18" s="4">
        <v>1</v>
      </c>
      <c r="N18" s="6">
        <v>414</v>
      </c>
      <c r="O18" s="4">
        <v>3</v>
      </c>
      <c r="P18" s="6">
        <v>339463</v>
      </c>
      <c r="Q18" s="4">
        <v>0</v>
      </c>
      <c r="R18" s="6">
        <v>0</v>
      </c>
      <c r="S18" s="4">
        <v>0</v>
      </c>
      <c r="T18" s="6">
        <v>0</v>
      </c>
      <c r="U18" s="4">
        <v>0</v>
      </c>
      <c r="V18" s="6">
        <v>0</v>
      </c>
      <c r="W18" s="4">
        <v>0</v>
      </c>
      <c r="X18" s="6">
        <v>0</v>
      </c>
      <c r="Y18" s="4">
        <v>0</v>
      </c>
      <c r="Z18" s="6">
        <v>0</v>
      </c>
      <c r="AA18" s="4">
        <v>0</v>
      </c>
      <c r="AB18" s="6">
        <v>0</v>
      </c>
      <c r="AC18" s="4">
        <v>0</v>
      </c>
      <c r="AD18" s="6">
        <v>0</v>
      </c>
      <c r="AE18" s="4">
        <v>0</v>
      </c>
      <c r="AF18" s="6">
        <v>0</v>
      </c>
      <c r="AH18" s="4">
        <f t="shared" si="0"/>
        <v>26</v>
      </c>
      <c r="AI18" s="5">
        <f t="shared" si="1"/>
        <v>0</v>
      </c>
      <c r="AJ18" s="5">
        <f t="shared" si="2"/>
        <v>26</v>
      </c>
      <c r="AK18" s="28">
        <f t="shared" si="12"/>
        <v>1</v>
      </c>
      <c r="AL18" s="29">
        <f t="shared" si="13"/>
        <v>0</v>
      </c>
      <c r="AN18" s="4">
        <f t="shared" si="3"/>
        <v>346201</v>
      </c>
      <c r="AO18" s="5">
        <f t="shared" si="4"/>
        <v>0</v>
      </c>
      <c r="AP18" s="5">
        <f t="shared" si="5"/>
        <v>346201</v>
      </c>
      <c r="AQ18" s="28">
        <f t="shared" si="6"/>
        <v>1.8540092432429538</v>
      </c>
      <c r="AR18" s="29">
        <f t="shared" si="7"/>
        <v>0</v>
      </c>
      <c r="AT18" s="30">
        <f t="shared" si="8"/>
        <v>2.689859977239906E-2</v>
      </c>
      <c r="AV18" s="4">
        <f t="shared" si="14"/>
        <v>26</v>
      </c>
      <c r="AW18" s="29">
        <f t="shared" si="9"/>
        <v>1</v>
      </c>
      <c r="AY18" s="4">
        <f t="shared" si="10"/>
        <v>346201</v>
      </c>
      <c r="AZ18" s="29">
        <f t="shared" si="11"/>
        <v>1</v>
      </c>
    </row>
    <row r="19" spans="1:52" x14ac:dyDescent="0.3">
      <c r="A19" t="s">
        <v>48</v>
      </c>
      <c r="B19" s="4">
        <v>22523</v>
      </c>
      <c r="C19" s="5">
        <v>6945284.4036247954</v>
      </c>
      <c r="D19" s="6">
        <v>3641385</v>
      </c>
      <c r="E19" s="4">
        <v>0</v>
      </c>
      <c r="F19" s="6">
        <v>0</v>
      </c>
      <c r="G19" s="4">
        <v>0</v>
      </c>
      <c r="H19" s="6">
        <v>0</v>
      </c>
      <c r="I19" s="4">
        <v>0</v>
      </c>
      <c r="J19" s="6">
        <v>0</v>
      </c>
      <c r="K19" s="4">
        <v>0</v>
      </c>
      <c r="L19" s="6">
        <v>0</v>
      </c>
      <c r="M19" s="4">
        <v>0</v>
      </c>
      <c r="N19" s="6">
        <v>0</v>
      </c>
      <c r="O19" s="4">
        <v>0</v>
      </c>
      <c r="P19" s="6">
        <v>0</v>
      </c>
      <c r="Q19" s="4">
        <v>0</v>
      </c>
      <c r="R19" s="6">
        <v>0</v>
      </c>
      <c r="S19" s="4">
        <v>82</v>
      </c>
      <c r="T19" s="6">
        <v>1101296</v>
      </c>
      <c r="U19" s="4">
        <v>0</v>
      </c>
      <c r="V19" s="6">
        <v>0</v>
      </c>
      <c r="W19" s="4">
        <v>61</v>
      </c>
      <c r="X19" s="6">
        <v>12634</v>
      </c>
      <c r="Y19" s="4">
        <v>1</v>
      </c>
      <c r="Z19" s="6">
        <v>725472</v>
      </c>
      <c r="AA19" s="4">
        <v>2</v>
      </c>
      <c r="AB19" s="6">
        <v>633</v>
      </c>
      <c r="AC19" s="4">
        <v>18</v>
      </c>
      <c r="AD19" s="6">
        <v>362557</v>
      </c>
      <c r="AE19" s="4">
        <v>0</v>
      </c>
      <c r="AF19" s="6">
        <v>0</v>
      </c>
      <c r="AH19" s="4">
        <f t="shared" si="0"/>
        <v>0</v>
      </c>
      <c r="AI19" s="5">
        <f t="shared" si="1"/>
        <v>82</v>
      </c>
      <c r="AJ19" s="5">
        <f t="shared" si="2"/>
        <v>82</v>
      </c>
      <c r="AK19" s="28">
        <f t="shared" si="12"/>
        <v>0</v>
      </c>
      <c r="AL19" s="29">
        <f t="shared" si="13"/>
        <v>1</v>
      </c>
      <c r="AN19" s="4">
        <f t="shared" si="3"/>
        <v>0</v>
      </c>
      <c r="AO19" s="5">
        <f t="shared" si="4"/>
        <v>1101296</v>
      </c>
      <c r="AP19" s="5">
        <f t="shared" si="5"/>
        <v>1101296</v>
      </c>
      <c r="AQ19" s="28">
        <f t="shared" si="6"/>
        <v>0</v>
      </c>
      <c r="AR19" s="29">
        <f t="shared" si="7"/>
        <v>5.897767376600564</v>
      </c>
      <c r="AT19" s="30">
        <f t="shared" si="8"/>
        <v>0.1585674446139636</v>
      </c>
      <c r="AV19" s="4">
        <f t="shared" si="14"/>
        <v>81</v>
      </c>
      <c r="AW19" s="29">
        <f t="shared" si="9"/>
        <v>0.98780487804878048</v>
      </c>
      <c r="AY19" s="4">
        <f t="shared" si="10"/>
        <v>375824</v>
      </c>
      <c r="AZ19" s="29">
        <f t="shared" si="11"/>
        <v>0.34125612006218131</v>
      </c>
    </row>
    <row r="20" spans="1:52" x14ac:dyDescent="0.3">
      <c r="A20" t="s">
        <v>49</v>
      </c>
      <c r="B20" s="4">
        <v>14778</v>
      </c>
      <c r="C20" s="5">
        <v>4834102.8867729679</v>
      </c>
      <c r="D20" s="6">
        <v>2087670</v>
      </c>
      <c r="E20" s="4">
        <v>0</v>
      </c>
      <c r="F20" s="6">
        <v>0</v>
      </c>
      <c r="G20" s="4">
        <v>0</v>
      </c>
      <c r="H20" s="6">
        <v>0</v>
      </c>
      <c r="I20" s="4">
        <v>0</v>
      </c>
      <c r="J20" s="6">
        <v>0</v>
      </c>
      <c r="K20" s="4">
        <v>0</v>
      </c>
      <c r="L20" s="6">
        <v>0</v>
      </c>
      <c r="M20" s="4">
        <v>0</v>
      </c>
      <c r="N20" s="6">
        <v>0</v>
      </c>
      <c r="O20" s="4">
        <v>0</v>
      </c>
      <c r="P20" s="6">
        <v>0</v>
      </c>
      <c r="Q20" s="4">
        <v>0</v>
      </c>
      <c r="R20" s="6">
        <v>0</v>
      </c>
      <c r="S20" s="4">
        <v>0</v>
      </c>
      <c r="T20" s="6">
        <v>0</v>
      </c>
      <c r="U20" s="4">
        <v>0</v>
      </c>
      <c r="V20" s="6">
        <v>0</v>
      </c>
      <c r="W20" s="4">
        <v>0</v>
      </c>
      <c r="X20" s="6">
        <v>0</v>
      </c>
      <c r="Y20" s="4">
        <v>0</v>
      </c>
      <c r="Z20" s="6">
        <v>0</v>
      </c>
      <c r="AA20" s="4">
        <v>0</v>
      </c>
      <c r="AB20" s="6">
        <v>0</v>
      </c>
      <c r="AC20" s="4">
        <v>0</v>
      </c>
      <c r="AD20" s="6">
        <v>0</v>
      </c>
      <c r="AE20" s="4">
        <v>0</v>
      </c>
      <c r="AF20" s="6">
        <v>0</v>
      </c>
      <c r="AH20" s="4">
        <f t="shared" si="0"/>
        <v>0</v>
      </c>
      <c r="AI20" s="5">
        <f t="shared" si="1"/>
        <v>0</v>
      </c>
      <c r="AJ20" s="5">
        <f t="shared" si="2"/>
        <v>0</v>
      </c>
      <c r="AK20" s="28">
        <f t="shared" si="12"/>
        <v>0</v>
      </c>
      <c r="AL20" s="29">
        <f t="shared" si="13"/>
        <v>0</v>
      </c>
      <c r="AN20" s="4">
        <f t="shared" si="3"/>
        <v>0</v>
      </c>
      <c r="AO20" s="5">
        <f t="shared" si="4"/>
        <v>0</v>
      </c>
      <c r="AP20" s="5">
        <f t="shared" si="5"/>
        <v>0</v>
      </c>
      <c r="AQ20" s="28">
        <f t="shared" si="6"/>
        <v>0</v>
      </c>
      <c r="AR20" s="29">
        <f t="shared" si="7"/>
        <v>0</v>
      </c>
      <c r="AT20" s="30">
        <f t="shared" si="8"/>
        <v>0</v>
      </c>
      <c r="AV20" s="4">
        <f t="shared" si="14"/>
        <v>0</v>
      </c>
      <c r="AW20" s="29">
        <f t="shared" si="9"/>
        <v>0</v>
      </c>
      <c r="AY20" s="4">
        <f t="shared" si="10"/>
        <v>0</v>
      </c>
      <c r="AZ20" s="29">
        <f t="shared" si="11"/>
        <v>0</v>
      </c>
    </row>
    <row r="21" spans="1:52" x14ac:dyDescent="0.3">
      <c r="A21" t="s">
        <v>50</v>
      </c>
      <c r="B21" s="4">
        <v>3474</v>
      </c>
      <c r="C21" s="5">
        <v>2817862.8293194468</v>
      </c>
      <c r="D21" s="6">
        <v>8119994</v>
      </c>
      <c r="E21" s="4">
        <v>4</v>
      </c>
      <c r="F21" s="6">
        <v>1912</v>
      </c>
      <c r="G21" s="4">
        <v>0</v>
      </c>
      <c r="H21" s="6">
        <v>0</v>
      </c>
      <c r="I21" s="4">
        <v>2</v>
      </c>
      <c r="J21" s="6">
        <v>561</v>
      </c>
      <c r="K21" s="4">
        <v>0</v>
      </c>
      <c r="L21" s="6">
        <v>0</v>
      </c>
      <c r="M21" s="4">
        <v>2</v>
      </c>
      <c r="N21" s="6">
        <v>1351</v>
      </c>
      <c r="O21" s="4">
        <v>0</v>
      </c>
      <c r="P21" s="6">
        <v>0</v>
      </c>
      <c r="Q21" s="4">
        <v>0</v>
      </c>
      <c r="R21" s="6">
        <v>0</v>
      </c>
      <c r="S21" s="4">
        <v>0</v>
      </c>
      <c r="T21" s="6">
        <v>0</v>
      </c>
      <c r="U21" s="4">
        <v>0</v>
      </c>
      <c r="V21" s="6">
        <v>0</v>
      </c>
      <c r="W21" s="4">
        <v>0</v>
      </c>
      <c r="X21" s="6">
        <v>0</v>
      </c>
      <c r="Y21" s="4">
        <v>0</v>
      </c>
      <c r="Z21" s="6">
        <v>0</v>
      </c>
      <c r="AA21" s="4">
        <v>0</v>
      </c>
      <c r="AB21" s="6">
        <v>0</v>
      </c>
      <c r="AC21" s="4">
        <v>0</v>
      </c>
      <c r="AD21" s="6">
        <v>0</v>
      </c>
      <c r="AE21" s="4">
        <v>0</v>
      </c>
      <c r="AF21" s="6">
        <v>0</v>
      </c>
      <c r="AH21" s="4">
        <f t="shared" si="0"/>
        <v>4</v>
      </c>
      <c r="AI21" s="5">
        <f t="shared" si="1"/>
        <v>0</v>
      </c>
      <c r="AJ21" s="5">
        <f t="shared" si="2"/>
        <v>4</v>
      </c>
      <c r="AK21" s="28">
        <f t="shared" si="12"/>
        <v>1</v>
      </c>
      <c r="AL21" s="29">
        <f t="shared" si="13"/>
        <v>0</v>
      </c>
      <c r="AN21" s="4">
        <f t="shared" si="3"/>
        <v>1912</v>
      </c>
      <c r="AO21" s="5">
        <f t="shared" si="4"/>
        <v>0</v>
      </c>
      <c r="AP21" s="5">
        <f t="shared" si="5"/>
        <v>1912</v>
      </c>
      <c r="AQ21" s="28">
        <f t="shared" si="6"/>
        <v>1.0239328231520208E-2</v>
      </c>
      <c r="AR21" s="29">
        <f t="shared" si="7"/>
        <v>0</v>
      </c>
      <c r="AT21" s="30">
        <f t="shared" si="8"/>
        <v>6.7852841526064441E-4</v>
      </c>
      <c r="AV21" s="4">
        <f t="shared" si="14"/>
        <v>4</v>
      </c>
      <c r="AW21" s="29">
        <f t="shared" si="9"/>
        <v>1</v>
      </c>
      <c r="AY21" s="4">
        <f t="shared" si="10"/>
        <v>1912</v>
      </c>
      <c r="AZ21" s="29">
        <f t="shared" si="11"/>
        <v>1</v>
      </c>
    </row>
    <row r="22" spans="1:52" x14ac:dyDescent="0.3">
      <c r="A22" t="s">
        <v>51</v>
      </c>
      <c r="B22" s="4">
        <v>19762</v>
      </c>
      <c r="C22" s="5">
        <v>8803320.8725694735</v>
      </c>
      <c r="D22" s="6">
        <v>5862772</v>
      </c>
      <c r="E22" s="4">
        <v>46</v>
      </c>
      <c r="F22" s="6">
        <v>46799</v>
      </c>
      <c r="G22" s="4">
        <v>2</v>
      </c>
      <c r="H22" s="6">
        <v>2546</v>
      </c>
      <c r="I22" s="4">
        <v>19</v>
      </c>
      <c r="J22" s="6">
        <v>6797</v>
      </c>
      <c r="K22" s="4">
        <v>2</v>
      </c>
      <c r="L22" s="6">
        <v>6856</v>
      </c>
      <c r="M22" s="4">
        <v>11</v>
      </c>
      <c r="N22" s="6">
        <v>20688</v>
      </c>
      <c r="O22" s="4">
        <v>12</v>
      </c>
      <c r="P22" s="6">
        <v>9912</v>
      </c>
      <c r="Q22" s="4">
        <v>0</v>
      </c>
      <c r="R22" s="6">
        <v>0</v>
      </c>
      <c r="S22" s="4">
        <v>6</v>
      </c>
      <c r="T22" s="6">
        <v>1621501</v>
      </c>
      <c r="U22" s="4">
        <v>0</v>
      </c>
      <c r="V22" s="6">
        <v>0</v>
      </c>
      <c r="W22" s="4">
        <v>0</v>
      </c>
      <c r="X22" s="6">
        <v>0</v>
      </c>
      <c r="Y22" s="4">
        <v>0</v>
      </c>
      <c r="Z22" s="6">
        <v>0</v>
      </c>
      <c r="AA22" s="4">
        <v>3</v>
      </c>
      <c r="AB22" s="6">
        <v>1555371</v>
      </c>
      <c r="AC22" s="4">
        <v>3</v>
      </c>
      <c r="AD22" s="6">
        <v>66130</v>
      </c>
      <c r="AE22" s="4">
        <v>0</v>
      </c>
      <c r="AF22" s="6">
        <v>0</v>
      </c>
      <c r="AH22" s="4">
        <f t="shared" si="0"/>
        <v>46</v>
      </c>
      <c r="AI22" s="5">
        <f t="shared" si="1"/>
        <v>6</v>
      </c>
      <c r="AJ22" s="5">
        <f t="shared" si="2"/>
        <v>52</v>
      </c>
      <c r="AK22" s="28">
        <f t="shared" si="12"/>
        <v>0.88461538461538458</v>
      </c>
      <c r="AL22" s="29">
        <f t="shared" si="13"/>
        <v>0.11538461538461539</v>
      </c>
      <c r="AN22" s="4">
        <f t="shared" si="3"/>
        <v>46799</v>
      </c>
      <c r="AO22" s="5">
        <f t="shared" si="4"/>
        <v>1621501</v>
      </c>
      <c r="AP22" s="5">
        <f t="shared" si="5"/>
        <v>1668300</v>
      </c>
      <c r="AQ22" s="28">
        <f t="shared" si="6"/>
        <v>0.25062255329859529</v>
      </c>
      <c r="AR22" s="29">
        <f t="shared" si="7"/>
        <v>8.6836197524781635</v>
      </c>
      <c r="AT22" s="30">
        <f t="shared" si="8"/>
        <v>0.18950803045227002</v>
      </c>
      <c r="AV22" s="4">
        <f t="shared" si="14"/>
        <v>48</v>
      </c>
      <c r="AW22" s="29">
        <f t="shared" si="9"/>
        <v>0.92307692307692313</v>
      </c>
      <c r="AY22" s="4">
        <f t="shared" si="10"/>
        <v>1658898</v>
      </c>
      <c r="AZ22" s="29">
        <f t="shared" si="11"/>
        <v>0.99436432296349575</v>
      </c>
    </row>
    <row r="23" spans="1:52" x14ac:dyDescent="0.3">
      <c r="A23" t="s">
        <v>52</v>
      </c>
      <c r="B23" s="4">
        <v>15339</v>
      </c>
      <c r="C23" s="5">
        <v>5812489.2815918187</v>
      </c>
      <c r="D23" s="6">
        <v>2727835</v>
      </c>
      <c r="E23" s="4">
        <v>420</v>
      </c>
      <c r="F23" s="6">
        <v>115919</v>
      </c>
      <c r="G23" s="4">
        <v>1</v>
      </c>
      <c r="H23" s="6">
        <v>655</v>
      </c>
      <c r="I23" s="4">
        <v>369</v>
      </c>
      <c r="J23" s="6">
        <v>87499</v>
      </c>
      <c r="K23" s="4">
        <v>4</v>
      </c>
      <c r="L23" s="6">
        <v>1556</v>
      </c>
      <c r="M23" s="4">
        <v>21</v>
      </c>
      <c r="N23" s="6">
        <v>15530</v>
      </c>
      <c r="O23" s="4">
        <v>25</v>
      </c>
      <c r="P23" s="6">
        <v>10679</v>
      </c>
      <c r="Q23" s="4">
        <v>0</v>
      </c>
      <c r="R23" s="6">
        <v>0</v>
      </c>
      <c r="S23" s="4">
        <v>132</v>
      </c>
      <c r="T23" s="6">
        <v>327443</v>
      </c>
      <c r="U23" s="4">
        <v>0</v>
      </c>
      <c r="V23" s="6">
        <v>0</v>
      </c>
      <c r="W23" s="4">
        <v>82</v>
      </c>
      <c r="X23" s="6">
        <v>19893</v>
      </c>
      <c r="Y23" s="4">
        <v>1</v>
      </c>
      <c r="Z23" s="6">
        <v>160</v>
      </c>
      <c r="AA23" s="4">
        <v>22</v>
      </c>
      <c r="AB23" s="6">
        <v>294803</v>
      </c>
      <c r="AC23" s="4">
        <v>27</v>
      </c>
      <c r="AD23" s="6">
        <v>12587</v>
      </c>
      <c r="AE23" s="4">
        <v>0</v>
      </c>
      <c r="AF23" s="6">
        <v>0</v>
      </c>
      <c r="AH23" s="4">
        <f t="shared" si="0"/>
        <v>420</v>
      </c>
      <c r="AI23" s="5">
        <f t="shared" si="1"/>
        <v>132</v>
      </c>
      <c r="AJ23" s="5">
        <f t="shared" si="2"/>
        <v>552</v>
      </c>
      <c r="AK23" s="28">
        <f t="shared" si="12"/>
        <v>0.76086956521739135</v>
      </c>
      <c r="AL23" s="29">
        <f t="shared" si="13"/>
        <v>0.2391304347826087</v>
      </c>
      <c r="AN23" s="4">
        <f t="shared" si="3"/>
        <v>115919</v>
      </c>
      <c r="AO23" s="5">
        <f t="shared" si="4"/>
        <v>327443</v>
      </c>
      <c r="AP23" s="5">
        <f t="shared" si="5"/>
        <v>443362</v>
      </c>
      <c r="AQ23" s="28">
        <f t="shared" si="6"/>
        <v>0.62078069522468149</v>
      </c>
      <c r="AR23" s="29">
        <f t="shared" si="7"/>
        <v>1.7535545785113344</v>
      </c>
      <c r="AT23" s="30">
        <f t="shared" si="8"/>
        <v>7.6277473991071182E-2</v>
      </c>
      <c r="AV23" s="4">
        <f t="shared" si="14"/>
        <v>546</v>
      </c>
      <c r="AW23" s="29">
        <f t="shared" si="9"/>
        <v>0.98913043478260865</v>
      </c>
      <c r="AY23" s="4">
        <f t="shared" si="10"/>
        <v>440991</v>
      </c>
      <c r="AZ23" s="29">
        <f t="shared" si="11"/>
        <v>0.9946522254951935</v>
      </c>
    </row>
    <row r="24" spans="1:52" x14ac:dyDescent="0.3">
      <c r="A24" t="s">
        <v>53</v>
      </c>
      <c r="B24" s="4">
        <v>26619</v>
      </c>
      <c r="C24" s="5">
        <v>7714987.1669819886</v>
      </c>
      <c r="D24" s="6">
        <v>5721282</v>
      </c>
      <c r="E24" s="4">
        <v>0</v>
      </c>
      <c r="F24" s="6">
        <v>0</v>
      </c>
      <c r="G24" s="4">
        <v>0</v>
      </c>
      <c r="H24" s="6">
        <v>0</v>
      </c>
      <c r="I24" s="4">
        <v>0</v>
      </c>
      <c r="J24" s="6">
        <v>0</v>
      </c>
      <c r="K24" s="4">
        <v>0</v>
      </c>
      <c r="L24" s="6">
        <v>0</v>
      </c>
      <c r="M24" s="4">
        <v>0</v>
      </c>
      <c r="N24" s="6">
        <v>0</v>
      </c>
      <c r="O24" s="4">
        <v>0</v>
      </c>
      <c r="P24" s="6">
        <v>0</v>
      </c>
      <c r="Q24" s="4">
        <v>0</v>
      </c>
      <c r="R24" s="6">
        <v>0</v>
      </c>
      <c r="S24" s="4">
        <v>15</v>
      </c>
      <c r="T24" s="6">
        <v>13257</v>
      </c>
      <c r="U24" s="4">
        <v>0</v>
      </c>
      <c r="V24" s="6">
        <v>0</v>
      </c>
      <c r="W24" s="4">
        <v>12</v>
      </c>
      <c r="X24" s="6">
        <v>9228</v>
      </c>
      <c r="Y24" s="4">
        <v>0</v>
      </c>
      <c r="Z24" s="6">
        <v>0</v>
      </c>
      <c r="AA24" s="4">
        <v>1</v>
      </c>
      <c r="AB24" s="6">
        <v>733</v>
      </c>
      <c r="AC24" s="4">
        <v>2</v>
      </c>
      <c r="AD24" s="6">
        <v>3296</v>
      </c>
      <c r="AE24" s="4">
        <v>0</v>
      </c>
      <c r="AF24" s="6">
        <v>0</v>
      </c>
      <c r="AH24" s="4">
        <f t="shared" si="0"/>
        <v>0</v>
      </c>
      <c r="AI24" s="5">
        <f t="shared" si="1"/>
        <v>15</v>
      </c>
      <c r="AJ24" s="5">
        <f t="shared" si="2"/>
        <v>15</v>
      </c>
      <c r="AK24" s="28">
        <f t="shared" si="12"/>
        <v>0</v>
      </c>
      <c r="AL24" s="29">
        <f t="shared" si="13"/>
        <v>1</v>
      </c>
      <c r="AN24" s="4">
        <f t="shared" si="3"/>
        <v>0</v>
      </c>
      <c r="AO24" s="5">
        <f t="shared" si="4"/>
        <v>13257</v>
      </c>
      <c r="AP24" s="5">
        <f t="shared" si="5"/>
        <v>13257</v>
      </c>
      <c r="AQ24" s="28">
        <f t="shared" si="6"/>
        <v>0</v>
      </c>
      <c r="AR24" s="29">
        <f t="shared" si="7"/>
        <v>7.0995174877229811E-2</v>
      </c>
      <c r="AT24" s="30">
        <f t="shared" si="8"/>
        <v>1.7183437526294657E-3</v>
      </c>
      <c r="AV24" s="4">
        <f t="shared" si="14"/>
        <v>15</v>
      </c>
      <c r="AW24" s="29">
        <f t="shared" si="9"/>
        <v>1</v>
      </c>
      <c r="AY24" s="4">
        <f t="shared" si="10"/>
        <v>13257</v>
      </c>
      <c r="AZ24" s="29">
        <f t="shared" si="11"/>
        <v>1</v>
      </c>
    </row>
    <row r="25" spans="1:52" x14ac:dyDescent="0.3">
      <c r="A25" t="s">
        <v>54</v>
      </c>
      <c r="B25" s="4">
        <v>7857</v>
      </c>
      <c r="C25" s="5">
        <v>3842255</v>
      </c>
      <c r="D25" s="6">
        <v>994802</v>
      </c>
      <c r="E25" s="4">
        <v>0</v>
      </c>
      <c r="F25" s="6">
        <v>0</v>
      </c>
      <c r="G25" s="4">
        <v>0</v>
      </c>
      <c r="H25" s="6">
        <v>0</v>
      </c>
      <c r="I25" s="4">
        <v>0</v>
      </c>
      <c r="J25" s="6">
        <v>0</v>
      </c>
      <c r="K25" s="4">
        <v>0</v>
      </c>
      <c r="L25" s="6">
        <v>0</v>
      </c>
      <c r="M25" s="4">
        <v>0</v>
      </c>
      <c r="N25" s="6">
        <v>0</v>
      </c>
      <c r="O25" s="4">
        <v>0</v>
      </c>
      <c r="P25" s="6">
        <v>0</v>
      </c>
      <c r="Q25" s="4">
        <v>0</v>
      </c>
      <c r="R25" s="6">
        <v>0</v>
      </c>
      <c r="S25" s="4">
        <v>0</v>
      </c>
      <c r="T25" s="6">
        <v>0</v>
      </c>
      <c r="U25" s="4">
        <v>0</v>
      </c>
      <c r="V25" s="6">
        <v>0</v>
      </c>
      <c r="W25" s="4">
        <v>0</v>
      </c>
      <c r="X25" s="6">
        <v>0</v>
      </c>
      <c r="Y25" s="4">
        <v>0</v>
      </c>
      <c r="Z25" s="6">
        <v>0</v>
      </c>
      <c r="AA25" s="4">
        <v>0</v>
      </c>
      <c r="AB25" s="6">
        <v>0</v>
      </c>
      <c r="AC25" s="4">
        <v>0</v>
      </c>
      <c r="AD25" s="6">
        <v>0</v>
      </c>
      <c r="AE25" s="4">
        <v>0</v>
      </c>
      <c r="AF25" s="6">
        <v>0</v>
      </c>
      <c r="AH25" s="4">
        <f t="shared" si="0"/>
        <v>0</v>
      </c>
      <c r="AI25" s="5">
        <f t="shared" si="1"/>
        <v>0</v>
      </c>
      <c r="AJ25" s="5">
        <f t="shared" si="2"/>
        <v>0</v>
      </c>
      <c r="AK25" s="28">
        <f t="shared" si="12"/>
        <v>0</v>
      </c>
      <c r="AL25" s="29">
        <f t="shared" si="13"/>
        <v>0</v>
      </c>
      <c r="AN25" s="4">
        <f t="shared" si="3"/>
        <v>0</v>
      </c>
      <c r="AO25" s="5">
        <f t="shared" si="4"/>
        <v>0</v>
      </c>
      <c r="AP25" s="5">
        <f t="shared" si="5"/>
        <v>0</v>
      </c>
      <c r="AQ25" s="28">
        <f t="shared" si="6"/>
        <v>0</v>
      </c>
      <c r="AR25" s="29">
        <f t="shared" si="7"/>
        <v>0</v>
      </c>
      <c r="AT25" s="30">
        <f t="shared" si="8"/>
        <v>0</v>
      </c>
      <c r="AV25" s="4">
        <f t="shared" si="14"/>
        <v>0</v>
      </c>
      <c r="AW25" s="29">
        <f t="shared" si="9"/>
        <v>0</v>
      </c>
      <c r="AY25" s="4">
        <f t="shared" si="10"/>
        <v>0</v>
      </c>
      <c r="AZ25" s="29">
        <f t="shared" si="11"/>
        <v>0</v>
      </c>
    </row>
    <row r="26" spans="1:52" x14ac:dyDescent="0.3">
      <c r="A26" t="s">
        <v>55</v>
      </c>
      <c r="B26" s="4">
        <v>29758</v>
      </c>
      <c r="C26" s="5">
        <v>10467760.999999991</v>
      </c>
      <c r="D26" s="6">
        <v>2772078</v>
      </c>
      <c r="E26" s="4">
        <v>0</v>
      </c>
      <c r="F26" s="6">
        <v>0</v>
      </c>
      <c r="G26" s="4">
        <v>0</v>
      </c>
      <c r="H26" s="6">
        <v>0</v>
      </c>
      <c r="I26" s="4">
        <v>0</v>
      </c>
      <c r="J26" s="6">
        <v>0</v>
      </c>
      <c r="K26" s="4">
        <v>0</v>
      </c>
      <c r="L26" s="6">
        <v>0</v>
      </c>
      <c r="M26" s="4">
        <v>0</v>
      </c>
      <c r="N26" s="6">
        <v>0</v>
      </c>
      <c r="O26" s="4">
        <v>0</v>
      </c>
      <c r="P26" s="6">
        <v>0</v>
      </c>
      <c r="Q26" s="4">
        <v>0</v>
      </c>
      <c r="R26" s="6">
        <v>0</v>
      </c>
      <c r="S26" s="4">
        <v>0</v>
      </c>
      <c r="T26" s="6">
        <v>0</v>
      </c>
      <c r="U26" s="4">
        <v>0</v>
      </c>
      <c r="V26" s="6">
        <v>0</v>
      </c>
      <c r="W26" s="4">
        <v>0</v>
      </c>
      <c r="X26" s="6">
        <v>0</v>
      </c>
      <c r="Y26" s="4">
        <v>0</v>
      </c>
      <c r="Z26" s="6">
        <v>0</v>
      </c>
      <c r="AA26" s="4">
        <v>0</v>
      </c>
      <c r="AB26" s="6">
        <v>0</v>
      </c>
      <c r="AC26" s="4">
        <v>0</v>
      </c>
      <c r="AD26" s="6">
        <v>0</v>
      </c>
      <c r="AE26" s="4">
        <v>0</v>
      </c>
      <c r="AF26" s="6">
        <v>0</v>
      </c>
      <c r="AH26" s="4">
        <f t="shared" si="0"/>
        <v>0</v>
      </c>
      <c r="AI26" s="5">
        <f t="shared" si="1"/>
        <v>0</v>
      </c>
      <c r="AJ26" s="5">
        <f t="shared" si="2"/>
        <v>0</v>
      </c>
      <c r="AK26" s="28">
        <f t="shared" si="12"/>
        <v>0</v>
      </c>
      <c r="AL26" s="29">
        <f t="shared" si="13"/>
        <v>0</v>
      </c>
      <c r="AN26" s="4">
        <f t="shared" si="3"/>
        <v>0</v>
      </c>
      <c r="AO26" s="5">
        <f t="shared" si="4"/>
        <v>0</v>
      </c>
      <c r="AP26" s="5">
        <f t="shared" si="5"/>
        <v>0</v>
      </c>
      <c r="AQ26" s="28">
        <f t="shared" si="6"/>
        <v>0</v>
      </c>
      <c r="AR26" s="29">
        <f t="shared" si="7"/>
        <v>0</v>
      </c>
      <c r="AT26" s="30">
        <f t="shared" si="8"/>
        <v>0</v>
      </c>
      <c r="AV26" s="4">
        <f t="shared" si="14"/>
        <v>0</v>
      </c>
      <c r="AW26" s="29">
        <f t="shared" si="9"/>
        <v>0</v>
      </c>
      <c r="AY26" s="4">
        <f t="shared" si="10"/>
        <v>0</v>
      </c>
      <c r="AZ26" s="29">
        <f t="shared" si="11"/>
        <v>0</v>
      </c>
    </row>
    <row r="27" spans="1:52" x14ac:dyDescent="0.3">
      <c r="A27" t="s">
        <v>56</v>
      </c>
      <c r="B27" s="4">
        <v>13783</v>
      </c>
      <c r="C27" s="5">
        <v>4875617</v>
      </c>
      <c r="D27" s="6">
        <v>1731745</v>
      </c>
      <c r="E27" s="4">
        <v>0</v>
      </c>
      <c r="F27" s="6">
        <v>0</v>
      </c>
      <c r="G27" s="4">
        <v>0</v>
      </c>
      <c r="H27" s="6">
        <v>0</v>
      </c>
      <c r="I27" s="4">
        <v>0</v>
      </c>
      <c r="J27" s="6">
        <v>0</v>
      </c>
      <c r="K27" s="4">
        <v>0</v>
      </c>
      <c r="L27" s="6">
        <v>0</v>
      </c>
      <c r="M27" s="4">
        <v>0</v>
      </c>
      <c r="N27" s="6">
        <v>0</v>
      </c>
      <c r="O27" s="4">
        <v>0</v>
      </c>
      <c r="P27" s="6">
        <v>0</v>
      </c>
      <c r="Q27" s="4">
        <v>0</v>
      </c>
      <c r="R27" s="6">
        <v>0</v>
      </c>
      <c r="S27" s="4">
        <v>0</v>
      </c>
      <c r="T27" s="6">
        <v>0</v>
      </c>
      <c r="U27" s="4">
        <v>0</v>
      </c>
      <c r="V27" s="6">
        <v>0</v>
      </c>
      <c r="W27" s="4">
        <v>0</v>
      </c>
      <c r="X27" s="6">
        <v>0</v>
      </c>
      <c r="Y27" s="4">
        <v>0</v>
      </c>
      <c r="Z27" s="6">
        <v>0</v>
      </c>
      <c r="AA27" s="4">
        <v>0</v>
      </c>
      <c r="AB27" s="6">
        <v>0</v>
      </c>
      <c r="AC27" s="4">
        <v>0</v>
      </c>
      <c r="AD27" s="6">
        <v>0</v>
      </c>
      <c r="AE27" s="4">
        <v>0</v>
      </c>
      <c r="AF27" s="6">
        <v>0</v>
      </c>
      <c r="AH27" s="4">
        <f t="shared" si="0"/>
        <v>0</v>
      </c>
      <c r="AI27" s="5">
        <f t="shared" si="1"/>
        <v>0</v>
      </c>
      <c r="AJ27" s="5">
        <f t="shared" si="2"/>
        <v>0</v>
      </c>
      <c r="AK27" s="28">
        <f t="shared" si="12"/>
        <v>0</v>
      </c>
      <c r="AL27" s="29">
        <f t="shared" si="13"/>
        <v>0</v>
      </c>
      <c r="AN27" s="4">
        <f t="shared" si="3"/>
        <v>0</v>
      </c>
      <c r="AO27" s="5">
        <f t="shared" si="4"/>
        <v>0</v>
      </c>
      <c r="AP27" s="5">
        <f t="shared" si="5"/>
        <v>0</v>
      </c>
      <c r="AQ27" s="28">
        <f t="shared" si="6"/>
        <v>0</v>
      </c>
      <c r="AR27" s="29">
        <f t="shared" si="7"/>
        <v>0</v>
      </c>
      <c r="AT27" s="30">
        <f t="shared" si="8"/>
        <v>0</v>
      </c>
      <c r="AV27" s="4">
        <f t="shared" si="14"/>
        <v>0</v>
      </c>
      <c r="AW27" s="29">
        <f t="shared" si="9"/>
        <v>0</v>
      </c>
      <c r="AY27" s="4">
        <f t="shared" si="10"/>
        <v>0</v>
      </c>
      <c r="AZ27" s="29">
        <f t="shared" si="11"/>
        <v>0</v>
      </c>
    </row>
    <row r="28" spans="1:52" x14ac:dyDescent="0.3">
      <c r="A28" t="s">
        <v>57</v>
      </c>
      <c r="B28" s="4">
        <v>9480</v>
      </c>
      <c r="C28" s="5">
        <v>6807536.331131028</v>
      </c>
      <c r="D28" s="6">
        <v>11863300</v>
      </c>
      <c r="E28" s="4">
        <v>0</v>
      </c>
      <c r="F28" s="6">
        <v>0</v>
      </c>
      <c r="G28" s="4">
        <v>0</v>
      </c>
      <c r="H28" s="6">
        <v>0</v>
      </c>
      <c r="I28" s="4">
        <v>0</v>
      </c>
      <c r="J28" s="6">
        <v>0</v>
      </c>
      <c r="K28" s="4">
        <v>0</v>
      </c>
      <c r="L28" s="6">
        <v>0</v>
      </c>
      <c r="M28" s="4">
        <v>0</v>
      </c>
      <c r="N28" s="6">
        <v>0</v>
      </c>
      <c r="O28" s="4">
        <v>0</v>
      </c>
      <c r="P28" s="6">
        <v>0</v>
      </c>
      <c r="Q28" s="4">
        <v>0</v>
      </c>
      <c r="R28" s="6">
        <v>0</v>
      </c>
      <c r="S28" s="4">
        <v>0</v>
      </c>
      <c r="T28" s="6">
        <v>0</v>
      </c>
      <c r="U28" s="4">
        <v>0</v>
      </c>
      <c r="V28" s="6">
        <v>0</v>
      </c>
      <c r="W28" s="4">
        <v>0</v>
      </c>
      <c r="X28" s="6">
        <v>0</v>
      </c>
      <c r="Y28" s="4">
        <v>0</v>
      </c>
      <c r="Z28" s="6">
        <v>0</v>
      </c>
      <c r="AA28" s="4">
        <v>0</v>
      </c>
      <c r="AB28" s="6">
        <v>0</v>
      </c>
      <c r="AC28" s="4">
        <v>0</v>
      </c>
      <c r="AD28" s="6">
        <v>0</v>
      </c>
      <c r="AE28" s="4">
        <v>0</v>
      </c>
      <c r="AF28" s="6">
        <v>0</v>
      </c>
      <c r="AH28" s="4">
        <f t="shared" si="0"/>
        <v>0</v>
      </c>
      <c r="AI28" s="5">
        <f t="shared" si="1"/>
        <v>0</v>
      </c>
      <c r="AJ28" s="5">
        <f t="shared" si="2"/>
        <v>0</v>
      </c>
      <c r="AK28" s="28">
        <f t="shared" si="12"/>
        <v>0</v>
      </c>
      <c r="AL28" s="29">
        <f t="shared" si="13"/>
        <v>0</v>
      </c>
      <c r="AN28" s="4">
        <f t="shared" si="3"/>
        <v>0</v>
      </c>
      <c r="AO28" s="5">
        <f t="shared" si="4"/>
        <v>0</v>
      </c>
      <c r="AP28" s="5">
        <f t="shared" si="5"/>
        <v>0</v>
      </c>
      <c r="AQ28" s="28">
        <f t="shared" si="6"/>
        <v>0</v>
      </c>
      <c r="AR28" s="29">
        <f t="shared" si="7"/>
        <v>0</v>
      </c>
      <c r="AT28" s="30">
        <f t="shared" si="8"/>
        <v>0</v>
      </c>
      <c r="AV28" s="4">
        <f t="shared" si="14"/>
        <v>0</v>
      </c>
      <c r="AW28" s="29">
        <f t="shared" si="9"/>
        <v>0</v>
      </c>
      <c r="AY28" s="4">
        <f t="shared" si="10"/>
        <v>0</v>
      </c>
      <c r="AZ28" s="29">
        <f t="shared" si="11"/>
        <v>0</v>
      </c>
    </row>
    <row r="29" spans="1:52" x14ac:dyDescent="0.3">
      <c r="A29" t="s">
        <v>58</v>
      </c>
      <c r="B29" s="4">
        <v>15735</v>
      </c>
      <c r="C29" s="5">
        <v>3413031</v>
      </c>
      <c r="D29" s="6">
        <v>1368329</v>
      </c>
      <c r="E29" s="4">
        <v>0</v>
      </c>
      <c r="F29" s="6">
        <v>0</v>
      </c>
      <c r="G29" s="4">
        <v>0</v>
      </c>
      <c r="H29" s="6">
        <v>0</v>
      </c>
      <c r="I29" s="4">
        <v>0</v>
      </c>
      <c r="J29" s="6">
        <v>0</v>
      </c>
      <c r="K29" s="4">
        <v>0</v>
      </c>
      <c r="L29" s="6">
        <v>0</v>
      </c>
      <c r="M29" s="4">
        <v>0</v>
      </c>
      <c r="N29" s="6">
        <v>0</v>
      </c>
      <c r="O29" s="4">
        <v>0</v>
      </c>
      <c r="P29" s="6">
        <v>0</v>
      </c>
      <c r="Q29" s="4">
        <v>0</v>
      </c>
      <c r="R29" s="6">
        <v>0</v>
      </c>
      <c r="S29" s="4">
        <v>7</v>
      </c>
      <c r="T29" s="6">
        <v>25493</v>
      </c>
      <c r="U29" s="4">
        <v>0</v>
      </c>
      <c r="V29" s="6">
        <v>0</v>
      </c>
      <c r="W29" s="4">
        <v>6</v>
      </c>
      <c r="X29" s="6">
        <v>17449</v>
      </c>
      <c r="Y29" s="4">
        <v>0</v>
      </c>
      <c r="Z29" s="6">
        <v>0</v>
      </c>
      <c r="AA29" s="4">
        <v>0</v>
      </c>
      <c r="AB29" s="6">
        <v>0</v>
      </c>
      <c r="AC29" s="4">
        <v>1</v>
      </c>
      <c r="AD29" s="6">
        <v>8044</v>
      </c>
      <c r="AE29" s="4">
        <v>0</v>
      </c>
      <c r="AF29" s="6">
        <v>0</v>
      </c>
      <c r="AH29" s="4">
        <f t="shared" si="0"/>
        <v>0</v>
      </c>
      <c r="AI29" s="5">
        <f t="shared" si="1"/>
        <v>7</v>
      </c>
      <c r="AJ29" s="5">
        <f t="shared" si="2"/>
        <v>7</v>
      </c>
      <c r="AK29" s="28">
        <f t="shared" si="12"/>
        <v>0</v>
      </c>
      <c r="AL29" s="29">
        <f t="shared" si="13"/>
        <v>1</v>
      </c>
      <c r="AN29" s="4">
        <f t="shared" si="3"/>
        <v>0</v>
      </c>
      <c r="AO29" s="5">
        <f t="shared" si="4"/>
        <v>25493</v>
      </c>
      <c r="AP29" s="5">
        <f t="shared" si="5"/>
        <v>25493</v>
      </c>
      <c r="AQ29" s="28">
        <f t="shared" si="6"/>
        <v>0</v>
      </c>
      <c r="AR29" s="29">
        <f t="shared" si="7"/>
        <v>0.13652259132120537</v>
      </c>
      <c r="AT29" s="30">
        <f t="shared" si="8"/>
        <v>7.4693139323961603E-3</v>
      </c>
      <c r="AV29" s="4">
        <f t="shared" si="14"/>
        <v>7</v>
      </c>
      <c r="AW29" s="29">
        <f t="shared" si="9"/>
        <v>1</v>
      </c>
      <c r="AY29" s="4">
        <f t="shared" si="10"/>
        <v>25493</v>
      </c>
      <c r="AZ29" s="29">
        <f t="shared" si="11"/>
        <v>1</v>
      </c>
    </row>
    <row r="30" spans="1:52" x14ac:dyDescent="0.3">
      <c r="A30" t="s">
        <v>59</v>
      </c>
      <c r="B30" s="4">
        <v>20205</v>
      </c>
      <c r="C30" s="5">
        <v>8515842.9047594443</v>
      </c>
      <c r="D30" s="6">
        <v>8228548</v>
      </c>
      <c r="E30" s="4">
        <v>102</v>
      </c>
      <c r="F30" s="6">
        <v>853287</v>
      </c>
      <c r="G30" s="4">
        <v>9</v>
      </c>
      <c r="H30" s="6">
        <v>163661</v>
      </c>
      <c r="I30" s="4">
        <v>48</v>
      </c>
      <c r="J30" s="6">
        <v>24790</v>
      </c>
      <c r="K30" s="4">
        <v>10</v>
      </c>
      <c r="L30" s="6">
        <v>62173</v>
      </c>
      <c r="M30" s="4">
        <v>17</v>
      </c>
      <c r="N30" s="6">
        <v>498000</v>
      </c>
      <c r="O30" s="4">
        <v>18</v>
      </c>
      <c r="P30" s="6">
        <v>104663</v>
      </c>
      <c r="Q30" s="4">
        <v>0</v>
      </c>
      <c r="R30" s="6">
        <v>0</v>
      </c>
      <c r="S30" s="4">
        <v>30</v>
      </c>
      <c r="T30" s="6">
        <v>119043</v>
      </c>
      <c r="U30" s="4">
        <v>1</v>
      </c>
      <c r="V30" s="6">
        <v>6299.9999999999754</v>
      </c>
      <c r="W30" s="4">
        <v>4</v>
      </c>
      <c r="X30" s="6">
        <v>14577</v>
      </c>
      <c r="Y30" s="4">
        <v>9</v>
      </c>
      <c r="Z30" s="6">
        <v>56701</v>
      </c>
      <c r="AA30" s="4">
        <v>12</v>
      </c>
      <c r="AB30" s="6">
        <v>39615</v>
      </c>
      <c r="AC30" s="4">
        <v>4</v>
      </c>
      <c r="AD30" s="6">
        <v>1850</v>
      </c>
      <c r="AE30" s="4">
        <v>0</v>
      </c>
      <c r="AF30" s="6">
        <v>0</v>
      </c>
      <c r="AH30" s="4">
        <f t="shared" si="0"/>
        <v>102</v>
      </c>
      <c r="AI30" s="5">
        <f t="shared" si="1"/>
        <v>30</v>
      </c>
      <c r="AJ30" s="5">
        <f t="shared" si="2"/>
        <v>132</v>
      </c>
      <c r="AK30" s="28">
        <f t="shared" si="12"/>
        <v>0.77272727272727271</v>
      </c>
      <c r="AL30" s="29">
        <f t="shared" si="13"/>
        <v>0.22727272727272727</v>
      </c>
      <c r="AN30" s="4">
        <f t="shared" si="3"/>
        <v>853287</v>
      </c>
      <c r="AO30" s="5">
        <f t="shared" si="4"/>
        <v>119043</v>
      </c>
      <c r="AP30" s="5">
        <f t="shared" si="5"/>
        <v>972330</v>
      </c>
      <c r="AQ30" s="28">
        <f t="shared" si="6"/>
        <v>4.569605475255849</v>
      </c>
      <c r="AR30" s="29">
        <f t="shared" si="7"/>
        <v>0.63751064365316956</v>
      </c>
      <c r="AT30" s="30">
        <f t="shared" si="8"/>
        <v>0.11417894985551831</v>
      </c>
      <c r="AV30" s="4">
        <f t="shared" si="14"/>
        <v>103</v>
      </c>
      <c r="AW30" s="29">
        <f t="shared" si="9"/>
        <v>0.78030303030303028</v>
      </c>
      <c r="AY30" s="4">
        <f t="shared" si="10"/>
        <v>683495</v>
      </c>
      <c r="AZ30" s="29">
        <f t="shared" si="11"/>
        <v>0.70294550204148798</v>
      </c>
    </row>
    <row r="31" spans="1:52" x14ac:dyDescent="0.3">
      <c r="A31" t="s">
        <v>60</v>
      </c>
      <c r="B31" s="4">
        <v>15455</v>
      </c>
      <c r="C31" s="5">
        <v>6828413.3749861717</v>
      </c>
      <c r="D31" s="6">
        <v>17054221</v>
      </c>
      <c r="E31" s="4">
        <v>61</v>
      </c>
      <c r="F31" s="6">
        <v>48211.000000000007</v>
      </c>
      <c r="G31" s="4">
        <v>0</v>
      </c>
      <c r="H31" s="6">
        <v>0</v>
      </c>
      <c r="I31" s="4">
        <v>28</v>
      </c>
      <c r="J31" s="6">
        <v>5768</v>
      </c>
      <c r="K31" s="4">
        <v>3</v>
      </c>
      <c r="L31" s="6">
        <v>33397.000000000022</v>
      </c>
      <c r="M31" s="4">
        <v>4</v>
      </c>
      <c r="N31" s="6">
        <v>1034</v>
      </c>
      <c r="O31" s="4">
        <v>26</v>
      </c>
      <c r="P31" s="6">
        <v>8012</v>
      </c>
      <c r="Q31" s="4">
        <v>0</v>
      </c>
      <c r="R31" s="6">
        <v>0</v>
      </c>
      <c r="S31" s="4">
        <v>0</v>
      </c>
      <c r="T31" s="6">
        <v>0</v>
      </c>
      <c r="U31" s="4">
        <v>0</v>
      </c>
      <c r="V31" s="6">
        <v>0</v>
      </c>
      <c r="W31" s="4">
        <v>0</v>
      </c>
      <c r="X31" s="6">
        <v>0</v>
      </c>
      <c r="Y31" s="4">
        <v>0</v>
      </c>
      <c r="Z31" s="6">
        <v>0</v>
      </c>
      <c r="AA31" s="4">
        <v>0</v>
      </c>
      <c r="AB31" s="6">
        <v>0</v>
      </c>
      <c r="AC31" s="4">
        <v>0</v>
      </c>
      <c r="AD31" s="6">
        <v>0</v>
      </c>
      <c r="AE31" s="4">
        <v>0</v>
      </c>
      <c r="AF31" s="6">
        <v>0</v>
      </c>
      <c r="AH31" s="4">
        <f t="shared" si="0"/>
        <v>61</v>
      </c>
      <c r="AI31" s="5">
        <f t="shared" si="1"/>
        <v>0</v>
      </c>
      <c r="AJ31" s="5">
        <f t="shared" si="2"/>
        <v>61</v>
      </c>
      <c r="AK31" s="28">
        <f t="shared" si="12"/>
        <v>1</v>
      </c>
      <c r="AL31" s="29">
        <f t="shared" si="13"/>
        <v>0</v>
      </c>
      <c r="AN31" s="4">
        <f t="shared" si="3"/>
        <v>48211.000000000007</v>
      </c>
      <c r="AO31" s="5">
        <f t="shared" si="4"/>
        <v>0</v>
      </c>
      <c r="AP31" s="5">
        <f t="shared" si="5"/>
        <v>48211.000000000007</v>
      </c>
      <c r="AQ31" s="28">
        <f t="shared" si="6"/>
        <v>0.25818423293400672</v>
      </c>
      <c r="AR31" s="29">
        <f t="shared" si="7"/>
        <v>0</v>
      </c>
      <c r="AT31" s="30">
        <f t="shared" si="8"/>
        <v>7.0603517028723587E-3</v>
      </c>
      <c r="AV31" s="4">
        <f t="shared" si="14"/>
        <v>58</v>
      </c>
      <c r="AW31" s="29">
        <f t="shared" si="9"/>
        <v>0.95081967213114749</v>
      </c>
      <c r="AY31" s="4">
        <f t="shared" si="10"/>
        <v>14814</v>
      </c>
      <c r="AZ31" s="29">
        <f t="shared" si="11"/>
        <v>0.3072742735060463</v>
      </c>
    </row>
    <row r="32" spans="1:52" x14ac:dyDescent="0.3">
      <c r="A32" t="s">
        <v>61</v>
      </c>
      <c r="B32" s="4">
        <v>28886</v>
      </c>
      <c r="C32" s="5">
        <v>7792630.6123739444</v>
      </c>
      <c r="D32" s="6">
        <v>3624950</v>
      </c>
      <c r="E32" s="4">
        <v>61</v>
      </c>
      <c r="F32" s="6">
        <v>27024</v>
      </c>
      <c r="G32" s="4">
        <v>0</v>
      </c>
      <c r="H32" s="6">
        <v>0</v>
      </c>
      <c r="I32" s="4">
        <v>32</v>
      </c>
      <c r="J32" s="6">
        <v>7925</v>
      </c>
      <c r="K32" s="4">
        <v>0</v>
      </c>
      <c r="L32" s="6">
        <v>0</v>
      </c>
      <c r="M32" s="4">
        <v>10</v>
      </c>
      <c r="N32" s="6">
        <v>7639</v>
      </c>
      <c r="O32" s="4">
        <v>19</v>
      </c>
      <c r="P32" s="6">
        <v>11460</v>
      </c>
      <c r="Q32" s="4">
        <v>0</v>
      </c>
      <c r="R32" s="6">
        <v>0</v>
      </c>
      <c r="S32" s="4">
        <v>77</v>
      </c>
      <c r="T32" s="6">
        <v>58575</v>
      </c>
      <c r="U32" s="4">
        <v>0</v>
      </c>
      <c r="V32" s="6">
        <v>0</v>
      </c>
      <c r="W32" s="4">
        <v>58</v>
      </c>
      <c r="X32" s="6">
        <v>15832</v>
      </c>
      <c r="Y32" s="4">
        <v>0</v>
      </c>
      <c r="Z32" s="6">
        <v>0</v>
      </c>
      <c r="AA32" s="4">
        <v>15</v>
      </c>
      <c r="AB32" s="6">
        <v>14691</v>
      </c>
      <c r="AC32" s="4">
        <v>4</v>
      </c>
      <c r="AD32" s="6">
        <v>28052</v>
      </c>
      <c r="AE32" s="4">
        <v>0</v>
      </c>
      <c r="AF32" s="6">
        <v>0</v>
      </c>
      <c r="AH32" s="4">
        <f t="shared" si="0"/>
        <v>61</v>
      </c>
      <c r="AI32" s="5">
        <f t="shared" si="1"/>
        <v>77</v>
      </c>
      <c r="AJ32" s="5">
        <f t="shared" si="2"/>
        <v>138</v>
      </c>
      <c r="AK32" s="28">
        <f t="shared" si="12"/>
        <v>0.4420289855072464</v>
      </c>
      <c r="AL32" s="29">
        <f t="shared" si="13"/>
        <v>0.55797101449275366</v>
      </c>
      <c r="AN32" s="4">
        <f t="shared" si="3"/>
        <v>27024</v>
      </c>
      <c r="AO32" s="5">
        <f t="shared" si="4"/>
        <v>58575</v>
      </c>
      <c r="AP32" s="5">
        <f t="shared" si="5"/>
        <v>85599</v>
      </c>
      <c r="AQ32" s="28">
        <f t="shared" si="6"/>
        <v>0.14472155132249065</v>
      </c>
      <c r="AR32" s="29">
        <f t="shared" si="7"/>
        <v>0.31368653303415073</v>
      </c>
      <c r="AT32" s="30">
        <f t="shared" si="8"/>
        <v>1.0984608954013176E-2</v>
      </c>
      <c r="AV32" s="4">
        <f t="shared" si="14"/>
        <v>138</v>
      </c>
      <c r="AW32" s="29">
        <f t="shared" si="9"/>
        <v>1</v>
      </c>
      <c r="AY32" s="4">
        <f t="shared" si="10"/>
        <v>85599</v>
      </c>
      <c r="AZ32" s="29">
        <f t="shared" si="11"/>
        <v>1</v>
      </c>
    </row>
    <row r="33" spans="1:52" x14ac:dyDescent="0.3">
      <c r="A33" t="s">
        <v>62</v>
      </c>
      <c r="B33" s="4">
        <v>27859</v>
      </c>
      <c r="C33" s="5">
        <v>11058276.680929</v>
      </c>
      <c r="D33" s="6">
        <v>5757146</v>
      </c>
      <c r="E33" s="4">
        <v>390</v>
      </c>
      <c r="F33" s="6">
        <v>109399.23809523811</v>
      </c>
      <c r="G33" s="4">
        <v>1</v>
      </c>
      <c r="H33" s="6">
        <v>445.23809523809518</v>
      </c>
      <c r="I33" s="4">
        <v>349</v>
      </c>
      <c r="J33" s="6">
        <v>92043</v>
      </c>
      <c r="K33" s="4">
        <v>2</v>
      </c>
      <c r="L33" s="6">
        <v>1126</v>
      </c>
      <c r="M33" s="4">
        <v>8</v>
      </c>
      <c r="N33" s="6">
        <v>4126</v>
      </c>
      <c r="O33" s="4">
        <v>30</v>
      </c>
      <c r="P33" s="6">
        <v>11659</v>
      </c>
      <c r="Q33" s="4">
        <v>0</v>
      </c>
      <c r="R33" s="6">
        <v>0</v>
      </c>
      <c r="S33" s="4">
        <v>283</v>
      </c>
      <c r="T33" s="6">
        <v>143709</v>
      </c>
      <c r="U33" s="4">
        <v>4</v>
      </c>
      <c r="V33" s="6">
        <v>7322.0000000000018</v>
      </c>
      <c r="W33" s="4">
        <v>238</v>
      </c>
      <c r="X33" s="6">
        <v>74478</v>
      </c>
      <c r="Y33" s="4">
        <v>0</v>
      </c>
      <c r="Z33" s="6">
        <v>0</v>
      </c>
      <c r="AA33" s="4">
        <v>19</v>
      </c>
      <c r="AB33" s="6">
        <v>10137</v>
      </c>
      <c r="AC33" s="4">
        <v>22</v>
      </c>
      <c r="AD33" s="6">
        <v>51772</v>
      </c>
      <c r="AE33" s="4">
        <v>0</v>
      </c>
      <c r="AF33" s="6">
        <v>0</v>
      </c>
      <c r="AH33" s="4">
        <f t="shared" si="0"/>
        <v>390</v>
      </c>
      <c r="AI33" s="5">
        <f t="shared" si="1"/>
        <v>283</v>
      </c>
      <c r="AJ33" s="5">
        <f t="shared" si="2"/>
        <v>673</v>
      </c>
      <c r="AK33" s="28">
        <f t="shared" si="12"/>
        <v>0.57949479940564641</v>
      </c>
      <c r="AL33" s="29">
        <f t="shared" si="13"/>
        <v>0.42050520059435365</v>
      </c>
      <c r="AN33" s="4">
        <f t="shared" si="3"/>
        <v>109399.23809523811</v>
      </c>
      <c r="AO33" s="5">
        <f t="shared" si="4"/>
        <v>143709</v>
      </c>
      <c r="AP33" s="5">
        <f t="shared" si="5"/>
        <v>253108.23809523811</v>
      </c>
      <c r="AQ33" s="28">
        <f t="shared" si="6"/>
        <v>0.58586543260218227</v>
      </c>
      <c r="AR33" s="29">
        <f t="shared" si="7"/>
        <v>0.76960440419641085</v>
      </c>
      <c r="AT33" s="30">
        <f t="shared" si="8"/>
        <v>2.2888578880626689E-2</v>
      </c>
      <c r="AV33" s="4">
        <f t="shared" si="14"/>
        <v>666</v>
      </c>
      <c r="AW33" s="29">
        <f t="shared" si="9"/>
        <v>0.9895988112927192</v>
      </c>
      <c r="AY33" s="4">
        <f t="shared" si="10"/>
        <v>244215</v>
      </c>
      <c r="AZ33" s="29">
        <f t="shared" si="11"/>
        <v>0.96486389316221388</v>
      </c>
    </row>
    <row r="34" spans="1:52" x14ac:dyDescent="0.3">
      <c r="A34" t="s">
        <v>63</v>
      </c>
      <c r="B34" s="4">
        <v>33466</v>
      </c>
      <c r="C34" s="5">
        <v>10859027.987097761</v>
      </c>
      <c r="D34" s="6">
        <v>9367357</v>
      </c>
      <c r="E34" s="4">
        <v>1530</v>
      </c>
      <c r="F34" s="6">
        <v>844896</v>
      </c>
      <c r="G34" s="4">
        <v>23</v>
      </c>
      <c r="H34" s="6">
        <v>73665.000000000015</v>
      </c>
      <c r="I34" s="4">
        <v>1114</v>
      </c>
      <c r="J34" s="6">
        <v>283505</v>
      </c>
      <c r="K34" s="4">
        <v>26</v>
      </c>
      <c r="L34" s="6">
        <v>28410</v>
      </c>
      <c r="M34" s="4">
        <v>145</v>
      </c>
      <c r="N34" s="6">
        <v>197138</v>
      </c>
      <c r="O34" s="4">
        <v>222</v>
      </c>
      <c r="P34" s="6">
        <v>262178</v>
      </c>
      <c r="Q34" s="4">
        <v>0</v>
      </c>
      <c r="R34" s="6">
        <v>0</v>
      </c>
      <c r="S34" s="4">
        <v>62</v>
      </c>
      <c r="T34" s="6">
        <v>33770</v>
      </c>
      <c r="U34" s="4">
        <v>2</v>
      </c>
      <c r="V34" s="6">
        <v>2935</v>
      </c>
      <c r="W34" s="4">
        <v>38</v>
      </c>
      <c r="X34" s="6">
        <v>6939</v>
      </c>
      <c r="Y34" s="4">
        <v>0</v>
      </c>
      <c r="Z34" s="6">
        <v>0</v>
      </c>
      <c r="AA34" s="4">
        <v>7</v>
      </c>
      <c r="AB34" s="6">
        <v>13887</v>
      </c>
      <c r="AC34" s="4">
        <v>15</v>
      </c>
      <c r="AD34" s="6">
        <v>10009</v>
      </c>
      <c r="AE34" s="4">
        <v>0</v>
      </c>
      <c r="AF34" s="6">
        <v>0</v>
      </c>
      <c r="AH34" s="4">
        <f t="shared" si="0"/>
        <v>1530</v>
      </c>
      <c r="AI34" s="5">
        <f t="shared" si="1"/>
        <v>62</v>
      </c>
      <c r="AJ34" s="5">
        <f t="shared" si="2"/>
        <v>1592</v>
      </c>
      <c r="AK34" s="28">
        <f t="shared" si="12"/>
        <v>0.96105527638190957</v>
      </c>
      <c r="AL34" s="29">
        <f t="shared" si="13"/>
        <v>3.8944723618090454E-2</v>
      </c>
      <c r="AN34" s="4">
        <f t="shared" si="3"/>
        <v>844896</v>
      </c>
      <c r="AO34" s="5">
        <f t="shared" si="4"/>
        <v>33770</v>
      </c>
      <c r="AP34" s="5">
        <f t="shared" si="5"/>
        <v>878666</v>
      </c>
      <c r="AQ34" s="28">
        <f t="shared" si="6"/>
        <v>4.5246691765159506</v>
      </c>
      <c r="AR34" s="29">
        <f t="shared" si="7"/>
        <v>0.18084838618119112</v>
      </c>
      <c r="AT34" s="30">
        <f t="shared" si="8"/>
        <v>8.0915713730915315E-2</v>
      </c>
      <c r="AV34" s="4">
        <f t="shared" si="14"/>
        <v>1541</v>
      </c>
      <c r="AW34" s="29">
        <f t="shared" si="9"/>
        <v>0.96796482412060303</v>
      </c>
      <c r="AY34" s="4">
        <f t="shared" si="10"/>
        <v>773656</v>
      </c>
      <c r="AZ34" s="29">
        <f t="shared" si="11"/>
        <v>0.88048928716941366</v>
      </c>
    </row>
    <row r="35" spans="1:52" x14ac:dyDescent="0.3">
      <c r="A35" t="s">
        <v>64</v>
      </c>
      <c r="B35" s="4">
        <v>15089</v>
      </c>
      <c r="C35" s="5">
        <v>4278058.151773884</v>
      </c>
      <c r="D35" s="6">
        <v>2596674</v>
      </c>
      <c r="E35" s="4">
        <v>0</v>
      </c>
      <c r="F35" s="6">
        <v>0</v>
      </c>
      <c r="G35" s="4">
        <v>0</v>
      </c>
      <c r="H35" s="6">
        <v>0</v>
      </c>
      <c r="I35" s="4">
        <v>0</v>
      </c>
      <c r="J35" s="6">
        <v>0</v>
      </c>
      <c r="K35" s="4">
        <v>0</v>
      </c>
      <c r="L35" s="6">
        <v>0</v>
      </c>
      <c r="M35" s="4">
        <v>0</v>
      </c>
      <c r="N35" s="6">
        <v>0</v>
      </c>
      <c r="O35" s="4">
        <v>0</v>
      </c>
      <c r="P35" s="6">
        <v>0</v>
      </c>
      <c r="Q35" s="4">
        <v>0</v>
      </c>
      <c r="R35" s="6">
        <v>0</v>
      </c>
      <c r="S35" s="4">
        <v>11</v>
      </c>
      <c r="T35" s="6">
        <v>54172</v>
      </c>
      <c r="U35" s="4">
        <v>0</v>
      </c>
      <c r="V35" s="6">
        <v>0</v>
      </c>
      <c r="W35" s="4">
        <v>1</v>
      </c>
      <c r="X35" s="6">
        <v>300</v>
      </c>
      <c r="Y35" s="4">
        <v>2</v>
      </c>
      <c r="Z35" s="6">
        <v>19372</v>
      </c>
      <c r="AA35" s="4">
        <v>3</v>
      </c>
      <c r="AB35" s="6">
        <v>23890</v>
      </c>
      <c r="AC35" s="4">
        <v>5</v>
      </c>
      <c r="AD35" s="6">
        <v>10610</v>
      </c>
      <c r="AE35" s="4">
        <v>0</v>
      </c>
      <c r="AF35" s="6">
        <v>0</v>
      </c>
      <c r="AH35" s="4">
        <f t="shared" ref="AH35:AH66" si="15">E35</f>
        <v>0</v>
      </c>
      <c r="AI35" s="5">
        <f t="shared" ref="AI35:AI66" si="16">S35</f>
        <v>11</v>
      </c>
      <c r="AJ35" s="5">
        <f t="shared" ref="AJ35:AJ66" si="17">AH35+AI35</f>
        <v>11</v>
      </c>
      <c r="AK35" s="28">
        <f t="shared" si="12"/>
        <v>0</v>
      </c>
      <c r="AL35" s="29">
        <f t="shared" si="13"/>
        <v>1</v>
      </c>
      <c r="AN35" s="4">
        <f t="shared" ref="AN35:AN66" si="18">F35</f>
        <v>0</v>
      </c>
      <c r="AO35" s="5">
        <f t="shared" ref="AO35:AO66" si="19">T35</f>
        <v>54172</v>
      </c>
      <c r="AP35" s="5">
        <f t="shared" ref="AP35:AP66" si="20">AN35+AO35</f>
        <v>54172</v>
      </c>
      <c r="AQ35" s="28">
        <f t="shared" ref="AQ35:AQ66" si="21">IFERROR(AN35/$AP$3,0)</f>
        <v>0</v>
      </c>
      <c r="AR35" s="29">
        <f t="shared" ref="AR35:AR66" si="22">IFERROR(AO35/$AP$3,0)</f>
        <v>0.29010715949681626</v>
      </c>
      <c r="AT35" s="30">
        <f t="shared" ref="AT35:AT66" si="23">AP35/C35</f>
        <v>1.2662754473671132E-2</v>
      </c>
      <c r="AV35" s="4">
        <f t="shared" ref="AV35:AV66" si="24">I35+O35+M35+W35+AA35+AC35</f>
        <v>9</v>
      </c>
      <c r="AW35" s="29">
        <f t="shared" ref="AW35:AW66" si="25">IFERROR(AV35/AJ35,0)</f>
        <v>0.81818181818181823</v>
      </c>
      <c r="AY35" s="4">
        <f t="shared" ref="AY35:AY66" si="26">J35+P35+N35+X35+AB35+AD35</f>
        <v>34800</v>
      </c>
      <c r="AZ35" s="29">
        <f t="shared" ref="AZ35:AZ66" si="27">IFERROR(AY35/AP35,0)</f>
        <v>0.64239828693790146</v>
      </c>
    </row>
    <row r="36" spans="1:52" x14ac:dyDescent="0.3">
      <c r="A36" t="s">
        <v>65</v>
      </c>
      <c r="B36" s="4">
        <v>20413</v>
      </c>
      <c r="C36" s="5">
        <v>5030289.5</v>
      </c>
      <c r="D36" s="6">
        <v>3563616</v>
      </c>
      <c r="E36" s="4">
        <v>26</v>
      </c>
      <c r="F36" s="6">
        <v>10517</v>
      </c>
      <c r="G36" s="4">
        <v>0</v>
      </c>
      <c r="H36" s="6">
        <v>0</v>
      </c>
      <c r="I36" s="4">
        <v>15</v>
      </c>
      <c r="J36" s="6">
        <v>2678</v>
      </c>
      <c r="K36" s="4">
        <v>0</v>
      </c>
      <c r="L36" s="6">
        <v>0</v>
      </c>
      <c r="M36" s="4">
        <v>2</v>
      </c>
      <c r="N36" s="6">
        <v>2000</v>
      </c>
      <c r="O36" s="4">
        <v>9</v>
      </c>
      <c r="P36" s="6">
        <v>5839</v>
      </c>
      <c r="Q36" s="4">
        <v>0</v>
      </c>
      <c r="R36" s="6">
        <v>0</v>
      </c>
      <c r="S36" s="4">
        <v>90</v>
      </c>
      <c r="T36" s="6">
        <v>149712</v>
      </c>
      <c r="U36" s="4">
        <v>0</v>
      </c>
      <c r="V36" s="6">
        <v>0</v>
      </c>
      <c r="W36" s="4">
        <v>64</v>
      </c>
      <c r="X36" s="6">
        <v>10703</v>
      </c>
      <c r="Y36" s="4">
        <v>0</v>
      </c>
      <c r="Z36" s="6">
        <v>0</v>
      </c>
      <c r="AA36" s="4">
        <v>13</v>
      </c>
      <c r="AB36" s="6">
        <v>105888</v>
      </c>
      <c r="AC36" s="4">
        <v>13</v>
      </c>
      <c r="AD36" s="6">
        <v>33121</v>
      </c>
      <c r="AE36" s="4">
        <v>0</v>
      </c>
      <c r="AF36" s="6">
        <v>0</v>
      </c>
      <c r="AH36" s="4">
        <f t="shared" si="15"/>
        <v>26</v>
      </c>
      <c r="AI36" s="5">
        <f t="shared" si="16"/>
        <v>90</v>
      </c>
      <c r="AJ36" s="5">
        <f t="shared" si="17"/>
        <v>116</v>
      </c>
      <c r="AK36" s="28">
        <f t="shared" si="12"/>
        <v>0.22413793103448276</v>
      </c>
      <c r="AL36" s="29">
        <f t="shared" si="13"/>
        <v>0.77586206896551724</v>
      </c>
      <c r="AN36" s="4">
        <f t="shared" si="18"/>
        <v>10517</v>
      </c>
      <c r="AO36" s="5">
        <f t="shared" si="19"/>
        <v>149712</v>
      </c>
      <c r="AP36" s="5">
        <f t="shared" si="20"/>
        <v>160229</v>
      </c>
      <c r="AQ36" s="28">
        <f t="shared" si="21"/>
        <v>5.6321660570553364E-2</v>
      </c>
      <c r="AR36" s="29">
        <f t="shared" si="22"/>
        <v>0.80175225324129362</v>
      </c>
      <c r="AT36" s="30">
        <f t="shared" si="23"/>
        <v>3.1852838688508883E-2</v>
      </c>
      <c r="AV36" s="4">
        <f t="shared" si="24"/>
        <v>116</v>
      </c>
      <c r="AW36" s="29">
        <f t="shared" si="25"/>
        <v>1</v>
      </c>
      <c r="AY36" s="4">
        <f t="shared" si="26"/>
        <v>160229</v>
      </c>
      <c r="AZ36" s="29">
        <f t="shared" si="27"/>
        <v>1</v>
      </c>
    </row>
    <row r="37" spans="1:52" x14ac:dyDescent="0.3">
      <c r="A37" t="s">
        <v>66</v>
      </c>
      <c r="B37" s="4">
        <v>6354</v>
      </c>
      <c r="C37" s="5">
        <v>3194787</v>
      </c>
      <c r="D37" s="6">
        <v>1640897</v>
      </c>
      <c r="E37" s="4">
        <v>0</v>
      </c>
      <c r="F37" s="6">
        <v>0</v>
      </c>
      <c r="G37" s="4">
        <v>0</v>
      </c>
      <c r="H37" s="6">
        <v>0</v>
      </c>
      <c r="I37" s="4">
        <v>0</v>
      </c>
      <c r="J37" s="6">
        <v>0</v>
      </c>
      <c r="K37" s="4">
        <v>0</v>
      </c>
      <c r="L37" s="6">
        <v>0</v>
      </c>
      <c r="M37" s="4">
        <v>0</v>
      </c>
      <c r="N37" s="6">
        <v>0</v>
      </c>
      <c r="O37" s="4">
        <v>0</v>
      </c>
      <c r="P37" s="6">
        <v>0</v>
      </c>
      <c r="Q37" s="4">
        <v>0</v>
      </c>
      <c r="R37" s="6">
        <v>0</v>
      </c>
      <c r="S37" s="4">
        <v>12</v>
      </c>
      <c r="T37" s="6">
        <v>7032.9999999999991</v>
      </c>
      <c r="U37" s="4">
        <v>1</v>
      </c>
      <c r="V37" s="6">
        <v>1559.9999999999991</v>
      </c>
      <c r="W37" s="4">
        <v>9</v>
      </c>
      <c r="X37" s="6">
        <v>3243</v>
      </c>
      <c r="Y37" s="4">
        <v>0</v>
      </c>
      <c r="Z37" s="6">
        <v>0</v>
      </c>
      <c r="AA37" s="4">
        <v>2</v>
      </c>
      <c r="AB37" s="6">
        <v>2230</v>
      </c>
      <c r="AC37" s="4">
        <v>0</v>
      </c>
      <c r="AD37" s="6">
        <v>0</v>
      </c>
      <c r="AE37" s="4">
        <v>0</v>
      </c>
      <c r="AF37" s="6">
        <v>0</v>
      </c>
      <c r="AH37" s="4">
        <f t="shared" si="15"/>
        <v>0</v>
      </c>
      <c r="AI37" s="5">
        <f t="shared" si="16"/>
        <v>12</v>
      </c>
      <c r="AJ37" s="5">
        <f t="shared" si="17"/>
        <v>12</v>
      </c>
      <c r="AK37" s="28">
        <f t="shared" si="12"/>
        <v>0</v>
      </c>
      <c r="AL37" s="29">
        <f t="shared" si="13"/>
        <v>1</v>
      </c>
      <c r="AN37" s="4">
        <f t="shared" si="18"/>
        <v>0</v>
      </c>
      <c r="AO37" s="5">
        <f t="shared" si="19"/>
        <v>7032.9999999999991</v>
      </c>
      <c r="AP37" s="5">
        <f t="shared" si="20"/>
        <v>7032.9999999999991</v>
      </c>
      <c r="AQ37" s="28">
        <f t="shared" si="21"/>
        <v>0</v>
      </c>
      <c r="AR37" s="29">
        <f t="shared" si="22"/>
        <v>3.7663805152866957E-2</v>
      </c>
      <c r="AT37" s="30">
        <f t="shared" si="23"/>
        <v>2.2013987160959397E-3</v>
      </c>
      <c r="AV37" s="4">
        <f t="shared" si="24"/>
        <v>11</v>
      </c>
      <c r="AW37" s="29">
        <f t="shared" si="25"/>
        <v>0.91666666666666663</v>
      </c>
      <c r="AY37" s="4">
        <f t="shared" si="26"/>
        <v>5473</v>
      </c>
      <c r="AZ37" s="29">
        <f t="shared" si="27"/>
        <v>0.77818853974122004</v>
      </c>
    </row>
    <row r="38" spans="1:52" x14ac:dyDescent="0.3">
      <c r="A38" t="s">
        <v>67</v>
      </c>
      <c r="B38" s="4">
        <v>6137</v>
      </c>
      <c r="C38" s="5">
        <v>4613285.2325720638</v>
      </c>
      <c r="D38" s="6">
        <v>2896461</v>
      </c>
      <c r="E38" s="4">
        <v>203</v>
      </c>
      <c r="F38" s="6">
        <v>234790</v>
      </c>
      <c r="G38" s="4">
        <v>2</v>
      </c>
      <c r="H38" s="6">
        <v>49823</v>
      </c>
      <c r="I38" s="4">
        <v>2</v>
      </c>
      <c r="J38" s="6">
        <v>659</v>
      </c>
      <c r="K38" s="4">
        <v>1</v>
      </c>
      <c r="L38" s="6">
        <v>7148</v>
      </c>
      <c r="M38" s="4">
        <v>4</v>
      </c>
      <c r="N38" s="6">
        <v>99603</v>
      </c>
      <c r="O38" s="4">
        <v>194</v>
      </c>
      <c r="P38" s="6">
        <v>77557</v>
      </c>
      <c r="Q38" s="4">
        <v>0</v>
      </c>
      <c r="R38" s="6">
        <v>0</v>
      </c>
      <c r="S38" s="4">
        <v>145</v>
      </c>
      <c r="T38" s="6">
        <v>105839</v>
      </c>
      <c r="U38" s="4">
        <v>1</v>
      </c>
      <c r="V38" s="6">
        <v>963.99999999999932</v>
      </c>
      <c r="W38" s="4">
        <v>0</v>
      </c>
      <c r="X38" s="6">
        <v>0</v>
      </c>
      <c r="Y38" s="4">
        <v>1</v>
      </c>
      <c r="Z38" s="6">
        <v>1592</v>
      </c>
      <c r="AA38" s="4">
        <v>3</v>
      </c>
      <c r="AB38" s="6">
        <v>14391</v>
      </c>
      <c r="AC38" s="4">
        <v>140</v>
      </c>
      <c r="AD38" s="6">
        <v>88892</v>
      </c>
      <c r="AE38" s="4">
        <v>0</v>
      </c>
      <c r="AF38" s="6">
        <v>0</v>
      </c>
      <c r="AH38" s="4">
        <f t="shared" si="15"/>
        <v>203</v>
      </c>
      <c r="AI38" s="5">
        <f t="shared" si="16"/>
        <v>145</v>
      </c>
      <c r="AJ38" s="5">
        <f t="shared" si="17"/>
        <v>348</v>
      </c>
      <c r="AK38" s="28">
        <f t="shared" si="12"/>
        <v>0.58333333333333337</v>
      </c>
      <c r="AL38" s="29">
        <f t="shared" si="13"/>
        <v>0.41666666666666669</v>
      </c>
      <c r="AN38" s="4">
        <f t="shared" si="18"/>
        <v>234790</v>
      </c>
      <c r="AO38" s="5">
        <f t="shared" si="19"/>
        <v>105839</v>
      </c>
      <c r="AP38" s="5">
        <f t="shared" si="20"/>
        <v>340629</v>
      </c>
      <c r="AQ38" s="28">
        <f t="shared" si="21"/>
        <v>1.2573702277607897</v>
      </c>
      <c r="AR38" s="29">
        <f t="shared" si="22"/>
        <v>0.56679929952712726</v>
      </c>
      <c r="AT38" s="30">
        <f t="shared" si="23"/>
        <v>7.3836535750053264E-2</v>
      </c>
      <c r="AV38" s="4">
        <f t="shared" si="24"/>
        <v>343</v>
      </c>
      <c r="AW38" s="29">
        <f t="shared" si="25"/>
        <v>0.98563218390804597</v>
      </c>
      <c r="AY38" s="4">
        <f t="shared" si="26"/>
        <v>281102</v>
      </c>
      <c r="AZ38" s="29">
        <f t="shared" si="27"/>
        <v>0.82524388704426221</v>
      </c>
    </row>
    <row r="39" spans="1:52" x14ac:dyDescent="0.3">
      <c r="A39" t="s">
        <v>68</v>
      </c>
      <c r="B39" s="4">
        <v>17200</v>
      </c>
      <c r="C39" s="5">
        <v>7306762.7124097198</v>
      </c>
      <c r="D39" s="6">
        <v>2899984</v>
      </c>
      <c r="E39" s="4">
        <v>0</v>
      </c>
      <c r="F39" s="6">
        <v>0</v>
      </c>
      <c r="G39" s="4">
        <v>0</v>
      </c>
      <c r="H39" s="6">
        <v>0</v>
      </c>
      <c r="I39" s="4">
        <v>0</v>
      </c>
      <c r="J39" s="6">
        <v>0</v>
      </c>
      <c r="K39" s="4">
        <v>0</v>
      </c>
      <c r="L39" s="6">
        <v>0</v>
      </c>
      <c r="M39" s="4">
        <v>0</v>
      </c>
      <c r="N39" s="6">
        <v>0</v>
      </c>
      <c r="O39" s="4">
        <v>0</v>
      </c>
      <c r="P39" s="6">
        <v>0</v>
      </c>
      <c r="Q39" s="4">
        <v>0</v>
      </c>
      <c r="R39" s="6">
        <v>0</v>
      </c>
      <c r="S39" s="4">
        <v>63</v>
      </c>
      <c r="T39" s="6">
        <v>253831.99999999991</v>
      </c>
      <c r="U39" s="4">
        <v>0</v>
      </c>
      <c r="V39" s="6">
        <v>0</v>
      </c>
      <c r="W39" s="4">
        <v>35</v>
      </c>
      <c r="X39" s="6">
        <v>29493</v>
      </c>
      <c r="Y39" s="4">
        <v>0</v>
      </c>
      <c r="Z39" s="6">
        <v>0</v>
      </c>
      <c r="AA39" s="4">
        <v>16</v>
      </c>
      <c r="AB39" s="6">
        <v>166342</v>
      </c>
      <c r="AC39" s="4">
        <v>12</v>
      </c>
      <c r="AD39" s="6">
        <v>57996.999999999942</v>
      </c>
      <c r="AE39" s="4">
        <v>0</v>
      </c>
      <c r="AF39" s="6">
        <v>0</v>
      </c>
      <c r="AH39" s="4">
        <f t="shared" si="15"/>
        <v>0</v>
      </c>
      <c r="AI39" s="5">
        <f t="shared" si="16"/>
        <v>63</v>
      </c>
      <c r="AJ39" s="5">
        <f t="shared" si="17"/>
        <v>63</v>
      </c>
      <c r="AK39" s="28">
        <f t="shared" si="12"/>
        <v>0</v>
      </c>
      <c r="AL39" s="29">
        <f t="shared" si="13"/>
        <v>1</v>
      </c>
      <c r="AN39" s="4">
        <f t="shared" si="18"/>
        <v>0</v>
      </c>
      <c r="AO39" s="5">
        <f t="shared" si="19"/>
        <v>253831.99999999991</v>
      </c>
      <c r="AP39" s="5">
        <f t="shared" si="20"/>
        <v>253831.99999999991</v>
      </c>
      <c r="AQ39" s="28">
        <f t="shared" si="21"/>
        <v>0</v>
      </c>
      <c r="AR39" s="29">
        <f t="shared" si="22"/>
        <v>1.3593457968949982</v>
      </c>
      <c r="AT39" s="30">
        <f t="shared" si="23"/>
        <v>3.473932437533446E-2</v>
      </c>
      <c r="AV39" s="4">
        <f t="shared" si="24"/>
        <v>63</v>
      </c>
      <c r="AW39" s="29">
        <f t="shared" si="25"/>
        <v>1</v>
      </c>
      <c r="AY39" s="4">
        <f t="shared" si="26"/>
        <v>253831.99999999994</v>
      </c>
      <c r="AZ39" s="29">
        <f t="shared" si="27"/>
        <v>1.0000000000000002</v>
      </c>
    </row>
    <row r="40" spans="1:52" x14ac:dyDescent="0.3">
      <c r="A40" t="s">
        <v>69</v>
      </c>
      <c r="B40" s="4">
        <v>26649</v>
      </c>
      <c r="C40" s="5">
        <v>13716976.3575419</v>
      </c>
      <c r="D40" s="6">
        <v>2530334</v>
      </c>
      <c r="E40" s="4">
        <v>0</v>
      </c>
      <c r="F40" s="6">
        <v>0</v>
      </c>
      <c r="G40" s="4">
        <v>0</v>
      </c>
      <c r="H40" s="6">
        <v>0</v>
      </c>
      <c r="I40" s="4">
        <v>0</v>
      </c>
      <c r="J40" s="6">
        <v>0</v>
      </c>
      <c r="K40" s="4">
        <v>0</v>
      </c>
      <c r="L40" s="6">
        <v>0</v>
      </c>
      <c r="M40" s="4">
        <v>0</v>
      </c>
      <c r="N40" s="6">
        <v>0</v>
      </c>
      <c r="O40" s="4">
        <v>0</v>
      </c>
      <c r="P40" s="6">
        <v>0</v>
      </c>
      <c r="Q40" s="4">
        <v>0</v>
      </c>
      <c r="R40" s="6">
        <v>0</v>
      </c>
      <c r="S40" s="4">
        <v>0</v>
      </c>
      <c r="T40" s="6">
        <v>0</v>
      </c>
      <c r="U40" s="4">
        <v>0</v>
      </c>
      <c r="V40" s="6">
        <v>0</v>
      </c>
      <c r="W40" s="4">
        <v>0</v>
      </c>
      <c r="X40" s="6">
        <v>0</v>
      </c>
      <c r="Y40" s="4">
        <v>0</v>
      </c>
      <c r="Z40" s="6">
        <v>0</v>
      </c>
      <c r="AA40" s="4">
        <v>0</v>
      </c>
      <c r="AB40" s="6">
        <v>0</v>
      </c>
      <c r="AC40" s="4">
        <v>0</v>
      </c>
      <c r="AD40" s="6">
        <v>0</v>
      </c>
      <c r="AE40" s="4">
        <v>0</v>
      </c>
      <c r="AF40" s="6">
        <v>0</v>
      </c>
      <c r="AH40" s="4">
        <f t="shared" si="15"/>
        <v>0</v>
      </c>
      <c r="AI40" s="5">
        <f t="shared" si="16"/>
        <v>0</v>
      </c>
      <c r="AJ40" s="5">
        <f t="shared" si="17"/>
        <v>0</v>
      </c>
      <c r="AK40" s="28">
        <f t="shared" si="12"/>
        <v>0</v>
      </c>
      <c r="AL40" s="29">
        <f t="shared" si="13"/>
        <v>0</v>
      </c>
      <c r="AN40" s="4">
        <f t="shared" si="18"/>
        <v>0</v>
      </c>
      <c r="AO40" s="5">
        <f t="shared" si="19"/>
        <v>0</v>
      </c>
      <c r="AP40" s="5">
        <f t="shared" si="20"/>
        <v>0</v>
      </c>
      <c r="AQ40" s="28">
        <f t="shared" si="21"/>
        <v>0</v>
      </c>
      <c r="AR40" s="29">
        <f t="shared" si="22"/>
        <v>0</v>
      </c>
      <c r="AT40" s="30">
        <f t="shared" si="23"/>
        <v>0</v>
      </c>
      <c r="AV40" s="4">
        <f t="shared" si="24"/>
        <v>0</v>
      </c>
      <c r="AW40" s="29">
        <f t="shared" si="25"/>
        <v>0</v>
      </c>
      <c r="AY40" s="4">
        <f t="shared" si="26"/>
        <v>0</v>
      </c>
      <c r="AZ40" s="29">
        <f t="shared" si="27"/>
        <v>0</v>
      </c>
    </row>
    <row r="41" spans="1:52" x14ac:dyDescent="0.3">
      <c r="A41" t="s">
        <v>70</v>
      </c>
      <c r="B41" s="4">
        <v>18139</v>
      </c>
      <c r="C41" s="5">
        <v>5923678.0853079297</v>
      </c>
      <c r="D41" s="6">
        <v>2299876</v>
      </c>
      <c r="E41" s="4">
        <v>764</v>
      </c>
      <c r="F41" s="6">
        <v>193539</v>
      </c>
      <c r="G41" s="4">
        <v>2</v>
      </c>
      <c r="H41" s="6">
        <v>1050</v>
      </c>
      <c r="I41" s="4">
        <v>688</v>
      </c>
      <c r="J41" s="6">
        <v>144612</v>
      </c>
      <c r="K41" s="4">
        <v>2</v>
      </c>
      <c r="L41" s="6">
        <v>294</v>
      </c>
      <c r="M41" s="4">
        <v>40</v>
      </c>
      <c r="N41" s="6">
        <v>30990</v>
      </c>
      <c r="O41" s="4">
        <v>32</v>
      </c>
      <c r="P41" s="6">
        <v>16593</v>
      </c>
      <c r="Q41" s="4">
        <v>0</v>
      </c>
      <c r="R41" s="6">
        <v>0</v>
      </c>
      <c r="S41" s="4">
        <v>34</v>
      </c>
      <c r="T41" s="6">
        <v>12892</v>
      </c>
      <c r="U41" s="4">
        <v>0</v>
      </c>
      <c r="V41" s="6">
        <v>0</v>
      </c>
      <c r="W41" s="4">
        <v>26</v>
      </c>
      <c r="X41" s="6">
        <v>7234</v>
      </c>
      <c r="Y41" s="4">
        <v>0</v>
      </c>
      <c r="Z41" s="6">
        <v>0</v>
      </c>
      <c r="AA41" s="4">
        <v>2</v>
      </c>
      <c r="AB41" s="6">
        <v>2010</v>
      </c>
      <c r="AC41" s="4">
        <v>6</v>
      </c>
      <c r="AD41" s="6">
        <v>3648</v>
      </c>
      <c r="AE41" s="4">
        <v>0</v>
      </c>
      <c r="AF41" s="6">
        <v>0</v>
      </c>
      <c r="AH41" s="4">
        <f t="shared" si="15"/>
        <v>764</v>
      </c>
      <c r="AI41" s="5">
        <f t="shared" si="16"/>
        <v>34</v>
      </c>
      <c r="AJ41" s="5">
        <f t="shared" si="17"/>
        <v>798</v>
      </c>
      <c r="AK41" s="28">
        <f t="shared" si="12"/>
        <v>0.95739348370927313</v>
      </c>
      <c r="AL41" s="29">
        <f t="shared" si="13"/>
        <v>4.2606516290726815E-2</v>
      </c>
      <c r="AN41" s="4">
        <f t="shared" si="18"/>
        <v>193539</v>
      </c>
      <c r="AO41" s="5">
        <f t="shared" si="19"/>
        <v>12892</v>
      </c>
      <c r="AP41" s="5">
        <f t="shared" si="20"/>
        <v>206431</v>
      </c>
      <c r="AQ41" s="28">
        <f t="shared" si="21"/>
        <v>1.0364588632846179</v>
      </c>
      <c r="AR41" s="29">
        <f t="shared" si="22"/>
        <v>6.9040491402070359E-2</v>
      </c>
      <c r="AT41" s="30">
        <f t="shared" si="23"/>
        <v>3.4848450072260999E-2</v>
      </c>
      <c r="AV41" s="4">
        <f t="shared" si="24"/>
        <v>794</v>
      </c>
      <c r="AW41" s="29">
        <f t="shared" si="25"/>
        <v>0.9949874686716792</v>
      </c>
      <c r="AY41" s="4">
        <f t="shared" si="26"/>
        <v>205087</v>
      </c>
      <c r="AZ41" s="29">
        <f t="shared" si="27"/>
        <v>0.99348934995228433</v>
      </c>
    </row>
    <row r="42" spans="1:52" x14ac:dyDescent="0.3">
      <c r="A42" t="s">
        <v>71</v>
      </c>
      <c r="B42" s="4">
        <v>7975</v>
      </c>
      <c r="C42" s="5">
        <v>4623517.123437671</v>
      </c>
      <c r="D42" s="6">
        <v>13997447</v>
      </c>
      <c r="E42" s="4">
        <v>0</v>
      </c>
      <c r="F42" s="6">
        <v>0</v>
      </c>
      <c r="G42" s="4">
        <v>0</v>
      </c>
      <c r="H42" s="6">
        <v>0</v>
      </c>
      <c r="I42" s="4">
        <v>0</v>
      </c>
      <c r="J42" s="6">
        <v>0</v>
      </c>
      <c r="K42" s="4">
        <v>0</v>
      </c>
      <c r="L42" s="6">
        <v>0</v>
      </c>
      <c r="M42" s="4">
        <v>0</v>
      </c>
      <c r="N42" s="6">
        <v>0</v>
      </c>
      <c r="O42" s="4">
        <v>0</v>
      </c>
      <c r="P42" s="6">
        <v>0</v>
      </c>
      <c r="Q42" s="4">
        <v>0</v>
      </c>
      <c r="R42" s="6">
        <v>0</v>
      </c>
      <c r="S42" s="4">
        <v>0</v>
      </c>
      <c r="T42" s="6">
        <v>0</v>
      </c>
      <c r="U42" s="4">
        <v>0</v>
      </c>
      <c r="V42" s="6">
        <v>0</v>
      </c>
      <c r="W42" s="4">
        <v>0</v>
      </c>
      <c r="X42" s="6">
        <v>0</v>
      </c>
      <c r="Y42" s="4">
        <v>0</v>
      </c>
      <c r="Z42" s="6">
        <v>0</v>
      </c>
      <c r="AA42" s="4">
        <v>0</v>
      </c>
      <c r="AB42" s="6">
        <v>0</v>
      </c>
      <c r="AC42" s="4">
        <v>0</v>
      </c>
      <c r="AD42" s="6">
        <v>0</v>
      </c>
      <c r="AE42" s="4">
        <v>0</v>
      </c>
      <c r="AF42" s="6">
        <v>0</v>
      </c>
      <c r="AH42" s="4">
        <f t="shared" si="15"/>
        <v>0</v>
      </c>
      <c r="AI42" s="5">
        <f t="shared" si="16"/>
        <v>0</v>
      </c>
      <c r="AJ42" s="5">
        <f t="shared" si="17"/>
        <v>0</v>
      </c>
      <c r="AK42" s="28">
        <f t="shared" si="12"/>
        <v>0</v>
      </c>
      <c r="AL42" s="29">
        <f t="shared" si="13"/>
        <v>0</v>
      </c>
      <c r="AN42" s="4">
        <f t="shared" si="18"/>
        <v>0</v>
      </c>
      <c r="AO42" s="5">
        <f t="shared" si="19"/>
        <v>0</v>
      </c>
      <c r="AP42" s="5">
        <f t="shared" si="20"/>
        <v>0</v>
      </c>
      <c r="AQ42" s="28">
        <f t="shared" si="21"/>
        <v>0</v>
      </c>
      <c r="AR42" s="29">
        <f t="shared" si="22"/>
        <v>0</v>
      </c>
      <c r="AT42" s="30">
        <f t="shared" si="23"/>
        <v>0</v>
      </c>
      <c r="AV42" s="4">
        <f t="shared" si="24"/>
        <v>0</v>
      </c>
      <c r="AW42" s="29">
        <f t="shared" si="25"/>
        <v>0</v>
      </c>
      <c r="AY42" s="4">
        <f t="shared" si="26"/>
        <v>0</v>
      </c>
      <c r="AZ42" s="29">
        <f t="shared" si="27"/>
        <v>0</v>
      </c>
    </row>
    <row r="43" spans="1:52" x14ac:dyDescent="0.3">
      <c r="A43" t="s">
        <v>72</v>
      </c>
      <c r="B43" s="4">
        <v>28726</v>
      </c>
      <c r="C43" s="5">
        <v>13631278.560493549</v>
      </c>
      <c r="D43" s="6">
        <v>5334555</v>
      </c>
      <c r="E43" s="4">
        <v>0</v>
      </c>
      <c r="F43" s="6">
        <v>0</v>
      </c>
      <c r="G43" s="4">
        <v>0</v>
      </c>
      <c r="H43" s="6">
        <v>0</v>
      </c>
      <c r="I43" s="4">
        <v>0</v>
      </c>
      <c r="J43" s="6">
        <v>0</v>
      </c>
      <c r="K43" s="4">
        <v>0</v>
      </c>
      <c r="L43" s="6">
        <v>0</v>
      </c>
      <c r="M43" s="4">
        <v>0</v>
      </c>
      <c r="N43" s="6">
        <v>0</v>
      </c>
      <c r="O43" s="4">
        <v>0</v>
      </c>
      <c r="P43" s="6">
        <v>0</v>
      </c>
      <c r="Q43" s="4">
        <v>0</v>
      </c>
      <c r="R43" s="6">
        <v>0</v>
      </c>
      <c r="S43" s="4">
        <v>6</v>
      </c>
      <c r="T43" s="6">
        <v>70034</v>
      </c>
      <c r="U43" s="4">
        <v>0</v>
      </c>
      <c r="V43" s="6">
        <v>0</v>
      </c>
      <c r="W43" s="4">
        <v>2</v>
      </c>
      <c r="X43" s="6">
        <v>28384</v>
      </c>
      <c r="Y43" s="4">
        <v>0</v>
      </c>
      <c r="Z43" s="6">
        <v>0</v>
      </c>
      <c r="AA43" s="4">
        <v>1</v>
      </c>
      <c r="AB43" s="6">
        <v>1575</v>
      </c>
      <c r="AC43" s="4">
        <v>3</v>
      </c>
      <c r="AD43" s="6">
        <v>40075</v>
      </c>
      <c r="AE43" s="4">
        <v>0</v>
      </c>
      <c r="AF43" s="6">
        <v>0</v>
      </c>
      <c r="AH43" s="4">
        <f t="shared" si="15"/>
        <v>0</v>
      </c>
      <c r="AI43" s="5">
        <f t="shared" si="16"/>
        <v>6</v>
      </c>
      <c r="AJ43" s="5">
        <f t="shared" si="17"/>
        <v>6</v>
      </c>
      <c r="AK43" s="28">
        <f t="shared" si="12"/>
        <v>0</v>
      </c>
      <c r="AL43" s="29">
        <f t="shared" si="13"/>
        <v>1</v>
      </c>
      <c r="AN43" s="4">
        <f t="shared" si="18"/>
        <v>0</v>
      </c>
      <c r="AO43" s="5">
        <f t="shared" si="19"/>
        <v>70034</v>
      </c>
      <c r="AP43" s="5">
        <f t="shared" si="20"/>
        <v>70034</v>
      </c>
      <c r="AQ43" s="28">
        <f t="shared" si="21"/>
        <v>0</v>
      </c>
      <c r="AR43" s="29">
        <f t="shared" si="22"/>
        <v>0.37505288355977318</v>
      </c>
      <c r="AT43" s="30">
        <f t="shared" si="23"/>
        <v>5.1377425594524911E-3</v>
      </c>
      <c r="AV43" s="4">
        <f t="shared" si="24"/>
        <v>6</v>
      </c>
      <c r="AW43" s="29">
        <f t="shared" si="25"/>
        <v>1</v>
      </c>
      <c r="AY43" s="4">
        <f t="shared" si="26"/>
        <v>70034</v>
      </c>
      <c r="AZ43" s="29">
        <f t="shared" si="27"/>
        <v>1</v>
      </c>
    </row>
    <row r="44" spans="1:52" x14ac:dyDescent="0.3">
      <c r="A44" t="s">
        <v>73</v>
      </c>
      <c r="B44" s="4">
        <v>8981</v>
      </c>
      <c r="C44" s="5">
        <v>4090643.4727165941</v>
      </c>
      <c r="D44" s="6">
        <v>2088286</v>
      </c>
      <c r="E44" s="4">
        <v>0</v>
      </c>
      <c r="F44" s="6">
        <v>0</v>
      </c>
      <c r="G44" s="4">
        <v>0</v>
      </c>
      <c r="H44" s="6">
        <v>0</v>
      </c>
      <c r="I44" s="4">
        <v>0</v>
      </c>
      <c r="J44" s="6">
        <v>0</v>
      </c>
      <c r="K44" s="4">
        <v>0</v>
      </c>
      <c r="L44" s="6">
        <v>0</v>
      </c>
      <c r="M44" s="4">
        <v>0</v>
      </c>
      <c r="N44" s="6">
        <v>0</v>
      </c>
      <c r="O44" s="4">
        <v>0</v>
      </c>
      <c r="P44" s="6">
        <v>0</v>
      </c>
      <c r="Q44" s="4">
        <v>0</v>
      </c>
      <c r="R44" s="6">
        <v>0</v>
      </c>
      <c r="S44" s="4">
        <v>39</v>
      </c>
      <c r="T44" s="6">
        <v>149376</v>
      </c>
      <c r="U44" s="4">
        <v>0</v>
      </c>
      <c r="V44" s="6">
        <v>0</v>
      </c>
      <c r="W44" s="4">
        <v>3</v>
      </c>
      <c r="X44" s="6">
        <v>31228</v>
      </c>
      <c r="Y44" s="4">
        <v>0</v>
      </c>
      <c r="Z44" s="6">
        <v>0</v>
      </c>
      <c r="AA44" s="4">
        <v>3</v>
      </c>
      <c r="AB44" s="6">
        <v>14803</v>
      </c>
      <c r="AC44" s="4">
        <v>33</v>
      </c>
      <c r="AD44" s="6">
        <v>103345</v>
      </c>
      <c r="AE44" s="4">
        <v>0</v>
      </c>
      <c r="AF44" s="6">
        <v>0</v>
      </c>
      <c r="AH44" s="4">
        <f t="shared" si="15"/>
        <v>0</v>
      </c>
      <c r="AI44" s="5">
        <f t="shared" si="16"/>
        <v>39</v>
      </c>
      <c r="AJ44" s="5">
        <f t="shared" si="17"/>
        <v>39</v>
      </c>
      <c r="AK44" s="28">
        <f t="shared" si="12"/>
        <v>0</v>
      </c>
      <c r="AL44" s="29">
        <f t="shared" si="13"/>
        <v>1</v>
      </c>
      <c r="AN44" s="4">
        <f t="shared" si="18"/>
        <v>0</v>
      </c>
      <c r="AO44" s="5">
        <f t="shared" si="19"/>
        <v>149376</v>
      </c>
      <c r="AP44" s="5">
        <f t="shared" si="20"/>
        <v>149376</v>
      </c>
      <c r="AQ44" s="28">
        <f t="shared" si="21"/>
        <v>0</v>
      </c>
      <c r="AR44" s="29">
        <f t="shared" si="22"/>
        <v>0.79995287338470844</v>
      </c>
      <c r="AT44" s="30">
        <f t="shared" si="23"/>
        <v>3.6516504309479572E-2</v>
      </c>
      <c r="AV44" s="4">
        <f t="shared" si="24"/>
        <v>39</v>
      </c>
      <c r="AW44" s="29">
        <f t="shared" si="25"/>
        <v>1</v>
      </c>
      <c r="AY44" s="4">
        <f t="shared" si="26"/>
        <v>149376</v>
      </c>
      <c r="AZ44" s="29">
        <f t="shared" si="27"/>
        <v>1</v>
      </c>
    </row>
    <row r="45" spans="1:52" x14ac:dyDescent="0.3">
      <c r="A45" t="s">
        <v>74</v>
      </c>
      <c r="B45" s="4">
        <v>15924</v>
      </c>
      <c r="C45" s="5">
        <v>7223932.8572082818</v>
      </c>
      <c r="D45" s="6">
        <v>7666887</v>
      </c>
      <c r="E45" s="4">
        <v>8</v>
      </c>
      <c r="F45" s="6">
        <v>9785.0000000000036</v>
      </c>
      <c r="G45" s="4">
        <v>0</v>
      </c>
      <c r="H45" s="6">
        <v>0</v>
      </c>
      <c r="I45" s="4">
        <v>1</v>
      </c>
      <c r="J45" s="6">
        <v>140</v>
      </c>
      <c r="K45" s="4">
        <v>3</v>
      </c>
      <c r="L45" s="6">
        <v>3482.0000000000018</v>
      </c>
      <c r="M45" s="4">
        <v>4</v>
      </c>
      <c r="N45" s="6">
        <v>6163</v>
      </c>
      <c r="O45" s="4">
        <v>0</v>
      </c>
      <c r="P45" s="6">
        <v>0</v>
      </c>
      <c r="Q45" s="4">
        <v>0</v>
      </c>
      <c r="R45" s="6">
        <v>0</v>
      </c>
      <c r="S45" s="4">
        <v>3</v>
      </c>
      <c r="T45" s="6">
        <v>48707</v>
      </c>
      <c r="U45" s="4">
        <v>0</v>
      </c>
      <c r="V45" s="6">
        <v>0</v>
      </c>
      <c r="W45" s="4">
        <v>0</v>
      </c>
      <c r="X45" s="6">
        <v>0</v>
      </c>
      <c r="Y45" s="4">
        <v>1</v>
      </c>
      <c r="Z45" s="6">
        <v>21258</v>
      </c>
      <c r="AA45" s="4">
        <v>2</v>
      </c>
      <c r="AB45" s="6">
        <v>27449</v>
      </c>
      <c r="AC45" s="4">
        <v>0</v>
      </c>
      <c r="AD45" s="6">
        <v>0</v>
      </c>
      <c r="AE45" s="4">
        <v>0</v>
      </c>
      <c r="AF45" s="6">
        <v>0</v>
      </c>
      <c r="AH45" s="4">
        <f t="shared" si="15"/>
        <v>8</v>
      </c>
      <c r="AI45" s="5">
        <f t="shared" si="16"/>
        <v>3</v>
      </c>
      <c r="AJ45" s="5">
        <f t="shared" si="17"/>
        <v>11</v>
      </c>
      <c r="AK45" s="28">
        <f t="shared" si="12"/>
        <v>0.72727272727272729</v>
      </c>
      <c r="AL45" s="29">
        <f t="shared" si="13"/>
        <v>0.27272727272727271</v>
      </c>
      <c r="AN45" s="4">
        <f t="shared" si="18"/>
        <v>9785.0000000000036</v>
      </c>
      <c r="AO45" s="5">
        <f t="shared" si="19"/>
        <v>48707</v>
      </c>
      <c r="AP45" s="5">
        <f t="shared" si="20"/>
        <v>58492</v>
      </c>
      <c r="AQ45" s="28">
        <f t="shared" si="21"/>
        <v>5.2401583025850039E-2</v>
      </c>
      <c r="AR45" s="29">
        <f t="shared" si="22"/>
        <v>0.26084046034134667</v>
      </c>
      <c r="AT45" s="30">
        <f t="shared" si="23"/>
        <v>8.0969744813775123E-3</v>
      </c>
      <c r="AV45" s="4">
        <f t="shared" si="24"/>
        <v>7</v>
      </c>
      <c r="AW45" s="29">
        <f t="shared" si="25"/>
        <v>0.63636363636363635</v>
      </c>
      <c r="AY45" s="4">
        <f t="shared" si="26"/>
        <v>33752</v>
      </c>
      <c r="AZ45" s="29">
        <f t="shared" si="27"/>
        <v>0.57703617588730083</v>
      </c>
    </row>
    <row r="46" spans="1:52" x14ac:dyDescent="0.3">
      <c r="A46" t="s">
        <v>75</v>
      </c>
      <c r="B46" s="4">
        <v>6757</v>
      </c>
      <c r="C46" s="5">
        <v>2755646.2860432118</v>
      </c>
      <c r="D46" s="6">
        <v>5622149</v>
      </c>
      <c r="E46" s="4">
        <v>0</v>
      </c>
      <c r="F46" s="6">
        <v>0</v>
      </c>
      <c r="G46" s="4">
        <v>0</v>
      </c>
      <c r="H46" s="6">
        <v>0</v>
      </c>
      <c r="I46" s="4">
        <v>0</v>
      </c>
      <c r="J46" s="6">
        <v>0</v>
      </c>
      <c r="K46" s="4">
        <v>0</v>
      </c>
      <c r="L46" s="6">
        <v>0</v>
      </c>
      <c r="M46" s="4">
        <v>0</v>
      </c>
      <c r="N46" s="6">
        <v>0</v>
      </c>
      <c r="O46" s="4">
        <v>0</v>
      </c>
      <c r="P46" s="6">
        <v>0</v>
      </c>
      <c r="Q46" s="4">
        <v>0</v>
      </c>
      <c r="R46" s="6">
        <v>0</v>
      </c>
      <c r="S46" s="4">
        <v>513</v>
      </c>
      <c r="T46" s="6">
        <v>262311.87178915029</v>
      </c>
      <c r="U46" s="4">
        <v>56</v>
      </c>
      <c r="V46" s="6">
        <v>22344.742756892221</v>
      </c>
      <c r="W46" s="4">
        <v>194</v>
      </c>
      <c r="X46" s="6">
        <v>31024</v>
      </c>
      <c r="Y46" s="4">
        <v>40</v>
      </c>
      <c r="Z46" s="6">
        <v>18751</v>
      </c>
      <c r="AA46" s="4">
        <v>203</v>
      </c>
      <c r="AB46" s="6">
        <v>184589.12903225809</v>
      </c>
      <c r="AC46" s="4">
        <v>20</v>
      </c>
      <c r="AD46" s="6">
        <v>5603</v>
      </c>
      <c r="AE46" s="4">
        <v>0</v>
      </c>
      <c r="AF46" s="6">
        <v>0</v>
      </c>
      <c r="AH46" s="4">
        <f t="shared" si="15"/>
        <v>0</v>
      </c>
      <c r="AI46" s="5">
        <f t="shared" si="16"/>
        <v>513</v>
      </c>
      <c r="AJ46" s="5">
        <f t="shared" si="17"/>
        <v>513</v>
      </c>
      <c r="AK46" s="28">
        <f t="shared" si="12"/>
        <v>0</v>
      </c>
      <c r="AL46" s="29">
        <f t="shared" si="13"/>
        <v>1</v>
      </c>
      <c r="AN46" s="4">
        <f t="shared" si="18"/>
        <v>0</v>
      </c>
      <c r="AO46" s="5">
        <f t="shared" si="19"/>
        <v>262311.87178915029</v>
      </c>
      <c r="AP46" s="5">
        <f t="shared" si="20"/>
        <v>262311.87178915029</v>
      </c>
      <c r="AQ46" s="28">
        <f t="shared" si="21"/>
        <v>0</v>
      </c>
      <c r="AR46" s="29">
        <f t="shared" si="22"/>
        <v>1.4047580304778011</v>
      </c>
      <c r="AT46" s="30">
        <f t="shared" si="23"/>
        <v>9.5190690154141555E-2</v>
      </c>
      <c r="AV46" s="4">
        <f t="shared" si="24"/>
        <v>417</v>
      </c>
      <c r="AW46" s="29">
        <f t="shared" si="25"/>
        <v>0.8128654970760234</v>
      </c>
      <c r="AY46" s="4">
        <f t="shared" si="26"/>
        <v>221216.12903225809</v>
      </c>
      <c r="AZ46" s="29">
        <f t="shared" si="27"/>
        <v>0.84333250921282932</v>
      </c>
    </row>
    <row r="47" spans="1:52" x14ac:dyDescent="0.3">
      <c r="A47" t="s">
        <v>76</v>
      </c>
      <c r="B47" s="4">
        <v>13271</v>
      </c>
      <c r="C47" s="5">
        <v>4040624.1147027859</v>
      </c>
      <c r="D47" s="6">
        <v>2742244</v>
      </c>
      <c r="E47" s="4">
        <v>471</v>
      </c>
      <c r="F47" s="6">
        <v>144116</v>
      </c>
      <c r="G47" s="4">
        <v>0</v>
      </c>
      <c r="H47" s="6">
        <v>0</v>
      </c>
      <c r="I47" s="4">
        <v>383</v>
      </c>
      <c r="J47" s="6">
        <v>98521</v>
      </c>
      <c r="K47" s="4">
        <v>12</v>
      </c>
      <c r="L47" s="6">
        <v>8118</v>
      </c>
      <c r="M47" s="4">
        <v>67</v>
      </c>
      <c r="N47" s="6">
        <v>28183</v>
      </c>
      <c r="O47" s="4">
        <v>9</v>
      </c>
      <c r="P47" s="6">
        <v>9294</v>
      </c>
      <c r="Q47" s="4">
        <v>0</v>
      </c>
      <c r="R47" s="6">
        <v>0</v>
      </c>
      <c r="S47" s="4">
        <v>207</v>
      </c>
      <c r="T47" s="6">
        <v>64490</v>
      </c>
      <c r="U47" s="4">
        <v>2</v>
      </c>
      <c r="V47" s="6">
        <v>1650</v>
      </c>
      <c r="W47" s="4">
        <v>176</v>
      </c>
      <c r="X47" s="6">
        <v>38963</v>
      </c>
      <c r="Y47" s="4">
        <v>3</v>
      </c>
      <c r="Z47" s="6">
        <v>3000</v>
      </c>
      <c r="AA47" s="4">
        <v>19</v>
      </c>
      <c r="AB47" s="6">
        <v>14035</v>
      </c>
      <c r="AC47" s="4">
        <v>7</v>
      </c>
      <c r="AD47" s="6">
        <v>6842</v>
      </c>
      <c r="AE47" s="4">
        <v>0</v>
      </c>
      <c r="AF47" s="6">
        <v>0</v>
      </c>
      <c r="AH47" s="4">
        <f t="shared" si="15"/>
        <v>471</v>
      </c>
      <c r="AI47" s="5">
        <f t="shared" si="16"/>
        <v>207</v>
      </c>
      <c r="AJ47" s="5">
        <f t="shared" si="17"/>
        <v>678</v>
      </c>
      <c r="AK47" s="28">
        <f t="shared" si="12"/>
        <v>0.69469026548672563</v>
      </c>
      <c r="AL47" s="29">
        <f t="shared" si="13"/>
        <v>0.30530973451327431</v>
      </c>
      <c r="AN47" s="4">
        <f t="shared" si="18"/>
        <v>144116</v>
      </c>
      <c r="AO47" s="5">
        <f t="shared" si="19"/>
        <v>64490</v>
      </c>
      <c r="AP47" s="5">
        <f t="shared" si="20"/>
        <v>208606</v>
      </c>
      <c r="AQ47" s="28">
        <f t="shared" si="21"/>
        <v>0.77178401015364351</v>
      </c>
      <c r="AR47" s="29">
        <f t="shared" si="22"/>
        <v>0.34536311592611835</v>
      </c>
      <c r="AT47" s="30">
        <f t="shared" si="23"/>
        <v>5.1627172951063852E-2</v>
      </c>
      <c r="AV47" s="4">
        <f t="shared" si="24"/>
        <v>661</v>
      </c>
      <c r="AW47" s="29">
        <f t="shared" si="25"/>
        <v>0.97492625368731567</v>
      </c>
      <c r="AY47" s="4">
        <f t="shared" si="26"/>
        <v>195838</v>
      </c>
      <c r="AZ47" s="29">
        <f t="shared" si="27"/>
        <v>0.93879370679654472</v>
      </c>
    </row>
    <row r="48" spans="1:52" x14ac:dyDescent="0.3">
      <c r="A48" t="s">
        <v>77</v>
      </c>
      <c r="B48" s="4">
        <v>14396</v>
      </c>
      <c r="C48" s="5">
        <v>4597695.9538455866</v>
      </c>
      <c r="D48" s="6">
        <v>3740673</v>
      </c>
      <c r="E48" s="4">
        <v>0</v>
      </c>
      <c r="F48" s="6">
        <v>0</v>
      </c>
      <c r="G48" s="4">
        <v>0</v>
      </c>
      <c r="H48" s="6">
        <v>0</v>
      </c>
      <c r="I48" s="4">
        <v>0</v>
      </c>
      <c r="J48" s="6">
        <v>0</v>
      </c>
      <c r="K48" s="4">
        <v>0</v>
      </c>
      <c r="L48" s="6">
        <v>0</v>
      </c>
      <c r="M48" s="4">
        <v>0</v>
      </c>
      <c r="N48" s="6">
        <v>0</v>
      </c>
      <c r="O48" s="4">
        <v>0</v>
      </c>
      <c r="P48" s="6">
        <v>0</v>
      </c>
      <c r="Q48" s="4">
        <v>0</v>
      </c>
      <c r="R48" s="6">
        <v>0</v>
      </c>
      <c r="S48" s="4">
        <v>49</v>
      </c>
      <c r="T48" s="6">
        <v>27792</v>
      </c>
      <c r="U48" s="4">
        <v>1</v>
      </c>
      <c r="V48" s="6">
        <v>2193</v>
      </c>
      <c r="W48" s="4">
        <v>31</v>
      </c>
      <c r="X48" s="6">
        <v>11992</v>
      </c>
      <c r="Y48" s="4">
        <v>0</v>
      </c>
      <c r="Z48" s="6">
        <v>0</v>
      </c>
      <c r="AA48" s="4">
        <v>2</v>
      </c>
      <c r="AB48" s="6">
        <v>1857</v>
      </c>
      <c r="AC48" s="4">
        <v>15</v>
      </c>
      <c r="AD48" s="6">
        <v>11750</v>
      </c>
      <c r="AE48" s="4">
        <v>0</v>
      </c>
      <c r="AF48" s="6">
        <v>0</v>
      </c>
      <c r="AH48" s="4">
        <f t="shared" si="15"/>
        <v>0</v>
      </c>
      <c r="AI48" s="5">
        <f t="shared" si="16"/>
        <v>49</v>
      </c>
      <c r="AJ48" s="5">
        <f t="shared" si="17"/>
        <v>49</v>
      </c>
      <c r="AK48" s="28">
        <f t="shared" si="12"/>
        <v>0</v>
      </c>
      <c r="AL48" s="29">
        <f t="shared" si="13"/>
        <v>1</v>
      </c>
      <c r="AN48" s="4">
        <f t="shared" si="18"/>
        <v>0</v>
      </c>
      <c r="AO48" s="5">
        <f t="shared" si="19"/>
        <v>27792</v>
      </c>
      <c r="AP48" s="5">
        <f t="shared" si="20"/>
        <v>27792</v>
      </c>
      <c r="AQ48" s="28">
        <f t="shared" si="21"/>
        <v>0</v>
      </c>
      <c r="AR48" s="29">
        <f t="shared" si="22"/>
        <v>0.14883441956611382</v>
      </c>
      <c r="AT48" s="30">
        <f t="shared" si="23"/>
        <v>6.0447668308197559E-3</v>
      </c>
      <c r="AV48" s="4">
        <f t="shared" si="24"/>
        <v>48</v>
      </c>
      <c r="AW48" s="29">
        <f t="shared" si="25"/>
        <v>0.97959183673469385</v>
      </c>
      <c r="AY48" s="4">
        <f t="shared" si="26"/>
        <v>25599</v>
      </c>
      <c r="AZ48" s="29">
        <f t="shared" si="27"/>
        <v>0.9210924006908463</v>
      </c>
    </row>
    <row r="49" spans="1:52" x14ac:dyDescent="0.3">
      <c r="A49" t="s">
        <v>78</v>
      </c>
      <c r="B49" s="4">
        <v>16982</v>
      </c>
      <c r="C49" s="5">
        <v>7320000.868922459</v>
      </c>
      <c r="D49" s="6">
        <v>4900308</v>
      </c>
      <c r="E49" s="4">
        <v>11</v>
      </c>
      <c r="F49" s="6">
        <v>9247</v>
      </c>
      <c r="G49" s="4">
        <v>0</v>
      </c>
      <c r="H49" s="6">
        <v>0</v>
      </c>
      <c r="I49" s="4">
        <v>10</v>
      </c>
      <c r="J49" s="6">
        <v>8182</v>
      </c>
      <c r="K49" s="4">
        <v>0</v>
      </c>
      <c r="L49" s="6">
        <v>0</v>
      </c>
      <c r="M49" s="4">
        <v>0</v>
      </c>
      <c r="N49" s="6">
        <v>0</v>
      </c>
      <c r="O49" s="4">
        <v>1</v>
      </c>
      <c r="P49" s="6">
        <v>1065</v>
      </c>
      <c r="Q49" s="4">
        <v>0</v>
      </c>
      <c r="R49" s="6">
        <v>0</v>
      </c>
      <c r="S49" s="4">
        <v>54</v>
      </c>
      <c r="T49" s="6">
        <v>55703.000000000153</v>
      </c>
      <c r="U49" s="4">
        <v>1</v>
      </c>
      <c r="V49" s="6">
        <v>17426.000000000149</v>
      </c>
      <c r="W49" s="4">
        <v>43</v>
      </c>
      <c r="X49" s="6">
        <v>17055</v>
      </c>
      <c r="Y49" s="4">
        <v>1</v>
      </c>
      <c r="Z49" s="6">
        <v>468</v>
      </c>
      <c r="AA49" s="4">
        <v>1</v>
      </c>
      <c r="AB49" s="6">
        <v>7032</v>
      </c>
      <c r="AC49" s="4">
        <v>8</v>
      </c>
      <c r="AD49" s="6">
        <v>13722</v>
      </c>
      <c r="AE49" s="4">
        <v>0</v>
      </c>
      <c r="AF49" s="6">
        <v>0</v>
      </c>
      <c r="AH49" s="4">
        <f t="shared" si="15"/>
        <v>11</v>
      </c>
      <c r="AI49" s="5">
        <f t="shared" si="16"/>
        <v>54</v>
      </c>
      <c r="AJ49" s="5">
        <f t="shared" si="17"/>
        <v>65</v>
      </c>
      <c r="AK49" s="28">
        <f t="shared" si="12"/>
        <v>0.16923076923076924</v>
      </c>
      <c r="AL49" s="29">
        <f t="shared" si="13"/>
        <v>0.83076923076923082</v>
      </c>
      <c r="AN49" s="4">
        <f t="shared" si="18"/>
        <v>9247</v>
      </c>
      <c r="AO49" s="5">
        <f t="shared" si="19"/>
        <v>55703.000000000153</v>
      </c>
      <c r="AP49" s="5">
        <f t="shared" si="20"/>
        <v>64950.000000000153</v>
      </c>
      <c r="AQ49" s="28">
        <f t="shared" si="21"/>
        <v>4.9520433136436906E-2</v>
      </c>
      <c r="AR49" s="29">
        <f t="shared" si="22"/>
        <v>0.29830611949810237</v>
      </c>
      <c r="AT49" s="30">
        <f t="shared" si="23"/>
        <v>8.8729497664063964E-3</v>
      </c>
      <c r="AV49" s="4">
        <f t="shared" si="24"/>
        <v>63</v>
      </c>
      <c r="AW49" s="29">
        <f t="shared" si="25"/>
        <v>0.96923076923076923</v>
      </c>
      <c r="AY49" s="4">
        <f t="shared" si="26"/>
        <v>47056</v>
      </c>
      <c r="AZ49" s="29">
        <f t="shared" si="27"/>
        <v>0.72449576597382437</v>
      </c>
    </row>
    <row r="50" spans="1:52" x14ac:dyDescent="0.3">
      <c r="A50" t="s">
        <v>79</v>
      </c>
      <c r="B50" s="4">
        <v>1126</v>
      </c>
      <c r="C50" s="5">
        <v>1646591</v>
      </c>
      <c r="D50" s="6">
        <v>16906</v>
      </c>
      <c r="E50" s="4">
        <v>0</v>
      </c>
      <c r="F50" s="6">
        <v>0</v>
      </c>
      <c r="G50" s="4">
        <v>0</v>
      </c>
      <c r="H50" s="6">
        <v>0</v>
      </c>
      <c r="I50" s="4">
        <v>0</v>
      </c>
      <c r="J50" s="6">
        <v>0</v>
      </c>
      <c r="K50" s="4">
        <v>0</v>
      </c>
      <c r="L50" s="6">
        <v>0</v>
      </c>
      <c r="M50" s="4">
        <v>0</v>
      </c>
      <c r="N50" s="6">
        <v>0</v>
      </c>
      <c r="O50" s="4">
        <v>0</v>
      </c>
      <c r="P50" s="6">
        <v>0</v>
      </c>
      <c r="Q50" s="4">
        <v>0</v>
      </c>
      <c r="R50" s="6">
        <v>0</v>
      </c>
      <c r="S50" s="4">
        <v>0</v>
      </c>
      <c r="T50" s="6">
        <v>0</v>
      </c>
      <c r="U50" s="4">
        <v>0</v>
      </c>
      <c r="V50" s="6">
        <v>0</v>
      </c>
      <c r="W50" s="4">
        <v>0</v>
      </c>
      <c r="X50" s="6">
        <v>0</v>
      </c>
      <c r="Y50" s="4">
        <v>0</v>
      </c>
      <c r="Z50" s="6">
        <v>0</v>
      </c>
      <c r="AA50" s="4">
        <v>0</v>
      </c>
      <c r="AB50" s="6">
        <v>0</v>
      </c>
      <c r="AC50" s="4">
        <v>0</v>
      </c>
      <c r="AD50" s="6">
        <v>0</v>
      </c>
      <c r="AE50" s="4">
        <v>0</v>
      </c>
      <c r="AF50" s="6">
        <v>0</v>
      </c>
      <c r="AH50" s="4">
        <f t="shared" si="15"/>
        <v>0</v>
      </c>
      <c r="AI50" s="5">
        <f t="shared" si="16"/>
        <v>0</v>
      </c>
      <c r="AJ50" s="5">
        <f t="shared" si="17"/>
        <v>0</v>
      </c>
      <c r="AK50" s="28">
        <f t="shared" si="12"/>
        <v>0</v>
      </c>
      <c r="AL50" s="29">
        <f t="shared" si="13"/>
        <v>0</v>
      </c>
      <c r="AN50" s="4">
        <f t="shared" si="18"/>
        <v>0</v>
      </c>
      <c r="AO50" s="5">
        <f t="shared" si="19"/>
        <v>0</v>
      </c>
      <c r="AP50" s="5">
        <f t="shared" si="20"/>
        <v>0</v>
      </c>
      <c r="AQ50" s="28">
        <f t="shared" si="21"/>
        <v>0</v>
      </c>
      <c r="AR50" s="29">
        <f t="shared" si="22"/>
        <v>0</v>
      </c>
      <c r="AT50" s="30">
        <f t="shared" si="23"/>
        <v>0</v>
      </c>
      <c r="AV50" s="4">
        <f t="shared" si="24"/>
        <v>0</v>
      </c>
      <c r="AW50" s="29">
        <f t="shared" si="25"/>
        <v>0</v>
      </c>
      <c r="AY50" s="4">
        <f t="shared" si="26"/>
        <v>0</v>
      </c>
      <c r="AZ50" s="29">
        <f t="shared" si="27"/>
        <v>0</v>
      </c>
    </row>
    <row r="51" spans="1:52" x14ac:dyDescent="0.3">
      <c r="A51" t="s">
        <v>80</v>
      </c>
      <c r="B51" s="4">
        <v>14114</v>
      </c>
      <c r="C51" s="5">
        <v>5804330.4024426788</v>
      </c>
      <c r="D51" s="6">
        <v>7584204</v>
      </c>
      <c r="E51" s="4">
        <v>574</v>
      </c>
      <c r="F51" s="6">
        <v>328701.25423728809</v>
      </c>
      <c r="G51" s="4">
        <v>13</v>
      </c>
      <c r="H51" s="6">
        <v>29904.25423728814</v>
      </c>
      <c r="I51" s="4">
        <v>324</v>
      </c>
      <c r="J51" s="6">
        <v>41244</v>
      </c>
      <c r="K51" s="4">
        <v>50</v>
      </c>
      <c r="L51" s="6">
        <v>80896</v>
      </c>
      <c r="M51" s="4">
        <v>158</v>
      </c>
      <c r="N51" s="6">
        <v>104659</v>
      </c>
      <c r="O51" s="4">
        <v>29</v>
      </c>
      <c r="P51" s="6">
        <v>71998</v>
      </c>
      <c r="Q51" s="4">
        <v>0</v>
      </c>
      <c r="R51" s="6">
        <v>0</v>
      </c>
      <c r="S51" s="4">
        <v>29</v>
      </c>
      <c r="T51" s="6">
        <v>50869.999999999964</v>
      </c>
      <c r="U51" s="4">
        <v>1</v>
      </c>
      <c r="V51" s="6">
        <v>5522.9999999999955</v>
      </c>
      <c r="W51" s="4">
        <v>11</v>
      </c>
      <c r="X51" s="6">
        <v>1991</v>
      </c>
      <c r="Y51" s="4">
        <v>3</v>
      </c>
      <c r="Z51" s="6">
        <v>6126</v>
      </c>
      <c r="AA51" s="4">
        <v>12</v>
      </c>
      <c r="AB51" s="6">
        <v>24505</v>
      </c>
      <c r="AC51" s="4">
        <v>2</v>
      </c>
      <c r="AD51" s="6">
        <v>12724.999999999971</v>
      </c>
      <c r="AE51" s="4">
        <v>0</v>
      </c>
      <c r="AF51" s="6">
        <v>0</v>
      </c>
      <c r="AH51" s="4">
        <f t="shared" si="15"/>
        <v>574</v>
      </c>
      <c r="AI51" s="5">
        <f t="shared" si="16"/>
        <v>29</v>
      </c>
      <c r="AJ51" s="5">
        <f t="shared" si="17"/>
        <v>603</v>
      </c>
      <c r="AK51" s="28">
        <f t="shared" si="12"/>
        <v>0.95190713101160862</v>
      </c>
      <c r="AL51" s="29">
        <f t="shared" si="13"/>
        <v>4.809286898839138E-2</v>
      </c>
      <c r="AN51" s="4">
        <f t="shared" si="18"/>
        <v>328701.25423728809</v>
      </c>
      <c r="AO51" s="5">
        <f t="shared" si="19"/>
        <v>50869.999999999964</v>
      </c>
      <c r="AP51" s="5">
        <f t="shared" si="20"/>
        <v>379571.25423728803</v>
      </c>
      <c r="AQ51" s="28">
        <f t="shared" si="21"/>
        <v>1.7602929038953794</v>
      </c>
      <c r="AR51" s="29">
        <f t="shared" si="22"/>
        <v>0.27242396816811332</v>
      </c>
      <c r="AT51" s="30">
        <f t="shared" si="23"/>
        <v>6.5394494785746562E-2</v>
      </c>
      <c r="AV51" s="4">
        <f t="shared" si="24"/>
        <v>536</v>
      </c>
      <c r="AW51" s="29">
        <f t="shared" si="25"/>
        <v>0.88888888888888884</v>
      </c>
      <c r="AY51" s="4">
        <f t="shared" si="26"/>
        <v>257121.99999999997</v>
      </c>
      <c r="AZ51" s="29">
        <f t="shared" si="27"/>
        <v>0.67740113912646505</v>
      </c>
    </row>
    <row r="52" spans="1:52" x14ac:dyDescent="0.3">
      <c r="A52" t="s">
        <v>81</v>
      </c>
      <c r="B52" s="4">
        <v>7922</v>
      </c>
      <c r="C52" s="5">
        <v>8141151.033396421</v>
      </c>
      <c r="D52" s="6">
        <v>6914132</v>
      </c>
      <c r="E52" s="4">
        <v>172</v>
      </c>
      <c r="F52" s="6">
        <v>238466.99999999991</v>
      </c>
      <c r="G52" s="4">
        <v>4</v>
      </c>
      <c r="H52" s="6">
        <v>58115.999999999949</v>
      </c>
      <c r="I52" s="4">
        <v>24</v>
      </c>
      <c r="J52" s="6">
        <v>29551</v>
      </c>
      <c r="K52" s="4">
        <v>1</v>
      </c>
      <c r="L52" s="6">
        <v>22556.000000000011</v>
      </c>
      <c r="M52" s="4">
        <v>4</v>
      </c>
      <c r="N52" s="6">
        <v>15625</v>
      </c>
      <c r="O52" s="4">
        <v>139</v>
      </c>
      <c r="P52" s="6">
        <v>112619</v>
      </c>
      <c r="Q52" s="4">
        <v>0</v>
      </c>
      <c r="R52" s="6">
        <v>0</v>
      </c>
      <c r="S52" s="4">
        <v>13</v>
      </c>
      <c r="T52" s="6">
        <v>47443</v>
      </c>
      <c r="U52" s="4">
        <v>0</v>
      </c>
      <c r="V52" s="6">
        <v>0</v>
      </c>
      <c r="W52" s="4">
        <v>1</v>
      </c>
      <c r="X52" s="6">
        <v>1000</v>
      </c>
      <c r="Y52" s="4">
        <v>1</v>
      </c>
      <c r="Z52" s="6">
        <v>1500</v>
      </c>
      <c r="AA52" s="4">
        <v>2</v>
      </c>
      <c r="AB52" s="6">
        <v>1000</v>
      </c>
      <c r="AC52" s="4">
        <v>9</v>
      </c>
      <c r="AD52" s="6">
        <v>43943</v>
      </c>
      <c r="AE52" s="4">
        <v>0</v>
      </c>
      <c r="AF52" s="6">
        <v>0</v>
      </c>
      <c r="AH52" s="4">
        <f t="shared" si="15"/>
        <v>172</v>
      </c>
      <c r="AI52" s="5">
        <f t="shared" si="16"/>
        <v>13</v>
      </c>
      <c r="AJ52" s="5">
        <f t="shared" si="17"/>
        <v>185</v>
      </c>
      <c r="AK52" s="28">
        <f t="shared" si="12"/>
        <v>0.92972972972972978</v>
      </c>
      <c r="AL52" s="29">
        <f t="shared" si="13"/>
        <v>7.0270270270270274E-2</v>
      </c>
      <c r="AN52" s="4">
        <f t="shared" si="18"/>
        <v>238466.99999999991</v>
      </c>
      <c r="AO52" s="5">
        <f t="shared" si="19"/>
        <v>47443</v>
      </c>
      <c r="AP52" s="5">
        <f t="shared" si="20"/>
        <v>285909.99999999988</v>
      </c>
      <c r="AQ52" s="28">
        <f t="shared" si="21"/>
        <v>1.2770616555365735</v>
      </c>
      <c r="AR52" s="29">
        <f t="shared" si="22"/>
        <v>0.25407136469038349</v>
      </c>
      <c r="AT52" s="30">
        <f t="shared" si="23"/>
        <v>3.5119112620211466E-2</v>
      </c>
      <c r="AV52" s="4">
        <f t="shared" si="24"/>
        <v>179</v>
      </c>
      <c r="AW52" s="29">
        <f t="shared" si="25"/>
        <v>0.96756756756756757</v>
      </c>
      <c r="AY52" s="4">
        <f t="shared" si="26"/>
        <v>203738</v>
      </c>
      <c r="AZ52" s="29">
        <f t="shared" si="27"/>
        <v>0.71259487251232934</v>
      </c>
    </row>
    <row r="53" spans="1:52" x14ac:dyDescent="0.3">
      <c r="A53" t="s">
        <v>82</v>
      </c>
      <c r="B53" s="4">
        <v>11976</v>
      </c>
      <c r="C53" s="5">
        <v>7411740</v>
      </c>
      <c r="D53" s="6">
        <v>757796</v>
      </c>
      <c r="E53" s="4">
        <v>0</v>
      </c>
      <c r="F53" s="6">
        <v>0</v>
      </c>
      <c r="G53" s="4">
        <v>0</v>
      </c>
      <c r="H53" s="6">
        <v>0</v>
      </c>
      <c r="I53" s="4">
        <v>0</v>
      </c>
      <c r="J53" s="6">
        <v>0</v>
      </c>
      <c r="K53" s="4">
        <v>0</v>
      </c>
      <c r="L53" s="6">
        <v>0</v>
      </c>
      <c r="M53" s="4">
        <v>0</v>
      </c>
      <c r="N53" s="6">
        <v>0</v>
      </c>
      <c r="O53" s="4">
        <v>0</v>
      </c>
      <c r="P53" s="6">
        <v>0</v>
      </c>
      <c r="Q53" s="4">
        <v>0</v>
      </c>
      <c r="R53" s="6">
        <v>0</v>
      </c>
      <c r="S53" s="4">
        <v>0</v>
      </c>
      <c r="T53" s="6">
        <v>0</v>
      </c>
      <c r="U53" s="4">
        <v>0</v>
      </c>
      <c r="V53" s="6">
        <v>0</v>
      </c>
      <c r="W53" s="4">
        <v>0</v>
      </c>
      <c r="X53" s="6">
        <v>0</v>
      </c>
      <c r="Y53" s="4">
        <v>0</v>
      </c>
      <c r="Z53" s="6">
        <v>0</v>
      </c>
      <c r="AA53" s="4">
        <v>0</v>
      </c>
      <c r="AB53" s="6">
        <v>0</v>
      </c>
      <c r="AC53" s="4">
        <v>0</v>
      </c>
      <c r="AD53" s="6">
        <v>0</v>
      </c>
      <c r="AE53" s="4">
        <v>0</v>
      </c>
      <c r="AF53" s="6">
        <v>0</v>
      </c>
      <c r="AH53" s="4">
        <f t="shared" si="15"/>
        <v>0</v>
      </c>
      <c r="AI53" s="5">
        <f t="shared" si="16"/>
        <v>0</v>
      </c>
      <c r="AJ53" s="5">
        <f t="shared" si="17"/>
        <v>0</v>
      </c>
      <c r="AK53" s="28">
        <f t="shared" si="12"/>
        <v>0</v>
      </c>
      <c r="AL53" s="29">
        <f t="shared" si="13"/>
        <v>0</v>
      </c>
      <c r="AN53" s="4">
        <f t="shared" si="18"/>
        <v>0</v>
      </c>
      <c r="AO53" s="5">
        <f t="shared" si="19"/>
        <v>0</v>
      </c>
      <c r="AP53" s="5">
        <f t="shared" si="20"/>
        <v>0</v>
      </c>
      <c r="AQ53" s="28">
        <f t="shared" si="21"/>
        <v>0</v>
      </c>
      <c r="AR53" s="29">
        <f t="shared" si="22"/>
        <v>0</v>
      </c>
      <c r="AT53" s="30">
        <f t="shared" si="23"/>
        <v>0</v>
      </c>
      <c r="AV53" s="4">
        <f t="shared" si="24"/>
        <v>0</v>
      </c>
      <c r="AW53" s="29">
        <f t="shared" si="25"/>
        <v>0</v>
      </c>
      <c r="AY53" s="4">
        <f t="shared" si="26"/>
        <v>0</v>
      </c>
      <c r="AZ53" s="29">
        <f t="shared" si="27"/>
        <v>0</v>
      </c>
    </row>
    <row r="54" spans="1:52" x14ac:dyDescent="0.3">
      <c r="A54" t="s">
        <v>83</v>
      </c>
      <c r="B54" s="4">
        <v>4977</v>
      </c>
      <c r="C54" s="5">
        <v>1659983.1614549209</v>
      </c>
      <c r="D54" s="6">
        <v>1970776</v>
      </c>
      <c r="E54" s="4">
        <v>653</v>
      </c>
      <c r="F54" s="6">
        <v>176040.38731891659</v>
      </c>
      <c r="G54" s="4">
        <v>25</v>
      </c>
      <c r="H54" s="6">
        <v>11348</v>
      </c>
      <c r="I54" s="4">
        <v>322</v>
      </c>
      <c r="J54" s="6">
        <v>33098</v>
      </c>
      <c r="K54" s="4">
        <v>82</v>
      </c>
      <c r="L54" s="6">
        <v>37632.060046189377</v>
      </c>
      <c r="M54" s="4">
        <v>208</v>
      </c>
      <c r="N54" s="6">
        <v>79388.327272727271</v>
      </c>
      <c r="O54" s="4">
        <v>16</v>
      </c>
      <c r="P54" s="6">
        <v>14574</v>
      </c>
      <c r="Q54" s="4">
        <v>0</v>
      </c>
      <c r="R54" s="6">
        <v>0</v>
      </c>
      <c r="S54" s="4">
        <v>0</v>
      </c>
      <c r="T54" s="6">
        <v>0</v>
      </c>
      <c r="U54" s="4">
        <v>0</v>
      </c>
      <c r="V54" s="6">
        <v>0</v>
      </c>
      <c r="W54" s="4">
        <v>0</v>
      </c>
      <c r="X54" s="6">
        <v>0</v>
      </c>
      <c r="Y54" s="4">
        <v>0</v>
      </c>
      <c r="Z54" s="6">
        <v>0</v>
      </c>
      <c r="AA54" s="4">
        <v>0</v>
      </c>
      <c r="AB54" s="6">
        <v>0</v>
      </c>
      <c r="AC54" s="4">
        <v>0</v>
      </c>
      <c r="AD54" s="6">
        <v>0</v>
      </c>
      <c r="AE54" s="4">
        <v>0</v>
      </c>
      <c r="AF54" s="6">
        <v>0</v>
      </c>
      <c r="AH54" s="4">
        <f t="shared" si="15"/>
        <v>653</v>
      </c>
      <c r="AI54" s="5">
        <f t="shared" si="16"/>
        <v>0</v>
      </c>
      <c r="AJ54" s="5">
        <f t="shared" si="17"/>
        <v>653</v>
      </c>
      <c r="AK54" s="28">
        <f t="shared" si="12"/>
        <v>1</v>
      </c>
      <c r="AL54" s="29">
        <f t="shared" si="13"/>
        <v>0</v>
      </c>
      <c r="AN54" s="4">
        <f t="shared" si="18"/>
        <v>176040.38731891659</v>
      </c>
      <c r="AO54" s="5">
        <f t="shared" si="19"/>
        <v>0</v>
      </c>
      <c r="AP54" s="5">
        <f t="shared" si="20"/>
        <v>176040.38731891659</v>
      </c>
      <c r="AQ54" s="28">
        <f t="shared" si="21"/>
        <v>0.94274859192590732</v>
      </c>
      <c r="AR54" s="29">
        <f t="shared" si="22"/>
        <v>0</v>
      </c>
      <c r="AT54" s="30">
        <f t="shared" si="23"/>
        <v>0.10604950183026131</v>
      </c>
      <c r="AV54" s="4">
        <f t="shared" si="24"/>
        <v>546</v>
      </c>
      <c r="AW54" s="29">
        <f t="shared" si="25"/>
        <v>0.83614088820826948</v>
      </c>
      <c r="AY54" s="4">
        <f t="shared" si="26"/>
        <v>127060.32727272727</v>
      </c>
      <c r="AZ54" s="29">
        <f t="shared" si="27"/>
        <v>0.72176805111513109</v>
      </c>
    </row>
    <row r="55" spans="1:52" x14ac:dyDescent="0.3">
      <c r="A55" t="s">
        <v>84</v>
      </c>
      <c r="B55" s="4">
        <v>10713</v>
      </c>
      <c r="C55" s="5">
        <v>4182561.7872072519</v>
      </c>
      <c r="D55" s="6">
        <v>1736552</v>
      </c>
      <c r="E55" s="4">
        <v>0</v>
      </c>
      <c r="F55" s="6">
        <v>0</v>
      </c>
      <c r="G55" s="4">
        <v>0</v>
      </c>
      <c r="H55" s="6">
        <v>0</v>
      </c>
      <c r="I55" s="4">
        <v>0</v>
      </c>
      <c r="J55" s="6">
        <v>0</v>
      </c>
      <c r="K55" s="4">
        <v>0</v>
      </c>
      <c r="L55" s="6">
        <v>0</v>
      </c>
      <c r="M55" s="4">
        <v>0</v>
      </c>
      <c r="N55" s="6">
        <v>0</v>
      </c>
      <c r="O55" s="4">
        <v>0</v>
      </c>
      <c r="P55" s="6">
        <v>0</v>
      </c>
      <c r="Q55" s="4">
        <v>0</v>
      </c>
      <c r="R55" s="6">
        <v>0</v>
      </c>
      <c r="S55" s="4">
        <v>16</v>
      </c>
      <c r="T55" s="6">
        <v>159267</v>
      </c>
      <c r="U55" s="4">
        <v>1</v>
      </c>
      <c r="V55" s="6">
        <v>8347</v>
      </c>
      <c r="W55" s="4">
        <v>9</v>
      </c>
      <c r="X55" s="6">
        <v>9201</v>
      </c>
      <c r="Y55" s="4">
        <v>0</v>
      </c>
      <c r="Z55" s="6">
        <v>0</v>
      </c>
      <c r="AA55" s="4">
        <v>1</v>
      </c>
      <c r="AB55" s="6">
        <v>49518</v>
      </c>
      <c r="AC55" s="4">
        <v>5</v>
      </c>
      <c r="AD55" s="6">
        <v>92201</v>
      </c>
      <c r="AE55" s="4">
        <v>0</v>
      </c>
      <c r="AF55" s="6">
        <v>0</v>
      </c>
      <c r="AH55" s="4">
        <f t="shared" si="15"/>
        <v>0</v>
      </c>
      <c r="AI55" s="5">
        <f t="shared" si="16"/>
        <v>16</v>
      </c>
      <c r="AJ55" s="5">
        <f t="shared" si="17"/>
        <v>16</v>
      </c>
      <c r="AK55" s="28">
        <f t="shared" si="12"/>
        <v>0</v>
      </c>
      <c r="AL55" s="29">
        <f t="shared" si="13"/>
        <v>1</v>
      </c>
      <c r="AN55" s="4">
        <f t="shared" si="18"/>
        <v>0</v>
      </c>
      <c r="AO55" s="5">
        <f t="shared" si="19"/>
        <v>159267</v>
      </c>
      <c r="AP55" s="5">
        <f t="shared" si="20"/>
        <v>159267</v>
      </c>
      <c r="AQ55" s="28">
        <f t="shared" si="21"/>
        <v>0</v>
      </c>
      <c r="AR55" s="29">
        <f t="shared" si="22"/>
        <v>0.8529221179129336</v>
      </c>
      <c r="AT55" s="30">
        <f t="shared" si="23"/>
        <v>3.8078815831754764E-2</v>
      </c>
      <c r="AV55" s="4">
        <f t="shared" si="24"/>
        <v>15</v>
      </c>
      <c r="AW55" s="29">
        <f t="shared" si="25"/>
        <v>0.9375</v>
      </c>
      <c r="AY55" s="4">
        <f t="shared" si="26"/>
        <v>150920</v>
      </c>
      <c r="AZ55" s="29">
        <f t="shared" si="27"/>
        <v>0.94759115196493937</v>
      </c>
    </row>
    <row r="56" spans="1:52" x14ac:dyDescent="0.3">
      <c r="A56" t="s">
        <v>85</v>
      </c>
      <c r="B56" s="4">
        <v>14607</v>
      </c>
      <c r="C56" s="5">
        <v>9529332.1587733217</v>
      </c>
      <c r="D56" s="6">
        <v>1705053</v>
      </c>
      <c r="E56" s="4">
        <v>0</v>
      </c>
      <c r="F56" s="6">
        <v>0</v>
      </c>
      <c r="G56" s="4">
        <v>0</v>
      </c>
      <c r="H56" s="6">
        <v>0</v>
      </c>
      <c r="I56" s="4">
        <v>0</v>
      </c>
      <c r="J56" s="6">
        <v>0</v>
      </c>
      <c r="K56" s="4">
        <v>0</v>
      </c>
      <c r="L56" s="6">
        <v>0</v>
      </c>
      <c r="M56" s="4">
        <v>0</v>
      </c>
      <c r="N56" s="6">
        <v>0</v>
      </c>
      <c r="O56" s="4">
        <v>0</v>
      </c>
      <c r="P56" s="6">
        <v>0</v>
      </c>
      <c r="Q56" s="4">
        <v>0</v>
      </c>
      <c r="R56" s="6">
        <v>0</v>
      </c>
      <c r="S56" s="4">
        <v>0</v>
      </c>
      <c r="T56" s="6">
        <v>0</v>
      </c>
      <c r="U56" s="4">
        <v>0</v>
      </c>
      <c r="V56" s="6">
        <v>0</v>
      </c>
      <c r="W56" s="4">
        <v>0</v>
      </c>
      <c r="X56" s="6">
        <v>0</v>
      </c>
      <c r="Y56" s="4">
        <v>0</v>
      </c>
      <c r="Z56" s="6">
        <v>0</v>
      </c>
      <c r="AA56" s="4">
        <v>0</v>
      </c>
      <c r="AB56" s="6">
        <v>0</v>
      </c>
      <c r="AC56" s="4">
        <v>0</v>
      </c>
      <c r="AD56" s="6">
        <v>0</v>
      </c>
      <c r="AE56" s="4">
        <v>0</v>
      </c>
      <c r="AF56" s="6">
        <v>0</v>
      </c>
      <c r="AH56" s="4">
        <f t="shared" si="15"/>
        <v>0</v>
      </c>
      <c r="AI56" s="5">
        <f t="shared" si="16"/>
        <v>0</v>
      </c>
      <c r="AJ56" s="5">
        <f t="shared" si="17"/>
        <v>0</v>
      </c>
      <c r="AK56" s="28">
        <f t="shared" si="12"/>
        <v>0</v>
      </c>
      <c r="AL56" s="29">
        <f t="shared" si="13"/>
        <v>0</v>
      </c>
      <c r="AN56" s="4">
        <f t="shared" si="18"/>
        <v>0</v>
      </c>
      <c r="AO56" s="5">
        <f t="shared" si="19"/>
        <v>0</v>
      </c>
      <c r="AP56" s="5">
        <f t="shared" si="20"/>
        <v>0</v>
      </c>
      <c r="AQ56" s="28">
        <f t="shared" si="21"/>
        <v>0</v>
      </c>
      <c r="AR56" s="29">
        <f t="shared" si="22"/>
        <v>0</v>
      </c>
      <c r="AT56" s="30">
        <f t="shared" si="23"/>
        <v>0</v>
      </c>
      <c r="AV56" s="4">
        <f t="shared" si="24"/>
        <v>0</v>
      </c>
      <c r="AW56" s="29">
        <f t="shared" si="25"/>
        <v>0</v>
      </c>
      <c r="AY56" s="4">
        <f t="shared" si="26"/>
        <v>0</v>
      </c>
      <c r="AZ56" s="29">
        <f t="shared" si="27"/>
        <v>0</v>
      </c>
    </row>
    <row r="57" spans="1:52" x14ac:dyDescent="0.3">
      <c r="A57" t="s">
        <v>86</v>
      </c>
      <c r="B57" s="4">
        <v>28127</v>
      </c>
      <c r="C57" s="5">
        <v>8255556.6582378158</v>
      </c>
      <c r="D57" s="6">
        <v>6320271</v>
      </c>
      <c r="E57" s="4">
        <v>827</v>
      </c>
      <c r="F57" s="6">
        <v>251136.233357194</v>
      </c>
      <c r="G57" s="4">
        <v>6</v>
      </c>
      <c r="H57" s="6">
        <v>3203.2333571939871</v>
      </c>
      <c r="I57" s="4">
        <v>611</v>
      </c>
      <c r="J57" s="6">
        <v>130175</v>
      </c>
      <c r="K57" s="4">
        <v>17</v>
      </c>
      <c r="L57" s="6">
        <v>15990</v>
      </c>
      <c r="M57" s="4">
        <v>177</v>
      </c>
      <c r="N57" s="6">
        <v>94018</v>
      </c>
      <c r="O57" s="4">
        <v>16</v>
      </c>
      <c r="P57" s="6">
        <v>7750</v>
      </c>
      <c r="Q57" s="4">
        <v>0</v>
      </c>
      <c r="R57" s="6">
        <v>0</v>
      </c>
      <c r="S57" s="4">
        <v>911</v>
      </c>
      <c r="T57" s="6">
        <v>270378.54285714292</v>
      </c>
      <c r="U57" s="4">
        <v>1</v>
      </c>
      <c r="V57" s="6">
        <v>3498</v>
      </c>
      <c r="W57" s="4">
        <v>776</v>
      </c>
      <c r="X57" s="6">
        <v>196432.54285714289</v>
      </c>
      <c r="Y57" s="4">
        <v>12</v>
      </c>
      <c r="Z57" s="6">
        <v>7586.9999999999991</v>
      </c>
      <c r="AA57" s="4">
        <v>103</v>
      </c>
      <c r="AB57" s="6">
        <v>52748</v>
      </c>
      <c r="AC57" s="4">
        <v>19</v>
      </c>
      <c r="AD57" s="6">
        <v>10113</v>
      </c>
      <c r="AE57" s="4">
        <v>0</v>
      </c>
      <c r="AF57" s="6">
        <v>0</v>
      </c>
      <c r="AH57" s="4">
        <f t="shared" si="15"/>
        <v>827</v>
      </c>
      <c r="AI57" s="5">
        <f t="shared" si="16"/>
        <v>911</v>
      </c>
      <c r="AJ57" s="5">
        <f t="shared" si="17"/>
        <v>1738</v>
      </c>
      <c r="AK57" s="28">
        <f t="shared" si="12"/>
        <v>0.47583429228998847</v>
      </c>
      <c r="AL57" s="29">
        <f t="shared" si="13"/>
        <v>0.52416570771001147</v>
      </c>
      <c r="AN57" s="4">
        <f t="shared" si="18"/>
        <v>251136.233357194</v>
      </c>
      <c r="AO57" s="5">
        <f t="shared" si="19"/>
        <v>270378.54285714292</v>
      </c>
      <c r="AP57" s="5">
        <f t="shared" si="20"/>
        <v>521514.77621433692</v>
      </c>
      <c r="AQ57" s="28">
        <f t="shared" si="21"/>
        <v>1.3449091653619056</v>
      </c>
      <c r="AR57" s="29">
        <f t="shared" si="22"/>
        <v>1.4479574513987656</v>
      </c>
      <c r="AT57" s="30">
        <f t="shared" si="23"/>
        <v>6.3171364185835105E-2</v>
      </c>
      <c r="AV57" s="4">
        <f t="shared" si="24"/>
        <v>1702</v>
      </c>
      <c r="AW57" s="29">
        <f t="shared" si="25"/>
        <v>0.97928653624856155</v>
      </c>
      <c r="AY57" s="4">
        <f t="shared" si="26"/>
        <v>491236.54285714286</v>
      </c>
      <c r="AZ57" s="29">
        <f t="shared" si="27"/>
        <v>0.94194175364122368</v>
      </c>
    </row>
    <row r="58" spans="1:52" x14ac:dyDescent="0.3">
      <c r="A58" t="s">
        <v>87</v>
      </c>
      <c r="B58" s="4">
        <v>2319</v>
      </c>
      <c r="C58" s="5">
        <v>4044159.542212192</v>
      </c>
      <c r="D58" s="6">
        <v>4266582</v>
      </c>
      <c r="E58" s="4">
        <v>66</v>
      </c>
      <c r="F58" s="6">
        <v>375749.99999999988</v>
      </c>
      <c r="G58" s="4">
        <v>1</v>
      </c>
      <c r="H58" s="6">
        <v>180861.99999999991</v>
      </c>
      <c r="I58" s="4">
        <v>46</v>
      </c>
      <c r="J58" s="6">
        <v>13335</v>
      </c>
      <c r="K58" s="4">
        <v>6</v>
      </c>
      <c r="L58" s="6">
        <v>25144</v>
      </c>
      <c r="M58" s="4">
        <v>11</v>
      </c>
      <c r="N58" s="6">
        <v>155707</v>
      </c>
      <c r="O58" s="4">
        <v>2</v>
      </c>
      <c r="P58" s="6">
        <v>702</v>
      </c>
      <c r="Q58" s="4">
        <v>0</v>
      </c>
      <c r="R58" s="6">
        <v>0</v>
      </c>
      <c r="S58" s="4">
        <v>9</v>
      </c>
      <c r="T58" s="6">
        <v>78434</v>
      </c>
      <c r="U58" s="4">
        <v>0</v>
      </c>
      <c r="V58" s="6">
        <v>0</v>
      </c>
      <c r="W58" s="4">
        <v>1</v>
      </c>
      <c r="X58" s="6">
        <v>360</v>
      </c>
      <c r="Y58" s="4">
        <v>2</v>
      </c>
      <c r="Z58" s="6">
        <v>14784</v>
      </c>
      <c r="AA58" s="4">
        <v>4</v>
      </c>
      <c r="AB58" s="6">
        <v>59217</v>
      </c>
      <c r="AC58" s="4">
        <v>2</v>
      </c>
      <c r="AD58" s="6">
        <v>4073</v>
      </c>
      <c r="AE58" s="4">
        <v>0</v>
      </c>
      <c r="AF58" s="6">
        <v>0</v>
      </c>
      <c r="AH58" s="4">
        <f t="shared" si="15"/>
        <v>66</v>
      </c>
      <c r="AI58" s="5">
        <f t="shared" si="16"/>
        <v>9</v>
      </c>
      <c r="AJ58" s="5">
        <f t="shared" si="17"/>
        <v>75</v>
      </c>
      <c r="AK58" s="28">
        <f t="shared" si="12"/>
        <v>0.88</v>
      </c>
      <c r="AL58" s="29">
        <f t="shared" si="13"/>
        <v>0.12</v>
      </c>
      <c r="AN58" s="4">
        <f t="shared" si="18"/>
        <v>375749.99999999988</v>
      </c>
      <c r="AO58" s="5">
        <f t="shared" si="19"/>
        <v>78434</v>
      </c>
      <c r="AP58" s="5">
        <f t="shared" si="20"/>
        <v>454183.99999999988</v>
      </c>
      <c r="AQ58" s="28">
        <f t="shared" si="21"/>
        <v>2.0122529199757935</v>
      </c>
      <c r="AR58" s="29">
        <f t="shared" si="22"/>
        <v>0.42003737997440166</v>
      </c>
      <c r="AT58" s="30">
        <f t="shared" si="23"/>
        <v>0.112306152924807</v>
      </c>
      <c r="AV58" s="4">
        <f t="shared" si="24"/>
        <v>66</v>
      </c>
      <c r="AW58" s="29">
        <f t="shared" si="25"/>
        <v>0.88</v>
      </c>
      <c r="AY58" s="4">
        <f t="shared" si="26"/>
        <v>233394</v>
      </c>
      <c r="AZ58" s="29">
        <f t="shared" si="27"/>
        <v>0.51387543374491407</v>
      </c>
    </row>
    <row r="59" spans="1:52" x14ac:dyDescent="0.3">
      <c r="A59" t="s">
        <v>88</v>
      </c>
      <c r="B59" s="4">
        <v>13879</v>
      </c>
      <c r="C59" s="5">
        <v>4626581.7372069443</v>
      </c>
      <c r="D59" s="6">
        <v>9644230</v>
      </c>
      <c r="E59" s="4">
        <v>0</v>
      </c>
      <c r="F59" s="6">
        <v>0</v>
      </c>
      <c r="G59" s="4">
        <v>0</v>
      </c>
      <c r="H59" s="6">
        <v>0</v>
      </c>
      <c r="I59" s="4">
        <v>0</v>
      </c>
      <c r="J59" s="6">
        <v>0</v>
      </c>
      <c r="K59" s="4">
        <v>0</v>
      </c>
      <c r="L59" s="6">
        <v>0</v>
      </c>
      <c r="M59" s="4">
        <v>0</v>
      </c>
      <c r="N59" s="6">
        <v>0</v>
      </c>
      <c r="O59" s="4">
        <v>0</v>
      </c>
      <c r="P59" s="6">
        <v>0</v>
      </c>
      <c r="Q59" s="4">
        <v>0</v>
      </c>
      <c r="R59" s="6">
        <v>0</v>
      </c>
      <c r="S59" s="4">
        <v>0</v>
      </c>
      <c r="T59" s="6">
        <v>0</v>
      </c>
      <c r="U59" s="4">
        <v>0</v>
      </c>
      <c r="V59" s="6">
        <v>0</v>
      </c>
      <c r="W59" s="4">
        <v>0</v>
      </c>
      <c r="X59" s="6">
        <v>0</v>
      </c>
      <c r="Y59" s="4">
        <v>0</v>
      </c>
      <c r="Z59" s="6">
        <v>0</v>
      </c>
      <c r="AA59" s="4">
        <v>0</v>
      </c>
      <c r="AB59" s="6">
        <v>0</v>
      </c>
      <c r="AC59" s="4">
        <v>0</v>
      </c>
      <c r="AD59" s="6">
        <v>0</v>
      </c>
      <c r="AE59" s="4">
        <v>0</v>
      </c>
      <c r="AF59" s="6">
        <v>0</v>
      </c>
      <c r="AH59" s="4">
        <f t="shared" si="15"/>
        <v>0</v>
      </c>
      <c r="AI59" s="5">
        <f t="shared" si="16"/>
        <v>0</v>
      </c>
      <c r="AJ59" s="5">
        <f t="shared" si="17"/>
        <v>0</v>
      </c>
      <c r="AK59" s="28">
        <f t="shared" si="12"/>
        <v>0</v>
      </c>
      <c r="AL59" s="29">
        <f t="shared" si="13"/>
        <v>0</v>
      </c>
      <c r="AN59" s="4">
        <f t="shared" si="18"/>
        <v>0</v>
      </c>
      <c r="AO59" s="5">
        <f t="shared" si="19"/>
        <v>0</v>
      </c>
      <c r="AP59" s="5">
        <f t="shared" si="20"/>
        <v>0</v>
      </c>
      <c r="AQ59" s="28">
        <f t="shared" si="21"/>
        <v>0</v>
      </c>
      <c r="AR59" s="29">
        <f t="shared" si="22"/>
        <v>0</v>
      </c>
      <c r="AT59" s="30">
        <f t="shared" si="23"/>
        <v>0</v>
      </c>
      <c r="AV59" s="4">
        <f t="shared" si="24"/>
        <v>0</v>
      </c>
      <c r="AW59" s="29">
        <f t="shared" si="25"/>
        <v>0</v>
      </c>
      <c r="AY59" s="4">
        <f t="shared" si="26"/>
        <v>0</v>
      </c>
      <c r="AZ59" s="29">
        <f t="shared" si="27"/>
        <v>0</v>
      </c>
    </row>
    <row r="60" spans="1:52" x14ac:dyDescent="0.3">
      <c r="A60" t="s">
        <v>89</v>
      </c>
      <c r="B60" s="4">
        <v>9365</v>
      </c>
      <c r="C60" s="5">
        <v>3359918.7309562401</v>
      </c>
      <c r="D60" s="6">
        <v>1163180</v>
      </c>
      <c r="E60" s="4">
        <v>0</v>
      </c>
      <c r="F60" s="6">
        <v>0</v>
      </c>
      <c r="G60" s="4">
        <v>0</v>
      </c>
      <c r="H60" s="6">
        <v>0</v>
      </c>
      <c r="I60" s="4">
        <v>0</v>
      </c>
      <c r="J60" s="6">
        <v>0</v>
      </c>
      <c r="K60" s="4">
        <v>0</v>
      </c>
      <c r="L60" s="6">
        <v>0</v>
      </c>
      <c r="M60" s="4">
        <v>0</v>
      </c>
      <c r="N60" s="6">
        <v>0</v>
      </c>
      <c r="O60" s="4">
        <v>0</v>
      </c>
      <c r="P60" s="6">
        <v>0</v>
      </c>
      <c r="Q60" s="4">
        <v>0</v>
      </c>
      <c r="R60" s="6">
        <v>0</v>
      </c>
      <c r="S60" s="4">
        <v>0</v>
      </c>
      <c r="T60" s="6">
        <v>0</v>
      </c>
      <c r="U60" s="4">
        <v>0</v>
      </c>
      <c r="V60" s="6">
        <v>0</v>
      </c>
      <c r="W60" s="4">
        <v>0</v>
      </c>
      <c r="X60" s="6">
        <v>0</v>
      </c>
      <c r="Y60" s="4">
        <v>0</v>
      </c>
      <c r="Z60" s="6">
        <v>0</v>
      </c>
      <c r="AA60" s="4">
        <v>0</v>
      </c>
      <c r="AB60" s="6">
        <v>0</v>
      </c>
      <c r="AC60" s="4">
        <v>0</v>
      </c>
      <c r="AD60" s="6">
        <v>0</v>
      </c>
      <c r="AE60" s="4">
        <v>0</v>
      </c>
      <c r="AF60" s="6">
        <v>0</v>
      </c>
      <c r="AH60" s="4">
        <f t="shared" si="15"/>
        <v>0</v>
      </c>
      <c r="AI60" s="5">
        <f t="shared" si="16"/>
        <v>0</v>
      </c>
      <c r="AJ60" s="5">
        <f t="shared" si="17"/>
        <v>0</v>
      </c>
      <c r="AK60" s="28">
        <f t="shared" si="12"/>
        <v>0</v>
      </c>
      <c r="AL60" s="29">
        <f t="shared" si="13"/>
        <v>0</v>
      </c>
      <c r="AN60" s="4">
        <f t="shared" si="18"/>
        <v>0</v>
      </c>
      <c r="AO60" s="5">
        <f t="shared" si="19"/>
        <v>0</v>
      </c>
      <c r="AP60" s="5">
        <f t="shared" si="20"/>
        <v>0</v>
      </c>
      <c r="AQ60" s="28">
        <f t="shared" si="21"/>
        <v>0</v>
      </c>
      <c r="AR60" s="29">
        <f t="shared" si="22"/>
        <v>0</v>
      </c>
      <c r="AT60" s="30">
        <f t="shared" si="23"/>
        <v>0</v>
      </c>
      <c r="AV60" s="4">
        <f t="shared" si="24"/>
        <v>0</v>
      </c>
      <c r="AW60" s="29">
        <f t="shared" si="25"/>
        <v>0</v>
      </c>
      <c r="AY60" s="4">
        <f t="shared" si="26"/>
        <v>0</v>
      </c>
      <c r="AZ60" s="29">
        <f t="shared" si="27"/>
        <v>0</v>
      </c>
    </row>
    <row r="61" spans="1:52" x14ac:dyDescent="0.3">
      <c r="A61" t="s">
        <v>90</v>
      </c>
      <c r="B61" s="4">
        <v>12701</v>
      </c>
      <c r="C61" s="5">
        <v>5869984.9943697872</v>
      </c>
      <c r="D61" s="6">
        <v>10193336</v>
      </c>
      <c r="E61" s="4">
        <v>17</v>
      </c>
      <c r="F61" s="6">
        <v>6360.0190060537798</v>
      </c>
      <c r="G61" s="4">
        <v>0</v>
      </c>
      <c r="H61" s="6">
        <v>0</v>
      </c>
      <c r="I61" s="4">
        <v>7</v>
      </c>
      <c r="J61" s="6">
        <v>1733</v>
      </c>
      <c r="K61" s="4">
        <v>3</v>
      </c>
      <c r="L61" s="6">
        <v>2483.0190060537798</v>
      </c>
      <c r="M61" s="4">
        <v>4</v>
      </c>
      <c r="N61" s="6">
        <v>1330</v>
      </c>
      <c r="O61" s="4">
        <v>3</v>
      </c>
      <c r="P61" s="6">
        <v>814</v>
      </c>
      <c r="Q61" s="4">
        <v>0</v>
      </c>
      <c r="R61" s="6">
        <v>0</v>
      </c>
      <c r="S61" s="4">
        <v>0</v>
      </c>
      <c r="T61" s="6">
        <v>0</v>
      </c>
      <c r="U61" s="4">
        <v>0</v>
      </c>
      <c r="V61" s="6">
        <v>0</v>
      </c>
      <c r="W61" s="4">
        <v>0</v>
      </c>
      <c r="X61" s="6">
        <v>0</v>
      </c>
      <c r="Y61" s="4">
        <v>0</v>
      </c>
      <c r="Z61" s="6">
        <v>0</v>
      </c>
      <c r="AA61" s="4">
        <v>0</v>
      </c>
      <c r="AB61" s="6">
        <v>0</v>
      </c>
      <c r="AC61" s="4">
        <v>0</v>
      </c>
      <c r="AD61" s="6">
        <v>0</v>
      </c>
      <c r="AE61" s="4">
        <v>0</v>
      </c>
      <c r="AF61" s="6">
        <v>0</v>
      </c>
      <c r="AH61" s="4">
        <f t="shared" si="15"/>
        <v>17</v>
      </c>
      <c r="AI61" s="5">
        <f t="shared" si="16"/>
        <v>0</v>
      </c>
      <c r="AJ61" s="5">
        <f t="shared" si="17"/>
        <v>17</v>
      </c>
      <c r="AK61" s="28">
        <f t="shared" si="12"/>
        <v>1</v>
      </c>
      <c r="AL61" s="29">
        <f t="shared" si="13"/>
        <v>0</v>
      </c>
      <c r="AN61" s="4">
        <f t="shared" si="18"/>
        <v>6360.0190060537798</v>
      </c>
      <c r="AO61" s="5">
        <f t="shared" si="19"/>
        <v>0</v>
      </c>
      <c r="AP61" s="5">
        <f t="shared" si="20"/>
        <v>6360.0190060537798</v>
      </c>
      <c r="AQ61" s="28">
        <f t="shared" si="21"/>
        <v>3.4059791925570904E-2</v>
      </c>
      <c r="AR61" s="29">
        <f t="shared" si="22"/>
        <v>0</v>
      </c>
      <c r="AT61" s="30">
        <f t="shared" si="23"/>
        <v>1.0834813056854508E-3</v>
      </c>
      <c r="AV61" s="4">
        <f t="shared" si="24"/>
        <v>14</v>
      </c>
      <c r="AW61" s="29">
        <f t="shared" si="25"/>
        <v>0.82352941176470584</v>
      </c>
      <c r="AY61" s="4">
        <f t="shared" si="26"/>
        <v>3877</v>
      </c>
      <c r="AZ61" s="29">
        <f t="shared" si="27"/>
        <v>0.60958937328798546</v>
      </c>
    </row>
    <row r="62" spans="1:52" x14ac:dyDescent="0.3">
      <c r="A62" t="s">
        <v>91</v>
      </c>
      <c r="B62" s="4">
        <v>27966</v>
      </c>
      <c r="C62" s="5">
        <v>9308067.423296107</v>
      </c>
      <c r="D62" s="6">
        <v>5379044</v>
      </c>
      <c r="E62" s="4">
        <v>13</v>
      </c>
      <c r="F62" s="6">
        <v>4577</v>
      </c>
      <c r="G62" s="4">
        <v>0</v>
      </c>
      <c r="H62" s="6">
        <v>0</v>
      </c>
      <c r="I62" s="4">
        <v>0</v>
      </c>
      <c r="J62" s="6">
        <v>0</v>
      </c>
      <c r="K62" s="4">
        <v>0</v>
      </c>
      <c r="L62" s="6">
        <v>0</v>
      </c>
      <c r="M62" s="4">
        <v>2</v>
      </c>
      <c r="N62" s="6">
        <v>834</v>
      </c>
      <c r="O62" s="4">
        <v>11</v>
      </c>
      <c r="P62" s="6">
        <v>3743</v>
      </c>
      <c r="Q62" s="4">
        <v>0</v>
      </c>
      <c r="R62" s="6">
        <v>0</v>
      </c>
      <c r="S62" s="4">
        <v>38</v>
      </c>
      <c r="T62" s="6">
        <v>556089</v>
      </c>
      <c r="U62" s="4">
        <v>0</v>
      </c>
      <c r="V62" s="6">
        <v>0</v>
      </c>
      <c r="W62" s="4">
        <v>20</v>
      </c>
      <c r="X62" s="6">
        <v>7291</v>
      </c>
      <c r="Y62" s="4">
        <v>2</v>
      </c>
      <c r="Z62" s="6">
        <v>80398</v>
      </c>
      <c r="AA62" s="4">
        <v>9</v>
      </c>
      <c r="AB62" s="6">
        <v>447676</v>
      </c>
      <c r="AC62" s="4">
        <v>7</v>
      </c>
      <c r="AD62" s="6">
        <v>20724</v>
      </c>
      <c r="AE62" s="4">
        <v>0</v>
      </c>
      <c r="AF62" s="6">
        <v>0</v>
      </c>
      <c r="AH62" s="4">
        <f t="shared" si="15"/>
        <v>13</v>
      </c>
      <c r="AI62" s="5">
        <f t="shared" si="16"/>
        <v>38</v>
      </c>
      <c r="AJ62" s="5">
        <f t="shared" si="17"/>
        <v>51</v>
      </c>
      <c r="AK62" s="28">
        <f t="shared" si="12"/>
        <v>0.25490196078431371</v>
      </c>
      <c r="AL62" s="29">
        <f t="shared" si="13"/>
        <v>0.74509803921568629</v>
      </c>
      <c r="AN62" s="4">
        <f t="shared" si="18"/>
        <v>4577</v>
      </c>
      <c r="AO62" s="5">
        <f t="shared" si="19"/>
        <v>556089</v>
      </c>
      <c r="AP62" s="5">
        <f t="shared" si="20"/>
        <v>560666</v>
      </c>
      <c r="AQ62" s="28">
        <f t="shared" si="21"/>
        <v>2.4511195248780333E-2</v>
      </c>
      <c r="AR62" s="29">
        <f t="shared" si="22"/>
        <v>2.9780218603231385</v>
      </c>
      <c r="AT62" s="30">
        <f t="shared" si="23"/>
        <v>6.0234415427285436E-2</v>
      </c>
      <c r="AV62" s="4">
        <f t="shared" si="24"/>
        <v>49</v>
      </c>
      <c r="AW62" s="29">
        <f t="shared" si="25"/>
        <v>0.96078431372549022</v>
      </c>
      <c r="AY62" s="4">
        <f t="shared" si="26"/>
        <v>480268</v>
      </c>
      <c r="AZ62" s="29">
        <f t="shared" si="27"/>
        <v>0.85660268323743549</v>
      </c>
    </row>
    <row r="63" spans="1:52" x14ac:dyDescent="0.3">
      <c r="A63" t="s">
        <v>92</v>
      </c>
      <c r="B63" s="4">
        <v>18930</v>
      </c>
      <c r="C63" s="5">
        <v>4529784.488244554</v>
      </c>
      <c r="D63" s="6">
        <v>3004245</v>
      </c>
      <c r="E63" s="4">
        <v>0</v>
      </c>
      <c r="F63" s="6">
        <v>0</v>
      </c>
      <c r="G63" s="4">
        <v>0</v>
      </c>
      <c r="H63" s="6">
        <v>0</v>
      </c>
      <c r="I63" s="4">
        <v>0</v>
      </c>
      <c r="J63" s="6">
        <v>0</v>
      </c>
      <c r="K63" s="4">
        <v>0</v>
      </c>
      <c r="L63" s="6">
        <v>0</v>
      </c>
      <c r="M63" s="4">
        <v>0</v>
      </c>
      <c r="N63" s="6">
        <v>0</v>
      </c>
      <c r="O63" s="4">
        <v>0</v>
      </c>
      <c r="P63" s="6">
        <v>0</v>
      </c>
      <c r="Q63" s="4">
        <v>0</v>
      </c>
      <c r="R63" s="6">
        <v>0</v>
      </c>
      <c r="S63" s="4">
        <v>47</v>
      </c>
      <c r="T63" s="6">
        <v>52358</v>
      </c>
      <c r="U63" s="4">
        <v>0</v>
      </c>
      <c r="V63" s="6">
        <v>0</v>
      </c>
      <c r="W63" s="4">
        <v>39</v>
      </c>
      <c r="X63" s="6">
        <v>11187</v>
      </c>
      <c r="Y63" s="4">
        <v>0</v>
      </c>
      <c r="Z63" s="6">
        <v>0</v>
      </c>
      <c r="AA63" s="4">
        <v>3</v>
      </c>
      <c r="AB63" s="6">
        <v>16503</v>
      </c>
      <c r="AC63" s="4">
        <v>5</v>
      </c>
      <c r="AD63" s="6">
        <v>24668</v>
      </c>
      <c r="AE63" s="4">
        <v>0</v>
      </c>
      <c r="AF63" s="6">
        <v>0</v>
      </c>
      <c r="AH63" s="4">
        <f t="shared" si="15"/>
        <v>0</v>
      </c>
      <c r="AI63" s="5">
        <f t="shared" si="16"/>
        <v>47</v>
      </c>
      <c r="AJ63" s="5">
        <f t="shared" si="17"/>
        <v>47</v>
      </c>
      <c r="AK63" s="28">
        <f t="shared" si="12"/>
        <v>0</v>
      </c>
      <c r="AL63" s="29">
        <f t="shared" si="13"/>
        <v>1</v>
      </c>
      <c r="AN63" s="4">
        <f t="shared" si="18"/>
        <v>0</v>
      </c>
      <c r="AO63" s="5">
        <f t="shared" si="19"/>
        <v>52358</v>
      </c>
      <c r="AP63" s="5">
        <f t="shared" si="20"/>
        <v>52358</v>
      </c>
      <c r="AQ63" s="28">
        <f t="shared" si="21"/>
        <v>0</v>
      </c>
      <c r="AR63" s="29">
        <f t="shared" si="22"/>
        <v>0.28039265039013339</v>
      </c>
      <c r="AT63" s="30">
        <f t="shared" si="23"/>
        <v>1.1558607288244415E-2</v>
      </c>
      <c r="AV63" s="4">
        <f t="shared" si="24"/>
        <v>47</v>
      </c>
      <c r="AW63" s="29">
        <f t="shared" si="25"/>
        <v>1</v>
      </c>
      <c r="AY63" s="4">
        <f t="shared" si="26"/>
        <v>52358</v>
      </c>
      <c r="AZ63" s="29">
        <f t="shared" si="27"/>
        <v>1</v>
      </c>
    </row>
    <row r="64" spans="1:52" x14ac:dyDescent="0.3">
      <c r="A64" t="s">
        <v>93</v>
      </c>
      <c r="B64" s="4">
        <v>12802</v>
      </c>
      <c r="C64" s="5">
        <v>7753725.2368766209</v>
      </c>
      <c r="D64" s="6">
        <v>2802814</v>
      </c>
      <c r="E64" s="4">
        <v>0</v>
      </c>
      <c r="F64" s="6">
        <v>0</v>
      </c>
      <c r="G64" s="4">
        <v>0</v>
      </c>
      <c r="H64" s="6">
        <v>0</v>
      </c>
      <c r="I64" s="4">
        <v>0</v>
      </c>
      <c r="J64" s="6">
        <v>0</v>
      </c>
      <c r="K64" s="4">
        <v>0</v>
      </c>
      <c r="L64" s="6">
        <v>0</v>
      </c>
      <c r="M64" s="4">
        <v>0</v>
      </c>
      <c r="N64" s="6">
        <v>0</v>
      </c>
      <c r="O64" s="4">
        <v>0</v>
      </c>
      <c r="P64" s="6">
        <v>0</v>
      </c>
      <c r="Q64" s="4">
        <v>0</v>
      </c>
      <c r="R64" s="6">
        <v>0</v>
      </c>
      <c r="S64" s="4">
        <v>5</v>
      </c>
      <c r="T64" s="6">
        <v>561496</v>
      </c>
      <c r="U64" s="4">
        <v>2</v>
      </c>
      <c r="V64" s="6">
        <v>31996.000000000011</v>
      </c>
      <c r="W64" s="4">
        <v>0</v>
      </c>
      <c r="X64" s="6">
        <v>0</v>
      </c>
      <c r="Y64" s="4">
        <v>0</v>
      </c>
      <c r="Z64" s="6">
        <v>0</v>
      </c>
      <c r="AA64" s="4">
        <v>2</v>
      </c>
      <c r="AB64" s="6">
        <v>56731</v>
      </c>
      <c r="AC64" s="4">
        <v>1</v>
      </c>
      <c r="AD64" s="6">
        <v>472769</v>
      </c>
      <c r="AE64" s="4">
        <v>0</v>
      </c>
      <c r="AF64" s="6">
        <v>0</v>
      </c>
      <c r="AH64" s="4">
        <f t="shared" si="15"/>
        <v>0</v>
      </c>
      <c r="AI64" s="5">
        <f t="shared" si="16"/>
        <v>5</v>
      </c>
      <c r="AJ64" s="5">
        <f t="shared" si="17"/>
        <v>5</v>
      </c>
      <c r="AK64" s="28">
        <f t="shared" si="12"/>
        <v>0</v>
      </c>
      <c r="AL64" s="29">
        <f t="shared" si="13"/>
        <v>1</v>
      </c>
      <c r="AN64" s="4">
        <f t="shared" si="18"/>
        <v>0</v>
      </c>
      <c r="AO64" s="5">
        <f t="shared" si="19"/>
        <v>561496</v>
      </c>
      <c r="AP64" s="5">
        <f t="shared" si="20"/>
        <v>561496</v>
      </c>
      <c r="AQ64" s="28">
        <f t="shared" si="21"/>
        <v>0</v>
      </c>
      <c r="AR64" s="29">
        <f t="shared" si="22"/>
        <v>3.0069779522414595</v>
      </c>
      <c r="AT64" s="30">
        <f t="shared" si="23"/>
        <v>7.2416288022373043E-2</v>
      </c>
      <c r="AV64" s="4">
        <f t="shared" si="24"/>
        <v>3</v>
      </c>
      <c r="AW64" s="29">
        <f t="shared" si="25"/>
        <v>0.6</v>
      </c>
      <c r="AY64" s="4">
        <f t="shared" si="26"/>
        <v>529500</v>
      </c>
      <c r="AZ64" s="29">
        <f t="shared" si="27"/>
        <v>0.94301651302947842</v>
      </c>
    </row>
    <row r="65" spans="1:52" x14ac:dyDescent="0.3">
      <c r="A65" t="s">
        <v>94</v>
      </c>
      <c r="B65" s="4">
        <v>2880</v>
      </c>
      <c r="C65" s="5">
        <v>1382456.381193375</v>
      </c>
      <c r="D65" s="6">
        <v>6971969</v>
      </c>
      <c r="E65" s="4">
        <v>383</v>
      </c>
      <c r="F65" s="6">
        <v>176578.21654401641</v>
      </c>
      <c r="G65" s="4">
        <v>68</v>
      </c>
      <c r="H65" s="6">
        <v>34019.766153197357</v>
      </c>
      <c r="I65" s="4">
        <v>4</v>
      </c>
      <c r="J65" s="6">
        <v>787</v>
      </c>
      <c r="K65" s="4">
        <v>120</v>
      </c>
      <c r="L65" s="6">
        <v>63628.450390819038</v>
      </c>
      <c r="M65" s="4">
        <v>181</v>
      </c>
      <c r="N65" s="6">
        <v>66770</v>
      </c>
      <c r="O65" s="4">
        <v>8</v>
      </c>
      <c r="P65" s="6">
        <v>5965</v>
      </c>
      <c r="Q65" s="4">
        <v>2</v>
      </c>
      <c r="R65" s="6">
        <v>5408.0000000000018</v>
      </c>
      <c r="S65" s="4">
        <v>42</v>
      </c>
      <c r="T65" s="6">
        <v>32805.961369622477</v>
      </c>
      <c r="U65" s="4">
        <v>8</v>
      </c>
      <c r="V65" s="6">
        <v>7142.9999999999982</v>
      </c>
      <c r="W65" s="4">
        <v>0</v>
      </c>
      <c r="X65" s="6">
        <v>0</v>
      </c>
      <c r="Y65" s="4">
        <v>16</v>
      </c>
      <c r="Z65" s="6">
        <v>12377.961369622481</v>
      </c>
      <c r="AA65" s="4">
        <v>16</v>
      </c>
      <c r="AB65" s="6">
        <v>12442</v>
      </c>
      <c r="AC65" s="4">
        <v>2</v>
      </c>
      <c r="AD65" s="6">
        <v>843</v>
      </c>
      <c r="AE65" s="4">
        <v>0</v>
      </c>
      <c r="AF65" s="6">
        <v>0</v>
      </c>
      <c r="AH65" s="4">
        <f t="shared" si="15"/>
        <v>383</v>
      </c>
      <c r="AI65" s="5">
        <f t="shared" si="16"/>
        <v>42</v>
      </c>
      <c r="AJ65" s="5">
        <f t="shared" si="17"/>
        <v>425</v>
      </c>
      <c r="AK65" s="28">
        <f t="shared" si="12"/>
        <v>0.90117647058823525</v>
      </c>
      <c r="AL65" s="29">
        <f t="shared" si="13"/>
        <v>9.8823529411764699E-2</v>
      </c>
      <c r="AN65" s="4">
        <f t="shared" si="18"/>
        <v>176578.21654401641</v>
      </c>
      <c r="AO65" s="5">
        <f t="shared" si="19"/>
        <v>32805.961369622477</v>
      </c>
      <c r="AP65" s="5">
        <f t="shared" si="20"/>
        <v>209384.17791363888</v>
      </c>
      <c r="AQ65" s="28">
        <f t="shared" si="21"/>
        <v>0.94562882726497699</v>
      </c>
      <c r="AR65" s="29">
        <f t="shared" si="22"/>
        <v>0.17568567281074099</v>
      </c>
      <c r="AT65" s="30">
        <f t="shared" si="23"/>
        <v>0.15145807185098498</v>
      </c>
      <c r="AV65" s="4">
        <f t="shared" si="24"/>
        <v>211</v>
      </c>
      <c r="AW65" s="29">
        <f t="shared" si="25"/>
        <v>0.49647058823529411</v>
      </c>
      <c r="AY65" s="4">
        <f t="shared" si="26"/>
        <v>86807</v>
      </c>
      <c r="AZ65" s="29">
        <f t="shared" si="27"/>
        <v>0.41458242387256117</v>
      </c>
    </row>
    <row r="66" spans="1:52" x14ac:dyDescent="0.3">
      <c r="A66" t="s">
        <v>95</v>
      </c>
      <c r="B66" s="4">
        <v>18816</v>
      </c>
      <c r="C66" s="5">
        <v>5992992.3366244072</v>
      </c>
      <c r="D66" s="6">
        <v>4926432</v>
      </c>
      <c r="E66" s="4">
        <v>0</v>
      </c>
      <c r="F66" s="6">
        <v>0</v>
      </c>
      <c r="G66" s="4">
        <v>0</v>
      </c>
      <c r="H66" s="6">
        <v>0</v>
      </c>
      <c r="I66" s="4">
        <v>0</v>
      </c>
      <c r="J66" s="6">
        <v>0</v>
      </c>
      <c r="K66" s="4">
        <v>0</v>
      </c>
      <c r="L66" s="6">
        <v>0</v>
      </c>
      <c r="M66" s="4">
        <v>0</v>
      </c>
      <c r="N66" s="6">
        <v>0</v>
      </c>
      <c r="O66" s="4">
        <v>0</v>
      </c>
      <c r="P66" s="6">
        <v>0</v>
      </c>
      <c r="Q66" s="4">
        <v>0</v>
      </c>
      <c r="R66" s="6">
        <v>0</v>
      </c>
      <c r="S66" s="4">
        <v>30</v>
      </c>
      <c r="T66" s="6">
        <v>94991</v>
      </c>
      <c r="U66" s="4">
        <v>0</v>
      </c>
      <c r="V66" s="6">
        <v>0</v>
      </c>
      <c r="W66" s="4">
        <v>18</v>
      </c>
      <c r="X66" s="6">
        <v>21490</v>
      </c>
      <c r="Y66" s="4">
        <v>1</v>
      </c>
      <c r="Z66" s="6">
        <v>9000</v>
      </c>
      <c r="AA66" s="4">
        <v>5</v>
      </c>
      <c r="AB66" s="6">
        <v>17347</v>
      </c>
      <c r="AC66" s="4">
        <v>6</v>
      </c>
      <c r="AD66" s="6">
        <v>47154</v>
      </c>
      <c r="AE66" s="4">
        <v>0</v>
      </c>
      <c r="AF66" s="6">
        <v>0</v>
      </c>
      <c r="AH66" s="4">
        <f t="shared" si="15"/>
        <v>0</v>
      </c>
      <c r="AI66" s="5">
        <f t="shared" si="16"/>
        <v>30</v>
      </c>
      <c r="AJ66" s="5">
        <f t="shared" si="17"/>
        <v>30</v>
      </c>
      <c r="AK66" s="28">
        <f t="shared" si="12"/>
        <v>0</v>
      </c>
      <c r="AL66" s="29">
        <f t="shared" si="13"/>
        <v>1</v>
      </c>
      <c r="AN66" s="4">
        <f t="shared" si="18"/>
        <v>0</v>
      </c>
      <c r="AO66" s="5">
        <f t="shared" si="19"/>
        <v>94991</v>
      </c>
      <c r="AP66" s="5">
        <f t="shared" si="20"/>
        <v>94991</v>
      </c>
      <c r="AQ66" s="28">
        <f t="shared" si="21"/>
        <v>0</v>
      </c>
      <c r="AR66" s="29">
        <f t="shared" si="22"/>
        <v>0.50870503558594982</v>
      </c>
      <c r="AT66" s="30">
        <f t="shared" si="23"/>
        <v>1.5850345647781074E-2</v>
      </c>
      <c r="AV66" s="4">
        <f t="shared" si="24"/>
        <v>29</v>
      </c>
      <c r="AW66" s="29">
        <f t="shared" si="25"/>
        <v>0.96666666666666667</v>
      </c>
      <c r="AY66" s="4">
        <f t="shared" si="26"/>
        <v>85991</v>
      </c>
      <c r="AZ66" s="29">
        <f t="shared" si="27"/>
        <v>0.90525418197513452</v>
      </c>
    </row>
    <row r="67" spans="1:52" x14ac:dyDescent="0.3">
      <c r="A67" t="s">
        <v>96</v>
      </c>
      <c r="B67" s="4">
        <v>29115</v>
      </c>
      <c r="C67" s="5">
        <v>10774370.398982329</v>
      </c>
      <c r="D67" s="6">
        <v>8270527</v>
      </c>
      <c r="E67" s="4">
        <v>176</v>
      </c>
      <c r="F67" s="6">
        <v>408694.99999999988</v>
      </c>
      <c r="G67" s="4">
        <v>9</v>
      </c>
      <c r="H67" s="6">
        <v>52067.999999999898</v>
      </c>
      <c r="I67" s="4">
        <v>98</v>
      </c>
      <c r="J67" s="6">
        <v>29366</v>
      </c>
      <c r="K67" s="4">
        <v>4</v>
      </c>
      <c r="L67" s="6">
        <v>3690</v>
      </c>
      <c r="M67" s="4">
        <v>30</v>
      </c>
      <c r="N67" s="6">
        <v>250427</v>
      </c>
      <c r="O67" s="4">
        <v>35</v>
      </c>
      <c r="P67" s="6">
        <v>73144</v>
      </c>
      <c r="Q67" s="4">
        <v>0</v>
      </c>
      <c r="R67" s="6">
        <v>0</v>
      </c>
      <c r="S67" s="4">
        <v>179</v>
      </c>
      <c r="T67" s="6">
        <v>76389.999999999985</v>
      </c>
      <c r="U67" s="4">
        <v>2</v>
      </c>
      <c r="V67" s="6">
        <v>10749.999999999991</v>
      </c>
      <c r="W67" s="4">
        <v>22</v>
      </c>
      <c r="X67" s="6">
        <v>5252</v>
      </c>
      <c r="Y67" s="4">
        <v>2</v>
      </c>
      <c r="Z67" s="6">
        <v>1245</v>
      </c>
      <c r="AA67" s="4">
        <v>9</v>
      </c>
      <c r="AB67" s="6">
        <v>14626</v>
      </c>
      <c r="AC67" s="4">
        <v>144</v>
      </c>
      <c r="AD67" s="6">
        <v>44517</v>
      </c>
      <c r="AE67" s="4">
        <v>0</v>
      </c>
      <c r="AF67" s="6">
        <v>0</v>
      </c>
      <c r="AH67" s="4">
        <f t="shared" ref="AH67:AH98" si="28">E67</f>
        <v>176</v>
      </c>
      <c r="AI67" s="5">
        <f t="shared" ref="AI67:AI98" si="29">S67</f>
        <v>179</v>
      </c>
      <c r="AJ67" s="5">
        <f t="shared" ref="AJ67:AJ98" si="30">AH67+AI67</f>
        <v>355</v>
      </c>
      <c r="AK67" s="28">
        <f t="shared" si="12"/>
        <v>0.49577464788732395</v>
      </c>
      <c r="AL67" s="29">
        <f t="shared" si="13"/>
        <v>0.50422535211267605</v>
      </c>
      <c r="AN67" s="4">
        <f t="shared" ref="AN67:AN98" si="31">F67</f>
        <v>408694.99999999988</v>
      </c>
      <c r="AO67" s="5">
        <f t="shared" ref="AO67:AO98" si="32">T67</f>
        <v>76389.999999999985</v>
      </c>
      <c r="AP67" s="5">
        <f t="shared" ref="AP67:AP98" si="33">AN67+AO67</f>
        <v>485084.99999999988</v>
      </c>
      <c r="AQ67" s="28">
        <f t="shared" ref="AQ67:AQ98" si="34">IFERROR(AN67/$AP$3,0)</f>
        <v>2.1886831859734048</v>
      </c>
      <c r="AR67" s="29">
        <f t="shared" ref="AR67:AR98" si="35">IFERROR(AO67/$AP$3,0)</f>
        <v>0.40909115251350864</v>
      </c>
      <c r="AT67" s="30">
        <f t="shared" ref="AT67:AT98" si="36">AP67/C67</f>
        <v>4.5022120275892648E-2</v>
      </c>
      <c r="AV67" s="4">
        <f t="shared" ref="AV67:AV98" si="37">I67+O67+M67+W67+AA67+AC67</f>
        <v>338</v>
      </c>
      <c r="AW67" s="29">
        <f t="shared" ref="AW67:AW98" si="38">IFERROR(AV67/AJ67,0)</f>
        <v>0.95211267605633798</v>
      </c>
      <c r="AY67" s="4">
        <f t="shared" ref="AY67:AY98" si="39">J67+P67+N67+X67+AB67+AD67</f>
        <v>417332</v>
      </c>
      <c r="AZ67" s="29">
        <f t="shared" ref="AZ67:AZ98" si="40">IFERROR(AY67/AP67,0)</f>
        <v>0.86032757145654903</v>
      </c>
    </row>
    <row r="68" spans="1:52" x14ac:dyDescent="0.3">
      <c r="A68" t="s">
        <v>97</v>
      </c>
      <c r="B68" s="4">
        <v>5427</v>
      </c>
      <c r="C68" s="5">
        <v>2553246.0928750481</v>
      </c>
      <c r="D68" s="6">
        <v>6986464</v>
      </c>
      <c r="E68" s="4">
        <v>769</v>
      </c>
      <c r="F68" s="6">
        <v>449961.28003061668</v>
      </c>
      <c r="G68" s="4">
        <v>65</v>
      </c>
      <c r="H68" s="6">
        <v>64135.725490195931</v>
      </c>
      <c r="I68" s="4">
        <v>265</v>
      </c>
      <c r="J68" s="6">
        <v>43119.678571428572</v>
      </c>
      <c r="K68" s="4">
        <v>109</v>
      </c>
      <c r="L68" s="6">
        <v>134326.66666666669</v>
      </c>
      <c r="M68" s="4">
        <v>298</v>
      </c>
      <c r="N68" s="6">
        <v>186059.20930232559</v>
      </c>
      <c r="O68" s="4">
        <v>33</v>
      </c>
      <c r="P68" s="6">
        <v>22526</v>
      </c>
      <c r="Q68" s="4">
        <v>0</v>
      </c>
      <c r="R68" s="6">
        <v>0</v>
      </c>
      <c r="S68" s="4">
        <v>23</v>
      </c>
      <c r="T68" s="6">
        <v>11487</v>
      </c>
      <c r="U68" s="4">
        <v>2</v>
      </c>
      <c r="V68" s="6">
        <v>1958</v>
      </c>
      <c r="W68" s="4">
        <v>4</v>
      </c>
      <c r="X68" s="6">
        <v>590</v>
      </c>
      <c r="Y68" s="4">
        <v>4</v>
      </c>
      <c r="Z68" s="6">
        <v>3452</v>
      </c>
      <c r="AA68" s="4">
        <v>13</v>
      </c>
      <c r="AB68" s="6">
        <v>5487</v>
      </c>
      <c r="AC68" s="4">
        <v>0</v>
      </c>
      <c r="AD68" s="6">
        <v>0</v>
      </c>
      <c r="AE68" s="4">
        <v>0</v>
      </c>
      <c r="AF68" s="6">
        <v>0</v>
      </c>
      <c r="AH68" s="4">
        <f t="shared" si="28"/>
        <v>769</v>
      </c>
      <c r="AI68" s="5">
        <f t="shared" si="29"/>
        <v>23</v>
      </c>
      <c r="AJ68" s="5">
        <f t="shared" si="30"/>
        <v>792</v>
      </c>
      <c r="AK68" s="28">
        <f t="shared" ref="AK68:AK98" si="41">IFERROR(AH68/AJ68,0)</f>
        <v>0.97095959595959591</v>
      </c>
      <c r="AL68" s="29">
        <f t="shared" ref="AL68:AL98" si="42">IFERROR(AI68/AJ68,0)</f>
        <v>2.904040404040404E-2</v>
      </c>
      <c r="AN68" s="4">
        <f t="shared" si="31"/>
        <v>449961.28003061668</v>
      </c>
      <c r="AO68" s="5">
        <f t="shared" si="32"/>
        <v>11487</v>
      </c>
      <c r="AP68" s="5">
        <f t="shared" si="33"/>
        <v>461448.28003061668</v>
      </c>
      <c r="AQ68" s="28">
        <f t="shared" si="34"/>
        <v>2.4096763795546359</v>
      </c>
      <c r="AR68" s="29">
        <f t="shared" si="35"/>
        <v>6.1516298847004512E-2</v>
      </c>
      <c r="AT68" s="30">
        <f t="shared" si="36"/>
        <v>0.18073004451796071</v>
      </c>
      <c r="AV68" s="4">
        <f t="shared" si="37"/>
        <v>613</v>
      </c>
      <c r="AW68" s="29">
        <f t="shared" si="38"/>
        <v>0.77398989898989901</v>
      </c>
      <c r="AY68" s="4">
        <f t="shared" si="39"/>
        <v>257781.88787375417</v>
      </c>
      <c r="AZ68" s="29">
        <f t="shared" si="40"/>
        <v>0.55863657755241947</v>
      </c>
    </row>
    <row r="69" spans="1:52" x14ac:dyDescent="0.3">
      <c r="A69" t="s">
        <v>98</v>
      </c>
      <c r="B69" s="4">
        <v>3761</v>
      </c>
      <c r="C69" s="5">
        <v>1978781.2936160271</v>
      </c>
      <c r="D69" s="6">
        <v>7336717</v>
      </c>
      <c r="E69" s="4">
        <v>673</v>
      </c>
      <c r="F69" s="6">
        <v>221142.3893044802</v>
      </c>
      <c r="G69" s="4">
        <v>124</v>
      </c>
      <c r="H69" s="6">
        <v>63555.928858232757</v>
      </c>
      <c r="I69" s="4">
        <v>271</v>
      </c>
      <c r="J69" s="6">
        <v>50046</v>
      </c>
      <c r="K69" s="4">
        <v>64</v>
      </c>
      <c r="L69" s="6">
        <v>35461</v>
      </c>
      <c r="M69" s="4">
        <v>172</v>
      </c>
      <c r="N69" s="6">
        <v>61506.460446247467</v>
      </c>
      <c r="O69" s="4">
        <v>42</v>
      </c>
      <c r="P69" s="6">
        <v>10573</v>
      </c>
      <c r="Q69" s="4">
        <v>0</v>
      </c>
      <c r="R69" s="6">
        <v>0</v>
      </c>
      <c r="S69" s="4">
        <v>292</v>
      </c>
      <c r="T69" s="6">
        <v>73079.181267361346</v>
      </c>
      <c r="U69" s="4">
        <v>31</v>
      </c>
      <c r="V69" s="6">
        <v>14210.862752315759</v>
      </c>
      <c r="W69" s="4">
        <v>119</v>
      </c>
      <c r="X69" s="6">
        <v>16800.5</v>
      </c>
      <c r="Y69" s="4">
        <v>28</v>
      </c>
      <c r="Z69" s="6">
        <v>10059.818515045599</v>
      </c>
      <c r="AA69" s="4">
        <v>91</v>
      </c>
      <c r="AB69" s="6">
        <v>29496</v>
      </c>
      <c r="AC69" s="4">
        <v>23</v>
      </c>
      <c r="AD69" s="6">
        <v>2512</v>
      </c>
      <c r="AE69" s="4">
        <v>0</v>
      </c>
      <c r="AF69" s="6">
        <v>0</v>
      </c>
      <c r="AH69" s="4">
        <f t="shared" si="28"/>
        <v>673</v>
      </c>
      <c r="AI69" s="5">
        <f t="shared" si="29"/>
        <v>292</v>
      </c>
      <c r="AJ69" s="5">
        <f t="shared" si="30"/>
        <v>965</v>
      </c>
      <c r="AK69" s="28">
        <f t="shared" si="41"/>
        <v>0.69740932642487041</v>
      </c>
      <c r="AL69" s="29">
        <f t="shared" si="42"/>
        <v>0.30259067357512953</v>
      </c>
      <c r="AN69" s="4">
        <f t="shared" si="31"/>
        <v>221142.3893044802</v>
      </c>
      <c r="AO69" s="5">
        <f t="shared" si="32"/>
        <v>73079.181267361346</v>
      </c>
      <c r="AP69" s="5">
        <f t="shared" si="33"/>
        <v>294221.57057184156</v>
      </c>
      <c r="AQ69" s="28">
        <f t="shared" si="34"/>
        <v>1.1842832165225923</v>
      </c>
      <c r="AR69" s="29">
        <f t="shared" si="35"/>
        <v>0.39136073425066725</v>
      </c>
      <c r="AT69" s="30">
        <f t="shared" si="36"/>
        <v>0.14868827167563362</v>
      </c>
      <c r="AV69" s="4">
        <f t="shared" si="37"/>
        <v>718</v>
      </c>
      <c r="AW69" s="29">
        <f t="shared" si="38"/>
        <v>0.74404145077720207</v>
      </c>
      <c r="AY69" s="4">
        <f>J69+P69+N69+X69+AB69+AD69</f>
        <v>170933.96044624748</v>
      </c>
      <c r="AZ69" s="29">
        <f t="shared" si="40"/>
        <v>0.58097018554426372</v>
      </c>
    </row>
    <row r="70" spans="1:52" x14ac:dyDescent="0.3">
      <c r="A70" t="s">
        <v>99</v>
      </c>
      <c r="B70" s="4">
        <v>21448</v>
      </c>
      <c r="C70" s="5">
        <v>7756726.6130391788</v>
      </c>
      <c r="D70" s="6">
        <v>9829934</v>
      </c>
      <c r="E70" s="4">
        <v>94</v>
      </c>
      <c r="F70" s="6">
        <v>471040</v>
      </c>
      <c r="G70" s="4">
        <v>0</v>
      </c>
      <c r="H70" s="6">
        <v>0</v>
      </c>
      <c r="I70" s="4">
        <v>70</v>
      </c>
      <c r="J70" s="6">
        <v>8660</v>
      </c>
      <c r="K70" s="4">
        <v>5</v>
      </c>
      <c r="L70" s="6">
        <v>3127</v>
      </c>
      <c r="M70" s="4">
        <v>15</v>
      </c>
      <c r="N70" s="6">
        <v>458129</v>
      </c>
      <c r="O70" s="4">
        <v>4</v>
      </c>
      <c r="P70" s="6">
        <v>1124</v>
      </c>
      <c r="Q70" s="4">
        <v>0</v>
      </c>
      <c r="R70" s="6">
        <v>0</v>
      </c>
      <c r="S70" s="4">
        <v>78</v>
      </c>
      <c r="T70" s="6">
        <v>83878.999999999985</v>
      </c>
      <c r="U70" s="4">
        <v>10</v>
      </c>
      <c r="V70" s="6">
        <v>40007.999999999993</v>
      </c>
      <c r="W70" s="4">
        <v>29</v>
      </c>
      <c r="X70" s="6">
        <v>9413</v>
      </c>
      <c r="Y70" s="4">
        <v>1</v>
      </c>
      <c r="Z70" s="6">
        <v>1600</v>
      </c>
      <c r="AA70" s="4">
        <v>11</v>
      </c>
      <c r="AB70" s="6">
        <v>10273</v>
      </c>
      <c r="AC70" s="4">
        <v>27</v>
      </c>
      <c r="AD70" s="6">
        <v>22585</v>
      </c>
      <c r="AE70" s="4">
        <v>0</v>
      </c>
      <c r="AF70" s="6">
        <v>0</v>
      </c>
      <c r="AH70" s="4">
        <f t="shared" si="28"/>
        <v>94</v>
      </c>
      <c r="AI70" s="5">
        <f t="shared" si="29"/>
        <v>78</v>
      </c>
      <c r="AJ70" s="5">
        <f t="shared" si="30"/>
        <v>172</v>
      </c>
      <c r="AK70" s="28">
        <f t="shared" si="41"/>
        <v>0.54651162790697672</v>
      </c>
      <c r="AL70" s="29">
        <f t="shared" si="42"/>
        <v>0.45348837209302323</v>
      </c>
      <c r="AN70" s="4">
        <f t="shared" si="31"/>
        <v>471040</v>
      </c>
      <c r="AO70" s="5">
        <f t="shared" si="32"/>
        <v>83878.999999999985</v>
      </c>
      <c r="AP70" s="5">
        <f t="shared" si="33"/>
        <v>554919</v>
      </c>
      <c r="AQ70" s="28">
        <f t="shared" si="34"/>
        <v>2.5225591894222168</v>
      </c>
      <c r="AR70" s="29">
        <f t="shared" si="35"/>
        <v>0.44919697318602686</v>
      </c>
      <c r="AT70" s="30">
        <f t="shared" si="36"/>
        <v>7.154035815406623E-2</v>
      </c>
      <c r="AV70" s="4">
        <f t="shared" si="37"/>
        <v>156</v>
      </c>
      <c r="AW70" s="29">
        <f t="shared" si="38"/>
        <v>0.90697674418604646</v>
      </c>
      <c r="AY70" s="4">
        <f t="shared" si="39"/>
        <v>510184</v>
      </c>
      <c r="AZ70" s="29">
        <f t="shared" si="40"/>
        <v>0.91938463091009681</v>
      </c>
    </row>
    <row r="71" spans="1:52" x14ac:dyDescent="0.3">
      <c r="A71" t="s">
        <v>100</v>
      </c>
      <c r="B71" s="4">
        <v>19308</v>
      </c>
      <c r="C71" s="5">
        <v>10958369.838570859</v>
      </c>
      <c r="D71" s="6">
        <v>11347778</v>
      </c>
      <c r="E71" s="4">
        <v>72</v>
      </c>
      <c r="F71" s="6">
        <v>147557.03793626709</v>
      </c>
      <c r="G71" s="4">
        <v>2</v>
      </c>
      <c r="H71" s="6">
        <v>8457.0379362670719</v>
      </c>
      <c r="I71" s="4">
        <v>24</v>
      </c>
      <c r="J71" s="6">
        <v>5013</v>
      </c>
      <c r="K71" s="4">
        <v>6</v>
      </c>
      <c r="L71" s="6">
        <v>11859</v>
      </c>
      <c r="M71" s="4">
        <v>34</v>
      </c>
      <c r="N71" s="6">
        <v>111260</v>
      </c>
      <c r="O71" s="4">
        <v>6</v>
      </c>
      <c r="P71" s="6">
        <v>10968</v>
      </c>
      <c r="Q71" s="4">
        <v>0</v>
      </c>
      <c r="R71" s="6">
        <v>0</v>
      </c>
      <c r="S71" s="4">
        <v>1</v>
      </c>
      <c r="T71" s="6">
        <v>20936</v>
      </c>
      <c r="U71" s="4">
        <v>0</v>
      </c>
      <c r="V71" s="6">
        <v>0</v>
      </c>
      <c r="W71" s="4">
        <v>0</v>
      </c>
      <c r="X71" s="6">
        <v>0</v>
      </c>
      <c r="Y71" s="4">
        <v>0</v>
      </c>
      <c r="Z71" s="6">
        <v>0</v>
      </c>
      <c r="AA71" s="4">
        <v>1</v>
      </c>
      <c r="AB71" s="6">
        <v>20936</v>
      </c>
      <c r="AC71" s="4">
        <v>0</v>
      </c>
      <c r="AD71" s="6">
        <v>0</v>
      </c>
      <c r="AE71" s="4">
        <v>0</v>
      </c>
      <c r="AF71" s="6">
        <v>0</v>
      </c>
      <c r="AH71" s="4">
        <f t="shared" si="28"/>
        <v>72</v>
      </c>
      <c r="AI71" s="5">
        <f t="shared" si="29"/>
        <v>1</v>
      </c>
      <c r="AJ71" s="5">
        <f t="shared" si="30"/>
        <v>73</v>
      </c>
      <c r="AK71" s="28">
        <f t="shared" si="41"/>
        <v>0.98630136986301364</v>
      </c>
      <c r="AL71" s="29">
        <f t="shared" si="42"/>
        <v>1.3698630136986301E-2</v>
      </c>
      <c r="AN71" s="4">
        <f t="shared" si="31"/>
        <v>147557.03793626709</v>
      </c>
      <c r="AO71" s="5">
        <f t="shared" si="32"/>
        <v>20936</v>
      </c>
      <c r="AP71" s="5">
        <f t="shared" si="33"/>
        <v>168493.03793626709</v>
      </c>
      <c r="AQ71" s="28">
        <f t="shared" si="34"/>
        <v>0.79021179095204919</v>
      </c>
      <c r="AR71" s="29">
        <f t="shared" si="35"/>
        <v>0.1121185020162694</v>
      </c>
      <c r="AT71" s="30">
        <f t="shared" si="36"/>
        <v>1.5375739313270083E-2</v>
      </c>
      <c r="AV71" s="4">
        <f t="shared" si="37"/>
        <v>65</v>
      </c>
      <c r="AW71" s="29">
        <f t="shared" si="38"/>
        <v>0.8904109589041096</v>
      </c>
      <c r="AY71" s="4">
        <f t="shared" si="39"/>
        <v>148177</v>
      </c>
      <c r="AZ71" s="29">
        <f t="shared" si="40"/>
        <v>0.87942506001968057</v>
      </c>
    </row>
    <row r="72" spans="1:52" x14ac:dyDescent="0.3">
      <c r="A72" t="s">
        <v>101</v>
      </c>
      <c r="B72" s="4">
        <v>26795</v>
      </c>
      <c r="C72" s="5">
        <v>7197060.9450739035</v>
      </c>
      <c r="D72" s="6">
        <v>5731876</v>
      </c>
      <c r="E72" s="4">
        <v>15</v>
      </c>
      <c r="F72" s="6">
        <v>22601</v>
      </c>
      <c r="G72" s="4">
        <v>0</v>
      </c>
      <c r="H72" s="6">
        <v>0</v>
      </c>
      <c r="I72" s="4">
        <v>2</v>
      </c>
      <c r="J72" s="6">
        <v>1041</v>
      </c>
      <c r="K72" s="4">
        <v>1</v>
      </c>
      <c r="L72" s="6">
        <v>4889</v>
      </c>
      <c r="M72" s="4">
        <v>9</v>
      </c>
      <c r="N72" s="6">
        <v>12172</v>
      </c>
      <c r="O72" s="4">
        <v>3</v>
      </c>
      <c r="P72" s="6">
        <v>4499</v>
      </c>
      <c r="Q72" s="4">
        <v>0</v>
      </c>
      <c r="R72" s="6">
        <v>0</v>
      </c>
      <c r="S72" s="4">
        <v>0</v>
      </c>
      <c r="T72" s="6">
        <v>0</v>
      </c>
      <c r="U72" s="4">
        <v>0</v>
      </c>
      <c r="V72" s="6">
        <v>0</v>
      </c>
      <c r="W72" s="4">
        <v>0</v>
      </c>
      <c r="X72" s="6">
        <v>0</v>
      </c>
      <c r="Y72" s="4">
        <v>0</v>
      </c>
      <c r="Z72" s="6">
        <v>0</v>
      </c>
      <c r="AA72" s="4">
        <v>0</v>
      </c>
      <c r="AB72" s="6">
        <v>0</v>
      </c>
      <c r="AC72" s="4">
        <v>0</v>
      </c>
      <c r="AD72" s="6">
        <v>0</v>
      </c>
      <c r="AE72" s="4">
        <v>0</v>
      </c>
      <c r="AF72" s="6">
        <v>0</v>
      </c>
      <c r="AH72" s="4">
        <f t="shared" si="28"/>
        <v>15</v>
      </c>
      <c r="AI72" s="5">
        <f t="shared" si="29"/>
        <v>0</v>
      </c>
      <c r="AJ72" s="5">
        <f t="shared" si="30"/>
        <v>15</v>
      </c>
      <c r="AK72" s="28">
        <f t="shared" si="41"/>
        <v>1</v>
      </c>
      <c r="AL72" s="29">
        <f t="shared" si="42"/>
        <v>0</v>
      </c>
      <c r="AN72" s="4">
        <f t="shared" si="31"/>
        <v>22601</v>
      </c>
      <c r="AO72" s="5">
        <f t="shared" si="32"/>
        <v>0</v>
      </c>
      <c r="AP72" s="5">
        <f t="shared" si="33"/>
        <v>22601</v>
      </c>
      <c r="AQ72" s="28">
        <f t="shared" si="34"/>
        <v>0.12103507184131183</v>
      </c>
      <c r="AR72" s="29">
        <f t="shared" si="35"/>
        <v>0</v>
      </c>
      <c r="AT72" s="30">
        <f t="shared" si="36"/>
        <v>3.1403096586905335E-3</v>
      </c>
      <c r="AV72" s="4">
        <f t="shared" si="37"/>
        <v>14</v>
      </c>
      <c r="AW72" s="29">
        <f t="shared" si="38"/>
        <v>0.93333333333333335</v>
      </c>
      <c r="AY72" s="4">
        <f t="shared" si="39"/>
        <v>17712</v>
      </c>
      <c r="AZ72" s="29">
        <f t="shared" si="40"/>
        <v>0.78368213795849739</v>
      </c>
    </row>
    <row r="73" spans="1:52" x14ac:dyDescent="0.3">
      <c r="A73" t="s">
        <v>102</v>
      </c>
      <c r="B73" s="4">
        <v>26796</v>
      </c>
      <c r="C73" s="5">
        <v>7607797.9030873887</v>
      </c>
      <c r="D73" s="6">
        <v>4174989</v>
      </c>
      <c r="E73" s="4">
        <v>0</v>
      </c>
      <c r="F73" s="6">
        <v>0</v>
      </c>
      <c r="G73" s="4">
        <v>0</v>
      </c>
      <c r="H73" s="6">
        <v>0</v>
      </c>
      <c r="I73" s="4">
        <v>0</v>
      </c>
      <c r="J73" s="6">
        <v>0</v>
      </c>
      <c r="K73" s="4">
        <v>0</v>
      </c>
      <c r="L73" s="6">
        <v>0</v>
      </c>
      <c r="M73" s="4">
        <v>0</v>
      </c>
      <c r="N73" s="6">
        <v>0</v>
      </c>
      <c r="O73" s="4">
        <v>0</v>
      </c>
      <c r="P73" s="6">
        <v>0</v>
      </c>
      <c r="Q73" s="4">
        <v>0</v>
      </c>
      <c r="R73" s="6">
        <v>0</v>
      </c>
      <c r="S73" s="4">
        <v>25</v>
      </c>
      <c r="T73" s="6">
        <v>182613</v>
      </c>
      <c r="U73" s="4">
        <v>0</v>
      </c>
      <c r="V73" s="6">
        <v>0</v>
      </c>
      <c r="W73" s="4">
        <v>7</v>
      </c>
      <c r="X73" s="6">
        <v>1691</v>
      </c>
      <c r="Y73" s="4">
        <v>0</v>
      </c>
      <c r="Z73" s="6">
        <v>0</v>
      </c>
      <c r="AA73" s="4">
        <v>2</v>
      </c>
      <c r="AB73" s="6">
        <v>32758</v>
      </c>
      <c r="AC73" s="4">
        <v>16</v>
      </c>
      <c r="AD73" s="6">
        <v>148164</v>
      </c>
      <c r="AE73" s="4">
        <v>0</v>
      </c>
      <c r="AF73" s="6">
        <v>0</v>
      </c>
      <c r="AH73" s="4">
        <f t="shared" si="28"/>
        <v>0</v>
      </c>
      <c r="AI73" s="5">
        <f t="shared" si="29"/>
        <v>25</v>
      </c>
      <c r="AJ73" s="5">
        <f t="shared" si="30"/>
        <v>25</v>
      </c>
      <c r="AK73" s="28">
        <f t="shared" si="41"/>
        <v>0</v>
      </c>
      <c r="AL73" s="29">
        <f t="shared" si="42"/>
        <v>1</v>
      </c>
      <c r="AN73" s="4">
        <f t="shared" si="31"/>
        <v>0</v>
      </c>
      <c r="AO73" s="5">
        <f t="shared" si="32"/>
        <v>182613</v>
      </c>
      <c r="AP73" s="5">
        <f t="shared" si="33"/>
        <v>182613</v>
      </c>
      <c r="AQ73" s="28">
        <f t="shared" si="34"/>
        <v>0</v>
      </c>
      <c r="AR73" s="29">
        <f t="shared" si="35"/>
        <v>0.97794688616244763</v>
      </c>
      <c r="AT73" s="30">
        <f t="shared" si="36"/>
        <v>2.4003397872318897E-2</v>
      </c>
      <c r="AV73" s="4">
        <f t="shared" si="37"/>
        <v>25</v>
      </c>
      <c r="AW73" s="29">
        <f t="shared" si="38"/>
        <v>1</v>
      </c>
      <c r="AY73" s="4">
        <f t="shared" si="39"/>
        <v>182613</v>
      </c>
      <c r="AZ73" s="29">
        <f t="shared" si="40"/>
        <v>1</v>
      </c>
    </row>
    <row r="74" spans="1:52" x14ac:dyDescent="0.3">
      <c r="A74" t="s">
        <v>103</v>
      </c>
      <c r="B74" s="4">
        <v>18021</v>
      </c>
      <c r="C74" s="5">
        <v>5012024.6333333328</v>
      </c>
      <c r="D74" s="6">
        <v>2928876</v>
      </c>
      <c r="E74" s="4">
        <v>2</v>
      </c>
      <c r="F74" s="6">
        <v>5257</v>
      </c>
      <c r="G74" s="4">
        <v>0</v>
      </c>
      <c r="H74" s="6">
        <v>0</v>
      </c>
      <c r="I74" s="4">
        <v>0</v>
      </c>
      <c r="J74" s="6">
        <v>0</v>
      </c>
      <c r="K74" s="4">
        <v>0</v>
      </c>
      <c r="L74" s="6">
        <v>0</v>
      </c>
      <c r="M74" s="4">
        <v>2</v>
      </c>
      <c r="N74" s="6">
        <v>5257</v>
      </c>
      <c r="O74" s="4">
        <v>0</v>
      </c>
      <c r="P74" s="6">
        <v>0</v>
      </c>
      <c r="Q74" s="4">
        <v>0</v>
      </c>
      <c r="R74" s="6">
        <v>0</v>
      </c>
      <c r="S74" s="4">
        <v>36</v>
      </c>
      <c r="T74" s="6">
        <v>59985</v>
      </c>
      <c r="U74" s="4">
        <v>0</v>
      </c>
      <c r="V74" s="6">
        <v>0</v>
      </c>
      <c r="W74" s="4">
        <v>26</v>
      </c>
      <c r="X74" s="6">
        <v>33292</v>
      </c>
      <c r="Y74" s="4">
        <v>1</v>
      </c>
      <c r="Z74" s="6">
        <v>500</v>
      </c>
      <c r="AA74" s="4">
        <v>6</v>
      </c>
      <c r="AB74" s="6">
        <v>19415</v>
      </c>
      <c r="AC74" s="4">
        <v>3</v>
      </c>
      <c r="AD74" s="6">
        <v>6778</v>
      </c>
      <c r="AE74" s="4">
        <v>0</v>
      </c>
      <c r="AF74" s="6">
        <v>0</v>
      </c>
      <c r="AH74" s="4">
        <f t="shared" si="28"/>
        <v>2</v>
      </c>
      <c r="AI74" s="5">
        <f t="shared" si="29"/>
        <v>36</v>
      </c>
      <c r="AJ74" s="5">
        <f t="shared" si="30"/>
        <v>38</v>
      </c>
      <c r="AK74" s="28">
        <f t="shared" si="41"/>
        <v>5.2631578947368418E-2</v>
      </c>
      <c r="AL74" s="29">
        <f t="shared" si="42"/>
        <v>0.94736842105263153</v>
      </c>
      <c r="AN74" s="4">
        <f t="shared" si="31"/>
        <v>5257</v>
      </c>
      <c r="AO74" s="5">
        <f t="shared" si="32"/>
        <v>59985</v>
      </c>
      <c r="AP74" s="5">
        <f t="shared" si="33"/>
        <v>65242</v>
      </c>
      <c r="AQ74" s="28">
        <f t="shared" si="34"/>
        <v>2.8152797339488354E-2</v>
      </c>
      <c r="AR74" s="29">
        <f t="shared" si="35"/>
        <v>0.32123750207517765</v>
      </c>
      <c r="AT74" s="30">
        <f t="shared" si="36"/>
        <v>1.3017094841493165E-2</v>
      </c>
      <c r="AV74" s="4">
        <f t="shared" si="37"/>
        <v>37</v>
      </c>
      <c r="AW74" s="29">
        <f t="shared" si="38"/>
        <v>0.97368421052631582</v>
      </c>
      <c r="AY74" s="4">
        <f t="shared" si="39"/>
        <v>64742</v>
      </c>
      <c r="AZ74" s="29">
        <f t="shared" si="40"/>
        <v>0.99233622513105058</v>
      </c>
    </row>
    <row r="75" spans="1:52" x14ac:dyDescent="0.3">
      <c r="A75" t="s">
        <v>104</v>
      </c>
      <c r="B75" s="4">
        <v>14174</v>
      </c>
      <c r="C75" s="5">
        <v>3008601</v>
      </c>
      <c r="D75" s="6">
        <v>1676819</v>
      </c>
      <c r="E75" s="4">
        <v>0</v>
      </c>
      <c r="F75" s="6">
        <v>0</v>
      </c>
      <c r="G75" s="4">
        <v>0</v>
      </c>
      <c r="H75" s="6">
        <v>0</v>
      </c>
      <c r="I75" s="4">
        <v>0</v>
      </c>
      <c r="J75" s="6">
        <v>0</v>
      </c>
      <c r="K75" s="4">
        <v>0</v>
      </c>
      <c r="L75" s="6">
        <v>0</v>
      </c>
      <c r="M75" s="4">
        <v>0</v>
      </c>
      <c r="N75" s="6">
        <v>0</v>
      </c>
      <c r="O75" s="4">
        <v>0</v>
      </c>
      <c r="P75" s="6">
        <v>0</v>
      </c>
      <c r="Q75" s="4">
        <v>0</v>
      </c>
      <c r="R75" s="6">
        <v>0</v>
      </c>
      <c r="S75" s="4">
        <v>4</v>
      </c>
      <c r="T75" s="6">
        <v>910</v>
      </c>
      <c r="U75" s="4">
        <v>0</v>
      </c>
      <c r="V75" s="6">
        <v>0</v>
      </c>
      <c r="W75" s="4">
        <v>3</v>
      </c>
      <c r="X75" s="6">
        <v>780</v>
      </c>
      <c r="Y75" s="4">
        <v>0</v>
      </c>
      <c r="Z75" s="6">
        <v>0</v>
      </c>
      <c r="AA75" s="4">
        <v>0</v>
      </c>
      <c r="AB75" s="6">
        <v>0</v>
      </c>
      <c r="AC75" s="4">
        <v>1</v>
      </c>
      <c r="AD75" s="6">
        <v>130</v>
      </c>
      <c r="AE75" s="4">
        <v>0</v>
      </c>
      <c r="AF75" s="6">
        <v>0</v>
      </c>
      <c r="AH75" s="4">
        <f t="shared" si="28"/>
        <v>0</v>
      </c>
      <c r="AI75" s="5">
        <f t="shared" si="29"/>
        <v>4</v>
      </c>
      <c r="AJ75" s="5">
        <f t="shared" si="30"/>
        <v>4</v>
      </c>
      <c r="AK75" s="28">
        <f t="shared" si="41"/>
        <v>0</v>
      </c>
      <c r="AL75" s="29">
        <f t="shared" si="42"/>
        <v>1</v>
      </c>
      <c r="AN75" s="4">
        <f t="shared" si="31"/>
        <v>0</v>
      </c>
      <c r="AO75" s="5">
        <f t="shared" si="32"/>
        <v>910</v>
      </c>
      <c r="AP75" s="5">
        <f t="shared" si="33"/>
        <v>910</v>
      </c>
      <c r="AQ75" s="28">
        <f t="shared" si="34"/>
        <v>0</v>
      </c>
      <c r="AR75" s="29">
        <f t="shared" si="35"/>
        <v>4.8733204449180906E-3</v>
      </c>
      <c r="AT75" s="30">
        <f t="shared" si="36"/>
        <v>3.0246616284445828E-4</v>
      </c>
      <c r="AV75" s="4">
        <f t="shared" si="37"/>
        <v>4</v>
      </c>
      <c r="AW75" s="29">
        <f t="shared" si="38"/>
        <v>1</v>
      </c>
      <c r="AY75" s="4">
        <f t="shared" si="39"/>
        <v>910</v>
      </c>
      <c r="AZ75" s="29">
        <f t="shared" si="40"/>
        <v>1</v>
      </c>
    </row>
    <row r="76" spans="1:52" x14ac:dyDescent="0.3">
      <c r="A76" t="s">
        <v>105</v>
      </c>
      <c r="B76" s="4">
        <v>39932</v>
      </c>
      <c r="C76" s="5">
        <v>8948700.5208962951</v>
      </c>
      <c r="D76" s="6">
        <v>5773539</v>
      </c>
      <c r="E76" s="4">
        <v>56</v>
      </c>
      <c r="F76" s="6">
        <v>20625</v>
      </c>
      <c r="G76" s="4">
        <v>0</v>
      </c>
      <c r="H76" s="6">
        <v>0</v>
      </c>
      <c r="I76" s="4">
        <v>41</v>
      </c>
      <c r="J76" s="6">
        <v>9182</v>
      </c>
      <c r="K76" s="4">
        <v>2</v>
      </c>
      <c r="L76" s="6">
        <v>1172</v>
      </c>
      <c r="M76" s="4">
        <v>11</v>
      </c>
      <c r="N76" s="6">
        <v>9749</v>
      </c>
      <c r="O76" s="4">
        <v>2</v>
      </c>
      <c r="P76" s="6">
        <v>522</v>
      </c>
      <c r="Q76" s="4">
        <v>0</v>
      </c>
      <c r="R76" s="6">
        <v>0</v>
      </c>
      <c r="S76" s="4">
        <v>19</v>
      </c>
      <c r="T76" s="6">
        <v>52618</v>
      </c>
      <c r="U76" s="4">
        <v>0</v>
      </c>
      <c r="V76" s="6">
        <v>0</v>
      </c>
      <c r="W76" s="4">
        <v>17</v>
      </c>
      <c r="X76" s="6">
        <v>2902</v>
      </c>
      <c r="Y76" s="4">
        <v>0</v>
      </c>
      <c r="Z76" s="6">
        <v>0</v>
      </c>
      <c r="AA76" s="4">
        <v>0</v>
      </c>
      <c r="AB76" s="6">
        <v>0</v>
      </c>
      <c r="AC76" s="4">
        <v>2</v>
      </c>
      <c r="AD76" s="6">
        <v>49716</v>
      </c>
      <c r="AE76" s="4">
        <v>0</v>
      </c>
      <c r="AF76" s="6">
        <v>0</v>
      </c>
      <c r="AH76" s="4">
        <f t="shared" si="28"/>
        <v>56</v>
      </c>
      <c r="AI76" s="5">
        <f t="shared" si="29"/>
        <v>19</v>
      </c>
      <c r="AJ76" s="5">
        <f t="shared" si="30"/>
        <v>75</v>
      </c>
      <c r="AK76" s="28">
        <f t="shared" si="41"/>
        <v>0.7466666666666667</v>
      </c>
      <c r="AL76" s="29">
        <f t="shared" si="42"/>
        <v>0.25333333333333335</v>
      </c>
      <c r="AN76" s="4">
        <f t="shared" si="31"/>
        <v>20625</v>
      </c>
      <c r="AO76" s="5">
        <f t="shared" si="32"/>
        <v>52618</v>
      </c>
      <c r="AP76" s="5">
        <f t="shared" si="33"/>
        <v>73243</v>
      </c>
      <c r="AQ76" s="28">
        <f t="shared" si="34"/>
        <v>0.1104530045894897</v>
      </c>
      <c r="AR76" s="29">
        <f t="shared" si="35"/>
        <v>0.28178502766010999</v>
      </c>
      <c r="AT76" s="30">
        <f t="shared" si="36"/>
        <v>8.1847637910072817E-3</v>
      </c>
      <c r="AV76" s="4">
        <f t="shared" si="37"/>
        <v>73</v>
      </c>
      <c r="AW76" s="29">
        <f t="shared" si="38"/>
        <v>0.97333333333333338</v>
      </c>
      <c r="AY76" s="4">
        <f t="shared" si="39"/>
        <v>72071</v>
      </c>
      <c r="AZ76" s="29">
        <f t="shared" si="40"/>
        <v>0.98399847084363012</v>
      </c>
    </row>
    <row r="77" spans="1:52" x14ac:dyDescent="0.3">
      <c r="A77" t="s">
        <v>106</v>
      </c>
      <c r="B77" s="4">
        <v>22799</v>
      </c>
      <c r="C77" s="5">
        <v>6526921.8158656713</v>
      </c>
      <c r="D77" s="6">
        <v>9979001</v>
      </c>
      <c r="E77" s="4">
        <v>4</v>
      </c>
      <c r="F77" s="6">
        <v>5735</v>
      </c>
      <c r="G77" s="4">
        <v>0</v>
      </c>
      <c r="H77" s="6">
        <v>0</v>
      </c>
      <c r="I77" s="4">
        <v>2</v>
      </c>
      <c r="J77" s="6">
        <v>332</v>
      </c>
      <c r="K77" s="4">
        <v>0</v>
      </c>
      <c r="L77" s="6">
        <v>0</v>
      </c>
      <c r="M77" s="4">
        <v>0</v>
      </c>
      <c r="N77" s="6">
        <v>0</v>
      </c>
      <c r="O77" s="4">
        <v>2</v>
      </c>
      <c r="P77" s="6">
        <v>5403</v>
      </c>
      <c r="Q77" s="4">
        <v>0</v>
      </c>
      <c r="R77" s="6">
        <v>0</v>
      </c>
      <c r="S77" s="4">
        <v>0</v>
      </c>
      <c r="T77" s="6">
        <v>0</v>
      </c>
      <c r="U77" s="4">
        <v>0</v>
      </c>
      <c r="V77" s="6">
        <v>0</v>
      </c>
      <c r="W77" s="4">
        <v>0</v>
      </c>
      <c r="X77" s="6">
        <v>0</v>
      </c>
      <c r="Y77" s="4">
        <v>0</v>
      </c>
      <c r="Z77" s="6">
        <v>0</v>
      </c>
      <c r="AA77" s="4">
        <v>0</v>
      </c>
      <c r="AB77" s="6">
        <v>0</v>
      </c>
      <c r="AC77" s="4">
        <v>0</v>
      </c>
      <c r="AD77" s="6">
        <v>0</v>
      </c>
      <c r="AE77" s="4">
        <v>0</v>
      </c>
      <c r="AF77" s="6">
        <v>0</v>
      </c>
      <c r="AH77" s="4">
        <f t="shared" si="28"/>
        <v>4</v>
      </c>
      <c r="AI77" s="5">
        <f t="shared" si="29"/>
        <v>0</v>
      </c>
      <c r="AJ77" s="5">
        <f t="shared" si="30"/>
        <v>4</v>
      </c>
      <c r="AK77" s="28">
        <f t="shared" si="41"/>
        <v>1</v>
      </c>
      <c r="AL77" s="29">
        <f t="shared" si="42"/>
        <v>0</v>
      </c>
      <c r="AN77" s="4">
        <f t="shared" si="31"/>
        <v>5735</v>
      </c>
      <c r="AO77" s="5">
        <f t="shared" si="32"/>
        <v>0</v>
      </c>
      <c r="AP77" s="5">
        <f t="shared" si="33"/>
        <v>5735</v>
      </c>
      <c r="AQ77" s="28">
        <f t="shared" si="34"/>
        <v>3.0712629397368407E-2</v>
      </c>
      <c r="AR77" s="29">
        <f t="shared" si="35"/>
        <v>0</v>
      </c>
      <c r="AT77" s="30">
        <f t="shared" si="36"/>
        <v>8.7866840783343476E-4</v>
      </c>
      <c r="AV77" s="4">
        <f t="shared" si="37"/>
        <v>4</v>
      </c>
      <c r="AW77" s="29">
        <f t="shared" si="38"/>
        <v>1</v>
      </c>
      <c r="AY77" s="4">
        <f t="shared" si="39"/>
        <v>5735</v>
      </c>
      <c r="AZ77" s="29">
        <f t="shared" si="40"/>
        <v>1</v>
      </c>
    </row>
    <row r="78" spans="1:52" x14ac:dyDescent="0.3">
      <c r="A78" t="s">
        <v>107</v>
      </c>
      <c r="B78" s="4">
        <v>2619</v>
      </c>
      <c r="C78" s="5">
        <v>1094661.6622027019</v>
      </c>
      <c r="D78" s="6">
        <v>4578909</v>
      </c>
      <c r="E78" s="4">
        <v>500</v>
      </c>
      <c r="F78" s="6">
        <v>176920.34629373939</v>
      </c>
      <c r="G78" s="4">
        <v>69</v>
      </c>
      <c r="H78" s="6">
        <v>34213.944870031577</v>
      </c>
      <c r="I78" s="4">
        <v>118</v>
      </c>
      <c r="J78" s="6">
        <v>14158</v>
      </c>
      <c r="K78" s="4">
        <v>95</v>
      </c>
      <c r="L78" s="6">
        <v>58735.401423707801</v>
      </c>
      <c r="M78" s="4">
        <v>102</v>
      </c>
      <c r="N78" s="6">
        <v>56448</v>
      </c>
      <c r="O78" s="4">
        <v>115</v>
      </c>
      <c r="P78" s="6">
        <v>12781</v>
      </c>
      <c r="Q78" s="4">
        <v>1</v>
      </c>
      <c r="R78" s="6">
        <v>584</v>
      </c>
      <c r="S78" s="4">
        <v>297</v>
      </c>
      <c r="T78" s="6">
        <v>69875.218507483049</v>
      </c>
      <c r="U78" s="4">
        <v>20</v>
      </c>
      <c r="V78" s="6">
        <v>6280.9999999999973</v>
      </c>
      <c r="W78" s="4">
        <v>171</v>
      </c>
      <c r="X78" s="6">
        <v>14968</v>
      </c>
      <c r="Y78" s="4">
        <v>42</v>
      </c>
      <c r="Z78" s="6">
        <v>19319.218507483049</v>
      </c>
      <c r="AA78" s="4">
        <v>52</v>
      </c>
      <c r="AB78" s="6">
        <v>25937</v>
      </c>
      <c r="AC78" s="4">
        <v>11</v>
      </c>
      <c r="AD78" s="6">
        <v>2858</v>
      </c>
      <c r="AE78" s="4">
        <v>1</v>
      </c>
      <c r="AF78" s="6">
        <v>512.00000000000432</v>
      </c>
      <c r="AH78" s="4">
        <f t="shared" si="28"/>
        <v>500</v>
      </c>
      <c r="AI78" s="5">
        <f t="shared" si="29"/>
        <v>297</v>
      </c>
      <c r="AJ78" s="5">
        <f t="shared" si="30"/>
        <v>797</v>
      </c>
      <c r="AK78" s="28">
        <f t="shared" si="41"/>
        <v>0.62735257214554585</v>
      </c>
      <c r="AL78" s="29">
        <f t="shared" si="42"/>
        <v>0.37264742785445421</v>
      </c>
      <c r="AN78" s="4">
        <f t="shared" si="31"/>
        <v>176920.34629373939</v>
      </c>
      <c r="AO78" s="5">
        <f t="shared" si="32"/>
        <v>69875.218507483049</v>
      </c>
      <c r="AP78" s="5">
        <f t="shared" si="33"/>
        <v>246795.56480122244</v>
      </c>
      <c r="AQ78" s="28">
        <f t="shared" si="34"/>
        <v>0.94746103375304258</v>
      </c>
      <c r="AR78" s="29">
        <f t="shared" si="35"/>
        <v>0.374202561478721</v>
      </c>
      <c r="AT78" s="30">
        <f t="shared" si="36"/>
        <v>0.22545373910749286</v>
      </c>
      <c r="AV78" s="4">
        <f t="shared" si="37"/>
        <v>569</v>
      </c>
      <c r="AW78" s="29">
        <f t="shared" si="38"/>
        <v>0.71392722710163115</v>
      </c>
      <c r="AY78" s="4">
        <f t="shared" si="39"/>
        <v>127150</v>
      </c>
      <c r="AZ78" s="29">
        <f t="shared" si="40"/>
        <v>0.51520374809981262</v>
      </c>
    </row>
    <row r="79" spans="1:52" x14ac:dyDescent="0.3">
      <c r="A79" t="s">
        <v>108</v>
      </c>
      <c r="B79" s="4">
        <v>10536</v>
      </c>
      <c r="C79" s="5">
        <v>5686779.5454545449</v>
      </c>
      <c r="D79" s="6">
        <v>3080601</v>
      </c>
      <c r="E79" s="4">
        <v>48</v>
      </c>
      <c r="F79" s="6">
        <v>68985</v>
      </c>
      <c r="G79" s="4">
        <v>0</v>
      </c>
      <c r="H79" s="6">
        <v>0</v>
      </c>
      <c r="I79" s="4">
        <v>33</v>
      </c>
      <c r="J79" s="6">
        <v>8675</v>
      </c>
      <c r="K79" s="4">
        <v>5</v>
      </c>
      <c r="L79" s="6">
        <v>1718</v>
      </c>
      <c r="M79" s="4">
        <v>7</v>
      </c>
      <c r="N79" s="6">
        <v>3447</v>
      </c>
      <c r="O79" s="4">
        <v>3</v>
      </c>
      <c r="P79" s="6">
        <v>55145</v>
      </c>
      <c r="Q79" s="4">
        <v>0</v>
      </c>
      <c r="R79" s="6">
        <v>0</v>
      </c>
      <c r="S79" s="4">
        <v>0</v>
      </c>
      <c r="T79" s="6">
        <v>0</v>
      </c>
      <c r="U79" s="4">
        <v>0</v>
      </c>
      <c r="V79" s="6">
        <v>0</v>
      </c>
      <c r="W79" s="4">
        <v>0</v>
      </c>
      <c r="X79" s="6">
        <v>0</v>
      </c>
      <c r="Y79" s="4">
        <v>0</v>
      </c>
      <c r="Z79" s="6">
        <v>0</v>
      </c>
      <c r="AA79" s="4">
        <v>0</v>
      </c>
      <c r="AB79" s="6">
        <v>0</v>
      </c>
      <c r="AC79" s="4">
        <v>0</v>
      </c>
      <c r="AD79" s="6">
        <v>0</v>
      </c>
      <c r="AE79" s="4">
        <v>0</v>
      </c>
      <c r="AF79" s="6">
        <v>0</v>
      </c>
      <c r="AH79" s="4">
        <f t="shared" si="28"/>
        <v>48</v>
      </c>
      <c r="AI79" s="5">
        <f t="shared" si="29"/>
        <v>0</v>
      </c>
      <c r="AJ79" s="5">
        <f t="shared" si="30"/>
        <v>48</v>
      </c>
      <c r="AK79" s="28">
        <f t="shared" si="41"/>
        <v>1</v>
      </c>
      <c r="AL79" s="29">
        <f t="shared" si="42"/>
        <v>0</v>
      </c>
      <c r="AN79" s="4">
        <f t="shared" si="31"/>
        <v>68985</v>
      </c>
      <c r="AO79" s="5">
        <f t="shared" si="32"/>
        <v>0</v>
      </c>
      <c r="AP79" s="5">
        <f t="shared" si="33"/>
        <v>68985</v>
      </c>
      <c r="AQ79" s="28">
        <f t="shared" si="34"/>
        <v>0.36943517680513682</v>
      </c>
      <c r="AR79" s="29">
        <f t="shared" si="35"/>
        <v>0</v>
      </c>
      <c r="AT79" s="30">
        <f t="shared" si="36"/>
        <v>1.2130767413894189E-2</v>
      </c>
      <c r="AV79" s="4">
        <f t="shared" si="37"/>
        <v>43</v>
      </c>
      <c r="AW79" s="29">
        <f t="shared" si="38"/>
        <v>0.89583333333333337</v>
      </c>
      <c r="AY79" s="4">
        <f t="shared" si="39"/>
        <v>67267</v>
      </c>
      <c r="AZ79" s="29">
        <f t="shared" si="40"/>
        <v>0.975096035370008</v>
      </c>
    </row>
    <row r="80" spans="1:52" x14ac:dyDescent="0.3">
      <c r="A80" t="s">
        <v>109</v>
      </c>
      <c r="B80" s="4">
        <v>10558</v>
      </c>
      <c r="C80" s="5">
        <v>4361342.178291386</v>
      </c>
      <c r="D80" s="6">
        <v>4553920</v>
      </c>
      <c r="E80" s="4">
        <v>1177</v>
      </c>
      <c r="F80" s="6">
        <v>821965.35783376335</v>
      </c>
      <c r="G80" s="4">
        <v>44</v>
      </c>
      <c r="H80" s="6">
        <v>99261.446441358348</v>
      </c>
      <c r="I80" s="4">
        <v>646</v>
      </c>
      <c r="J80" s="6">
        <v>123716.91139240511</v>
      </c>
      <c r="K80" s="4">
        <v>121</v>
      </c>
      <c r="L80" s="6">
        <v>136150</v>
      </c>
      <c r="M80" s="4">
        <v>333</v>
      </c>
      <c r="N80" s="6">
        <v>356151</v>
      </c>
      <c r="O80" s="4">
        <v>35</v>
      </c>
      <c r="P80" s="6">
        <v>107280</v>
      </c>
      <c r="Q80" s="4">
        <v>0</v>
      </c>
      <c r="R80" s="6">
        <v>0</v>
      </c>
      <c r="S80" s="4">
        <v>0</v>
      </c>
      <c r="T80" s="6">
        <v>0</v>
      </c>
      <c r="U80" s="4">
        <v>0</v>
      </c>
      <c r="V80" s="6">
        <v>0</v>
      </c>
      <c r="W80" s="4">
        <v>0</v>
      </c>
      <c r="X80" s="6">
        <v>0</v>
      </c>
      <c r="Y80" s="4">
        <v>0</v>
      </c>
      <c r="Z80" s="6">
        <v>0</v>
      </c>
      <c r="AA80" s="4">
        <v>0</v>
      </c>
      <c r="AB80" s="6">
        <v>0</v>
      </c>
      <c r="AC80" s="4">
        <v>0</v>
      </c>
      <c r="AD80" s="6">
        <v>0</v>
      </c>
      <c r="AE80" s="4">
        <v>0</v>
      </c>
      <c r="AF80" s="6">
        <v>0</v>
      </c>
      <c r="AH80" s="4">
        <f t="shared" si="28"/>
        <v>1177</v>
      </c>
      <c r="AI80" s="5">
        <f t="shared" si="29"/>
        <v>0</v>
      </c>
      <c r="AJ80" s="5">
        <f t="shared" si="30"/>
        <v>1177</v>
      </c>
      <c r="AK80" s="28">
        <f t="shared" si="41"/>
        <v>1</v>
      </c>
      <c r="AL80" s="29">
        <f t="shared" si="42"/>
        <v>0</v>
      </c>
      <c r="AN80" s="4">
        <f t="shared" si="31"/>
        <v>821965.35783376335</v>
      </c>
      <c r="AO80" s="5">
        <f t="shared" si="32"/>
        <v>0</v>
      </c>
      <c r="AP80" s="5">
        <f t="shared" si="33"/>
        <v>821965.35783376335</v>
      </c>
      <c r="AQ80" s="28">
        <f t="shared" si="34"/>
        <v>4.4018687729073553</v>
      </c>
      <c r="AR80" s="29">
        <f t="shared" si="35"/>
        <v>0</v>
      </c>
      <c r="AT80" s="30">
        <f t="shared" si="36"/>
        <v>0.18846614739955561</v>
      </c>
      <c r="AV80" s="4">
        <f t="shared" si="37"/>
        <v>1014</v>
      </c>
      <c r="AW80" s="29">
        <f t="shared" si="38"/>
        <v>0.86151231945624474</v>
      </c>
      <c r="AY80" s="4">
        <f t="shared" si="39"/>
        <v>587147.91139240516</v>
      </c>
      <c r="AZ80" s="29">
        <f t="shared" si="40"/>
        <v>0.71432196721744523</v>
      </c>
    </row>
    <row r="81" spans="1:52" x14ac:dyDescent="0.3">
      <c r="A81" t="s">
        <v>110</v>
      </c>
      <c r="B81" s="4">
        <v>17910</v>
      </c>
      <c r="C81" s="5">
        <v>5882677.6749083064</v>
      </c>
      <c r="D81" s="6">
        <v>8664448</v>
      </c>
      <c r="E81" s="4">
        <v>512</v>
      </c>
      <c r="F81" s="6">
        <v>431146.60441232403</v>
      </c>
      <c r="G81" s="4">
        <v>15</v>
      </c>
      <c r="H81" s="6">
        <v>47734.422594142219</v>
      </c>
      <c r="I81" s="4">
        <v>323</v>
      </c>
      <c r="J81" s="6">
        <v>59448</v>
      </c>
      <c r="K81" s="4">
        <v>32</v>
      </c>
      <c r="L81" s="6">
        <v>43803.181818181823</v>
      </c>
      <c r="M81" s="4">
        <v>119</v>
      </c>
      <c r="N81" s="6">
        <v>115083</v>
      </c>
      <c r="O81" s="4">
        <v>23</v>
      </c>
      <c r="P81" s="6">
        <v>165078</v>
      </c>
      <c r="Q81" s="4">
        <v>0</v>
      </c>
      <c r="R81" s="6">
        <v>0</v>
      </c>
      <c r="S81" s="4">
        <v>586</v>
      </c>
      <c r="T81" s="6">
        <v>140849</v>
      </c>
      <c r="U81" s="4">
        <v>5</v>
      </c>
      <c r="V81" s="6">
        <v>9400</v>
      </c>
      <c r="W81" s="4">
        <v>427</v>
      </c>
      <c r="X81" s="6">
        <v>71851</v>
      </c>
      <c r="Y81" s="4">
        <v>31</v>
      </c>
      <c r="Z81" s="6">
        <v>18098</v>
      </c>
      <c r="AA81" s="4">
        <v>98</v>
      </c>
      <c r="AB81" s="6">
        <v>33690</v>
      </c>
      <c r="AC81" s="4">
        <v>25</v>
      </c>
      <c r="AD81" s="6">
        <v>7810</v>
      </c>
      <c r="AE81" s="4">
        <v>0</v>
      </c>
      <c r="AF81" s="6">
        <v>0</v>
      </c>
      <c r="AH81" s="4">
        <f t="shared" si="28"/>
        <v>512</v>
      </c>
      <c r="AI81" s="5">
        <f t="shared" si="29"/>
        <v>586</v>
      </c>
      <c r="AJ81" s="5">
        <f t="shared" si="30"/>
        <v>1098</v>
      </c>
      <c r="AK81" s="28">
        <f t="shared" si="41"/>
        <v>0.4663023679417122</v>
      </c>
      <c r="AL81" s="29">
        <f t="shared" si="42"/>
        <v>0.5336976320582878</v>
      </c>
      <c r="AN81" s="4">
        <f t="shared" si="31"/>
        <v>431146.60441232403</v>
      </c>
      <c r="AO81" s="5">
        <f t="shared" si="32"/>
        <v>140849</v>
      </c>
      <c r="AP81" s="5">
        <f t="shared" si="33"/>
        <v>571995.60441232403</v>
      </c>
      <c r="AQ81" s="28">
        <f t="shared" si="34"/>
        <v>2.3089182000435065</v>
      </c>
      <c r="AR81" s="29">
        <f t="shared" si="35"/>
        <v>0.75428825422666834</v>
      </c>
      <c r="AT81" s="30">
        <f t="shared" si="36"/>
        <v>9.723388497929894E-2</v>
      </c>
      <c r="AV81" s="4">
        <f t="shared" si="37"/>
        <v>1015</v>
      </c>
      <c r="AW81" s="29">
        <f t="shared" si="38"/>
        <v>0.92440801457194899</v>
      </c>
      <c r="AY81" s="4">
        <f t="shared" si="39"/>
        <v>452960</v>
      </c>
      <c r="AZ81" s="29">
        <f t="shared" si="40"/>
        <v>0.79189419727338151</v>
      </c>
    </row>
    <row r="82" spans="1:52" x14ac:dyDescent="0.3">
      <c r="A82" t="s">
        <v>111</v>
      </c>
      <c r="B82" s="4">
        <v>23890</v>
      </c>
      <c r="C82" s="5">
        <v>8914182.7189273573</v>
      </c>
      <c r="D82" s="6">
        <v>3940617</v>
      </c>
      <c r="E82" s="4">
        <v>0</v>
      </c>
      <c r="F82" s="6">
        <v>0</v>
      </c>
      <c r="G82" s="4">
        <v>0</v>
      </c>
      <c r="H82" s="6">
        <v>0</v>
      </c>
      <c r="I82" s="4">
        <v>0</v>
      </c>
      <c r="J82" s="6">
        <v>0</v>
      </c>
      <c r="K82" s="4">
        <v>0</v>
      </c>
      <c r="L82" s="6">
        <v>0</v>
      </c>
      <c r="M82" s="4">
        <v>0</v>
      </c>
      <c r="N82" s="6">
        <v>0</v>
      </c>
      <c r="O82" s="4">
        <v>0</v>
      </c>
      <c r="P82" s="6">
        <v>0</v>
      </c>
      <c r="Q82" s="4">
        <v>0</v>
      </c>
      <c r="R82" s="6">
        <v>0</v>
      </c>
      <c r="S82" s="4">
        <v>6</v>
      </c>
      <c r="T82" s="6">
        <v>1639</v>
      </c>
      <c r="U82" s="4">
        <v>0</v>
      </c>
      <c r="V82" s="6">
        <v>0</v>
      </c>
      <c r="W82" s="4">
        <v>6</v>
      </c>
      <c r="X82" s="6">
        <v>1639</v>
      </c>
      <c r="Y82" s="4">
        <v>0</v>
      </c>
      <c r="Z82" s="6">
        <v>0</v>
      </c>
      <c r="AA82" s="4">
        <v>0</v>
      </c>
      <c r="AB82" s="6">
        <v>0</v>
      </c>
      <c r="AC82" s="4">
        <v>0</v>
      </c>
      <c r="AD82" s="6">
        <v>0</v>
      </c>
      <c r="AE82" s="4">
        <v>0</v>
      </c>
      <c r="AF82" s="6">
        <v>0</v>
      </c>
      <c r="AH82" s="4">
        <f t="shared" si="28"/>
        <v>0</v>
      </c>
      <c r="AI82" s="5">
        <f t="shared" si="29"/>
        <v>6</v>
      </c>
      <c r="AJ82" s="5">
        <f t="shared" si="30"/>
        <v>6</v>
      </c>
      <c r="AK82" s="28">
        <f t="shared" si="41"/>
        <v>0</v>
      </c>
      <c r="AL82" s="29">
        <f t="shared" si="42"/>
        <v>1</v>
      </c>
      <c r="AN82" s="4">
        <f t="shared" si="31"/>
        <v>0</v>
      </c>
      <c r="AO82" s="5">
        <f t="shared" si="32"/>
        <v>1639</v>
      </c>
      <c r="AP82" s="5">
        <f t="shared" si="33"/>
        <v>1639</v>
      </c>
      <c r="AQ82" s="28">
        <f t="shared" si="34"/>
        <v>0</v>
      </c>
      <c r="AR82" s="29">
        <f t="shared" si="35"/>
        <v>8.7773320980447812E-3</v>
      </c>
      <c r="AT82" s="30">
        <f t="shared" si="36"/>
        <v>1.8386430384918347E-4</v>
      </c>
      <c r="AV82" s="4">
        <f t="shared" si="37"/>
        <v>6</v>
      </c>
      <c r="AW82" s="29">
        <f t="shared" si="38"/>
        <v>1</v>
      </c>
      <c r="AY82" s="4">
        <f t="shared" si="39"/>
        <v>1639</v>
      </c>
      <c r="AZ82" s="29">
        <f t="shared" si="40"/>
        <v>1</v>
      </c>
    </row>
    <row r="83" spans="1:52" x14ac:dyDescent="0.3">
      <c r="A83" t="s">
        <v>112</v>
      </c>
      <c r="B83" s="4">
        <v>22827</v>
      </c>
      <c r="C83" s="5">
        <v>5856618.6857298817</v>
      </c>
      <c r="D83" s="6">
        <v>4871510</v>
      </c>
      <c r="E83" s="4">
        <v>4</v>
      </c>
      <c r="F83" s="6">
        <v>1043</v>
      </c>
      <c r="G83" s="4">
        <v>0</v>
      </c>
      <c r="H83" s="6">
        <v>0</v>
      </c>
      <c r="I83" s="4">
        <v>4</v>
      </c>
      <c r="J83" s="6">
        <v>1043</v>
      </c>
      <c r="K83" s="4">
        <v>0</v>
      </c>
      <c r="L83" s="6">
        <v>0</v>
      </c>
      <c r="M83" s="4">
        <v>0</v>
      </c>
      <c r="N83" s="6">
        <v>0</v>
      </c>
      <c r="O83" s="4">
        <v>0</v>
      </c>
      <c r="P83" s="6">
        <v>0</v>
      </c>
      <c r="Q83" s="4">
        <v>0</v>
      </c>
      <c r="R83" s="6">
        <v>0</v>
      </c>
      <c r="S83" s="4">
        <v>8</v>
      </c>
      <c r="T83" s="6">
        <v>49579.999999999964</v>
      </c>
      <c r="U83" s="4">
        <v>6</v>
      </c>
      <c r="V83" s="6">
        <v>22520.99999999996</v>
      </c>
      <c r="W83" s="4">
        <v>0</v>
      </c>
      <c r="X83" s="6">
        <v>0</v>
      </c>
      <c r="Y83" s="4">
        <v>1</v>
      </c>
      <c r="Z83" s="6">
        <v>1811</v>
      </c>
      <c r="AA83" s="4">
        <v>0</v>
      </c>
      <c r="AB83" s="6">
        <v>0</v>
      </c>
      <c r="AC83" s="4">
        <v>1</v>
      </c>
      <c r="AD83" s="6">
        <v>25248</v>
      </c>
      <c r="AE83" s="4">
        <v>0</v>
      </c>
      <c r="AF83" s="6">
        <v>0</v>
      </c>
      <c r="AH83" s="4">
        <f t="shared" si="28"/>
        <v>4</v>
      </c>
      <c r="AI83" s="5">
        <f t="shared" si="29"/>
        <v>8</v>
      </c>
      <c r="AJ83" s="5">
        <f t="shared" si="30"/>
        <v>12</v>
      </c>
      <c r="AK83" s="28">
        <f t="shared" si="41"/>
        <v>0.33333333333333331</v>
      </c>
      <c r="AL83" s="29">
        <f t="shared" si="42"/>
        <v>0.66666666666666663</v>
      </c>
      <c r="AN83" s="4">
        <f t="shared" si="31"/>
        <v>1043</v>
      </c>
      <c r="AO83" s="5">
        <f t="shared" si="32"/>
        <v>49579.999999999964</v>
      </c>
      <c r="AP83" s="5">
        <f t="shared" si="33"/>
        <v>50622.999999999964</v>
      </c>
      <c r="AQ83" s="28">
        <f t="shared" si="34"/>
        <v>5.5855749714830427E-3</v>
      </c>
      <c r="AR83" s="29">
        <f t="shared" si="35"/>
        <v>0.2655156347901525</v>
      </c>
      <c r="AT83" s="30">
        <f t="shared" si="36"/>
        <v>8.6437247696092862E-3</v>
      </c>
      <c r="AV83" s="4">
        <f t="shared" si="37"/>
        <v>5</v>
      </c>
      <c r="AW83" s="29">
        <f t="shared" si="38"/>
        <v>0.41666666666666669</v>
      </c>
      <c r="AY83" s="4">
        <f t="shared" si="39"/>
        <v>26291</v>
      </c>
      <c r="AZ83" s="29">
        <f t="shared" si="40"/>
        <v>0.519348912549632</v>
      </c>
    </row>
    <row r="84" spans="1:52" x14ac:dyDescent="0.3">
      <c r="A84" t="s">
        <v>113</v>
      </c>
      <c r="B84" s="4">
        <v>6603</v>
      </c>
      <c r="C84" s="5">
        <v>7258267.7932601329</v>
      </c>
      <c r="D84" s="6">
        <v>8277394</v>
      </c>
      <c r="E84" s="4">
        <v>108</v>
      </c>
      <c r="F84" s="6">
        <v>111912</v>
      </c>
      <c r="G84" s="4">
        <v>3</v>
      </c>
      <c r="H84" s="6">
        <v>7417.0000000000073</v>
      </c>
      <c r="I84" s="4">
        <v>24</v>
      </c>
      <c r="J84" s="6">
        <v>24855</v>
      </c>
      <c r="K84" s="4">
        <v>0</v>
      </c>
      <c r="L84" s="6">
        <v>0</v>
      </c>
      <c r="M84" s="4">
        <v>3</v>
      </c>
      <c r="N84" s="6">
        <v>649</v>
      </c>
      <c r="O84" s="4">
        <v>78</v>
      </c>
      <c r="P84" s="6">
        <v>78991</v>
      </c>
      <c r="Q84" s="4">
        <v>0</v>
      </c>
      <c r="R84" s="6">
        <v>0</v>
      </c>
      <c r="S84" s="4">
        <v>142</v>
      </c>
      <c r="T84" s="6">
        <v>154040</v>
      </c>
      <c r="U84" s="4">
        <v>9</v>
      </c>
      <c r="V84" s="6">
        <v>40671.999999999971</v>
      </c>
      <c r="W84" s="4">
        <v>1</v>
      </c>
      <c r="X84" s="6">
        <v>4219</v>
      </c>
      <c r="Y84" s="4">
        <v>0</v>
      </c>
      <c r="Z84" s="6">
        <v>0</v>
      </c>
      <c r="AA84" s="4">
        <v>0</v>
      </c>
      <c r="AB84" s="6">
        <v>0</v>
      </c>
      <c r="AC84" s="4">
        <v>132</v>
      </c>
      <c r="AD84" s="6">
        <v>109149</v>
      </c>
      <c r="AE84" s="4">
        <v>0</v>
      </c>
      <c r="AF84" s="6">
        <v>0</v>
      </c>
      <c r="AH84" s="4">
        <f t="shared" si="28"/>
        <v>108</v>
      </c>
      <c r="AI84" s="5">
        <f t="shared" si="29"/>
        <v>142</v>
      </c>
      <c r="AJ84" s="5">
        <f t="shared" si="30"/>
        <v>250</v>
      </c>
      <c r="AK84" s="28">
        <f t="shared" si="41"/>
        <v>0.432</v>
      </c>
      <c r="AL84" s="29">
        <f t="shared" si="42"/>
        <v>0.56799999999999995</v>
      </c>
      <c r="AN84" s="4">
        <f t="shared" si="31"/>
        <v>111912</v>
      </c>
      <c r="AO84" s="5">
        <f t="shared" si="32"/>
        <v>154040</v>
      </c>
      <c r="AP84" s="5">
        <f t="shared" si="33"/>
        <v>265952</v>
      </c>
      <c r="AQ84" s="28">
        <f t="shared" si="34"/>
        <v>0.59932201937546525</v>
      </c>
      <c r="AR84" s="29">
        <f t="shared" si="35"/>
        <v>0.82492997948921176</v>
      </c>
      <c r="AT84" s="30">
        <f t="shared" si="36"/>
        <v>3.6641249341469208E-2</v>
      </c>
      <c r="AV84" s="4">
        <f t="shared" si="37"/>
        <v>238</v>
      </c>
      <c r="AW84" s="29">
        <f t="shared" si="38"/>
        <v>0.95199999999999996</v>
      </c>
      <c r="AY84" s="4">
        <f t="shared" si="39"/>
        <v>217863</v>
      </c>
      <c r="AZ84" s="29">
        <f t="shared" si="40"/>
        <v>0.81918165684033206</v>
      </c>
    </row>
    <row r="85" spans="1:52" x14ac:dyDescent="0.3">
      <c r="A85" t="s">
        <v>114</v>
      </c>
      <c r="B85" s="4">
        <v>22481</v>
      </c>
      <c r="C85" s="5">
        <v>6306067</v>
      </c>
      <c r="D85" s="6">
        <v>3003233</v>
      </c>
      <c r="E85" s="4">
        <v>32</v>
      </c>
      <c r="F85" s="6">
        <v>37434</v>
      </c>
      <c r="G85" s="4">
        <v>0</v>
      </c>
      <c r="H85" s="6">
        <v>0</v>
      </c>
      <c r="I85" s="4">
        <v>24</v>
      </c>
      <c r="J85" s="6">
        <v>10264</v>
      </c>
      <c r="K85" s="4">
        <v>0</v>
      </c>
      <c r="L85" s="6">
        <v>0</v>
      </c>
      <c r="M85" s="4">
        <v>4</v>
      </c>
      <c r="N85" s="6">
        <v>22820</v>
      </c>
      <c r="O85" s="4">
        <v>4</v>
      </c>
      <c r="P85" s="6">
        <v>4350</v>
      </c>
      <c r="Q85" s="4">
        <v>0</v>
      </c>
      <c r="R85" s="6">
        <v>0</v>
      </c>
      <c r="S85" s="4">
        <v>132</v>
      </c>
      <c r="T85" s="6">
        <v>83475</v>
      </c>
      <c r="U85" s="4">
        <v>2</v>
      </c>
      <c r="V85" s="6">
        <v>10176</v>
      </c>
      <c r="W85" s="4">
        <v>105</v>
      </c>
      <c r="X85" s="6">
        <v>39125</v>
      </c>
      <c r="Y85" s="4">
        <v>3</v>
      </c>
      <c r="Z85" s="6">
        <v>6290</v>
      </c>
      <c r="AA85" s="4">
        <v>9</v>
      </c>
      <c r="AB85" s="6">
        <v>3569</v>
      </c>
      <c r="AC85" s="4">
        <v>13</v>
      </c>
      <c r="AD85" s="6">
        <v>24315</v>
      </c>
      <c r="AE85" s="4">
        <v>0</v>
      </c>
      <c r="AF85" s="6">
        <v>0</v>
      </c>
      <c r="AH85" s="4">
        <f t="shared" si="28"/>
        <v>32</v>
      </c>
      <c r="AI85" s="5">
        <f t="shared" si="29"/>
        <v>132</v>
      </c>
      <c r="AJ85" s="5">
        <f t="shared" si="30"/>
        <v>164</v>
      </c>
      <c r="AK85" s="28">
        <f t="shared" si="41"/>
        <v>0.1951219512195122</v>
      </c>
      <c r="AL85" s="29">
        <f t="shared" si="42"/>
        <v>0.80487804878048785</v>
      </c>
      <c r="AN85" s="4">
        <f t="shared" si="31"/>
        <v>37434</v>
      </c>
      <c r="AO85" s="5">
        <f t="shared" si="32"/>
        <v>83475</v>
      </c>
      <c r="AP85" s="5">
        <f t="shared" si="33"/>
        <v>120909</v>
      </c>
      <c r="AQ85" s="28">
        <f t="shared" si="34"/>
        <v>0.20047019509347672</v>
      </c>
      <c r="AR85" s="29">
        <f t="shared" si="35"/>
        <v>0.44703343312037103</v>
      </c>
      <c r="AT85" s="30">
        <f t="shared" si="36"/>
        <v>1.9173440434426085E-2</v>
      </c>
      <c r="AV85" s="4">
        <f t="shared" si="37"/>
        <v>159</v>
      </c>
      <c r="AW85" s="29">
        <f t="shared" si="38"/>
        <v>0.96951219512195119</v>
      </c>
      <c r="AY85" s="4">
        <f t="shared" si="39"/>
        <v>104443</v>
      </c>
      <c r="AZ85" s="29">
        <f t="shared" si="40"/>
        <v>0.86381493519919939</v>
      </c>
    </row>
    <row r="86" spans="1:52" x14ac:dyDescent="0.3">
      <c r="A86" t="s">
        <v>115</v>
      </c>
      <c r="B86" s="4">
        <v>19075</v>
      </c>
      <c r="C86" s="5">
        <v>5455525.7133634631</v>
      </c>
      <c r="D86" s="6">
        <v>5282128</v>
      </c>
      <c r="E86" s="4">
        <v>0</v>
      </c>
      <c r="F86" s="6">
        <v>0</v>
      </c>
      <c r="G86" s="4">
        <v>0</v>
      </c>
      <c r="H86" s="6">
        <v>0</v>
      </c>
      <c r="I86" s="4">
        <v>0</v>
      </c>
      <c r="J86" s="6">
        <v>0</v>
      </c>
      <c r="K86" s="4">
        <v>0</v>
      </c>
      <c r="L86" s="6">
        <v>0</v>
      </c>
      <c r="M86" s="4">
        <v>0</v>
      </c>
      <c r="N86" s="6">
        <v>0</v>
      </c>
      <c r="O86" s="4">
        <v>0</v>
      </c>
      <c r="P86" s="6">
        <v>0</v>
      </c>
      <c r="Q86" s="4">
        <v>0</v>
      </c>
      <c r="R86" s="6">
        <v>0</v>
      </c>
      <c r="S86" s="4">
        <v>0</v>
      </c>
      <c r="T86" s="6">
        <v>0</v>
      </c>
      <c r="U86" s="4">
        <v>0</v>
      </c>
      <c r="V86" s="6">
        <v>0</v>
      </c>
      <c r="W86" s="4">
        <v>0</v>
      </c>
      <c r="X86" s="6">
        <v>0</v>
      </c>
      <c r="Y86" s="4">
        <v>0</v>
      </c>
      <c r="Z86" s="6">
        <v>0</v>
      </c>
      <c r="AA86" s="4">
        <v>0</v>
      </c>
      <c r="AB86" s="6">
        <v>0</v>
      </c>
      <c r="AC86" s="4">
        <v>0</v>
      </c>
      <c r="AD86" s="6">
        <v>0</v>
      </c>
      <c r="AE86" s="4">
        <v>0</v>
      </c>
      <c r="AF86" s="6">
        <v>0</v>
      </c>
      <c r="AH86" s="4">
        <f t="shared" si="28"/>
        <v>0</v>
      </c>
      <c r="AI86" s="5">
        <f t="shared" si="29"/>
        <v>0</v>
      </c>
      <c r="AJ86" s="5">
        <f t="shared" si="30"/>
        <v>0</v>
      </c>
      <c r="AK86" s="28">
        <f t="shared" si="41"/>
        <v>0</v>
      </c>
      <c r="AL86" s="29">
        <f t="shared" si="42"/>
        <v>0</v>
      </c>
      <c r="AN86" s="4">
        <f t="shared" si="31"/>
        <v>0</v>
      </c>
      <c r="AO86" s="5">
        <f t="shared" si="32"/>
        <v>0</v>
      </c>
      <c r="AP86" s="5">
        <f t="shared" si="33"/>
        <v>0</v>
      </c>
      <c r="AQ86" s="28">
        <f t="shared" si="34"/>
        <v>0</v>
      </c>
      <c r="AR86" s="29">
        <f t="shared" si="35"/>
        <v>0</v>
      </c>
      <c r="AT86" s="30">
        <f t="shared" si="36"/>
        <v>0</v>
      </c>
      <c r="AV86" s="4">
        <f t="shared" si="37"/>
        <v>0</v>
      </c>
      <c r="AW86" s="29">
        <f t="shared" si="38"/>
        <v>0</v>
      </c>
      <c r="AY86" s="4">
        <f t="shared" si="39"/>
        <v>0</v>
      </c>
      <c r="AZ86" s="29">
        <f t="shared" si="40"/>
        <v>0</v>
      </c>
    </row>
    <row r="87" spans="1:52" x14ac:dyDescent="0.3">
      <c r="A87" t="s">
        <v>116</v>
      </c>
      <c r="B87" s="4">
        <v>12404</v>
      </c>
      <c r="C87" s="5">
        <v>5796014.6044896152</v>
      </c>
      <c r="D87" s="6">
        <v>4200190</v>
      </c>
      <c r="E87" s="4">
        <v>4</v>
      </c>
      <c r="F87" s="6">
        <v>359812</v>
      </c>
      <c r="G87" s="4">
        <v>0</v>
      </c>
      <c r="H87" s="6">
        <v>0</v>
      </c>
      <c r="I87" s="4">
        <v>0</v>
      </c>
      <c r="J87" s="6">
        <v>0</v>
      </c>
      <c r="K87" s="4">
        <v>0</v>
      </c>
      <c r="L87" s="6">
        <v>0</v>
      </c>
      <c r="M87" s="4">
        <v>3</v>
      </c>
      <c r="N87" s="6">
        <v>351762</v>
      </c>
      <c r="O87" s="4">
        <v>1</v>
      </c>
      <c r="P87" s="6">
        <v>8050</v>
      </c>
      <c r="Q87" s="4">
        <v>0</v>
      </c>
      <c r="R87" s="6">
        <v>0</v>
      </c>
      <c r="S87" s="4">
        <v>0</v>
      </c>
      <c r="T87" s="6">
        <v>0</v>
      </c>
      <c r="U87" s="4">
        <v>0</v>
      </c>
      <c r="V87" s="6">
        <v>0</v>
      </c>
      <c r="W87" s="4">
        <v>0</v>
      </c>
      <c r="X87" s="6">
        <v>0</v>
      </c>
      <c r="Y87" s="4">
        <v>0</v>
      </c>
      <c r="Z87" s="6">
        <v>0</v>
      </c>
      <c r="AA87" s="4">
        <v>0</v>
      </c>
      <c r="AB87" s="6">
        <v>0</v>
      </c>
      <c r="AC87" s="4">
        <v>0</v>
      </c>
      <c r="AD87" s="6">
        <v>0</v>
      </c>
      <c r="AE87" s="4">
        <v>0</v>
      </c>
      <c r="AF87" s="6">
        <v>0</v>
      </c>
      <c r="AH87" s="4">
        <f t="shared" si="28"/>
        <v>4</v>
      </c>
      <c r="AI87" s="5">
        <f t="shared" si="29"/>
        <v>0</v>
      </c>
      <c r="AJ87" s="5">
        <f t="shared" si="30"/>
        <v>4</v>
      </c>
      <c r="AK87" s="28">
        <f t="shared" si="41"/>
        <v>1</v>
      </c>
      <c r="AL87" s="29">
        <f t="shared" si="42"/>
        <v>0</v>
      </c>
      <c r="AN87" s="4">
        <f t="shared" si="31"/>
        <v>359812</v>
      </c>
      <c r="AO87" s="5">
        <f t="shared" si="32"/>
        <v>0</v>
      </c>
      <c r="AP87" s="5">
        <f t="shared" si="33"/>
        <v>359812</v>
      </c>
      <c r="AQ87" s="28">
        <f t="shared" si="34"/>
        <v>1.9269001933262286</v>
      </c>
      <c r="AR87" s="29">
        <f t="shared" si="35"/>
        <v>0</v>
      </c>
      <c r="AT87" s="30">
        <f t="shared" si="36"/>
        <v>6.2079208655079689E-2</v>
      </c>
      <c r="AV87" s="4">
        <f t="shared" si="37"/>
        <v>4</v>
      </c>
      <c r="AW87" s="29">
        <f t="shared" si="38"/>
        <v>1</v>
      </c>
      <c r="AY87" s="4">
        <f t="shared" si="39"/>
        <v>359812</v>
      </c>
      <c r="AZ87" s="29">
        <f t="shared" si="40"/>
        <v>1</v>
      </c>
    </row>
    <row r="88" spans="1:52" x14ac:dyDescent="0.3">
      <c r="A88" t="s">
        <v>117</v>
      </c>
      <c r="B88" s="4">
        <v>16208</v>
      </c>
      <c r="C88" s="5">
        <v>4741065.028846154</v>
      </c>
      <c r="D88" s="6">
        <v>2614929</v>
      </c>
      <c r="E88" s="4">
        <v>206</v>
      </c>
      <c r="F88" s="6">
        <v>48246</v>
      </c>
      <c r="G88" s="4">
        <v>0</v>
      </c>
      <c r="H88" s="6">
        <v>0</v>
      </c>
      <c r="I88" s="4">
        <v>178</v>
      </c>
      <c r="J88" s="6">
        <v>38953</v>
      </c>
      <c r="K88" s="4">
        <v>2</v>
      </c>
      <c r="L88" s="6">
        <v>1375</v>
      </c>
      <c r="M88" s="4">
        <v>7</v>
      </c>
      <c r="N88" s="6">
        <v>4030</v>
      </c>
      <c r="O88" s="4">
        <v>19</v>
      </c>
      <c r="P88" s="6">
        <v>3888</v>
      </c>
      <c r="Q88" s="4">
        <v>0</v>
      </c>
      <c r="R88" s="6">
        <v>0</v>
      </c>
      <c r="S88" s="4">
        <v>220</v>
      </c>
      <c r="T88" s="6">
        <v>90669</v>
      </c>
      <c r="U88" s="4">
        <v>0</v>
      </c>
      <c r="V88" s="6">
        <v>0</v>
      </c>
      <c r="W88" s="4">
        <v>204</v>
      </c>
      <c r="X88" s="6">
        <v>51263</v>
      </c>
      <c r="Y88" s="4">
        <v>1</v>
      </c>
      <c r="Z88" s="6">
        <v>313</v>
      </c>
      <c r="AA88" s="4">
        <v>8</v>
      </c>
      <c r="AB88" s="6">
        <v>36874</v>
      </c>
      <c r="AC88" s="4">
        <v>7</v>
      </c>
      <c r="AD88" s="6">
        <v>2219</v>
      </c>
      <c r="AE88" s="4">
        <v>0</v>
      </c>
      <c r="AF88" s="6">
        <v>0</v>
      </c>
      <c r="AH88" s="4">
        <f t="shared" si="28"/>
        <v>206</v>
      </c>
      <c r="AI88" s="5">
        <f t="shared" si="29"/>
        <v>220</v>
      </c>
      <c r="AJ88" s="5">
        <f t="shared" si="30"/>
        <v>426</v>
      </c>
      <c r="AK88" s="28">
        <f t="shared" si="41"/>
        <v>0.48356807511737088</v>
      </c>
      <c r="AL88" s="29">
        <f t="shared" si="42"/>
        <v>0.51643192488262912</v>
      </c>
      <c r="AN88" s="4">
        <f t="shared" si="31"/>
        <v>48246</v>
      </c>
      <c r="AO88" s="5">
        <f t="shared" si="32"/>
        <v>90669</v>
      </c>
      <c r="AP88" s="5">
        <f t="shared" si="33"/>
        <v>138915</v>
      </c>
      <c r="AQ88" s="28">
        <f t="shared" si="34"/>
        <v>0.25837166833573427</v>
      </c>
      <c r="AR88" s="29">
        <f t="shared" si="35"/>
        <v>0.48555944112118504</v>
      </c>
      <c r="AT88" s="30">
        <f t="shared" si="36"/>
        <v>2.9300378534105054E-2</v>
      </c>
      <c r="AV88" s="4">
        <f t="shared" si="37"/>
        <v>423</v>
      </c>
      <c r="AW88" s="29">
        <f t="shared" si="38"/>
        <v>0.99295774647887325</v>
      </c>
      <c r="AY88" s="4">
        <f t="shared" si="39"/>
        <v>137227</v>
      </c>
      <c r="AZ88" s="29">
        <f t="shared" si="40"/>
        <v>0.98784868444732388</v>
      </c>
    </row>
    <row r="89" spans="1:52" x14ac:dyDescent="0.3">
      <c r="A89" t="s">
        <v>118</v>
      </c>
      <c r="B89" s="4">
        <v>5415</v>
      </c>
      <c r="C89" s="5">
        <v>4890468.0612716759</v>
      </c>
      <c r="D89" s="6">
        <v>4977899</v>
      </c>
      <c r="E89" s="4">
        <v>47</v>
      </c>
      <c r="F89" s="6">
        <v>140259</v>
      </c>
      <c r="G89" s="4">
        <v>1</v>
      </c>
      <c r="H89" s="6">
        <v>4342.0000000000018</v>
      </c>
      <c r="I89" s="4">
        <v>30</v>
      </c>
      <c r="J89" s="6">
        <v>3440</v>
      </c>
      <c r="K89" s="4">
        <v>1</v>
      </c>
      <c r="L89" s="6">
        <v>1320</v>
      </c>
      <c r="M89" s="4">
        <v>14</v>
      </c>
      <c r="N89" s="6">
        <v>130723</v>
      </c>
      <c r="O89" s="4">
        <v>1</v>
      </c>
      <c r="P89" s="6">
        <v>434</v>
      </c>
      <c r="Q89" s="4">
        <v>0</v>
      </c>
      <c r="R89" s="6">
        <v>0</v>
      </c>
      <c r="S89" s="4">
        <v>3</v>
      </c>
      <c r="T89" s="6">
        <v>522240</v>
      </c>
      <c r="U89" s="4">
        <v>0</v>
      </c>
      <c r="V89" s="6">
        <v>0</v>
      </c>
      <c r="W89" s="4">
        <v>0</v>
      </c>
      <c r="X89" s="6">
        <v>0</v>
      </c>
      <c r="Y89" s="4">
        <v>0</v>
      </c>
      <c r="Z89" s="6">
        <v>0</v>
      </c>
      <c r="AA89" s="4">
        <v>1</v>
      </c>
      <c r="AB89" s="6">
        <v>503425</v>
      </c>
      <c r="AC89" s="4">
        <v>2</v>
      </c>
      <c r="AD89" s="6">
        <v>18815</v>
      </c>
      <c r="AE89" s="4">
        <v>0</v>
      </c>
      <c r="AF89" s="6">
        <v>0</v>
      </c>
      <c r="AH89" s="4">
        <f t="shared" si="28"/>
        <v>47</v>
      </c>
      <c r="AI89" s="5">
        <f t="shared" si="29"/>
        <v>3</v>
      </c>
      <c r="AJ89" s="5">
        <f t="shared" si="30"/>
        <v>50</v>
      </c>
      <c r="AK89" s="28">
        <f t="shared" si="41"/>
        <v>0.94</v>
      </c>
      <c r="AL89" s="29">
        <f t="shared" si="42"/>
        <v>0.06</v>
      </c>
      <c r="AN89" s="4">
        <f t="shared" si="31"/>
        <v>140259</v>
      </c>
      <c r="AO89" s="5">
        <f t="shared" si="32"/>
        <v>522240</v>
      </c>
      <c r="AP89" s="5">
        <f t="shared" si="33"/>
        <v>662499</v>
      </c>
      <c r="AQ89" s="28">
        <f t="shared" si="34"/>
        <v>0.75112862888325993</v>
      </c>
      <c r="AR89" s="29">
        <f t="shared" si="35"/>
        <v>2.7967504056637624</v>
      </c>
      <c r="AT89" s="30">
        <f t="shared" si="36"/>
        <v>0.135467401422458</v>
      </c>
      <c r="AV89" s="4">
        <f t="shared" si="37"/>
        <v>48</v>
      </c>
      <c r="AW89" s="29">
        <f t="shared" si="38"/>
        <v>0.96</v>
      </c>
      <c r="AY89" s="4">
        <f t="shared" si="39"/>
        <v>656837</v>
      </c>
      <c r="AZ89" s="29">
        <f t="shared" si="40"/>
        <v>0.99145357200539175</v>
      </c>
    </row>
    <row r="90" spans="1:52" x14ac:dyDescent="0.3">
      <c r="A90" t="s">
        <v>119</v>
      </c>
      <c r="B90" s="4">
        <v>19331</v>
      </c>
      <c r="C90" s="5">
        <v>7724954.2068803618</v>
      </c>
      <c r="D90" s="6">
        <v>5657820</v>
      </c>
      <c r="E90" s="4">
        <v>0</v>
      </c>
      <c r="F90" s="6">
        <v>0</v>
      </c>
      <c r="G90" s="4">
        <v>0</v>
      </c>
      <c r="H90" s="6">
        <v>0</v>
      </c>
      <c r="I90" s="4">
        <v>0</v>
      </c>
      <c r="J90" s="6">
        <v>0</v>
      </c>
      <c r="K90" s="4">
        <v>0</v>
      </c>
      <c r="L90" s="6">
        <v>0</v>
      </c>
      <c r="M90" s="4">
        <v>0</v>
      </c>
      <c r="N90" s="6">
        <v>0</v>
      </c>
      <c r="O90" s="4">
        <v>0</v>
      </c>
      <c r="P90" s="6">
        <v>0</v>
      </c>
      <c r="Q90" s="4">
        <v>0</v>
      </c>
      <c r="R90" s="6">
        <v>0</v>
      </c>
      <c r="S90" s="4">
        <v>8</v>
      </c>
      <c r="T90" s="6">
        <v>75405.000000000015</v>
      </c>
      <c r="U90" s="4">
        <v>1</v>
      </c>
      <c r="V90" s="6">
        <v>6971.0000000000146</v>
      </c>
      <c r="W90" s="4">
        <v>3</v>
      </c>
      <c r="X90" s="6">
        <v>9969</v>
      </c>
      <c r="Y90" s="4">
        <v>0</v>
      </c>
      <c r="Z90" s="6">
        <v>0</v>
      </c>
      <c r="AA90" s="4">
        <v>4</v>
      </c>
      <c r="AB90" s="6">
        <v>58465</v>
      </c>
      <c r="AC90" s="4">
        <v>0</v>
      </c>
      <c r="AD90" s="6">
        <v>0</v>
      </c>
      <c r="AE90" s="4">
        <v>0</v>
      </c>
      <c r="AF90" s="6">
        <v>0</v>
      </c>
      <c r="AH90" s="4">
        <f t="shared" si="28"/>
        <v>0</v>
      </c>
      <c r="AI90" s="5">
        <f t="shared" si="29"/>
        <v>8</v>
      </c>
      <c r="AJ90" s="5">
        <f t="shared" si="30"/>
        <v>8</v>
      </c>
      <c r="AK90" s="28">
        <f t="shared" si="41"/>
        <v>0</v>
      </c>
      <c r="AL90" s="29">
        <f t="shared" si="42"/>
        <v>1</v>
      </c>
      <c r="AN90" s="4">
        <f t="shared" si="31"/>
        <v>0</v>
      </c>
      <c r="AO90" s="5">
        <f t="shared" si="32"/>
        <v>75405.000000000015</v>
      </c>
      <c r="AP90" s="5">
        <f t="shared" si="33"/>
        <v>75405.000000000015</v>
      </c>
      <c r="AQ90" s="28">
        <f t="shared" si="34"/>
        <v>0</v>
      </c>
      <c r="AR90" s="29">
        <f t="shared" si="35"/>
        <v>0.40381618477917441</v>
      </c>
      <c r="AT90" s="30">
        <f t="shared" si="36"/>
        <v>9.7612229122134176E-3</v>
      </c>
      <c r="AV90" s="4">
        <f t="shared" si="37"/>
        <v>7</v>
      </c>
      <c r="AW90" s="29">
        <f t="shared" si="38"/>
        <v>0.875</v>
      </c>
      <c r="AY90" s="4">
        <f t="shared" si="39"/>
        <v>68434</v>
      </c>
      <c r="AZ90" s="29">
        <f t="shared" si="40"/>
        <v>0.90755254956567855</v>
      </c>
    </row>
    <row r="91" spans="1:52" x14ac:dyDescent="0.3">
      <c r="A91" t="s">
        <v>120</v>
      </c>
      <c r="B91" s="4">
        <v>6477</v>
      </c>
      <c r="C91" s="5">
        <v>2601612.7829488688</v>
      </c>
      <c r="D91" s="6">
        <v>3593345</v>
      </c>
      <c r="E91" s="4">
        <v>845</v>
      </c>
      <c r="F91" s="6">
        <v>297557.82666666672</v>
      </c>
      <c r="G91" s="4">
        <v>66</v>
      </c>
      <c r="H91" s="6">
        <v>29196.826666666671</v>
      </c>
      <c r="I91" s="4">
        <v>343</v>
      </c>
      <c r="J91" s="6">
        <v>38974</v>
      </c>
      <c r="K91" s="4">
        <v>106</v>
      </c>
      <c r="L91" s="6">
        <v>93324</v>
      </c>
      <c r="M91" s="4">
        <v>308</v>
      </c>
      <c r="N91" s="6">
        <v>117408</v>
      </c>
      <c r="O91" s="4">
        <v>22</v>
      </c>
      <c r="P91" s="6">
        <v>18655</v>
      </c>
      <c r="Q91" s="4">
        <v>0</v>
      </c>
      <c r="R91" s="6">
        <v>0</v>
      </c>
      <c r="S91" s="4">
        <v>56</v>
      </c>
      <c r="T91" s="6">
        <v>25095</v>
      </c>
      <c r="U91" s="4">
        <v>7</v>
      </c>
      <c r="V91" s="6">
        <v>2966</v>
      </c>
      <c r="W91" s="4">
        <v>13</v>
      </c>
      <c r="X91" s="6">
        <v>2743</v>
      </c>
      <c r="Y91" s="4">
        <v>10</v>
      </c>
      <c r="Z91" s="6">
        <v>10155</v>
      </c>
      <c r="AA91" s="4">
        <v>25</v>
      </c>
      <c r="AB91" s="6">
        <v>8781</v>
      </c>
      <c r="AC91" s="4">
        <v>1</v>
      </c>
      <c r="AD91" s="6">
        <v>450</v>
      </c>
      <c r="AE91" s="4">
        <v>0</v>
      </c>
      <c r="AF91" s="6">
        <v>0</v>
      </c>
      <c r="AH91" s="4">
        <f t="shared" si="28"/>
        <v>845</v>
      </c>
      <c r="AI91" s="5">
        <f t="shared" si="29"/>
        <v>56</v>
      </c>
      <c r="AJ91" s="5">
        <f t="shared" si="30"/>
        <v>901</v>
      </c>
      <c r="AK91" s="28">
        <f t="shared" si="41"/>
        <v>0.93784683684794667</v>
      </c>
      <c r="AL91" s="29">
        <f t="shared" si="42"/>
        <v>6.2153163152053277E-2</v>
      </c>
      <c r="AN91" s="4">
        <f t="shared" si="31"/>
        <v>297557.82666666672</v>
      </c>
      <c r="AO91" s="5">
        <f t="shared" si="32"/>
        <v>25095</v>
      </c>
      <c r="AP91" s="5">
        <f t="shared" si="33"/>
        <v>322652.82666666672</v>
      </c>
      <c r="AQ91" s="28">
        <f t="shared" si="34"/>
        <v>1.5935105936703959</v>
      </c>
      <c r="AR91" s="29">
        <f t="shared" si="35"/>
        <v>0.13439118303870273</v>
      </c>
      <c r="AT91" s="30">
        <f t="shared" si="36"/>
        <v>0.124020311086013</v>
      </c>
      <c r="AV91" s="4">
        <f t="shared" si="37"/>
        <v>712</v>
      </c>
      <c r="AW91" s="29">
        <f t="shared" si="38"/>
        <v>0.79023307436182022</v>
      </c>
      <c r="AY91" s="4">
        <f t="shared" si="39"/>
        <v>187011</v>
      </c>
      <c r="AZ91" s="29">
        <f t="shared" si="40"/>
        <v>0.579604406172463</v>
      </c>
    </row>
    <row r="92" spans="1:52" x14ac:dyDescent="0.3">
      <c r="A92" t="s">
        <v>121</v>
      </c>
      <c r="B92" s="4">
        <v>16139</v>
      </c>
      <c r="C92" s="5">
        <v>6056730.1368875764</v>
      </c>
      <c r="D92" s="6">
        <v>14018411</v>
      </c>
      <c r="E92" s="4">
        <v>0</v>
      </c>
      <c r="F92" s="6">
        <v>0</v>
      </c>
      <c r="G92" s="4">
        <v>0</v>
      </c>
      <c r="H92" s="6">
        <v>0</v>
      </c>
      <c r="I92" s="4">
        <v>0</v>
      </c>
      <c r="J92" s="6">
        <v>0</v>
      </c>
      <c r="K92" s="4">
        <v>0</v>
      </c>
      <c r="L92" s="6">
        <v>0</v>
      </c>
      <c r="M92" s="4">
        <v>0</v>
      </c>
      <c r="N92" s="6">
        <v>0</v>
      </c>
      <c r="O92" s="4">
        <v>0</v>
      </c>
      <c r="P92" s="6">
        <v>0</v>
      </c>
      <c r="Q92" s="4">
        <v>0</v>
      </c>
      <c r="R92" s="6">
        <v>0</v>
      </c>
      <c r="S92" s="4">
        <v>0</v>
      </c>
      <c r="T92" s="6">
        <v>0</v>
      </c>
      <c r="U92" s="4">
        <v>0</v>
      </c>
      <c r="V92" s="6">
        <v>0</v>
      </c>
      <c r="W92" s="4">
        <v>0</v>
      </c>
      <c r="X92" s="6">
        <v>0</v>
      </c>
      <c r="Y92" s="4">
        <v>0</v>
      </c>
      <c r="Z92" s="6">
        <v>0</v>
      </c>
      <c r="AA92" s="4">
        <v>0</v>
      </c>
      <c r="AB92" s="6">
        <v>0</v>
      </c>
      <c r="AC92" s="4">
        <v>0</v>
      </c>
      <c r="AD92" s="6">
        <v>0</v>
      </c>
      <c r="AE92" s="4">
        <v>0</v>
      </c>
      <c r="AF92" s="6">
        <v>0</v>
      </c>
      <c r="AH92" s="4">
        <f t="shared" si="28"/>
        <v>0</v>
      </c>
      <c r="AI92" s="5">
        <f t="shared" si="29"/>
        <v>0</v>
      </c>
      <c r="AJ92" s="5">
        <f t="shared" si="30"/>
        <v>0</v>
      </c>
      <c r="AK92" s="28">
        <f t="shared" si="41"/>
        <v>0</v>
      </c>
      <c r="AL92" s="29">
        <f t="shared" si="42"/>
        <v>0</v>
      </c>
      <c r="AN92" s="4">
        <f t="shared" si="31"/>
        <v>0</v>
      </c>
      <c r="AO92" s="5">
        <f t="shared" si="32"/>
        <v>0</v>
      </c>
      <c r="AP92" s="5">
        <f t="shared" si="33"/>
        <v>0</v>
      </c>
      <c r="AQ92" s="28">
        <f t="shared" si="34"/>
        <v>0</v>
      </c>
      <c r="AR92" s="29">
        <f t="shared" si="35"/>
        <v>0</v>
      </c>
      <c r="AT92" s="30">
        <f t="shared" si="36"/>
        <v>0</v>
      </c>
      <c r="AV92" s="4">
        <f t="shared" si="37"/>
        <v>0</v>
      </c>
      <c r="AW92" s="29">
        <f t="shared" si="38"/>
        <v>0</v>
      </c>
      <c r="AY92" s="4">
        <f t="shared" si="39"/>
        <v>0</v>
      </c>
      <c r="AZ92" s="29">
        <f t="shared" si="40"/>
        <v>0</v>
      </c>
    </row>
    <row r="93" spans="1:52" x14ac:dyDescent="0.3">
      <c r="A93" t="s">
        <v>122</v>
      </c>
      <c r="B93" s="4">
        <v>21745</v>
      </c>
      <c r="C93" s="5">
        <v>5954245.0013461914</v>
      </c>
      <c r="D93" s="6">
        <v>4346092</v>
      </c>
      <c r="E93" s="4">
        <v>149</v>
      </c>
      <c r="F93" s="6">
        <v>80304</v>
      </c>
      <c r="G93" s="4">
        <v>0</v>
      </c>
      <c r="H93" s="6">
        <v>0</v>
      </c>
      <c r="I93" s="4">
        <v>110</v>
      </c>
      <c r="J93" s="6">
        <v>28134</v>
      </c>
      <c r="K93" s="4">
        <v>5</v>
      </c>
      <c r="L93" s="6">
        <v>1473</v>
      </c>
      <c r="M93" s="4">
        <v>27</v>
      </c>
      <c r="N93" s="6">
        <v>46981</v>
      </c>
      <c r="O93" s="4">
        <v>7</v>
      </c>
      <c r="P93" s="6">
        <v>3716</v>
      </c>
      <c r="Q93" s="4">
        <v>0</v>
      </c>
      <c r="R93" s="6">
        <v>0</v>
      </c>
      <c r="S93" s="4">
        <v>578</v>
      </c>
      <c r="T93" s="6">
        <v>157508</v>
      </c>
      <c r="U93" s="4">
        <v>2</v>
      </c>
      <c r="V93" s="6">
        <v>1711.9999999999959</v>
      </c>
      <c r="W93" s="4">
        <v>509</v>
      </c>
      <c r="X93" s="6">
        <v>112637</v>
      </c>
      <c r="Y93" s="4">
        <v>14</v>
      </c>
      <c r="Z93" s="6">
        <v>6568</v>
      </c>
      <c r="AA93" s="4">
        <v>37</v>
      </c>
      <c r="AB93" s="6">
        <v>26544</v>
      </c>
      <c r="AC93" s="4">
        <v>16</v>
      </c>
      <c r="AD93" s="6">
        <v>10047</v>
      </c>
      <c r="AE93" s="4">
        <v>0</v>
      </c>
      <c r="AF93" s="6">
        <v>0</v>
      </c>
      <c r="AH93" s="4">
        <f t="shared" si="28"/>
        <v>149</v>
      </c>
      <c r="AI93" s="5">
        <f t="shared" si="29"/>
        <v>578</v>
      </c>
      <c r="AJ93" s="5">
        <f t="shared" si="30"/>
        <v>727</v>
      </c>
      <c r="AK93" s="28">
        <f t="shared" si="41"/>
        <v>0.20495185694635487</v>
      </c>
      <c r="AL93" s="29">
        <f t="shared" si="42"/>
        <v>0.79504814305364513</v>
      </c>
      <c r="AN93" s="4">
        <f t="shared" si="31"/>
        <v>80304</v>
      </c>
      <c r="AO93" s="5">
        <f t="shared" si="32"/>
        <v>157508</v>
      </c>
      <c r="AP93" s="5">
        <f t="shared" si="33"/>
        <v>237812</v>
      </c>
      <c r="AQ93" s="28">
        <f t="shared" si="34"/>
        <v>0.43005178572384872</v>
      </c>
      <c r="AR93" s="29">
        <f t="shared" si="35"/>
        <v>0.84350215015182273</v>
      </c>
      <c r="AT93" s="30">
        <f t="shared" si="36"/>
        <v>3.9939908409249741E-2</v>
      </c>
      <c r="AV93" s="4">
        <f t="shared" si="37"/>
        <v>706</v>
      </c>
      <c r="AW93" s="29">
        <f t="shared" si="38"/>
        <v>0.97111416781292981</v>
      </c>
      <c r="AY93" s="4">
        <f t="shared" si="39"/>
        <v>228059</v>
      </c>
      <c r="AZ93" s="29">
        <f t="shared" si="40"/>
        <v>0.95898861285385095</v>
      </c>
    </row>
    <row r="94" spans="1:52" x14ac:dyDescent="0.3">
      <c r="A94" t="s">
        <v>123</v>
      </c>
      <c r="B94" s="4">
        <v>25680</v>
      </c>
      <c r="C94" s="5">
        <v>5571825.4505380793</v>
      </c>
      <c r="D94" s="6">
        <v>4457083</v>
      </c>
      <c r="E94" s="4">
        <v>0</v>
      </c>
      <c r="F94" s="6">
        <v>0</v>
      </c>
      <c r="G94" s="4">
        <v>0</v>
      </c>
      <c r="H94" s="6">
        <v>0</v>
      </c>
      <c r="I94" s="4">
        <v>0</v>
      </c>
      <c r="J94" s="6">
        <v>0</v>
      </c>
      <c r="K94" s="4">
        <v>0</v>
      </c>
      <c r="L94" s="6">
        <v>0</v>
      </c>
      <c r="M94" s="4">
        <v>0</v>
      </c>
      <c r="N94" s="6">
        <v>0</v>
      </c>
      <c r="O94" s="4">
        <v>0</v>
      </c>
      <c r="P94" s="6">
        <v>0</v>
      </c>
      <c r="Q94" s="4">
        <v>0</v>
      </c>
      <c r="R94" s="6">
        <v>0</v>
      </c>
      <c r="S94" s="4">
        <v>3</v>
      </c>
      <c r="T94" s="6">
        <v>20089</v>
      </c>
      <c r="U94" s="4">
        <v>0</v>
      </c>
      <c r="V94" s="6">
        <v>0</v>
      </c>
      <c r="W94" s="4">
        <v>0</v>
      </c>
      <c r="X94" s="6">
        <v>0</v>
      </c>
      <c r="Y94" s="4">
        <v>0</v>
      </c>
      <c r="Z94" s="6">
        <v>0</v>
      </c>
      <c r="AA94" s="4">
        <v>1</v>
      </c>
      <c r="AB94" s="6">
        <v>16507</v>
      </c>
      <c r="AC94" s="4">
        <v>2</v>
      </c>
      <c r="AD94" s="6">
        <v>3582</v>
      </c>
      <c r="AE94" s="4">
        <v>0</v>
      </c>
      <c r="AF94" s="6">
        <v>0</v>
      </c>
      <c r="AH94" s="4">
        <f t="shared" si="28"/>
        <v>0</v>
      </c>
      <c r="AI94" s="5">
        <f t="shared" si="29"/>
        <v>3</v>
      </c>
      <c r="AJ94" s="5">
        <f t="shared" si="30"/>
        <v>3</v>
      </c>
      <c r="AK94" s="28">
        <f t="shared" si="41"/>
        <v>0</v>
      </c>
      <c r="AL94" s="29">
        <f t="shared" si="42"/>
        <v>1</v>
      </c>
      <c r="AN94" s="4">
        <f t="shared" si="31"/>
        <v>0</v>
      </c>
      <c r="AO94" s="5">
        <f t="shared" si="32"/>
        <v>20089</v>
      </c>
      <c r="AP94" s="5">
        <f t="shared" si="33"/>
        <v>20089</v>
      </c>
      <c r="AQ94" s="28">
        <f t="shared" si="34"/>
        <v>0</v>
      </c>
      <c r="AR94" s="29">
        <f t="shared" si="35"/>
        <v>0.10758256529446102</v>
      </c>
      <c r="AT94" s="30">
        <f t="shared" si="36"/>
        <v>3.6054611147339471E-3</v>
      </c>
      <c r="AV94" s="4">
        <f t="shared" si="37"/>
        <v>3</v>
      </c>
      <c r="AW94" s="29">
        <f t="shared" si="38"/>
        <v>1</v>
      </c>
      <c r="AY94" s="4">
        <f t="shared" si="39"/>
        <v>20089</v>
      </c>
      <c r="AZ94" s="29">
        <f t="shared" si="40"/>
        <v>1</v>
      </c>
    </row>
    <row r="95" spans="1:52" x14ac:dyDescent="0.3">
      <c r="A95" t="s">
        <v>124</v>
      </c>
      <c r="B95" s="4">
        <v>20626</v>
      </c>
      <c r="C95" s="5">
        <v>6944571.2268331256</v>
      </c>
      <c r="D95" s="6">
        <v>5983402</v>
      </c>
      <c r="E95" s="4">
        <v>36</v>
      </c>
      <c r="F95" s="6">
        <v>108373</v>
      </c>
      <c r="G95" s="4">
        <v>1</v>
      </c>
      <c r="H95" s="6">
        <v>131</v>
      </c>
      <c r="I95" s="4">
        <v>14</v>
      </c>
      <c r="J95" s="6">
        <v>2957</v>
      </c>
      <c r="K95" s="4">
        <v>1</v>
      </c>
      <c r="L95" s="6">
        <v>922</v>
      </c>
      <c r="M95" s="4">
        <v>12</v>
      </c>
      <c r="N95" s="6">
        <v>78743</v>
      </c>
      <c r="O95" s="4">
        <v>8</v>
      </c>
      <c r="P95" s="6">
        <v>25620</v>
      </c>
      <c r="Q95" s="4">
        <v>0</v>
      </c>
      <c r="R95" s="6">
        <v>0</v>
      </c>
      <c r="S95" s="4">
        <v>58</v>
      </c>
      <c r="T95" s="6">
        <v>150083</v>
      </c>
      <c r="U95" s="4">
        <v>1</v>
      </c>
      <c r="V95" s="6">
        <v>2857.0000000000009</v>
      </c>
      <c r="W95" s="4">
        <v>26</v>
      </c>
      <c r="X95" s="6">
        <v>6178</v>
      </c>
      <c r="Y95" s="4">
        <v>0</v>
      </c>
      <c r="Z95" s="6">
        <v>0</v>
      </c>
      <c r="AA95" s="4">
        <v>6</v>
      </c>
      <c r="AB95" s="6">
        <v>67448</v>
      </c>
      <c r="AC95" s="4">
        <v>25</v>
      </c>
      <c r="AD95" s="6">
        <v>73599.999999999971</v>
      </c>
      <c r="AE95" s="4">
        <v>0</v>
      </c>
      <c r="AF95" s="6">
        <v>0</v>
      </c>
      <c r="AH95" s="4">
        <f t="shared" si="28"/>
        <v>36</v>
      </c>
      <c r="AI95" s="5">
        <f t="shared" si="29"/>
        <v>58</v>
      </c>
      <c r="AJ95" s="5">
        <f t="shared" si="30"/>
        <v>94</v>
      </c>
      <c r="AK95" s="28">
        <f t="shared" si="41"/>
        <v>0.38297872340425532</v>
      </c>
      <c r="AL95" s="29">
        <f t="shared" si="42"/>
        <v>0.61702127659574468</v>
      </c>
      <c r="AN95" s="4">
        <f t="shared" si="31"/>
        <v>108373</v>
      </c>
      <c r="AO95" s="5">
        <f t="shared" si="32"/>
        <v>150083</v>
      </c>
      <c r="AP95" s="5">
        <f t="shared" si="33"/>
        <v>258456</v>
      </c>
      <c r="AQ95" s="28">
        <f t="shared" si="34"/>
        <v>0.58036962261220681</v>
      </c>
      <c r="AR95" s="29">
        <f t="shared" si="35"/>
        <v>0.80373906849960641</v>
      </c>
      <c r="AT95" s="30">
        <f t="shared" si="36"/>
        <v>3.7216984542019237E-2</v>
      </c>
      <c r="AV95" s="4">
        <f t="shared" si="37"/>
        <v>91</v>
      </c>
      <c r="AW95" s="29">
        <f t="shared" si="38"/>
        <v>0.96808510638297873</v>
      </c>
      <c r="AY95" s="4">
        <f t="shared" si="39"/>
        <v>254545.99999999997</v>
      </c>
      <c r="AZ95" s="29">
        <f t="shared" si="40"/>
        <v>0.98487169963165866</v>
      </c>
    </row>
    <row r="96" spans="1:52" x14ac:dyDescent="0.3">
      <c r="A96" t="s">
        <v>125</v>
      </c>
      <c r="B96" s="4">
        <v>17267</v>
      </c>
      <c r="C96" s="5">
        <v>7125815.7272647396</v>
      </c>
      <c r="D96" s="6">
        <v>6187828</v>
      </c>
      <c r="E96" s="4">
        <v>5</v>
      </c>
      <c r="F96" s="6">
        <v>18106</v>
      </c>
      <c r="G96" s="4">
        <v>1</v>
      </c>
      <c r="H96" s="6">
        <v>1775.9999999999991</v>
      </c>
      <c r="I96" s="4">
        <v>0</v>
      </c>
      <c r="J96" s="6">
        <v>0</v>
      </c>
      <c r="K96" s="4">
        <v>0</v>
      </c>
      <c r="L96" s="6">
        <v>0</v>
      </c>
      <c r="M96" s="4">
        <v>2</v>
      </c>
      <c r="N96" s="6">
        <v>15722</v>
      </c>
      <c r="O96" s="4">
        <v>2</v>
      </c>
      <c r="P96" s="6">
        <v>608</v>
      </c>
      <c r="Q96" s="4">
        <v>0</v>
      </c>
      <c r="R96" s="6">
        <v>0</v>
      </c>
      <c r="S96" s="4">
        <v>0</v>
      </c>
      <c r="T96" s="6">
        <v>0</v>
      </c>
      <c r="U96" s="4">
        <v>0</v>
      </c>
      <c r="V96" s="6">
        <v>0</v>
      </c>
      <c r="W96" s="4">
        <v>0</v>
      </c>
      <c r="X96" s="6">
        <v>0</v>
      </c>
      <c r="Y96" s="4">
        <v>0</v>
      </c>
      <c r="Z96" s="6">
        <v>0</v>
      </c>
      <c r="AA96" s="4">
        <v>0</v>
      </c>
      <c r="AB96" s="6">
        <v>0</v>
      </c>
      <c r="AC96" s="4">
        <v>0</v>
      </c>
      <c r="AD96" s="6">
        <v>0</v>
      </c>
      <c r="AE96" s="4">
        <v>0</v>
      </c>
      <c r="AF96" s="6">
        <v>0</v>
      </c>
      <c r="AH96" s="4">
        <f t="shared" si="28"/>
        <v>5</v>
      </c>
      <c r="AI96" s="5">
        <f t="shared" si="29"/>
        <v>0</v>
      </c>
      <c r="AJ96" s="5">
        <f t="shared" si="30"/>
        <v>5</v>
      </c>
      <c r="AK96" s="28">
        <f t="shared" si="41"/>
        <v>1</v>
      </c>
      <c r="AL96" s="29">
        <f t="shared" si="42"/>
        <v>0</v>
      </c>
      <c r="AN96" s="4">
        <f t="shared" si="31"/>
        <v>18106</v>
      </c>
      <c r="AO96" s="5">
        <f t="shared" si="32"/>
        <v>0</v>
      </c>
      <c r="AP96" s="5">
        <f t="shared" si="33"/>
        <v>18106</v>
      </c>
      <c r="AQ96" s="28">
        <f t="shared" si="34"/>
        <v>9.6963010962293358E-2</v>
      </c>
      <c r="AR96" s="29">
        <f t="shared" si="35"/>
        <v>0</v>
      </c>
      <c r="AT96" s="30">
        <f t="shared" si="36"/>
        <v>2.5409020795644443E-3</v>
      </c>
      <c r="AV96" s="4">
        <f t="shared" si="37"/>
        <v>4</v>
      </c>
      <c r="AW96" s="29">
        <f t="shared" si="38"/>
        <v>0.8</v>
      </c>
      <c r="AY96" s="4">
        <f t="shared" si="39"/>
        <v>16330</v>
      </c>
      <c r="AZ96" s="29">
        <f t="shared" si="40"/>
        <v>0.90191096873964427</v>
      </c>
    </row>
    <row r="97" spans="1:52" x14ac:dyDescent="0.3">
      <c r="A97" t="s">
        <v>126</v>
      </c>
      <c r="B97" s="4">
        <v>16412</v>
      </c>
      <c r="C97" s="5">
        <v>6778098.9038770907</v>
      </c>
      <c r="D97" s="6">
        <v>3724535</v>
      </c>
      <c r="E97" s="4">
        <v>0</v>
      </c>
      <c r="F97" s="6">
        <v>0</v>
      </c>
      <c r="G97" s="4">
        <v>0</v>
      </c>
      <c r="H97" s="6">
        <v>0</v>
      </c>
      <c r="I97" s="4">
        <v>0</v>
      </c>
      <c r="J97" s="6">
        <v>0</v>
      </c>
      <c r="K97" s="4">
        <v>0</v>
      </c>
      <c r="L97" s="6">
        <v>0</v>
      </c>
      <c r="M97" s="4">
        <v>0</v>
      </c>
      <c r="N97" s="6">
        <v>0</v>
      </c>
      <c r="O97" s="4">
        <v>0</v>
      </c>
      <c r="P97" s="6">
        <v>0</v>
      </c>
      <c r="Q97" s="4">
        <v>0</v>
      </c>
      <c r="R97" s="6">
        <v>0</v>
      </c>
      <c r="S97" s="4">
        <v>0</v>
      </c>
      <c r="T97" s="6">
        <v>0</v>
      </c>
      <c r="U97" s="4">
        <v>0</v>
      </c>
      <c r="V97" s="6">
        <v>0</v>
      </c>
      <c r="W97" s="4">
        <v>0</v>
      </c>
      <c r="X97" s="6">
        <v>0</v>
      </c>
      <c r="Y97" s="4">
        <v>0</v>
      </c>
      <c r="Z97" s="6">
        <v>0</v>
      </c>
      <c r="AA97" s="4">
        <v>0</v>
      </c>
      <c r="AB97" s="6">
        <v>0</v>
      </c>
      <c r="AC97" s="4">
        <v>0</v>
      </c>
      <c r="AD97" s="6">
        <v>0</v>
      </c>
      <c r="AE97" s="4">
        <v>0</v>
      </c>
      <c r="AF97" s="6">
        <v>0</v>
      </c>
      <c r="AH97" s="4">
        <f t="shared" si="28"/>
        <v>0</v>
      </c>
      <c r="AI97" s="5">
        <f t="shared" si="29"/>
        <v>0</v>
      </c>
      <c r="AJ97" s="5">
        <f t="shared" si="30"/>
        <v>0</v>
      </c>
      <c r="AK97" s="28">
        <f t="shared" si="41"/>
        <v>0</v>
      </c>
      <c r="AL97" s="29">
        <f t="shared" si="42"/>
        <v>0</v>
      </c>
      <c r="AN97" s="4">
        <f t="shared" si="31"/>
        <v>0</v>
      </c>
      <c r="AO97" s="5">
        <f t="shared" si="32"/>
        <v>0</v>
      </c>
      <c r="AP97" s="5">
        <f t="shared" si="33"/>
        <v>0</v>
      </c>
      <c r="AQ97" s="28">
        <f t="shared" si="34"/>
        <v>0</v>
      </c>
      <c r="AR97" s="29">
        <f t="shared" si="35"/>
        <v>0</v>
      </c>
      <c r="AT97" s="30">
        <f t="shared" si="36"/>
        <v>0</v>
      </c>
      <c r="AV97" s="4">
        <f t="shared" si="37"/>
        <v>0</v>
      </c>
      <c r="AW97" s="29">
        <f t="shared" si="38"/>
        <v>0</v>
      </c>
      <c r="AY97" s="4">
        <f t="shared" si="39"/>
        <v>0</v>
      </c>
      <c r="AZ97" s="29">
        <f t="shared" si="40"/>
        <v>0</v>
      </c>
    </row>
    <row r="98" spans="1:52" x14ac:dyDescent="0.3">
      <c r="A98" t="s">
        <v>127</v>
      </c>
      <c r="B98" s="8">
        <v>19226</v>
      </c>
      <c r="C98" s="9">
        <v>6548838</v>
      </c>
      <c r="D98" s="10">
        <v>2289864</v>
      </c>
      <c r="E98" s="8">
        <v>0</v>
      </c>
      <c r="F98" s="10">
        <v>0</v>
      </c>
      <c r="G98" s="8">
        <v>0</v>
      </c>
      <c r="H98" s="10">
        <v>0</v>
      </c>
      <c r="I98" s="8">
        <v>0</v>
      </c>
      <c r="J98" s="10">
        <v>0</v>
      </c>
      <c r="K98" s="8">
        <v>0</v>
      </c>
      <c r="L98" s="10">
        <v>0</v>
      </c>
      <c r="M98" s="8">
        <v>0</v>
      </c>
      <c r="N98" s="10">
        <v>0</v>
      </c>
      <c r="O98" s="8">
        <v>0</v>
      </c>
      <c r="P98" s="10">
        <v>0</v>
      </c>
      <c r="Q98" s="8">
        <v>0</v>
      </c>
      <c r="R98" s="10">
        <v>0</v>
      </c>
      <c r="S98" s="8">
        <v>0</v>
      </c>
      <c r="T98" s="10">
        <v>0</v>
      </c>
      <c r="U98" s="8">
        <v>0</v>
      </c>
      <c r="V98" s="10">
        <v>0</v>
      </c>
      <c r="W98" s="8">
        <v>0</v>
      </c>
      <c r="X98" s="10">
        <v>0</v>
      </c>
      <c r="Y98" s="8">
        <v>0</v>
      </c>
      <c r="Z98" s="10">
        <v>0</v>
      </c>
      <c r="AA98" s="8">
        <v>0</v>
      </c>
      <c r="AB98" s="10">
        <v>0</v>
      </c>
      <c r="AC98" s="8">
        <v>0</v>
      </c>
      <c r="AD98" s="10">
        <v>0</v>
      </c>
      <c r="AE98" s="8">
        <v>0</v>
      </c>
      <c r="AF98" s="10">
        <v>0</v>
      </c>
      <c r="AH98" s="8">
        <f t="shared" si="28"/>
        <v>0</v>
      </c>
      <c r="AI98" s="9">
        <f t="shared" si="29"/>
        <v>0</v>
      </c>
      <c r="AJ98" s="9">
        <f t="shared" si="30"/>
        <v>0</v>
      </c>
      <c r="AK98" s="31">
        <f t="shared" si="41"/>
        <v>0</v>
      </c>
      <c r="AL98" s="32">
        <f t="shared" si="42"/>
        <v>0</v>
      </c>
      <c r="AN98" s="8">
        <f t="shared" si="31"/>
        <v>0</v>
      </c>
      <c r="AO98" s="9">
        <f t="shared" si="32"/>
        <v>0</v>
      </c>
      <c r="AP98" s="9">
        <f t="shared" si="33"/>
        <v>0</v>
      </c>
      <c r="AQ98" s="31">
        <f t="shared" si="34"/>
        <v>0</v>
      </c>
      <c r="AR98" s="32">
        <f t="shared" si="35"/>
        <v>0</v>
      </c>
      <c r="AT98" s="33">
        <f t="shared" si="36"/>
        <v>0</v>
      </c>
      <c r="AV98" s="8">
        <f t="shared" si="37"/>
        <v>0</v>
      </c>
      <c r="AW98" s="32">
        <f t="shared" si="38"/>
        <v>0</v>
      </c>
      <c r="AY98" s="8">
        <f t="shared" si="39"/>
        <v>0</v>
      </c>
      <c r="AZ98" s="32">
        <f t="shared" si="40"/>
        <v>0</v>
      </c>
    </row>
  </sheetData>
  <autoFilter ref="A2:AZ98" xr:uid="{E39013FB-A57E-41BF-A86C-0A2D01FC81AF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9"/>
  <sheetViews>
    <sheetView showGridLines="0" zoomScale="88" workbookViewId="0">
      <pane xSplit="1" ySplit="2" topLeftCell="AM3" activePane="bottomRight" state="frozen"/>
      <selection pane="topRight" activeCell="B1" sqref="B1"/>
      <selection pane="bottomLeft" activeCell="A3" sqref="A3"/>
      <selection pane="bottomRight" activeCell="AP6" sqref="AP6"/>
    </sheetView>
  </sheetViews>
  <sheetFormatPr defaultRowHeight="14.4" x14ac:dyDescent="0.3"/>
  <cols>
    <col min="1" max="1" width="14.21875" customWidth="1"/>
    <col min="2" max="2" width="15.5546875" bestFit="1" customWidth="1"/>
    <col min="3" max="3" width="14.33203125" bestFit="1" customWidth="1"/>
    <col min="4" max="4" width="19.109375" bestFit="1" customWidth="1"/>
    <col min="5" max="5" width="18.33203125" bestFit="1" customWidth="1"/>
    <col min="6" max="6" width="15.109375" bestFit="1" customWidth="1"/>
    <col min="7" max="7" width="36.5546875" bestFit="1" customWidth="1"/>
    <col min="8" max="8" width="33.21875" bestFit="1" customWidth="1"/>
    <col min="9" max="9" width="38.88671875" bestFit="1" customWidth="1"/>
    <col min="10" max="10" width="35.44140625" bestFit="1" customWidth="1"/>
    <col min="11" max="11" width="35.21875" bestFit="1" customWidth="1"/>
    <col min="12" max="12" width="31.77734375" bestFit="1" customWidth="1"/>
    <col min="13" max="13" width="37.6640625" bestFit="1" customWidth="1"/>
    <col min="14" max="14" width="34.109375" bestFit="1" customWidth="1"/>
    <col min="15" max="15" width="26.109375" bestFit="1" customWidth="1"/>
    <col min="16" max="16" width="22.6640625" bestFit="1" customWidth="1"/>
    <col min="17" max="17" width="29.5546875" bestFit="1" customWidth="1"/>
    <col min="18" max="18" width="26.109375" bestFit="1" customWidth="1"/>
    <col min="19" max="19" width="18.33203125" bestFit="1" customWidth="1"/>
    <col min="20" max="20" width="15.109375" bestFit="1" customWidth="1"/>
    <col min="21" max="21" width="36.5546875" bestFit="1" customWidth="1"/>
    <col min="22" max="22" width="33.21875" bestFit="1" customWidth="1"/>
    <col min="23" max="23" width="38.88671875" bestFit="1" customWidth="1"/>
    <col min="24" max="24" width="35.44140625" bestFit="1" customWidth="1"/>
    <col min="25" max="25" width="35.21875" bestFit="1" customWidth="1"/>
    <col min="26" max="26" width="31.77734375" bestFit="1" customWidth="1"/>
    <col min="27" max="27" width="37.6640625" bestFit="1" customWidth="1"/>
    <col min="28" max="28" width="34.109375" bestFit="1" customWidth="1"/>
    <col min="29" max="29" width="26.109375" bestFit="1" customWidth="1"/>
    <col min="30" max="30" width="22.6640625" bestFit="1" customWidth="1"/>
    <col min="31" max="31" width="29.5546875" bestFit="1" customWidth="1"/>
    <col min="32" max="32" width="26.109375" bestFit="1" customWidth="1"/>
    <col min="34" max="35" width="21.33203125" bestFit="1" customWidth="1"/>
    <col min="36" max="36" width="14.33203125" bestFit="1" customWidth="1"/>
    <col min="37" max="38" width="7.88671875" bestFit="1" customWidth="1"/>
    <col min="40" max="41" width="15.44140625" bestFit="1" customWidth="1"/>
    <col min="42" max="42" width="13.44140625" bestFit="1" customWidth="1"/>
    <col min="43" max="44" width="12" bestFit="1" customWidth="1"/>
    <col min="46" max="46" width="28.5546875" bestFit="1" customWidth="1"/>
    <col min="48" max="48" width="15.5546875" bestFit="1" customWidth="1"/>
    <col min="49" max="49" width="18.6640625" customWidth="1"/>
    <col min="50" max="50" width="3.88671875" customWidth="1"/>
    <col min="51" max="51" width="22.109375" bestFit="1" customWidth="1"/>
    <col min="52" max="52" width="20.109375" customWidth="1"/>
  </cols>
  <sheetData>
    <row r="1" spans="1:52" x14ac:dyDescent="0.3">
      <c r="AH1" s="11" t="s">
        <v>128</v>
      </c>
      <c r="AI1" s="12"/>
      <c r="AJ1" s="12"/>
      <c r="AK1" s="12"/>
      <c r="AL1" s="12"/>
      <c r="AN1" s="13"/>
      <c r="AO1" s="13"/>
      <c r="AP1" s="13"/>
      <c r="AQ1" s="13"/>
      <c r="AR1" s="13"/>
      <c r="AV1" s="12" t="s">
        <v>144</v>
      </c>
      <c r="AW1" s="12"/>
      <c r="AX1" s="12"/>
      <c r="AY1" s="12"/>
      <c r="AZ1" s="12"/>
    </row>
    <row r="2" spans="1:52" x14ac:dyDescent="0.3">
      <c r="A2" s="1" t="s">
        <v>0</v>
      </c>
      <c r="B2" s="1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H2" s="2" t="s">
        <v>130</v>
      </c>
      <c r="AI2" s="14" t="s">
        <v>131</v>
      </c>
      <c r="AJ2" s="14" t="s">
        <v>132</v>
      </c>
      <c r="AK2" s="14" t="s">
        <v>133</v>
      </c>
      <c r="AL2" s="15" t="s">
        <v>134</v>
      </c>
      <c r="AM2" s="16"/>
      <c r="AN2" s="17" t="s">
        <v>135</v>
      </c>
      <c r="AO2" s="18" t="s">
        <v>136</v>
      </c>
      <c r="AP2" s="18" t="s">
        <v>137</v>
      </c>
      <c r="AQ2" s="18" t="s">
        <v>138</v>
      </c>
      <c r="AR2" s="19" t="s">
        <v>139</v>
      </c>
      <c r="AS2" s="16"/>
      <c r="AT2" s="1" t="s">
        <v>140</v>
      </c>
      <c r="AU2" s="16"/>
      <c r="AV2" s="17" t="s">
        <v>1</v>
      </c>
      <c r="AW2" s="20" t="s">
        <v>141</v>
      </c>
      <c r="AX2" s="21"/>
      <c r="AY2" s="22" t="s">
        <v>142</v>
      </c>
      <c r="AZ2" s="20" t="s">
        <v>143</v>
      </c>
    </row>
    <row r="3" spans="1:52" x14ac:dyDescent="0.3">
      <c r="A3" t="s">
        <v>51</v>
      </c>
      <c r="B3" s="4">
        <v>19917</v>
      </c>
      <c r="C3" s="5">
        <v>8765930.1647999994</v>
      </c>
      <c r="D3" s="6">
        <v>6403294</v>
      </c>
      <c r="E3" s="4">
        <v>46</v>
      </c>
      <c r="F3" s="6">
        <v>46782.2932</v>
      </c>
      <c r="G3" s="4">
        <v>3</v>
      </c>
      <c r="H3" s="6">
        <v>5044.2932000000001</v>
      </c>
      <c r="I3" s="4">
        <v>19</v>
      </c>
      <c r="J3" s="6">
        <v>6797</v>
      </c>
      <c r="K3" s="4">
        <v>2</v>
      </c>
      <c r="L3" s="6">
        <v>6856</v>
      </c>
      <c r="M3" s="4">
        <v>11</v>
      </c>
      <c r="N3" s="6">
        <v>22409</v>
      </c>
      <c r="O3" s="4">
        <v>11</v>
      </c>
      <c r="P3" s="6">
        <v>5676</v>
      </c>
      <c r="Q3" s="4">
        <v>0</v>
      </c>
      <c r="R3" s="6">
        <v>0</v>
      </c>
      <c r="S3" s="4">
        <v>6</v>
      </c>
      <c r="T3" s="6">
        <v>1621501</v>
      </c>
      <c r="U3" s="4">
        <v>0</v>
      </c>
      <c r="V3" s="6">
        <v>0</v>
      </c>
      <c r="W3" s="4">
        <v>0</v>
      </c>
      <c r="X3" s="6">
        <v>0</v>
      </c>
      <c r="Y3" s="4">
        <v>0</v>
      </c>
      <c r="Z3" s="6">
        <v>0</v>
      </c>
      <c r="AA3" s="4">
        <v>2</v>
      </c>
      <c r="AB3" s="6">
        <v>1354454</v>
      </c>
      <c r="AC3" s="4">
        <v>3</v>
      </c>
      <c r="AD3" s="6">
        <v>66130</v>
      </c>
      <c r="AE3" s="4">
        <v>1</v>
      </c>
      <c r="AF3" s="6">
        <v>200917</v>
      </c>
      <c r="AH3" s="23">
        <f t="shared" ref="AH3:AH34" si="0">E3</f>
        <v>46</v>
      </c>
      <c r="AI3" s="24">
        <f t="shared" ref="AI3:AI34" si="1">S3</f>
        <v>6</v>
      </c>
      <c r="AJ3" s="24">
        <f t="shared" ref="AJ3:AJ34" si="2">AH3+AI3</f>
        <v>52</v>
      </c>
      <c r="AK3" s="25">
        <v>1</v>
      </c>
      <c r="AL3" s="26">
        <f t="shared" ref="AL3:AL34" si="3">IFERROR(AI3/$AJ$3,0)</f>
        <v>0.11538461538461539</v>
      </c>
      <c r="AN3" s="23">
        <f t="shared" ref="AN3:AN34" si="4">F3</f>
        <v>46782.2932</v>
      </c>
      <c r="AO3" s="24">
        <f t="shared" ref="AO3:AO34" si="5">T3</f>
        <v>1621501</v>
      </c>
      <c r="AP3" s="24">
        <f t="shared" ref="AP3:AP34" si="6">AN3+AO3</f>
        <v>1668283.2932</v>
      </c>
      <c r="AQ3" s="25">
        <f t="shared" ref="AQ3:AQ34" si="7">IFERROR(AN3/$AP$3,0)</f>
        <v>2.8042175684841294E-2</v>
      </c>
      <c r="AR3" s="26">
        <f t="shared" ref="AR3:AR34" si="8">IFERROR(AO3/$AP$3,0)</f>
        <v>0.97195782431515876</v>
      </c>
      <c r="AT3" s="27">
        <f t="shared" ref="AT3:AT34" si="9">AP3/C3</f>
        <v>0.19031446313581976</v>
      </c>
      <c r="AV3" s="23">
        <f t="shared" ref="AV3:AV34" si="10">I3+O3+M3+W3+AA3+AC3</f>
        <v>46</v>
      </c>
      <c r="AW3" s="26">
        <f t="shared" ref="AW3:AW34" si="11">IFERROR(AV3/AJ3,0)</f>
        <v>0.88461538461538458</v>
      </c>
      <c r="AX3" s="13"/>
      <c r="AY3" s="23">
        <f t="shared" ref="AY3:AY34" si="12">J3+P3+N3+X3+AB3+AD3</f>
        <v>1455466</v>
      </c>
      <c r="AZ3" s="26">
        <f t="shared" ref="AZ3:AZ34" si="13">IFERROR(AY3/AP3,0)</f>
        <v>0.87243336064836641</v>
      </c>
    </row>
    <row r="4" spans="1:52" x14ac:dyDescent="0.3">
      <c r="A4" t="s">
        <v>37</v>
      </c>
      <c r="B4" s="4">
        <v>7037</v>
      </c>
      <c r="C4" s="5">
        <v>3208245.9652999998</v>
      </c>
      <c r="D4" s="6">
        <v>3993765</v>
      </c>
      <c r="E4" s="4">
        <v>602</v>
      </c>
      <c r="F4" s="6">
        <v>810031.10129999998</v>
      </c>
      <c r="G4" s="4">
        <v>46</v>
      </c>
      <c r="H4" s="6">
        <v>75517.562899999844</v>
      </c>
      <c r="I4" s="4">
        <v>284</v>
      </c>
      <c r="J4" s="6">
        <v>34163</v>
      </c>
      <c r="K4" s="4">
        <v>54</v>
      </c>
      <c r="L4" s="6">
        <v>137672.68400000001</v>
      </c>
      <c r="M4" s="4">
        <v>161</v>
      </c>
      <c r="N4" s="6">
        <v>359188</v>
      </c>
      <c r="O4" s="4">
        <v>58</v>
      </c>
      <c r="P4" s="6">
        <v>203564.85440000001</v>
      </c>
      <c r="Q4" s="4">
        <v>0</v>
      </c>
      <c r="R4" s="6">
        <v>0</v>
      </c>
      <c r="S4" s="4">
        <v>615</v>
      </c>
      <c r="T4" s="6">
        <v>352908.92289999989</v>
      </c>
      <c r="U4" s="4">
        <v>44</v>
      </c>
      <c r="V4" s="6">
        <v>48133.340299999982</v>
      </c>
      <c r="W4" s="4">
        <v>300</v>
      </c>
      <c r="X4" s="6">
        <v>41694</v>
      </c>
      <c r="Y4" s="4">
        <v>67</v>
      </c>
      <c r="Z4" s="6">
        <v>77006</v>
      </c>
      <c r="AA4" s="4">
        <v>166</v>
      </c>
      <c r="AB4" s="6">
        <v>180306.58259999999</v>
      </c>
      <c r="AC4" s="4">
        <v>38</v>
      </c>
      <c r="AD4" s="6">
        <v>5769</v>
      </c>
      <c r="AE4" s="4">
        <v>0</v>
      </c>
      <c r="AF4" s="6">
        <v>0</v>
      </c>
      <c r="AH4" s="4">
        <f t="shared" si="0"/>
        <v>602</v>
      </c>
      <c r="AI4" s="5">
        <f t="shared" si="1"/>
        <v>615</v>
      </c>
      <c r="AJ4" s="5">
        <f t="shared" si="2"/>
        <v>1217</v>
      </c>
      <c r="AK4" s="28">
        <v>1</v>
      </c>
      <c r="AL4" s="29">
        <f t="shared" si="3"/>
        <v>11.826923076923077</v>
      </c>
      <c r="AN4" s="4">
        <f t="shared" si="4"/>
        <v>810031.10129999998</v>
      </c>
      <c r="AO4" s="5">
        <f t="shared" si="5"/>
        <v>352908.92289999989</v>
      </c>
      <c r="AP4" s="5">
        <f t="shared" si="6"/>
        <v>1162940.0241999999</v>
      </c>
      <c r="AQ4" s="28">
        <f t="shared" si="7"/>
        <v>0.48554769121151325</v>
      </c>
      <c r="AR4" s="29">
        <f t="shared" si="8"/>
        <v>0.21154016487395938</v>
      </c>
      <c r="AT4" s="30">
        <f t="shared" si="9"/>
        <v>0.36248468377369392</v>
      </c>
      <c r="AV4" s="4">
        <f t="shared" si="10"/>
        <v>1007</v>
      </c>
      <c r="AW4" s="29">
        <f t="shared" si="11"/>
        <v>0.82744453574363186</v>
      </c>
      <c r="AX4" s="13"/>
      <c r="AY4" s="4">
        <f t="shared" si="12"/>
        <v>824685.43700000003</v>
      </c>
      <c r="AZ4" s="29">
        <f t="shared" si="13"/>
        <v>0.70913840768986414</v>
      </c>
    </row>
    <row r="5" spans="1:52" x14ac:dyDescent="0.3">
      <c r="A5" t="s">
        <v>59</v>
      </c>
      <c r="B5" s="4">
        <v>20188</v>
      </c>
      <c r="C5" s="5">
        <v>8416372.8651999999</v>
      </c>
      <c r="D5" s="6">
        <v>9048661</v>
      </c>
      <c r="E5" s="4">
        <v>117</v>
      </c>
      <c r="F5" s="6">
        <v>782082.65090000001</v>
      </c>
      <c r="G5" s="4">
        <v>16</v>
      </c>
      <c r="H5" s="6">
        <v>30218.650900000011</v>
      </c>
      <c r="I5" s="4">
        <v>47</v>
      </c>
      <c r="J5" s="6">
        <v>10827</v>
      </c>
      <c r="K5" s="4">
        <v>11</v>
      </c>
      <c r="L5" s="6">
        <v>67173</v>
      </c>
      <c r="M5" s="4">
        <v>22</v>
      </c>
      <c r="N5" s="6">
        <v>522977</v>
      </c>
      <c r="O5" s="4">
        <v>21</v>
      </c>
      <c r="P5" s="6">
        <v>150887</v>
      </c>
      <c r="Q5" s="4">
        <v>0</v>
      </c>
      <c r="R5" s="6">
        <v>0</v>
      </c>
      <c r="S5" s="4">
        <v>31</v>
      </c>
      <c r="T5" s="6">
        <v>118988.43</v>
      </c>
      <c r="U5" s="4">
        <v>1</v>
      </c>
      <c r="V5" s="6">
        <v>6275.4299999999921</v>
      </c>
      <c r="W5" s="4">
        <v>4</v>
      </c>
      <c r="X5" s="6">
        <v>14577</v>
      </c>
      <c r="Y5" s="4">
        <v>9</v>
      </c>
      <c r="Z5" s="6">
        <v>53087</v>
      </c>
      <c r="AA5" s="4">
        <v>8</v>
      </c>
      <c r="AB5" s="6">
        <v>24230</v>
      </c>
      <c r="AC5" s="4">
        <v>8</v>
      </c>
      <c r="AD5" s="6">
        <v>18169</v>
      </c>
      <c r="AE5" s="4">
        <v>1</v>
      </c>
      <c r="AF5" s="6">
        <v>2650</v>
      </c>
      <c r="AH5" s="4">
        <f t="shared" si="0"/>
        <v>117</v>
      </c>
      <c r="AI5" s="5">
        <f t="shared" si="1"/>
        <v>31</v>
      </c>
      <c r="AJ5" s="5">
        <f t="shared" si="2"/>
        <v>148</v>
      </c>
      <c r="AK5" s="28">
        <v>1</v>
      </c>
      <c r="AL5" s="29">
        <f t="shared" si="3"/>
        <v>0.59615384615384615</v>
      </c>
      <c r="AN5" s="4">
        <f t="shared" si="4"/>
        <v>782082.65090000001</v>
      </c>
      <c r="AO5" s="5">
        <f t="shared" si="5"/>
        <v>118988.43</v>
      </c>
      <c r="AP5" s="5">
        <f t="shared" si="6"/>
        <v>901071.08089999994</v>
      </c>
      <c r="AQ5" s="28">
        <f t="shared" si="7"/>
        <v>0.4687948708039007</v>
      </c>
      <c r="AR5" s="29">
        <f t="shared" si="8"/>
        <v>7.1323875558187477E-2</v>
      </c>
      <c r="AT5" s="30">
        <f t="shared" si="9"/>
        <v>0.10706168741949952</v>
      </c>
      <c r="AV5" s="4">
        <f t="shared" si="10"/>
        <v>110</v>
      </c>
      <c r="AW5" s="29">
        <f t="shared" si="11"/>
        <v>0.7432432432432432</v>
      </c>
      <c r="AX5" s="13"/>
      <c r="AY5" s="4">
        <f t="shared" si="12"/>
        <v>741667</v>
      </c>
      <c r="AZ5" s="29">
        <f t="shared" si="13"/>
        <v>0.82309488754118565</v>
      </c>
    </row>
    <row r="6" spans="1:52" x14ac:dyDescent="0.3">
      <c r="A6" t="s">
        <v>63</v>
      </c>
      <c r="B6" s="4">
        <v>33642</v>
      </c>
      <c r="C6" s="5">
        <v>10822064.199999999</v>
      </c>
      <c r="D6" s="6">
        <v>10277162</v>
      </c>
      <c r="E6" s="4">
        <v>1529</v>
      </c>
      <c r="F6" s="6">
        <v>813248.86800000002</v>
      </c>
      <c r="G6" s="4">
        <v>28</v>
      </c>
      <c r="H6" s="6">
        <v>97856.515800000023</v>
      </c>
      <c r="I6" s="4">
        <v>1127</v>
      </c>
      <c r="J6" s="6">
        <v>287230.35220000002</v>
      </c>
      <c r="K6" s="4">
        <v>29</v>
      </c>
      <c r="L6" s="6">
        <v>31962</v>
      </c>
      <c r="M6" s="4">
        <v>140</v>
      </c>
      <c r="N6" s="6">
        <v>151158</v>
      </c>
      <c r="O6" s="4">
        <v>205</v>
      </c>
      <c r="P6" s="6">
        <v>245042</v>
      </c>
      <c r="Q6" s="4">
        <v>0</v>
      </c>
      <c r="R6" s="6">
        <v>0</v>
      </c>
      <c r="S6" s="4">
        <v>62</v>
      </c>
      <c r="T6" s="6">
        <v>32213.264500000001</v>
      </c>
      <c r="U6" s="4">
        <v>3</v>
      </c>
      <c r="V6" s="6">
        <v>4174.3761000000004</v>
      </c>
      <c r="W6" s="4">
        <v>38</v>
      </c>
      <c r="X6" s="6">
        <v>6938.8883999999998</v>
      </c>
      <c r="Y6" s="4">
        <v>0</v>
      </c>
      <c r="Z6" s="6">
        <v>0</v>
      </c>
      <c r="AA6" s="4">
        <v>7</v>
      </c>
      <c r="AB6" s="6">
        <v>13887</v>
      </c>
      <c r="AC6" s="4">
        <v>14</v>
      </c>
      <c r="AD6" s="6">
        <v>7213</v>
      </c>
      <c r="AE6" s="4">
        <v>0</v>
      </c>
      <c r="AF6" s="6">
        <v>0</v>
      </c>
      <c r="AH6" s="4">
        <f t="shared" si="0"/>
        <v>1529</v>
      </c>
      <c r="AI6" s="5">
        <f t="shared" si="1"/>
        <v>62</v>
      </c>
      <c r="AJ6" s="5">
        <f t="shared" si="2"/>
        <v>1591</v>
      </c>
      <c r="AK6" s="28">
        <v>1</v>
      </c>
      <c r="AL6" s="29">
        <f t="shared" si="3"/>
        <v>1.1923076923076923</v>
      </c>
      <c r="AN6" s="4">
        <f t="shared" si="4"/>
        <v>813248.86800000002</v>
      </c>
      <c r="AO6" s="5">
        <f t="shared" si="5"/>
        <v>32213.264500000001</v>
      </c>
      <c r="AP6" s="5">
        <f t="shared" si="6"/>
        <v>845462.13250000007</v>
      </c>
      <c r="AQ6" s="28">
        <f t="shared" si="7"/>
        <v>0.48747648035249175</v>
      </c>
      <c r="AR6" s="29">
        <f t="shared" si="8"/>
        <v>1.9309229212629991E-2</v>
      </c>
      <c r="AT6" s="30">
        <f t="shared" si="9"/>
        <v>7.8123925054889257E-2</v>
      </c>
      <c r="AV6" s="4">
        <f t="shared" si="10"/>
        <v>1531</v>
      </c>
      <c r="AW6" s="29">
        <f t="shared" si="11"/>
        <v>0.9622878692646134</v>
      </c>
      <c r="AX6" s="13"/>
      <c r="AY6" s="4">
        <f t="shared" si="12"/>
        <v>711469.24060000014</v>
      </c>
      <c r="AZ6" s="29">
        <f t="shared" si="13"/>
        <v>0.841515206004806</v>
      </c>
    </row>
    <row r="7" spans="1:52" x14ac:dyDescent="0.3">
      <c r="A7" t="s">
        <v>118</v>
      </c>
      <c r="B7" s="4">
        <v>5427</v>
      </c>
      <c r="C7" s="5">
        <v>4881585.4485999998</v>
      </c>
      <c r="D7" s="6">
        <v>5395787</v>
      </c>
      <c r="E7" s="4">
        <v>49</v>
      </c>
      <c r="F7" s="6">
        <v>137076.03940000001</v>
      </c>
      <c r="G7" s="4">
        <v>1</v>
      </c>
      <c r="H7" s="6">
        <v>4345.039399999996</v>
      </c>
      <c r="I7" s="4">
        <v>30</v>
      </c>
      <c r="J7" s="6">
        <v>3440</v>
      </c>
      <c r="K7" s="4">
        <v>1</v>
      </c>
      <c r="L7" s="6">
        <v>1320</v>
      </c>
      <c r="M7" s="4">
        <v>14</v>
      </c>
      <c r="N7" s="6">
        <v>112076</v>
      </c>
      <c r="O7" s="4">
        <v>2</v>
      </c>
      <c r="P7" s="6">
        <v>6313</v>
      </c>
      <c r="Q7" s="4">
        <v>1</v>
      </c>
      <c r="R7" s="6">
        <v>9582</v>
      </c>
      <c r="S7" s="4">
        <v>3</v>
      </c>
      <c r="T7" s="6">
        <v>522240</v>
      </c>
      <c r="U7" s="4">
        <v>0</v>
      </c>
      <c r="V7" s="6">
        <v>0</v>
      </c>
      <c r="W7" s="4">
        <v>0</v>
      </c>
      <c r="X7" s="6">
        <v>0</v>
      </c>
      <c r="Y7" s="4">
        <v>0</v>
      </c>
      <c r="Z7" s="6">
        <v>0</v>
      </c>
      <c r="AA7" s="4">
        <v>3</v>
      </c>
      <c r="AB7" s="6">
        <v>522240</v>
      </c>
      <c r="AC7" s="4">
        <v>0</v>
      </c>
      <c r="AD7" s="6">
        <v>0</v>
      </c>
      <c r="AE7" s="4">
        <v>0</v>
      </c>
      <c r="AF7" s="6">
        <v>0</v>
      </c>
      <c r="AH7" s="4">
        <f t="shared" si="0"/>
        <v>49</v>
      </c>
      <c r="AI7" s="5">
        <f t="shared" si="1"/>
        <v>3</v>
      </c>
      <c r="AJ7" s="5">
        <f t="shared" si="2"/>
        <v>52</v>
      </c>
      <c r="AK7" s="28">
        <v>1</v>
      </c>
      <c r="AL7" s="29">
        <f t="shared" si="3"/>
        <v>5.7692307692307696E-2</v>
      </c>
      <c r="AN7" s="4">
        <f t="shared" si="4"/>
        <v>137076.03940000001</v>
      </c>
      <c r="AO7" s="5">
        <f t="shared" si="5"/>
        <v>522240</v>
      </c>
      <c r="AP7" s="5">
        <f t="shared" si="6"/>
        <v>659316.03940000001</v>
      </c>
      <c r="AQ7" s="28">
        <f t="shared" si="7"/>
        <v>8.2165924671623994E-2</v>
      </c>
      <c r="AR7" s="29">
        <f t="shared" si="8"/>
        <v>0.3130403583903732</v>
      </c>
      <c r="AT7" s="30">
        <f t="shared" si="9"/>
        <v>0.13506186593314404</v>
      </c>
      <c r="AV7" s="4">
        <f t="shared" si="10"/>
        <v>49</v>
      </c>
      <c r="AW7" s="29">
        <f t="shared" si="11"/>
        <v>0.94230769230769229</v>
      </c>
      <c r="AX7" s="13"/>
      <c r="AY7" s="4">
        <f t="shared" si="12"/>
        <v>644069</v>
      </c>
      <c r="AZ7" s="29">
        <f t="shared" si="13"/>
        <v>0.97687446006337819</v>
      </c>
    </row>
    <row r="8" spans="1:52" x14ac:dyDescent="0.3">
      <c r="A8" t="s">
        <v>91</v>
      </c>
      <c r="B8" s="4">
        <v>28470</v>
      </c>
      <c r="C8" s="5">
        <v>11377260.7202</v>
      </c>
      <c r="D8" s="6">
        <v>6348321</v>
      </c>
      <c r="E8" s="4">
        <v>13</v>
      </c>
      <c r="F8" s="6">
        <v>4577</v>
      </c>
      <c r="G8" s="4">
        <v>0</v>
      </c>
      <c r="H8" s="6">
        <v>0</v>
      </c>
      <c r="I8" s="4">
        <v>0</v>
      </c>
      <c r="J8" s="6">
        <v>0</v>
      </c>
      <c r="K8" s="4">
        <v>0</v>
      </c>
      <c r="L8" s="6">
        <v>0</v>
      </c>
      <c r="M8" s="4">
        <v>7</v>
      </c>
      <c r="N8" s="6">
        <v>2513</v>
      </c>
      <c r="O8" s="4">
        <v>6</v>
      </c>
      <c r="P8" s="6">
        <v>2064</v>
      </c>
      <c r="Q8" s="4">
        <v>0</v>
      </c>
      <c r="R8" s="6">
        <v>0</v>
      </c>
      <c r="S8" s="4">
        <v>70</v>
      </c>
      <c r="T8" s="6">
        <v>705475.29400000011</v>
      </c>
      <c r="U8" s="4">
        <v>22</v>
      </c>
      <c r="V8" s="6">
        <v>126590.29399999999</v>
      </c>
      <c r="W8" s="4">
        <v>19</v>
      </c>
      <c r="X8" s="6">
        <v>7097</v>
      </c>
      <c r="Y8" s="4">
        <v>1</v>
      </c>
      <c r="Z8" s="6">
        <v>520</v>
      </c>
      <c r="AA8" s="4">
        <v>12</v>
      </c>
      <c r="AB8" s="6">
        <v>458611</v>
      </c>
      <c r="AC8" s="4">
        <v>16</v>
      </c>
      <c r="AD8" s="6">
        <v>112657</v>
      </c>
      <c r="AE8" s="4">
        <v>0</v>
      </c>
      <c r="AF8" s="6">
        <v>0</v>
      </c>
      <c r="AH8" s="4">
        <f t="shared" si="0"/>
        <v>13</v>
      </c>
      <c r="AI8" s="5">
        <f t="shared" si="1"/>
        <v>70</v>
      </c>
      <c r="AJ8" s="5">
        <f t="shared" si="2"/>
        <v>83</v>
      </c>
      <c r="AK8" s="28">
        <v>1</v>
      </c>
      <c r="AL8" s="29">
        <f t="shared" si="3"/>
        <v>1.3461538461538463</v>
      </c>
      <c r="AN8" s="4">
        <f t="shared" si="4"/>
        <v>4577</v>
      </c>
      <c r="AO8" s="5">
        <f t="shared" si="5"/>
        <v>705475.29400000011</v>
      </c>
      <c r="AP8" s="5">
        <f t="shared" si="6"/>
        <v>710052.29400000011</v>
      </c>
      <c r="AQ8" s="28">
        <f t="shared" si="7"/>
        <v>2.7435388333960208E-3</v>
      </c>
      <c r="AR8" s="29">
        <f t="shared" si="8"/>
        <v>0.42287499783493016</v>
      </c>
      <c r="AT8" s="30">
        <f t="shared" si="9"/>
        <v>6.2409776084266275E-2</v>
      </c>
      <c r="AV8" s="4">
        <f t="shared" si="10"/>
        <v>60</v>
      </c>
      <c r="AW8" s="29">
        <f t="shared" si="11"/>
        <v>0.72289156626506024</v>
      </c>
      <c r="AX8" s="13"/>
      <c r="AY8" s="4">
        <f t="shared" si="12"/>
        <v>582942</v>
      </c>
      <c r="AZ8" s="29">
        <f t="shared" si="13"/>
        <v>0.82098460201580581</v>
      </c>
    </row>
    <row r="9" spans="1:52" x14ac:dyDescent="0.3">
      <c r="A9" t="s">
        <v>41</v>
      </c>
      <c r="B9" s="4">
        <v>21661</v>
      </c>
      <c r="C9" s="5">
        <v>5895272.2638000008</v>
      </c>
      <c r="D9" s="6">
        <v>4280157</v>
      </c>
      <c r="E9" s="4">
        <v>1314</v>
      </c>
      <c r="F9" s="6">
        <v>315635.16249999998</v>
      </c>
      <c r="G9" s="4">
        <v>2</v>
      </c>
      <c r="H9" s="6">
        <v>2133.516500000002</v>
      </c>
      <c r="I9" s="4">
        <v>1143</v>
      </c>
      <c r="J9" s="6">
        <v>243539.64600000001</v>
      </c>
      <c r="K9" s="4">
        <v>11</v>
      </c>
      <c r="L9" s="6">
        <v>6073</v>
      </c>
      <c r="M9" s="4">
        <v>111</v>
      </c>
      <c r="N9" s="6">
        <v>46629</v>
      </c>
      <c r="O9" s="4">
        <v>46</v>
      </c>
      <c r="P9" s="6">
        <v>17060</v>
      </c>
      <c r="Q9" s="4">
        <v>1</v>
      </c>
      <c r="R9" s="6">
        <v>200</v>
      </c>
      <c r="S9" s="4">
        <v>987</v>
      </c>
      <c r="T9" s="6">
        <v>249859.21650000001</v>
      </c>
      <c r="U9" s="4">
        <v>5</v>
      </c>
      <c r="V9" s="6">
        <v>11762.242500000009</v>
      </c>
      <c r="W9" s="4">
        <v>831</v>
      </c>
      <c r="X9" s="6">
        <v>162211.97399999999</v>
      </c>
      <c r="Y9" s="4">
        <v>9</v>
      </c>
      <c r="Z9" s="6">
        <v>3669</v>
      </c>
      <c r="AA9" s="4">
        <v>78</v>
      </c>
      <c r="AB9" s="6">
        <v>40423</v>
      </c>
      <c r="AC9" s="4">
        <v>63</v>
      </c>
      <c r="AD9" s="6">
        <v>27921</v>
      </c>
      <c r="AE9" s="4">
        <v>1</v>
      </c>
      <c r="AF9" s="6">
        <v>3872</v>
      </c>
      <c r="AH9" s="4">
        <f t="shared" si="0"/>
        <v>1314</v>
      </c>
      <c r="AI9" s="5">
        <f t="shared" si="1"/>
        <v>987</v>
      </c>
      <c r="AJ9" s="5">
        <f t="shared" si="2"/>
        <v>2301</v>
      </c>
      <c r="AK9" s="28">
        <v>1</v>
      </c>
      <c r="AL9" s="29">
        <f t="shared" si="3"/>
        <v>18.98076923076923</v>
      </c>
      <c r="AN9" s="4">
        <f t="shared" si="4"/>
        <v>315635.16249999998</v>
      </c>
      <c r="AO9" s="5">
        <f t="shared" si="5"/>
        <v>249859.21650000001</v>
      </c>
      <c r="AP9" s="5">
        <f t="shared" si="6"/>
        <v>565494.37899999996</v>
      </c>
      <c r="AQ9" s="28">
        <f t="shared" si="7"/>
        <v>0.18919758040288692</v>
      </c>
      <c r="AR9" s="29">
        <f t="shared" si="8"/>
        <v>0.14977025635780072</v>
      </c>
      <c r="AT9" s="30">
        <f t="shared" si="9"/>
        <v>9.5923369387437091E-2</v>
      </c>
      <c r="AV9" s="4">
        <f t="shared" si="10"/>
        <v>2272</v>
      </c>
      <c r="AW9" s="29">
        <f t="shared" si="11"/>
        <v>0.98739678400695352</v>
      </c>
      <c r="AX9" s="13"/>
      <c r="AY9" s="4">
        <f t="shared" si="12"/>
        <v>537784.62</v>
      </c>
      <c r="AZ9" s="29">
        <f t="shared" si="13"/>
        <v>0.95099905493490333</v>
      </c>
    </row>
    <row r="10" spans="1:52" x14ac:dyDescent="0.3">
      <c r="A10" t="s">
        <v>99</v>
      </c>
      <c r="B10" s="4">
        <v>21531</v>
      </c>
      <c r="C10" s="5">
        <v>7672623.4673999986</v>
      </c>
      <c r="D10" s="6">
        <v>10954095</v>
      </c>
      <c r="E10" s="4">
        <v>95</v>
      </c>
      <c r="F10" s="6">
        <v>473243</v>
      </c>
      <c r="G10" s="4">
        <v>0</v>
      </c>
      <c r="H10" s="6">
        <v>0</v>
      </c>
      <c r="I10" s="4">
        <v>70</v>
      </c>
      <c r="J10" s="6">
        <v>8655</v>
      </c>
      <c r="K10" s="4">
        <v>6</v>
      </c>
      <c r="L10" s="6">
        <v>3468</v>
      </c>
      <c r="M10" s="4">
        <v>16</v>
      </c>
      <c r="N10" s="6">
        <v>460436</v>
      </c>
      <c r="O10" s="4">
        <v>3</v>
      </c>
      <c r="P10" s="6">
        <v>684</v>
      </c>
      <c r="Q10" s="4">
        <v>0</v>
      </c>
      <c r="R10" s="6">
        <v>0</v>
      </c>
      <c r="S10" s="4">
        <v>83</v>
      </c>
      <c r="T10" s="6">
        <v>71183.335299999992</v>
      </c>
      <c r="U10" s="4">
        <v>14</v>
      </c>
      <c r="V10" s="6">
        <v>29055.452699999991</v>
      </c>
      <c r="W10" s="4">
        <v>31</v>
      </c>
      <c r="X10" s="6">
        <v>10335.882600000001</v>
      </c>
      <c r="Y10" s="4">
        <v>0</v>
      </c>
      <c r="Z10" s="6">
        <v>0</v>
      </c>
      <c r="AA10" s="4">
        <v>11</v>
      </c>
      <c r="AB10" s="6">
        <v>10105</v>
      </c>
      <c r="AC10" s="4">
        <v>27</v>
      </c>
      <c r="AD10" s="6">
        <v>21687</v>
      </c>
      <c r="AE10" s="4">
        <v>0</v>
      </c>
      <c r="AF10" s="6">
        <v>0</v>
      </c>
      <c r="AH10" s="4">
        <f t="shared" si="0"/>
        <v>95</v>
      </c>
      <c r="AI10" s="5">
        <f t="shared" si="1"/>
        <v>83</v>
      </c>
      <c r="AJ10" s="5">
        <f t="shared" si="2"/>
        <v>178</v>
      </c>
      <c r="AK10" s="28">
        <v>1</v>
      </c>
      <c r="AL10" s="29">
        <f t="shared" si="3"/>
        <v>1.5961538461538463</v>
      </c>
      <c r="AN10" s="4">
        <f t="shared" si="4"/>
        <v>473243</v>
      </c>
      <c r="AO10" s="5">
        <f t="shared" si="5"/>
        <v>71183.335299999992</v>
      </c>
      <c r="AP10" s="5">
        <f t="shared" si="6"/>
        <v>544426.33530000004</v>
      </c>
      <c r="AQ10" s="28">
        <f t="shared" si="7"/>
        <v>0.2836706463038744</v>
      </c>
      <c r="AR10" s="29">
        <f t="shared" si="8"/>
        <v>4.2668613652217559E-2</v>
      </c>
      <c r="AT10" s="30">
        <f t="shared" si="9"/>
        <v>7.0956998947387204E-2</v>
      </c>
      <c r="AV10" s="4">
        <f t="shared" si="10"/>
        <v>158</v>
      </c>
      <c r="AW10" s="29">
        <f t="shared" si="11"/>
        <v>0.88764044943820219</v>
      </c>
      <c r="AX10" s="13"/>
      <c r="AY10" s="4">
        <f t="shared" si="12"/>
        <v>511902.88260000001</v>
      </c>
      <c r="AZ10" s="29">
        <f t="shared" si="13"/>
        <v>0.94026105904285773</v>
      </c>
    </row>
    <row r="11" spans="1:52" x14ac:dyDescent="0.3">
      <c r="A11" t="s">
        <v>86</v>
      </c>
      <c r="B11" s="4">
        <v>28719</v>
      </c>
      <c r="C11" s="5">
        <v>8168620.431499999</v>
      </c>
      <c r="D11" s="6">
        <v>7186132</v>
      </c>
      <c r="E11" s="4">
        <v>854</v>
      </c>
      <c r="F11" s="6">
        <v>250557.5067</v>
      </c>
      <c r="G11" s="4">
        <v>8</v>
      </c>
      <c r="H11" s="6">
        <v>4053.7847999999999</v>
      </c>
      <c r="I11" s="4">
        <v>638</v>
      </c>
      <c r="J11" s="6">
        <v>130604.7219</v>
      </c>
      <c r="K11" s="4">
        <v>19</v>
      </c>
      <c r="L11" s="6">
        <v>17886</v>
      </c>
      <c r="M11" s="4">
        <v>176</v>
      </c>
      <c r="N11" s="6">
        <v>93520</v>
      </c>
      <c r="O11" s="4">
        <v>13</v>
      </c>
      <c r="P11" s="6">
        <v>4493</v>
      </c>
      <c r="Q11" s="4">
        <v>0</v>
      </c>
      <c r="R11" s="6">
        <v>0</v>
      </c>
      <c r="S11" s="4">
        <v>927</v>
      </c>
      <c r="T11" s="6">
        <v>266908.53899999999</v>
      </c>
      <c r="U11" s="4">
        <v>7</v>
      </c>
      <c r="V11" s="6">
        <v>7160.4894000000022</v>
      </c>
      <c r="W11" s="4">
        <v>790</v>
      </c>
      <c r="X11" s="6">
        <v>192420.63529999999</v>
      </c>
      <c r="Y11" s="4">
        <v>13</v>
      </c>
      <c r="Z11" s="6">
        <v>7911.4143000000004</v>
      </c>
      <c r="AA11" s="4">
        <v>98</v>
      </c>
      <c r="AB11" s="6">
        <v>41750</v>
      </c>
      <c r="AC11" s="4">
        <v>19</v>
      </c>
      <c r="AD11" s="6">
        <v>17666</v>
      </c>
      <c r="AE11" s="4">
        <v>0</v>
      </c>
      <c r="AF11" s="6">
        <v>0</v>
      </c>
      <c r="AH11" s="4">
        <f t="shared" si="0"/>
        <v>854</v>
      </c>
      <c r="AI11" s="5">
        <f t="shared" si="1"/>
        <v>927</v>
      </c>
      <c r="AJ11" s="5">
        <f t="shared" si="2"/>
        <v>1781</v>
      </c>
      <c r="AK11" s="28">
        <v>1</v>
      </c>
      <c r="AL11" s="29">
        <f t="shared" si="3"/>
        <v>17.826923076923077</v>
      </c>
      <c r="AN11" s="4">
        <f t="shared" si="4"/>
        <v>250557.5067</v>
      </c>
      <c r="AO11" s="5">
        <f t="shared" si="5"/>
        <v>266908.53899999999</v>
      </c>
      <c r="AP11" s="5">
        <f t="shared" si="6"/>
        <v>517466.04570000002</v>
      </c>
      <c r="AQ11" s="28">
        <f t="shared" si="7"/>
        <v>0.1501888244768044</v>
      </c>
      <c r="AR11" s="29">
        <f t="shared" si="8"/>
        <v>0.15998993701365444</v>
      </c>
      <c r="AT11" s="30">
        <f t="shared" si="9"/>
        <v>6.3348034106779763E-2</v>
      </c>
      <c r="AV11" s="4">
        <f t="shared" si="10"/>
        <v>1734</v>
      </c>
      <c r="AW11" s="29">
        <f t="shared" si="11"/>
        <v>0.97361033127456487</v>
      </c>
      <c r="AX11" s="13"/>
      <c r="AY11" s="4">
        <f t="shared" si="12"/>
        <v>480454.35719999997</v>
      </c>
      <c r="AZ11" s="29">
        <f t="shared" si="13"/>
        <v>0.92847513608369681</v>
      </c>
    </row>
    <row r="12" spans="1:52" x14ac:dyDescent="0.3">
      <c r="A12" t="s">
        <v>109</v>
      </c>
      <c r="B12" s="4">
        <v>10509</v>
      </c>
      <c r="C12" s="5">
        <v>4327256.5947000002</v>
      </c>
      <c r="D12" s="6">
        <v>5173660</v>
      </c>
      <c r="E12" s="4">
        <v>1177</v>
      </c>
      <c r="F12" s="6">
        <v>803480.82630000007</v>
      </c>
      <c r="G12" s="4">
        <v>56</v>
      </c>
      <c r="H12" s="6">
        <v>142022.05030000009</v>
      </c>
      <c r="I12" s="4">
        <v>617</v>
      </c>
      <c r="J12" s="6">
        <v>102431</v>
      </c>
      <c r="K12" s="4">
        <v>132</v>
      </c>
      <c r="L12" s="6">
        <v>140140.77600000001</v>
      </c>
      <c r="M12" s="4">
        <v>344</v>
      </c>
      <c r="N12" s="6">
        <v>312571</v>
      </c>
      <c r="O12" s="4">
        <v>28</v>
      </c>
      <c r="P12" s="6">
        <v>59764</v>
      </c>
      <c r="Q12" s="4">
        <v>2</v>
      </c>
      <c r="R12" s="6">
        <v>46849</v>
      </c>
      <c r="S12" s="4">
        <v>0</v>
      </c>
      <c r="T12" s="6">
        <v>0</v>
      </c>
      <c r="U12" s="4">
        <v>0</v>
      </c>
      <c r="V12" s="6">
        <v>0</v>
      </c>
      <c r="W12" s="4">
        <v>0</v>
      </c>
      <c r="X12" s="6">
        <v>0</v>
      </c>
      <c r="Y12" s="4">
        <v>0</v>
      </c>
      <c r="Z12" s="6">
        <v>0</v>
      </c>
      <c r="AA12" s="4">
        <v>0</v>
      </c>
      <c r="AB12" s="6">
        <v>0</v>
      </c>
      <c r="AC12" s="4">
        <v>0</v>
      </c>
      <c r="AD12" s="6">
        <v>0</v>
      </c>
      <c r="AE12" s="4">
        <v>0</v>
      </c>
      <c r="AF12" s="6">
        <v>0</v>
      </c>
      <c r="AH12" s="4">
        <f t="shared" si="0"/>
        <v>1177</v>
      </c>
      <c r="AI12" s="5">
        <f t="shared" si="1"/>
        <v>0</v>
      </c>
      <c r="AJ12" s="5">
        <f t="shared" si="2"/>
        <v>1177</v>
      </c>
      <c r="AK12" s="28">
        <v>1</v>
      </c>
      <c r="AL12" s="29">
        <f t="shared" si="3"/>
        <v>0</v>
      </c>
      <c r="AN12" s="4">
        <f t="shared" si="4"/>
        <v>803480.82630000007</v>
      </c>
      <c r="AO12" s="5">
        <f t="shared" si="5"/>
        <v>0</v>
      </c>
      <c r="AP12" s="5">
        <f t="shared" si="6"/>
        <v>803480.82630000007</v>
      </c>
      <c r="AQ12" s="28">
        <f t="shared" si="7"/>
        <v>0.4816213346827995</v>
      </c>
      <c r="AR12" s="29">
        <f t="shared" si="8"/>
        <v>0</v>
      </c>
      <c r="AT12" s="30">
        <f t="shared" si="9"/>
        <v>0.1856790344450798</v>
      </c>
      <c r="AV12" s="4">
        <f t="shared" si="10"/>
        <v>989</v>
      </c>
      <c r="AW12" s="29">
        <f t="shared" si="11"/>
        <v>0.84027187765505518</v>
      </c>
      <c r="AX12" s="13"/>
      <c r="AY12" s="4">
        <f t="shared" si="12"/>
        <v>474766</v>
      </c>
      <c r="AZ12" s="29">
        <f t="shared" si="13"/>
        <v>0.59088653326835461</v>
      </c>
    </row>
    <row r="13" spans="1:52" x14ac:dyDescent="0.3">
      <c r="A13" t="s">
        <v>96</v>
      </c>
      <c r="B13" s="4">
        <v>29383</v>
      </c>
      <c r="C13" s="5">
        <v>10617255.064300001</v>
      </c>
      <c r="D13" s="6">
        <v>9240559</v>
      </c>
      <c r="E13" s="4">
        <v>179</v>
      </c>
      <c r="F13" s="6">
        <v>374438.63710000011</v>
      </c>
      <c r="G13" s="4">
        <v>12</v>
      </c>
      <c r="H13" s="6">
        <v>65561.082700000028</v>
      </c>
      <c r="I13" s="4">
        <v>97</v>
      </c>
      <c r="J13" s="6">
        <v>21418</v>
      </c>
      <c r="K13" s="4">
        <v>5</v>
      </c>
      <c r="L13" s="6">
        <v>5427</v>
      </c>
      <c r="M13" s="4">
        <v>28</v>
      </c>
      <c r="N13" s="6">
        <v>229122.55439999999</v>
      </c>
      <c r="O13" s="4">
        <v>37</v>
      </c>
      <c r="P13" s="6">
        <v>52910</v>
      </c>
      <c r="Q13" s="4">
        <v>0</v>
      </c>
      <c r="R13" s="6">
        <v>0</v>
      </c>
      <c r="S13" s="4">
        <v>179</v>
      </c>
      <c r="T13" s="6">
        <v>76612.399999999951</v>
      </c>
      <c r="U13" s="4">
        <v>2</v>
      </c>
      <c r="V13" s="6">
        <v>10932.399999999951</v>
      </c>
      <c r="W13" s="4">
        <v>20</v>
      </c>
      <c r="X13" s="6">
        <v>4075</v>
      </c>
      <c r="Y13" s="4">
        <v>3</v>
      </c>
      <c r="Z13" s="6">
        <v>1769</v>
      </c>
      <c r="AA13" s="4">
        <v>10</v>
      </c>
      <c r="AB13" s="6">
        <v>15319</v>
      </c>
      <c r="AC13" s="4">
        <v>144</v>
      </c>
      <c r="AD13" s="6">
        <v>44517</v>
      </c>
      <c r="AE13" s="4">
        <v>0</v>
      </c>
      <c r="AF13" s="6">
        <v>0</v>
      </c>
      <c r="AH13" s="4">
        <f t="shared" si="0"/>
        <v>179</v>
      </c>
      <c r="AI13" s="5">
        <f t="shared" si="1"/>
        <v>179</v>
      </c>
      <c r="AJ13" s="5">
        <f t="shared" si="2"/>
        <v>358</v>
      </c>
      <c r="AK13" s="28">
        <v>1</v>
      </c>
      <c r="AL13" s="29">
        <f t="shared" si="3"/>
        <v>3.4423076923076925</v>
      </c>
      <c r="AN13" s="4">
        <f t="shared" si="4"/>
        <v>374438.63710000011</v>
      </c>
      <c r="AO13" s="5">
        <f t="shared" si="5"/>
        <v>76612.399999999951</v>
      </c>
      <c r="AP13" s="5">
        <f t="shared" si="6"/>
        <v>451051.03710000007</v>
      </c>
      <c r="AQ13" s="28">
        <f t="shared" si="7"/>
        <v>0.22444547555336036</v>
      </c>
      <c r="AR13" s="29">
        <f t="shared" si="8"/>
        <v>4.5922895896803408E-2</v>
      </c>
      <c r="AT13" s="30">
        <f t="shared" si="9"/>
        <v>4.2482829541944135E-2</v>
      </c>
      <c r="AV13" s="4">
        <f t="shared" si="10"/>
        <v>336</v>
      </c>
      <c r="AW13" s="29">
        <f t="shared" si="11"/>
        <v>0.93854748603351956</v>
      </c>
      <c r="AX13" s="13"/>
      <c r="AY13" s="4">
        <f t="shared" si="12"/>
        <v>367361.55440000002</v>
      </c>
      <c r="AZ13" s="29">
        <f t="shared" si="13"/>
        <v>0.81445673368123594</v>
      </c>
    </row>
    <row r="14" spans="1:52" x14ac:dyDescent="0.3">
      <c r="A14" t="s">
        <v>47</v>
      </c>
      <c r="B14" s="4">
        <v>30314</v>
      </c>
      <c r="C14" s="5">
        <v>13808236.5677</v>
      </c>
      <c r="D14" s="6">
        <v>4887432</v>
      </c>
      <c r="E14" s="4">
        <v>26</v>
      </c>
      <c r="F14" s="6">
        <v>346201</v>
      </c>
      <c r="G14" s="4">
        <v>0</v>
      </c>
      <c r="H14" s="6">
        <v>0</v>
      </c>
      <c r="I14" s="4">
        <v>21</v>
      </c>
      <c r="J14" s="6">
        <v>5876</v>
      </c>
      <c r="K14" s="4">
        <v>1</v>
      </c>
      <c r="L14" s="6">
        <v>448</v>
      </c>
      <c r="M14" s="4">
        <v>1</v>
      </c>
      <c r="N14" s="6">
        <v>414</v>
      </c>
      <c r="O14" s="4">
        <v>3</v>
      </c>
      <c r="P14" s="6">
        <v>339463</v>
      </c>
      <c r="Q14" s="4">
        <v>0</v>
      </c>
      <c r="R14" s="6">
        <v>0</v>
      </c>
      <c r="S14" s="4">
        <v>0</v>
      </c>
      <c r="T14" s="6">
        <v>0</v>
      </c>
      <c r="U14" s="4">
        <v>0</v>
      </c>
      <c r="V14" s="6">
        <v>0</v>
      </c>
      <c r="W14" s="4">
        <v>0</v>
      </c>
      <c r="X14" s="6">
        <v>0</v>
      </c>
      <c r="Y14" s="4">
        <v>0</v>
      </c>
      <c r="Z14" s="6">
        <v>0</v>
      </c>
      <c r="AA14" s="4">
        <v>0</v>
      </c>
      <c r="AB14" s="6">
        <v>0</v>
      </c>
      <c r="AC14" s="4">
        <v>0</v>
      </c>
      <c r="AD14" s="6">
        <v>0</v>
      </c>
      <c r="AE14" s="4">
        <v>0</v>
      </c>
      <c r="AF14" s="6">
        <v>0</v>
      </c>
      <c r="AH14" s="4">
        <f t="shared" si="0"/>
        <v>26</v>
      </c>
      <c r="AI14" s="5">
        <f t="shared" si="1"/>
        <v>0</v>
      </c>
      <c r="AJ14" s="5">
        <f t="shared" si="2"/>
        <v>26</v>
      </c>
      <c r="AK14" s="28">
        <v>1</v>
      </c>
      <c r="AL14" s="29">
        <f t="shared" si="3"/>
        <v>0</v>
      </c>
      <c r="AN14" s="4">
        <f t="shared" si="4"/>
        <v>346201</v>
      </c>
      <c r="AO14" s="5">
        <f t="shared" si="5"/>
        <v>0</v>
      </c>
      <c r="AP14" s="5">
        <f t="shared" si="6"/>
        <v>346201</v>
      </c>
      <c r="AQ14" s="28">
        <f t="shared" si="7"/>
        <v>0.20751931126513784</v>
      </c>
      <c r="AR14" s="29">
        <f t="shared" si="8"/>
        <v>0</v>
      </c>
      <c r="AT14" s="30">
        <f t="shared" si="9"/>
        <v>2.50720646552238E-2</v>
      </c>
      <c r="AV14" s="4">
        <f t="shared" si="10"/>
        <v>25</v>
      </c>
      <c r="AW14" s="29">
        <f t="shared" si="11"/>
        <v>0.96153846153846156</v>
      </c>
      <c r="AX14" s="13"/>
      <c r="AY14" s="4">
        <f t="shared" si="12"/>
        <v>345753</v>
      </c>
      <c r="AZ14" s="29">
        <f t="shared" si="13"/>
        <v>0.99870595405559204</v>
      </c>
    </row>
    <row r="15" spans="1:52" x14ac:dyDescent="0.3">
      <c r="A15" t="s">
        <v>33</v>
      </c>
      <c r="B15" s="4">
        <v>7229</v>
      </c>
      <c r="C15" s="5">
        <v>2657450.5923000001</v>
      </c>
      <c r="D15" s="6">
        <v>4824932</v>
      </c>
      <c r="E15" s="4">
        <v>1689</v>
      </c>
      <c r="F15" s="6">
        <v>705704.81019999995</v>
      </c>
      <c r="G15" s="4">
        <v>110</v>
      </c>
      <c r="H15" s="6">
        <v>118719.15459999999</v>
      </c>
      <c r="I15" s="4">
        <v>704</v>
      </c>
      <c r="J15" s="6">
        <v>65740</v>
      </c>
      <c r="K15" s="4">
        <v>200</v>
      </c>
      <c r="L15" s="6">
        <v>244314.3652</v>
      </c>
      <c r="M15" s="4">
        <v>647</v>
      </c>
      <c r="N15" s="6">
        <v>240332</v>
      </c>
      <c r="O15" s="4">
        <v>29</v>
      </c>
      <c r="P15" s="6">
        <v>36760.290399999983</v>
      </c>
      <c r="Q15" s="4">
        <v>0</v>
      </c>
      <c r="R15" s="6">
        <v>0</v>
      </c>
      <c r="S15" s="4">
        <v>0</v>
      </c>
      <c r="T15" s="6">
        <v>0</v>
      </c>
      <c r="U15" s="4">
        <v>0</v>
      </c>
      <c r="V15" s="6">
        <v>0</v>
      </c>
      <c r="W15" s="4">
        <v>0</v>
      </c>
      <c r="X15" s="6">
        <v>0</v>
      </c>
      <c r="Y15" s="4">
        <v>0</v>
      </c>
      <c r="Z15" s="6">
        <v>0</v>
      </c>
      <c r="AA15" s="4">
        <v>0</v>
      </c>
      <c r="AB15" s="6">
        <v>0</v>
      </c>
      <c r="AC15" s="4">
        <v>0</v>
      </c>
      <c r="AD15" s="6">
        <v>0</v>
      </c>
      <c r="AE15" s="4">
        <v>0</v>
      </c>
      <c r="AF15" s="6">
        <v>0</v>
      </c>
      <c r="AH15" s="4">
        <f t="shared" si="0"/>
        <v>1689</v>
      </c>
      <c r="AI15" s="5">
        <f t="shared" si="1"/>
        <v>0</v>
      </c>
      <c r="AJ15" s="5">
        <f t="shared" si="2"/>
        <v>1689</v>
      </c>
      <c r="AK15" s="28">
        <v>1</v>
      </c>
      <c r="AL15" s="29">
        <f t="shared" si="3"/>
        <v>0</v>
      </c>
      <c r="AN15" s="4">
        <f t="shared" si="4"/>
        <v>705704.81019999995</v>
      </c>
      <c r="AO15" s="5">
        <f t="shared" si="5"/>
        <v>0</v>
      </c>
      <c r="AP15" s="5">
        <f t="shared" si="6"/>
        <v>705704.81019999995</v>
      </c>
      <c r="AQ15" s="28">
        <f t="shared" si="7"/>
        <v>0.4230125741092568</v>
      </c>
      <c r="AR15" s="29">
        <f t="shared" si="8"/>
        <v>0</v>
      </c>
      <c r="AT15" s="30">
        <f t="shared" si="9"/>
        <v>0.26555707648706223</v>
      </c>
      <c r="AV15" s="4">
        <f t="shared" si="10"/>
        <v>1380</v>
      </c>
      <c r="AW15" s="29">
        <f t="shared" si="11"/>
        <v>0.81705150976909413</v>
      </c>
      <c r="AX15" s="13"/>
      <c r="AY15" s="4">
        <f t="shared" si="12"/>
        <v>342832.2904</v>
      </c>
      <c r="AZ15" s="29">
        <f t="shared" si="13"/>
        <v>0.48580126625867798</v>
      </c>
    </row>
    <row r="16" spans="1:52" x14ac:dyDescent="0.3">
      <c r="A16" t="s">
        <v>48</v>
      </c>
      <c r="B16" s="4">
        <v>23010</v>
      </c>
      <c r="C16" s="5">
        <v>7045627.9883999992</v>
      </c>
      <c r="D16" s="6">
        <v>4242393</v>
      </c>
      <c r="E16" s="4">
        <v>0</v>
      </c>
      <c r="F16" s="6">
        <v>0</v>
      </c>
      <c r="G16" s="4">
        <v>0</v>
      </c>
      <c r="H16" s="6">
        <v>0</v>
      </c>
      <c r="I16" s="4">
        <v>0</v>
      </c>
      <c r="J16" s="6">
        <v>0</v>
      </c>
      <c r="K16" s="4">
        <v>0</v>
      </c>
      <c r="L16" s="6">
        <v>0</v>
      </c>
      <c r="M16" s="4">
        <v>0</v>
      </c>
      <c r="N16" s="6">
        <v>0</v>
      </c>
      <c r="O16" s="4">
        <v>0</v>
      </c>
      <c r="P16" s="6">
        <v>0</v>
      </c>
      <c r="Q16" s="4">
        <v>0</v>
      </c>
      <c r="R16" s="6">
        <v>0</v>
      </c>
      <c r="S16" s="4">
        <v>87</v>
      </c>
      <c r="T16" s="6">
        <v>1086455.8822000001</v>
      </c>
      <c r="U16" s="4">
        <v>4</v>
      </c>
      <c r="V16" s="6">
        <v>22341.882199999971</v>
      </c>
      <c r="W16" s="4">
        <v>60</v>
      </c>
      <c r="X16" s="6">
        <v>12104</v>
      </c>
      <c r="Y16" s="4">
        <v>1</v>
      </c>
      <c r="Z16" s="6">
        <v>725472</v>
      </c>
      <c r="AA16" s="4">
        <v>3</v>
      </c>
      <c r="AB16" s="6">
        <v>993</v>
      </c>
      <c r="AC16" s="4">
        <v>19</v>
      </c>
      <c r="AD16" s="6">
        <v>325545</v>
      </c>
      <c r="AE16" s="4">
        <v>0</v>
      </c>
      <c r="AF16" s="6">
        <v>0</v>
      </c>
      <c r="AH16" s="4">
        <f t="shared" si="0"/>
        <v>0</v>
      </c>
      <c r="AI16" s="5">
        <f t="shared" si="1"/>
        <v>87</v>
      </c>
      <c r="AJ16" s="5">
        <f t="shared" si="2"/>
        <v>87</v>
      </c>
      <c r="AK16" s="28">
        <v>1</v>
      </c>
      <c r="AL16" s="29">
        <f t="shared" si="3"/>
        <v>1.6730769230769231</v>
      </c>
      <c r="AN16" s="4">
        <f t="shared" si="4"/>
        <v>0</v>
      </c>
      <c r="AO16" s="5">
        <f t="shared" si="5"/>
        <v>1086455.8822000001</v>
      </c>
      <c r="AP16" s="5">
        <f t="shared" si="6"/>
        <v>1086455.8822000001</v>
      </c>
      <c r="AQ16" s="28">
        <f t="shared" si="7"/>
        <v>0</v>
      </c>
      <c r="AR16" s="29">
        <f t="shared" si="8"/>
        <v>0.65124184041669941</v>
      </c>
      <c r="AT16" s="30">
        <f t="shared" si="9"/>
        <v>0.15420284522383998</v>
      </c>
      <c r="AV16" s="4">
        <f t="shared" si="10"/>
        <v>82</v>
      </c>
      <c r="AW16" s="29">
        <f t="shared" si="11"/>
        <v>0.94252873563218387</v>
      </c>
      <c r="AX16" s="13"/>
      <c r="AY16" s="4">
        <f t="shared" si="12"/>
        <v>338642</v>
      </c>
      <c r="AZ16" s="29">
        <f t="shared" si="13"/>
        <v>0.31169420272664244</v>
      </c>
    </row>
    <row r="17" spans="1:52" x14ac:dyDescent="0.3">
      <c r="A17" t="s">
        <v>110</v>
      </c>
      <c r="B17" s="4">
        <v>17795</v>
      </c>
      <c r="C17" s="5">
        <v>5853242.7319000009</v>
      </c>
      <c r="D17" s="6">
        <v>9991188</v>
      </c>
      <c r="E17" s="4">
        <v>511</v>
      </c>
      <c r="F17" s="6">
        <v>320646.2452</v>
      </c>
      <c r="G17" s="4">
        <v>19</v>
      </c>
      <c r="H17" s="6">
        <v>60178.146099999831</v>
      </c>
      <c r="I17" s="4">
        <v>315</v>
      </c>
      <c r="J17" s="6">
        <v>52961.088000000003</v>
      </c>
      <c r="K17" s="4">
        <v>32</v>
      </c>
      <c r="L17" s="6">
        <v>41053.038500000002</v>
      </c>
      <c r="M17" s="4">
        <v>123</v>
      </c>
      <c r="N17" s="6">
        <v>114711</v>
      </c>
      <c r="O17" s="4">
        <v>22</v>
      </c>
      <c r="P17" s="6">
        <v>51742.972600000139</v>
      </c>
      <c r="Q17" s="4">
        <v>0</v>
      </c>
      <c r="R17" s="6">
        <v>0</v>
      </c>
      <c r="S17" s="4">
        <v>586</v>
      </c>
      <c r="T17" s="6">
        <v>137479.64000000001</v>
      </c>
      <c r="U17" s="4">
        <v>7</v>
      </c>
      <c r="V17" s="6">
        <v>6565.3112000000028</v>
      </c>
      <c r="W17" s="4">
        <v>424</v>
      </c>
      <c r="X17" s="6">
        <v>69430</v>
      </c>
      <c r="Y17" s="4">
        <v>33</v>
      </c>
      <c r="Z17" s="6">
        <v>19920.328799999999</v>
      </c>
      <c r="AA17" s="4">
        <v>100</v>
      </c>
      <c r="AB17" s="6">
        <v>36170</v>
      </c>
      <c r="AC17" s="4">
        <v>22</v>
      </c>
      <c r="AD17" s="6">
        <v>5394</v>
      </c>
      <c r="AE17" s="4">
        <v>0</v>
      </c>
      <c r="AF17" s="6">
        <v>0</v>
      </c>
      <c r="AH17" s="4">
        <f t="shared" si="0"/>
        <v>511</v>
      </c>
      <c r="AI17" s="5">
        <f t="shared" si="1"/>
        <v>586</v>
      </c>
      <c r="AJ17" s="5">
        <f t="shared" si="2"/>
        <v>1097</v>
      </c>
      <c r="AK17" s="28">
        <v>1</v>
      </c>
      <c r="AL17" s="29">
        <f t="shared" si="3"/>
        <v>11.26923076923077</v>
      </c>
      <c r="AN17" s="4">
        <f t="shared" si="4"/>
        <v>320646.2452</v>
      </c>
      <c r="AO17" s="5">
        <f t="shared" si="5"/>
        <v>137479.64000000001</v>
      </c>
      <c r="AP17" s="5">
        <f t="shared" si="6"/>
        <v>458125.88520000002</v>
      </c>
      <c r="AQ17" s="28">
        <f t="shared" si="7"/>
        <v>0.19220131647123062</v>
      </c>
      <c r="AR17" s="29">
        <f t="shared" si="8"/>
        <v>8.2407850369522612E-2</v>
      </c>
      <c r="AT17" s="30">
        <f t="shared" si="9"/>
        <v>7.8268731741335001E-2</v>
      </c>
      <c r="AV17" s="4">
        <f t="shared" si="10"/>
        <v>1006</v>
      </c>
      <c r="AW17" s="29">
        <f t="shared" si="11"/>
        <v>0.91704649042844122</v>
      </c>
      <c r="AX17" s="13"/>
      <c r="AY17" s="4">
        <f t="shared" si="12"/>
        <v>330409.06060000014</v>
      </c>
      <c r="AZ17" s="29">
        <f t="shared" si="13"/>
        <v>0.72121892971787949</v>
      </c>
    </row>
    <row r="18" spans="1:52" x14ac:dyDescent="0.3">
      <c r="A18" t="s">
        <v>73</v>
      </c>
      <c r="B18" s="4">
        <v>9249</v>
      </c>
      <c r="C18" s="5">
        <v>7645153.027400001</v>
      </c>
      <c r="D18" s="6">
        <v>3184600</v>
      </c>
      <c r="E18" s="4">
        <v>0</v>
      </c>
      <c r="F18" s="6">
        <v>0</v>
      </c>
      <c r="G18" s="4">
        <v>0</v>
      </c>
      <c r="H18" s="6">
        <v>0</v>
      </c>
      <c r="I18" s="4">
        <v>0</v>
      </c>
      <c r="J18" s="6">
        <v>0</v>
      </c>
      <c r="K18" s="4">
        <v>0</v>
      </c>
      <c r="L18" s="6">
        <v>0</v>
      </c>
      <c r="M18" s="4">
        <v>0</v>
      </c>
      <c r="N18" s="6">
        <v>0</v>
      </c>
      <c r="O18" s="4">
        <v>0</v>
      </c>
      <c r="P18" s="6">
        <v>0</v>
      </c>
      <c r="Q18" s="4">
        <v>0</v>
      </c>
      <c r="R18" s="6">
        <v>0</v>
      </c>
      <c r="S18" s="4">
        <v>53</v>
      </c>
      <c r="T18" s="6">
        <v>420515.84490000037</v>
      </c>
      <c r="U18" s="4">
        <v>5</v>
      </c>
      <c r="V18" s="6">
        <v>128179.8449000004</v>
      </c>
      <c r="W18" s="4">
        <v>5</v>
      </c>
      <c r="X18" s="6">
        <v>58196</v>
      </c>
      <c r="Y18" s="4">
        <v>0</v>
      </c>
      <c r="Z18" s="6">
        <v>0</v>
      </c>
      <c r="AA18" s="4">
        <v>9</v>
      </c>
      <c r="AB18" s="6">
        <v>161496</v>
      </c>
      <c r="AC18" s="4">
        <v>34</v>
      </c>
      <c r="AD18" s="6">
        <v>72644</v>
      </c>
      <c r="AE18" s="4">
        <v>0</v>
      </c>
      <c r="AF18" s="6">
        <v>0</v>
      </c>
      <c r="AH18" s="4">
        <f t="shared" si="0"/>
        <v>0</v>
      </c>
      <c r="AI18" s="5">
        <f t="shared" si="1"/>
        <v>53</v>
      </c>
      <c r="AJ18" s="5">
        <f t="shared" si="2"/>
        <v>53</v>
      </c>
      <c r="AK18" s="28">
        <v>1</v>
      </c>
      <c r="AL18" s="29">
        <f t="shared" si="3"/>
        <v>1.0192307692307692</v>
      </c>
      <c r="AN18" s="4">
        <f t="shared" si="4"/>
        <v>0</v>
      </c>
      <c r="AO18" s="5">
        <f t="shared" si="5"/>
        <v>420515.84490000037</v>
      </c>
      <c r="AP18" s="5">
        <f t="shared" si="6"/>
        <v>420515.84490000037</v>
      </c>
      <c r="AQ18" s="28">
        <f t="shared" si="7"/>
        <v>0</v>
      </c>
      <c r="AR18" s="29">
        <f t="shared" si="8"/>
        <v>0.25206500995007408</v>
      </c>
      <c r="AT18" s="30">
        <f t="shared" si="9"/>
        <v>5.5004241693120348E-2</v>
      </c>
      <c r="AV18" s="4">
        <f t="shared" si="10"/>
        <v>48</v>
      </c>
      <c r="AW18" s="29">
        <f t="shared" si="11"/>
        <v>0.90566037735849059</v>
      </c>
      <c r="AX18" s="13"/>
      <c r="AY18" s="4">
        <f t="shared" si="12"/>
        <v>292336</v>
      </c>
      <c r="AZ18" s="29">
        <f t="shared" si="13"/>
        <v>0.69518426842992842</v>
      </c>
    </row>
    <row r="19" spans="1:52" x14ac:dyDescent="0.3">
      <c r="A19" t="s">
        <v>67</v>
      </c>
      <c r="B19" s="4">
        <v>6156</v>
      </c>
      <c r="C19" s="5">
        <v>4584260.0737999994</v>
      </c>
      <c r="D19" s="6">
        <v>3179860</v>
      </c>
      <c r="E19" s="4">
        <v>203</v>
      </c>
      <c r="F19" s="6">
        <v>220952.33679999929</v>
      </c>
      <c r="G19" s="4">
        <v>2</v>
      </c>
      <c r="H19" s="6">
        <v>35899.127199999297</v>
      </c>
      <c r="I19" s="4">
        <v>2</v>
      </c>
      <c r="J19" s="6">
        <v>659</v>
      </c>
      <c r="K19" s="4">
        <v>1</v>
      </c>
      <c r="L19" s="6">
        <v>7148</v>
      </c>
      <c r="M19" s="4">
        <v>4</v>
      </c>
      <c r="N19" s="6">
        <v>99689.209599999973</v>
      </c>
      <c r="O19" s="4">
        <v>194</v>
      </c>
      <c r="P19" s="6">
        <v>77557</v>
      </c>
      <c r="Q19" s="4">
        <v>0</v>
      </c>
      <c r="R19" s="6">
        <v>0</v>
      </c>
      <c r="S19" s="4">
        <v>145</v>
      </c>
      <c r="T19" s="6">
        <v>107089.96400000001</v>
      </c>
      <c r="U19" s="4">
        <v>1</v>
      </c>
      <c r="V19" s="6">
        <v>964.96399999999949</v>
      </c>
      <c r="W19" s="4">
        <v>0</v>
      </c>
      <c r="X19" s="6">
        <v>0</v>
      </c>
      <c r="Y19" s="4">
        <v>1</v>
      </c>
      <c r="Z19" s="6">
        <v>1592</v>
      </c>
      <c r="AA19" s="4">
        <v>3</v>
      </c>
      <c r="AB19" s="6">
        <v>14391</v>
      </c>
      <c r="AC19" s="4">
        <v>140</v>
      </c>
      <c r="AD19" s="6">
        <v>90142</v>
      </c>
      <c r="AE19" s="4">
        <v>0</v>
      </c>
      <c r="AF19" s="6">
        <v>0</v>
      </c>
      <c r="AH19" s="4">
        <f t="shared" si="0"/>
        <v>203</v>
      </c>
      <c r="AI19" s="5">
        <f t="shared" si="1"/>
        <v>145</v>
      </c>
      <c r="AJ19" s="5">
        <f t="shared" si="2"/>
        <v>348</v>
      </c>
      <c r="AK19" s="28">
        <v>1</v>
      </c>
      <c r="AL19" s="29">
        <f t="shared" si="3"/>
        <v>2.7884615384615383</v>
      </c>
      <c r="AN19" s="4">
        <f t="shared" si="4"/>
        <v>220952.33679999929</v>
      </c>
      <c r="AO19" s="5">
        <f t="shared" si="5"/>
        <v>107089.96400000001</v>
      </c>
      <c r="AP19" s="5">
        <f t="shared" si="6"/>
        <v>328042.30079999927</v>
      </c>
      <c r="AQ19" s="28">
        <f t="shared" si="7"/>
        <v>0.13244293562167245</v>
      </c>
      <c r="AR19" s="29">
        <f t="shared" si="8"/>
        <v>6.4191713983172805E-2</v>
      </c>
      <c r="AT19" s="30">
        <f t="shared" si="9"/>
        <v>7.1558396670125521E-2</v>
      </c>
      <c r="AV19" s="4">
        <f t="shared" si="10"/>
        <v>343</v>
      </c>
      <c r="AW19" s="29">
        <f t="shared" si="11"/>
        <v>0.98563218390804597</v>
      </c>
      <c r="AX19" s="13"/>
      <c r="AY19" s="4">
        <f t="shared" si="12"/>
        <v>282438.20959999994</v>
      </c>
      <c r="AZ19" s="29">
        <f t="shared" si="13"/>
        <v>0.8609810652809583</v>
      </c>
    </row>
    <row r="20" spans="1:52" x14ac:dyDescent="0.3">
      <c r="A20" t="s">
        <v>80</v>
      </c>
      <c r="B20" s="4">
        <v>14103</v>
      </c>
      <c r="C20" s="5">
        <v>5763718.5962999994</v>
      </c>
      <c r="D20" s="6">
        <v>8433274</v>
      </c>
      <c r="E20" s="4">
        <v>564</v>
      </c>
      <c r="F20" s="6">
        <v>314330.30389999988</v>
      </c>
      <c r="G20" s="4">
        <v>19</v>
      </c>
      <c r="H20" s="6">
        <v>53139.301899999999</v>
      </c>
      <c r="I20" s="4">
        <v>324</v>
      </c>
      <c r="J20" s="6">
        <v>41370</v>
      </c>
      <c r="K20" s="4">
        <v>47</v>
      </c>
      <c r="L20" s="6">
        <v>36297.002</v>
      </c>
      <c r="M20" s="4">
        <v>150</v>
      </c>
      <c r="N20" s="6">
        <v>118910</v>
      </c>
      <c r="O20" s="4">
        <v>24</v>
      </c>
      <c r="P20" s="6">
        <v>64614</v>
      </c>
      <c r="Q20" s="4">
        <v>0</v>
      </c>
      <c r="R20" s="6">
        <v>0</v>
      </c>
      <c r="S20" s="4">
        <v>28</v>
      </c>
      <c r="T20" s="6">
        <v>50714.512399999963</v>
      </c>
      <c r="U20" s="4">
        <v>1</v>
      </c>
      <c r="V20" s="6">
        <v>5549.5104000000038</v>
      </c>
      <c r="W20" s="4">
        <v>11</v>
      </c>
      <c r="X20" s="6">
        <v>1991</v>
      </c>
      <c r="Y20" s="4">
        <v>3</v>
      </c>
      <c r="Z20" s="6">
        <v>6126</v>
      </c>
      <c r="AA20" s="4">
        <v>11</v>
      </c>
      <c r="AB20" s="6">
        <v>24255</v>
      </c>
      <c r="AC20" s="4">
        <v>2</v>
      </c>
      <c r="AD20" s="6">
        <v>12793.001999999969</v>
      </c>
      <c r="AE20" s="4">
        <v>0</v>
      </c>
      <c r="AF20" s="6">
        <v>0</v>
      </c>
      <c r="AH20" s="4">
        <f t="shared" si="0"/>
        <v>564</v>
      </c>
      <c r="AI20" s="5">
        <f t="shared" si="1"/>
        <v>28</v>
      </c>
      <c r="AJ20" s="5">
        <f t="shared" si="2"/>
        <v>592</v>
      </c>
      <c r="AK20" s="28">
        <v>1</v>
      </c>
      <c r="AL20" s="29">
        <f t="shared" si="3"/>
        <v>0.53846153846153844</v>
      </c>
      <c r="AN20" s="4">
        <f t="shared" si="4"/>
        <v>314330.30389999988</v>
      </c>
      <c r="AO20" s="5">
        <f t="shared" si="5"/>
        <v>50714.512399999963</v>
      </c>
      <c r="AP20" s="5">
        <f t="shared" si="6"/>
        <v>365044.81629999983</v>
      </c>
      <c r="AQ20" s="28">
        <f t="shared" si="7"/>
        <v>0.18841542391584498</v>
      </c>
      <c r="AR20" s="29">
        <f t="shared" si="8"/>
        <v>3.0399220927713338E-2</v>
      </c>
      <c r="AT20" s="30">
        <f t="shared" si="9"/>
        <v>6.3334947777349715E-2</v>
      </c>
      <c r="AV20" s="4">
        <f t="shared" si="10"/>
        <v>522</v>
      </c>
      <c r="AW20" s="29">
        <f t="shared" si="11"/>
        <v>0.8817567567567568</v>
      </c>
      <c r="AX20" s="13"/>
      <c r="AY20" s="4">
        <f t="shared" si="12"/>
        <v>263933.00199999998</v>
      </c>
      <c r="AZ20" s="29">
        <f t="shared" si="13"/>
        <v>0.7230153400756566</v>
      </c>
    </row>
    <row r="21" spans="1:52" x14ac:dyDescent="0.3">
      <c r="A21" t="s">
        <v>120</v>
      </c>
      <c r="B21" s="4">
        <v>6458</v>
      </c>
      <c r="C21" s="5">
        <v>2725380.9503000001</v>
      </c>
      <c r="D21" s="6">
        <v>3908296</v>
      </c>
      <c r="E21" s="4">
        <v>845</v>
      </c>
      <c r="F21" s="6">
        <v>425949.92310000001</v>
      </c>
      <c r="G21" s="4">
        <v>71</v>
      </c>
      <c r="H21" s="6">
        <v>85570.923099999985</v>
      </c>
      <c r="I21" s="4">
        <v>338</v>
      </c>
      <c r="J21" s="6">
        <v>37872</v>
      </c>
      <c r="K21" s="4">
        <v>105</v>
      </c>
      <c r="L21" s="6">
        <v>92735</v>
      </c>
      <c r="M21" s="4">
        <v>310</v>
      </c>
      <c r="N21" s="6">
        <v>191603</v>
      </c>
      <c r="O21" s="4">
        <v>21</v>
      </c>
      <c r="P21" s="6">
        <v>18169</v>
      </c>
      <c r="Q21" s="4">
        <v>0</v>
      </c>
      <c r="R21" s="6">
        <v>0</v>
      </c>
      <c r="S21" s="4">
        <v>55</v>
      </c>
      <c r="T21" s="6">
        <v>24643.833999999999</v>
      </c>
      <c r="U21" s="4">
        <v>7</v>
      </c>
      <c r="V21" s="6">
        <v>2961.8339999999989</v>
      </c>
      <c r="W21" s="4">
        <v>13</v>
      </c>
      <c r="X21" s="6">
        <v>2354</v>
      </c>
      <c r="Y21" s="4">
        <v>9</v>
      </c>
      <c r="Z21" s="6">
        <v>8726</v>
      </c>
      <c r="AA21" s="4">
        <v>26</v>
      </c>
      <c r="AB21" s="6">
        <v>10602</v>
      </c>
      <c r="AC21" s="4">
        <v>0</v>
      </c>
      <c r="AD21" s="6">
        <v>0</v>
      </c>
      <c r="AE21" s="4">
        <v>0</v>
      </c>
      <c r="AF21" s="6">
        <v>0</v>
      </c>
      <c r="AH21" s="4">
        <f t="shared" si="0"/>
        <v>845</v>
      </c>
      <c r="AI21" s="5">
        <f t="shared" si="1"/>
        <v>55</v>
      </c>
      <c r="AJ21" s="5">
        <f t="shared" si="2"/>
        <v>900</v>
      </c>
      <c r="AK21" s="28">
        <v>1</v>
      </c>
      <c r="AL21" s="29">
        <f t="shared" si="3"/>
        <v>1.0576923076923077</v>
      </c>
      <c r="AN21" s="4">
        <f t="shared" si="4"/>
        <v>425949.92310000001</v>
      </c>
      <c r="AO21" s="5">
        <f t="shared" si="5"/>
        <v>24643.833999999999</v>
      </c>
      <c r="AP21" s="5">
        <f t="shared" si="6"/>
        <v>450593.75709999999</v>
      </c>
      <c r="AQ21" s="28">
        <f t="shared" si="7"/>
        <v>0.25532229737970263</v>
      </c>
      <c r="AR21" s="29">
        <f t="shared" si="8"/>
        <v>1.4771971942924447E-2</v>
      </c>
      <c r="AT21" s="30">
        <f t="shared" si="9"/>
        <v>0.16533239400913852</v>
      </c>
      <c r="AV21" s="4">
        <f t="shared" si="10"/>
        <v>708</v>
      </c>
      <c r="AW21" s="29">
        <f t="shared" si="11"/>
        <v>0.78666666666666663</v>
      </c>
      <c r="AX21" s="13"/>
      <c r="AY21" s="4">
        <f t="shared" si="12"/>
        <v>260600</v>
      </c>
      <c r="AZ21" s="29">
        <f t="shared" si="13"/>
        <v>0.57834800392533003</v>
      </c>
    </row>
    <row r="22" spans="1:52" x14ac:dyDescent="0.3">
      <c r="A22" t="s">
        <v>97</v>
      </c>
      <c r="B22" s="4">
        <v>5392</v>
      </c>
      <c r="C22" s="5">
        <v>2529562.7831999999</v>
      </c>
      <c r="D22" s="6">
        <v>7625900</v>
      </c>
      <c r="E22" s="4">
        <v>757</v>
      </c>
      <c r="F22" s="6">
        <v>430781.53539999988</v>
      </c>
      <c r="G22" s="4">
        <v>78</v>
      </c>
      <c r="H22" s="6">
        <v>89136.249799999918</v>
      </c>
      <c r="I22" s="4">
        <v>257</v>
      </c>
      <c r="J22" s="6">
        <v>40893.564200000001</v>
      </c>
      <c r="K22" s="4">
        <v>107</v>
      </c>
      <c r="L22" s="6">
        <v>99237.954400000002</v>
      </c>
      <c r="M22" s="4">
        <v>279</v>
      </c>
      <c r="N22" s="6">
        <v>163798</v>
      </c>
      <c r="O22" s="4">
        <v>36</v>
      </c>
      <c r="P22" s="6">
        <v>37598.767</v>
      </c>
      <c r="Q22" s="4">
        <v>1</v>
      </c>
      <c r="R22" s="6">
        <v>220</v>
      </c>
      <c r="S22" s="4">
        <v>23</v>
      </c>
      <c r="T22" s="6">
        <v>11493.544099999999</v>
      </c>
      <c r="U22" s="4">
        <v>2</v>
      </c>
      <c r="V22" s="6">
        <v>1964.5441000000001</v>
      </c>
      <c r="W22" s="4">
        <v>4</v>
      </c>
      <c r="X22" s="6">
        <v>590</v>
      </c>
      <c r="Y22" s="4">
        <v>4</v>
      </c>
      <c r="Z22" s="6">
        <v>3452</v>
      </c>
      <c r="AA22" s="4">
        <v>13</v>
      </c>
      <c r="AB22" s="6">
        <v>5487</v>
      </c>
      <c r="AC22" s="4">
        <v>0</v>
      </c>
      <c r="AD22" s="6">
        <v>0</v>
      </c>
      <c r="AE22" s="4">
        <v>0</v>
      </c>
      <c r="AF22" s="6">
        <v>0</v>
      </c>
      <c r="AH22" s="4">
        <f t="shared" si="0"/>
        <v>757</v>
      </c>
      <c r="AI22" s="5">
        <f t="shared" si="1"/>
        <v>23</v>
      </c>
      <c r="AJ22" s="5">
        <f t="shared" si="2"/>
        <v>780</v>
      </c>
      <c r="AK22" s="28">
        <v>1</v>
      </c>
      <c r="AL22" s="29">
        <f t="shared" si="3"/>
        <v>0.44230769230769229</v>
      </c>
      <c r="AN22" s="4">
        <f t="shared" si="4"/>
        <v>430781.53539999988</v>
      </c>
      <c r="AO22" s="5">
        <f t="shared" si="5"/>
        <v>11493.544099999999</v>
      </c>
      <c r="AP22" s="5">
        <f t="shared" si="6"/>
        <v>442275.07949999988</v>
      </c>
      <c r="AQ22" s="28">
        <f t="shared" si="7"/>
        <v>0.25821845555601103</v>
      </c>
      <c r="AR22" s="29">
        <f t="shared" si="8"/>
        <v>6.88944386534842E-3</v>
      </c>
      <c r="AT22" s="30">
        <f t="shared" si="9"/>
        <v>0.17484249943798741</v>
      </c>
      <c r="AV22" s="4">
        <f t="shared" si="10"/>
        <v>589</v>
      </c>
      <c r="AW22" s="29">
        <f t="shared" si="11"/>
        <v>0.75512820512820511</v>
      </c>
      <c r="AX22" s="13"/>
      <c r="AY22" s="4">
        <f t="shared" si="12"/>
        <v>248367.33120000002</v>
      </c>
      <c r="AZ22" s="29">
        <f t="shared" si="13"/>
        <v>0.56156754633515382</v>
      </c>
    </row>
    <row r="23" spans="1:52" x14ac:dyDescent="0.3">
      <c r="A23" t="s">
        <v>84</v>
      </c>
      <c r="B23" s="4">
        <v>11054</v>
      </c>
      <c r="C23" s="5">
        <v>5877945.9682</v>
      </c>
      <c r="D23" s="6">
        <v>2336204</v>
      </c>
      <c r="E23" s="4">
        <v>0</v>
      </c>
      <c r="F23" s="6">
        <v>0</v>
      </c>
      <c r="G23" s="4">
        <v>0</v>
      </c>
      <c r="H23" s="6">
        <v>0</v>
      </c>
      <c r="I23" s="4">
        <v>0</v>
      </c>
      <c r="J23" s="6">
        <v>0</v>
      </c>
      <c r="K23" s="4">
        <v>0</v>
      </c>
      <c r="L23" s="6">
        <v>0</v>
      </c>
      <c r="M23" s="4">
        <v>0</v>
      </c>
      <c r="N23" s="6">
        <v>0</v>
      </c>
      <c r="O23" s="4">
        <v>0</v>
      </c>
      <c r="P23" s="6">
        <v>0</v>
      </c>
      <c r="Q23" s="4">
        <v>0</v>
      </c>
      <c r="R23" s="6">
        <v>0</v>
      </c>
      <c r="S23" s="4">
        <v>32</v>
      </c>
      <c r="T23" s="6">
        <v>260892.0088000001</v>
      </c>
      <c r="U23" s="4">
        <v>5</v>
      </c>
      <c r="V23" s="6">
        <v>35699.008800000032</v>
      </c>
      <c r="W23" s="4">
        <v>11</v>
      </c>
      <c r="X23" s="6">
        <v>10038</v>
      </c>
      <c r="Y23" s="4">
        <v>0</v>
      </c>
      <c r="Z23" s="6">
        <v>0</v>
      </c>
      <c r="AA23" s="4">
        <v>5</v>
      </c>
      <c r="AB23" s="6">
        <v>158760</v>
      </c>
      <c r="AC23" s="4">
        <v>11</v>
      </c>
      <c r="AD23" s="6">
        <v>56395</v>
      </c>
      <c r="AE23" s="4">
        <v>0</v>
      </c>
      <c r="AF23" s="6">
        <v>0</v>
      </c>
      <c r="AH23" s="4">
        <f t="shared" si="0"/>
        <v>0</v>
      </c>
      <c r="AI23" s="5">
        <f t="shared" si="1"/>
        <v>32</v>
      </c>
      <c r="AJ23" s="5">
        <f t="shared" si="2"/>
        <v>32</v>
      </c>
      <c r="AK23" s="28">
        <v>1</v>
      </c>
      <c r="AL23" s="29">
        <f t="shared" si="3"/>
        <v>0.61538461538461542</v>
      </c>
      <c r="AN23" s="4">
        <f t="shared" si="4"/>
        <v>0</v>
      </c>
      <c r="AO23" s="5">
        <f t="shared" si="5"/>
        <v>260892.0088000001</v>
      </c>
      <c r="AP23" s="5">
        <f t="shared" si="6"/>
        <v>260892.0088000001</v>
      </c>
      <c r="AQ23" s="28">
        <f t="shared" si="7"/>
        <v>0</v>
      </c>
      <c r="AR23" s="29">
        <f t="shared" si="8"/>
        <v>0.15638351703419198</v>
      </c>
      <c r="AT23" s="30">
        <f t="shared" si="9"/>
        <v>4.4384894010839795E-2</v>
      </c>
      <c r="AV23" s="4">
        <f t="shared" si="10"/>
        <v>27</v>
      </c>
      <c r="AW23" s="29">
        <f t="shared" si="11"/>
        <v>0.84375</v>
      </c>
      <c r="AX23" s="13"/>
      <c r="AY23" s="4">
        <f t="shared" si="12"/>
        <v>225193</v>
      </c>
      <c r="AZ23" s="29">
        <f t="shared" si="13"/>
        <v>0.86316557197669108</v>
      </c>
    </row>
    <row r="24" spans="1:52" x14ac:dyDescent="0.3">
      <c r="A24" t="s">
        <v>87</v>
      </c>
      <c r="B24" s="4">
        <v>2356</v>
      </c>
      <c r="C24" s="5">
        <v>3986938.7656999989</v>
      </c>
      <c r="D24" s="6">
        <v>5848982</v>
      </c>
      <c r="E24" s="4">
        <v>75</v>
      </c>
      <c r="F24" s="6">
        <v>294390.90529999993</v>
      </c>
      <c r="G24" s="4">
        <v>8</v>
      </c>
      <c r="H24" s="6">
        <v>99501.905299999926</v>
      </c>
      <c r="I24" s="4">
        <v>46</v>
      </c>
      <c r="J24" s="6">
        <v>13335</v>
      </c>
      <c r="K24" s="4">
        <v>5</v>
      </c>
      <c r="L24" s="6">
        <v>12145</v>
      </c>
      <c r="M24" s="4">
        <v>11</v>
      </c>
      <c r="N24" s="6">
        <v>159000</v>
      </c>
      <c r="O24" s="4">
        <v>5</v>
      </c>
      <c r="P24" s="6">
        <v>10409</v>
      </c>
      <c r="Q24" s="4">
        <v>0</v>
      </c>
      <c r="R24" s="6">
        <v>0</v>
      </c>
      <c r="S24" s="4">
        <v>13</v>
      </c>
      <c r="T24" s="6">
        <v>58844</v>
      </c>
      <c r="U24" s="4">
        <v>0</v>
      </c>
      <c r="V24" s="6">
        <v>0</v>
      </c>
      <c r="W24" s="4">
        <v>1</v>
      </c>
      <c r="X24" s="6">
        <v>400</v>
      </c>
      <c r="Y24" s="4">
        <v>3</v>
      </c>
      <c r="Z24" s="6">
        <v>17969</v>
      </c>
      <c r="AA24" s="4">
        <v>7</v>
      </c>
      <c r="AB24" s="6">
        <v>36402</v>
      </c>
      <c r="AC24" s="4">
        <v>2</v>
      </c>
      <c r="AD24" s="6">
        <v>4073</v>
      </c>
      <c r="AE24" s="4">
        <v>0</v>
      </c>
      <c r="AF24" s="6">
        <v>0</v>
      </c>
      <c r="AH24" s="4">
        <f t="shared" si="0"/>
        <v>75</v>
      </c>
      <c r="AI24" s="5">
        <f t="shared" si="1"/>
        <v>13</v>
      </c>
      <c r="AJ24" s="5">
        <f t="shared" si="2"/>
        <v>88</v>
      </c>
      <c r="AK24" s="28">
        <v>1</v>
      </c>
      <c r="AL24" s="29">
        <f t="shared" si="3"/>
        <v>0.25</v>
      </c>
      <c r="AN24" s="4">
        <f t="shared" si="4"/>
        <v>294390.90529999993</v>
      </c>
      <c r="AO24" s="5">
        <f t="shared" si="5"/>
        <v>58844</v>
      </c>
      <c r="AP24" s="5">
        <f t="shared" si="6"/>
        <v>353234.90529999993</v>
      </c>
      <c r="AQ24" s="28">
        <f t="shared" si="7"/>
        <v>0.17646337795262407</v>
      </c>
      <c r="AR24" s="29">
        <f t="shared" si="8"/>
        <v>3.5272186828130971E-2</v>
      </c>
      <c r="AT24" s="30">
        <f t="shared" si="9"/>
        <v>8.8598026219743414E-2</v>
      </c>
      <c r="AV24" s="4">
        <f t="shared" si="10"/>
        <v>72</v>
      </c>
      <c r="AW24" s="29">
        <f t="shared" si="11"/>
        <v>0.81818181818181823</v>
      </c>
      <c r="AX24" s="13"/>
      <c r="AY24" s="4">
        <f t="shared" si="12"/>
        <v>223619</v>
      </c>
      <c r="AZ24" s="29">
        <f t="shared" si="13"/>
        <v>0.6330603138160481</v>
      </c>
    </row>
    <row r="25" spans="1:52" x14ac:dyDescent="0.3">
      <c r="A25" t="s">
        <v>62</v>
      </c>
      <c r="B25" s="4">
        <v>28482</v>
      </c>
      <c r="C25" s="5">
        <v>10989285.7916</v>
      </c>
      <c r="D25" s="6">
        <v>6800983</v>
      </c>
      <c r="E25" s="4">
        <v>393</v>
      </c>
      <c r="F25" s="6">
        <v>106673.4486</v>
      </c>
      <c r="G25" s="4">
        <v>3</v>
      </c>
      <c r="H25" s="6">
        <v>5866.6786999999931</v>
      </c>
      <c r="I25" s="4">
        <v>353</v>
      </c>
      <c r="J25" s="6">
        <v>86138.769899999999</v>
      </c>
      <c r="K25" s="4">
        <v>2</v>
      </c>
      <c r="L25" s="6">
        <v>1126</v>
      </c>
      <c r="M25" s="4">
        <v>8</v>
      </c>
      <c r="N25" s="6">
        <v>4126</v>
      </c>
      <c r="O25" s="4">
        <v>27</v>
      </c>
      <c r="P25" s="6">
        <v>9416</v>
      </c>
      <c r="Q25" s="4">
        <v>0</v>
      </c>
      <c r="R25" s="6">
        <v>0</v>
      </c>
      <c r="S25" s="4">
        <v>294</v>
      </c>
      <c r="T25" s="6">
        <v>138316.85829999999</v>
      </c>
      <c r="U25" s="4">
        <v>7</v>
      </c>
      <c r="V25" s="6">
        <v>16166.822299999991</v>
      </c>
      <c r="W25" s="4">
        <v>245</v>
      </c>
      <c r="X25" s="6">
        <v>73369.035999999993</v>
      </c>
      <c r="Y25" s="4">
        <v>0</v>
      </c>
      <c r="Z25" s="6">
        <v>0</v>
      </c>
      <c r="AA25" s="4">
        <v>21</v>
      </c>
      <c r="AB25" s="6">
        <v>11637</v>
      </c>
      <c r="AC25" s="4">
        <v>21</v>
      </c>
      <c r="AD25" s="6">
        <v>37144</v>
      </c>
      <c r="AE25" s="4">
        <v>0</v>
      </c>
      <c r="AF25" s="6">
        <v>0</v>
      </c>
      <c r="AH25" s="4">
        <f t="shared" si="0"/>
        <v>393</v>
      </c>
      <c r="AI25" s="5">
        <f t="shared" si="1"/>
        <v>294</v>
      </c>
      <c r="AJ25" s="5">
        <f t="shared" si="2"/>
        <v>687</v>
      </c>
      <c r="AK25" s="28">
        <v>1</v>
      </c>
      <c r="AL25" s="29">
        <f t="shared" si="3"/>
        <v>5.6538461538461542</v>
      </c>
      <c r="AN25" s="4">
        <f t="shared" si="4"/>
        <v>106673.4486</v>
      </c>
      <c r="AO25" s="5">
        <f t="shared" si="5"/>
        <v>138316.85829999999</v>
      </c>
      <c r="AP25" s="5">
        <f t="shared" si="6"/>
        <v>244990.3069</v>
      </c>
      <c r="AQ25" s="28">
        <f t="shared" si="7"/>
        <v>6.3942046914217704E-2</v>
      </c>
      <c r="AR25" s="29">
        <f t="shared" si="8"/>
        <v>8.2909694572729897E-2</v>
      </c>
      <c r="AT25" s="30">
        <f t="shared" si="9"/>
        <v>2.2293560432040626E-2</v>
      </c>
      <c r="AV25" s="4">
        <f t="shared" si="10"/>
        <v>675</v>
      </c>
      <c r="AW25" s="29">
        <f t="shared" si="11"/>
        <v>0.98253275109170302</v>
      </c>
      <c r="AX25" s="13"/>
      <c r="AY25" s="4">
        <f t="shared" si="12"/>
        <v>221830.80589999998</v>
      </c>
      <c r="AZ25" s="29">
        <f t="shared" si="13"/>
        <v>0.90546768444413084</v>
      </c>
    </row>
    <row r="26" spans="1:52" x14ac:dyDescent="0.3">
      <c r="A26" t="s">
        <v>122</v>
      </c>
      <c r="B26" s="4">
        <v>22291</v>
      </c>
      <c r="C26" s="5">
        <v>5915633.7703999998</v>
      </c>
      <c r="D26" s="6">
        <v>4998659</v>
      </c>
      <c r="E26" s="4">
        <v>150</v>
      </c>
      <c r="F26" s="6">
        <v>77615.921600000001</v>
      </c>
      <c r="G26" s="4">
        <v>2</v>
      </c>
      <c r="H26" s="6">
        <v>814</v>
      </c>
      <c r="I26" s="4">
        <v>111</v>
      </c>
      <c r="J26" s="6">
        <v>27534.921600000001</v>
      </c>
      <c r="K26" s="4">
        <v>6</v>
      </c>
      <c r="L26" s="6">
        <v>3873</v>
      </c>
      <c r="M26" s="4">
        <v>26</v>
      </c>
      <c r="N26" s="6">
        <v>44484</v>
      </c>
      <c r="O26" s="4">
        <v>5</v>
      </c>
      <c r="P26" s="6">
        <v>910</v>
      </c>
      <c r="Q26" s="4">
        <v>0</v>
      </c>
      <c r="R26" s="6">
        <v>0</v>
      </c>
      <c r="S26" s="4">
        <v>591</v>
      </c>
      <c r="T26" s="6">
        <v>157320.59719999999</v>
      </c>
      <c r="U26" s="4">
        <v>10</v>
      </c>
      <c r="V26" s="6">
        <v>4651.8895999999959</v>
      </c>
      <c r="W26" s="4">
        <v>515</v>
      </c>
      <c r="X26" s="6">
        <v>110254.751</v>
      </c>
      <c r="Y26" s="4">
        <v>15</v>
      </c>
      <c r="Z26" s="6">
        <v>7034</v>
      </c>
      <c r="AA26" s="4">
        <v>40</v>
      </c>
      <c r="AB26" s="6">
        <v>32954.956599999998</v>
      </c>
      <c r="AC26" s="4">
        <v>11</v>
      </c>
      <c r="AD26" s="6">
        <v>2425</v>
      </c>
      <c r="AE26" s="4">
        <v>0</v>
      </c>
      <c r="AF26" s="6">
        <v>0</v>
      </c>
      <c r="AH26" s="4">
        <f t="shared" si="0"/>
        <v>150</v>
      </c>
      <c r="AI26" s="5">
        <f t="shared" si="1"/>
        <v>591</v>
      </c>
      <c r="AJ26" s="5">
        <f t="shared" si="2"/>
        <v>741</v>
      </c>
      <c r="AK26" s="28">
        <v>1</v>
      </c>
      <c r="AL26" s="29">
        <f t="shared" si="3"/>
        <v>11.365384615384615</v>
      </c>
      <c r="AN26" s="4">
        <f t="shared" si="4"/>
        <v>77615.921600000001</v>
      </c>
      <c r="AO26" s="5">
        <f t="shared" si="5"/>
        <v>157320.59719999999</v>
      </c>
      <c r="AP26" s="5">
        <f t="shared" si="6"/>
        <v>234936.51879999999</v>
      </c>
      <c r="AQ26" s="28">
        <f t="shared" si="7"/>
        <v>4.6524425387682117E-2</v>
      </c>
      <c r="AR26" s="29">
        <f t="shared" si="8"/>
        <v>9.4300888728698559E-2</v>
      </c>
      <c r="AT26" s="30">
        <f t="shared" si="9"/>
        <v>3.9714513764450669E-2</v>
      </c>
      <c r="AV26" s="4">
        <f t="shared" si="10"/>
        <v>708</v>
      </c>
      <c r="AW26" s="29">
        <f t="shared" si="11"/>
        <v>0.95546558704453444</v>
      </c>
      <c r="AX26" s="13"/>
      <c r="AY26" s="4">
        <f t="shared" si="12"/>
        <v>218563.6292</v>
      </c>
      <c r="AZ26" s="29">
        <f t="shared" si="13"/>
        <v>0.93030930362112785</v>
      </c>
    </row>
    <row r="27" spans="1:52" x14ac:dyDescent="0.3">
      <c r="A27" t="s">
        <v>116</v>
      </c>
      <c r="B27" s="4">
        <v>12525</v>
      </c>
      <c r="C27" s="5">
        <v>5789181.3383999998</v>
      </c>
      <c r="D27" s="6">
        <v>4560125</v>
      </c>
      <c r="E27" s="4">
        <v>4</v>
      </c>
      <c r="F27" s="6">
        <v>208053</v>
      </c>
      <c r="G27" s="4">
        <v>0</v>
      </c>
      <c r="H27" s="6">
        <v>0</v>
      </c>
      <c r="I27" s="4">
        <v>0</v>
      </c>
      <c r="J27" s="6">
        <v>0</v>
      </c>
      <c r="K27" s="4">
        <v>0</v>
      </c>
      <c r="L27" s="6">
        <v>0</v>
      </c>
      <c r="M27" s="4">
        <v>3</v>
      </c>
      <c r="N27" s="6">
        <v>200003</v>
      </c>
      <c r="O27" s="4">
        <v>1</v>
      </c>
      <c r="P27" s="6">
        <v>8050</v>
      </c>
      <c r="Q27" s="4">
        <v>0</v>
      </c>
      <c r="R27" s="6">
        <v>0</v>
      </c>
      <c r="S27" s="4">
        <v>0</v>
      </c>
      <c r="T27" s="6">
        <v>0</v>
      </c>
      <c r="U27" s="4">
        <v>0</v>
      </c>
      <c r="V27" s="6">
        <v>0</v>
      </c>
      <c r="W27" s="4">
        <v>0</v>
      </c>
      <c r="X27" s="6">
        <v>0</v>
      </c>
      <c r="Y27" s="4">
        <v>0</v>
      </c>
      <c r="Z27" s="6">
        <v>0</v>
      </c>
      <c r="AA27" s="4">
        <v>0</v>
      </c>
      <c r="AB27" s="6">
        <v>0</v>
      </c>
      <c r="AC27" s="4">
        <v>0</v>
      </c>
      <c r="AD27" s="6">
        <v>0</v>
      </c>
      <c r="AE27" s="4">
        <v>0</v>
      </c>
      <c r="AF27" s="6">
        <v>0</v>
      </c>
      <c r="AH27" s="4">
        <f t="shared" si="0"/>
        <v>4</v>
      </c>
      <c r="AI27" s="5">
        <f t="shared" si="1"/>
        <v>0</v>
      </c>
      <c r="AJ27" s="5">
        <f t="shared" si="2"/>
        <v>4</v>
      </c>
      <c r="AK27" s="28">
        <v>1</v>
      </c>
      <c r="AL27" s="29">
        <f t="shared" si="3"/>
        <v>0</v>
      </c>
      <c r="AN27" s="4">
        <f t="shared" si="4"/>
        <v>208053</v>
      </c>
      <c r="AO27" s="5">
        <f t="shared" si="5"/>
        <v>0</v>
      </c>
      <c r="AP27" s="5">
        <f t="shared" si="6"/>
        <v>208053</v>
      </c>
      <c r="AQ27" s="28">
        <f t="shared" si="7"/>
        <v>0.12471083349454716</v>
      </c>
      <c r="AR27" s="29">
        <f t="shared" si="8"/>
        <v>0</v>
      </c>
      <c r="AT27" s="30">
        <f t="shared" si="9"/>
        <v>3.5938242013593788E-2</v>
      </c>
      <c r="AV27" s="4">
        <f t="shared" si="10"/>
        <v>4</v>
      </c>
      <c r="AW27" s="29">
        <f t="shared" si="11"/>
        <v>1</v>
      </c>
      <c r="AX27" s="13"/>
      <c r="AY27" s="4">
        <f t="shared" si="12"/>
        <v>208053</v>
      </c>
      <c r="AZ27" s="29">
        <f t="shared" si="13"/>
        <v>1</v>
      </c>
    </row>
    <row r="28" spans="1:52" x14ac:dyDescent="0.3">
      <c r="A28" t="s">
        <v>75</v>
      </c>
      <c r="B28" s="4">
        <v>6740</v>
      </c>
      <c r="C28" s="5">
        <v>2743396.2222000002</v>
      </c>
      <c r="D28" s="6">
        <v>6227317</v>
      </c>
      <c r="E28" s="4">
        <v>0</v>
      </c>
      <c r="F28" s="6">
        <v>0</v>
      </c>
      <c r="G28" s="4">
        <v>0</v>
      </c>
      <c r="H28" s="6">
        <v>0</v>
      </c>
      <c r="I28" s="4">
        <v>0</v>
      </c>
      <c r="J28" s="6">
        <v>0</v>
      </c>
      <c r="K28" s="4">
        <v>0</v>
      </c>
      <c r="L28" s="6">
        <v>0</v>
      </c>
      <c r="M28" s="4">
        <v>0</v>
      </c>
      <c r="N28" s="6">
        <v>0</v>
      </c>
      <c r="O28" s="4">
        <v>0</v>
      </c>
      <c r="P28" s="6">
        <v>0</v>
      </c>
      <c r="Q28" s="4">
        <v>0</v>
      </c>
      <c r="R28" s="6">
        <v>0</v>
      </c>
      <c r="S28" s="4">
        <v>522</v>
      </c>
      <c r="T28" s="6">
        <v>261398.71340000001</v>
      </c>
      <c r="U28" s="4">
        <v>62</v>
      </c>
      <c r="V28" s="6">
        <v>37688.76640000003</v>
      </c>
      <c r="W28" s="4">
        <v>194</v>
      </c>
      <c r="X28" s="6">
        <v>31724</v>
      </c>
      <c r="Y28" s="4">
        <v>41</v>
      </c>
      <c r="Z28" s="6">
        <v>18558</v>
      </c>
      <c r="AA28" s="4">
        <v>196</v>
      </c>
      <c r="AB28" s="6">
        <v>64688.947</v>
      </c>
      <c r="AC28" s="4">
        <v>29</v>
      </c>
      <c r="AD28" s="6">
        <v>108739</v>
      </c>
      <c r="AE28" s="4">
        <v>0</v>
      </c>
      <c r="AF28" s="6">
        <v>0</v>
      </c>
      <c r="AH28" s="4">
        <f t="shared" si="0"/>
        <v>0</v>
      </c>
      <c r="AI28" s="5">
        <f t="shared" si="1"/>
        <v>522</v>
      </c>
      <c r="AJ28" s="5">
        <f t="shared" si="2"/>
        <v>522</v>
      </c>
      <c r="AK28" s="28">
        <v>1</v>
      </c>
      <c r="AL28" s="29">
        <f t="shared" si="3"/>
        <v>10.038461538461538</v>
      </c>
      <c r="AN28" s="4">
        <f t="shared" si="4"/>
        <v>0</v>
      </c>
      <c r="AO28" s="5">
        <f t="shared" si="5"/>
        <v>261398.71340000001</v>
      </c>
      <c r="AP28" s="5">
        <f t="shared" si="6"/>
        <v>261398.71340000001</v>
      </c>
      <c r="AQ28" s="28">
        <f t="shared" si="7"/>
        <v>0</v>
      </c>
      <c r="AR28" s="29">
        <f t="shared" si="8"/>
        <v>0.15668724518519922</v>
      </c>
      <c r="AT28" s="30">
        <f t="shared" si="9"/>
        <v>9.52828874242517E-2</v>
      </c>
      <c r="AV28" s="4">
        <f t="shared" si="10"/>
        <v>419</v>
      </c>
      <c r="AW28" s="29">
        <f t="shared" si="11"/>
        <v>0.80268199233716475</v>
      </c>
      <c r="AX28" s="13"/>
      <c r="AY28" s="4">
        <f t="shared" si="12"/>
        <v>205151.94699999999</v>
      </c>
      <c r="AZ28" s="29">
        <f t="shared" si="13"/>
        <v>0.7848238590450537</v>
      </c>
    </row>
    <row r="29" spans="1:52" x14ac:dyDescent="0.3">
      <c r="A29" t="s">
        <v>70</v>
      </c>
      <c r="B29" s="4">
        <v>18478</v>
      </c>
      <c r="C29" s="5">
        <v>6831340.8783999998</v>
      </c>
      <c r="D29" s="6">
        <v>2710346</v>
      </c>
      <c r="E29" s="4">
        <v>768</v>
      </c>
      <c r="F29" s="6">
        <v>191946</v>
      </c>
      <c r="G29" s="4">
        <v>3</v>
      </c>
      <c r="H29" s="6">
        <v>1290</v>
      </c>
      <c r="I29" s="4">
        <v>689</v>
      </c>
      <c r="J29" s="6">
        <v>143817</v>
      </c>
      <c r="K29" s="4">
        <v>5</v>
      </c>
      <c r="L29" s="6">
        <v>899</v>
      </c>
      <c r="M29" s="4">
        <v>42</v>
      </c>
      <c r="N29" s="6">
        <v>31740</v>
      </c>
      <c r="O29" s="4">
        <v>29</v>
      </c>
      <c r="P29" s="6">
        <v>14200</v>
      </c>
      <c r="Q29" s="4">
        <v>0</v>
      </c>
      <c r="R29" s="6">
        <v>0</v>
      </c>
      <c r="S29" s="4">
        <v>35</v>
      </c>
      <c r="T29" s="6">
        <v>12892</v>
      </c>
      <c r="U29" s="4">
        <v>0</v>
      </c>
      <c r="V29" s="6">
        <v>0</v>
      </c>
      <c r="W29" s="4">
        <v>27</v>
      </c>
      <c r="X29" s="6">
        <v>7431</v>
      </c>
      <c r="Y29" s="4">
        <v>0</v>
      </c>
      <c r="Z29" s="6">
        <v>0</v>
      </c>
      <c r="AA29" s="4">
        <v>2</v>
      </c>
      <c r="AB29" s="6">
        <v>2010</v>
      </c>
      <c r="AC29" s="4">
        <v>6</v>
      </c>
      <c r="AD29" s="6">
        <v>3451</v>
      </c>
      <c r="AE29" s="4">
        <v>0</v>
      </c>
      <c r="AF29" s="6">
        <v>0</v>
      </c>
      <c r="AH29" s="4">
        <f t="shared" si="0"/>
        <v>768</v>
      </c>
      <c r="AI29" s="5">
        <f t="shared" si="1"/>
        <v>35</v>
      </c>
      <c r="AJ29" s="5">
        <f t="shared" si="2"/>
        <v>803</v>
      </c>
      <c r="AK29" s="28">
        <v>1</v>
      </c>
      <c r="AL29" s="29">
        <f t="shared" si="3"/>
        <v>0.67307692307692313</v>
      </c>
      <c r="AN29" s="4">
        <f t="shared" si="4"/>
        <v>191946</v>
      </c>
      <c r="AO29" s="5">
        <f t="shared" si="5"/>
        <v>12892</v>
      </c>
      <c r="AP29" s="5">
        <f t="shared" si="6"/>
        <v>204838</v>
      </c>
      <c r="AQ29" s="28">
        <f t="shared" si="7"/>
        <v>0.11505599845204996</v>
      </c>
      <c r="AR29" s="29">
        <f t="shared" si="8"/>
        <v>7.7277043128996074E-3</v>
      </c>
      <c r="AT29" s="30">
        <f t="shared" si="9"/>
        <v>2.9985035682771558E-2</v>
      </c>
      <c r="AV29" s="4">
        <f t="shared" si="10"/>
        <v>795</v>
      </c>
      <c r="AW29" s="29">
        <f t="shared" si="11"/>
        <v>0.99003735990037356</v>
      </c>
      <c r="AX29" s="13"/>
      <c r="AY29" s="4">
        <f t="shared" si="12"/>
        <v>202649</v>
      </c>
      <c r="AZ29" s="29">
        <f t="shared" si="13"/>
        <v>0.98931350628301384</v>
      </c>
    </row>
    <row r="30" spans="1:52" x14ac:dyDescent="0.3">
      <c r="A30" t="s">
        <v>76</v>
      </c>
      <c r="B30" s="4">
        <v>13514</v>
      </c>
      <c r="C30" s="5">
        <v>4079743.9349000002</v>
      </c>
      <c r="D30" s="6">
        <v>2974132</v>
      </c>
      <c r="E30" s="4">
        <v>481</v>
      </c>
      <c r="F30" s="6">
        <v>140740.09659999999</v>
      </c>
      <c r="G30" s="4">
        <v>3</v>
      </c>
      <c r="H30" s="6">
        <v>870.029</v>
      </c>
      <c r="I30" s="4">
        <v>392</v>
      </c>
      <c r="J30" s="6">
        <v>97311.067600000009</v>
      </c>
      <c r="K30" s="4">
        <v>13</v>
      </c>
      <c r="L30" s="6">
        <v>7609</v>
      </c>
      <c r="M30" s="4">
        <v>66</v>
      </c>
      <c r="N30" s="6">
        <v>26344</v>
      </c>
      <c r="O30" s="4">
        <v>7</v>
      </c>
      <c r="P30" s="6">
        <v>8606</v>
      </c>
      <c r="Q30" s="4">
        <v>0</v>
      </c>
      <c r="R30" s="6">
        <v>0</v>
      </c>
      <c r="S30" s="4">
        <v>207</v>
      </c>
      <c r="T30" s="6">
        <v>64489.866999999998</v>
      </c>
      <c r="U30" s="4">
        <v>2</v>
      </c>
      <c r="V30" s="6">
        <v>1650.15</v>
      </c>
      <c r="W30" s="4">
        <v>177</v>
      </c>
      <c r="X30" s="6">
        <v>40972.716999999997</v>
      </c>
      <c r="Y30" s="4">
        <v>3</v>
      </c>
      <c r="Z30" s="6">
        <v>3000</v>
      </c>
      <c r="AA30" s="4">
        <v>19</v>
      </c>
      <c r="AB30" s="6">
        <v>14035</v>
      </c>
      <c r="AC30" s="4">
        <v>6</v>
      </c>
      <c r="AD30" s="6">
        <v>4832</v>
      </c>
      <c r="AE30" s="4">
        <v>0</v>
      </c>
      <c r="AF30" s="6">
        <v>0</v>
      </c>
      <c r="AH30" s="4">
        <f t="shared" si="0"/>
        <v>481</v>
      </c>
      <c r="AI30" s="5">
        <f t="shared" si="1"/>
        <v>207</v>
      </c>
      <c r="AJ30" s="5">
        <f t="shared" si="2"/>
        <v>688</v>
      </c>
      <c r="AK30" s="28">
        <v>1</v>
      </c>
      <c r="AL30" s="29">
        <f t="shared" si="3"/>
        <v>3.9807692307692308</v>
      </c>
      <c r="AN30" s="4">
        <f t="shared" si="4"/>
        <v>140740.09659999999</v>
      </c>
      <c r="AO30" s="5">
        <f t="shared" si="5"/>
        <v>64489.866999999998</v>
      </c>
      <c r="AP30" s="5">
        <f t="shared" si="6"/>
        <v>205229.96359999999</v>
      </c>
      <c r="AQ30" s="28">
        <f t="shared" si="7"/>
        <v>8.4362228629671673E-2</v>
      </c>
      <c r="AR30" s="29">
        <f t="shared" si="8"/>
        <v>3.8656424399179497E-2</v>
      </c>
      <c r="AT30" s="30">
        <f t="shared" si="9"/>
        <v>5.0304618837562029E-2</v>
      </c>
      <c r="AV30" s="4">
        <f t="shared" si="10"/>
        <v>667</v>
      </c>
      <c r="AW30" s="29">
        <f t="shared" si="11"/>
        <v>0.96947674418604646</v>
      </c>
      <c r="AX30" s="13"/>
      <c r="AY30" s="4">
        <f t="shared" si="12"/>
        <v>192100.78460000001</v>
      </c>
      <c r="AZ30" s="29">
        <f t="shared" si="13"/>
        <v>0.9360269876303775</v>
      </c>
    </row>
    <row r="31" spans="1:52" x14ac:dyDescent="0.3">
      <c r="A31" t="s">
        <v>52</v>
      </c>
      <c r="B31" s="4">
        <v>15999</v>
      </c>
      <c r="C31" s="5">
        <v>5513956.3279999997</v>
      </c>
      <c r="D31" s="6">
        <v>3119290</v>
      </c>
      <c r="E31" s="4">
        <v>415</v>
      </c>
      <c r="F31" s="6">
        <v>114086.05</v>
      </c>
      <c r="G31" s="4">
        <v>2</v>
      </c>
      <c r="H31" s="6">
        <v>905.05</v>
      </c>
      <c r="I31" s="4">
        <v>367</v>
      </c>
      <c r="J31" s="6">
        <v>87560</v>
      </c>
      <c r="K31" s="4">
        <v>4</v>
      </c>
      <c r="L31" s="6">
        <v>1556</v>
      </c>
      <c r="M31" s="4">
        <v>23</v>
      </c>
      <c r="N31" s="6">
        <v>17846</v>
      </c>
      <c r="O31" s="4">
        <v>19</v>
      </c>
      <c r="P31" s="6">
        <v>6219</v>
      </c>
      <c r="Q31" s="4">
        <v>0</v>
      </c>
      <c r="R31" s="6">
        <v>0</v>
      </c>
      <c r="S31" s="4">
        <v>118</v>
      </c>
      <c r="T31" s="6">
        <v>326758.55180000002</v>
      </c>
      <c r="U31" s="4">
        <v>2</v>
      </c>
      <c r="V31" s="6">
        <v>9629.5518000000156</v>
      </c>
      <c r="W31" s="4">
        <v>86</v>
      </c>
      <c r="X31" s="6">
        <v>20141</v>
      </c>
      <c r="Y31" s="4">
        <v>1</v>
      </c>
      <c r="Z31" s="6">
        <v>160</v>
      </c>
      <c r="AA31" s="4">
        <v>20</v>
      </c>
      <c r="AB31" s="6">
        <v>49458</v>
      </c>
      <c r="AC31" s="4">
        <v>8</v>
      </c>
      <c r="AD31" s="6">
        <v>2375</v>
      </c>
      <c r="AE31" s="4">
        <v>1</v>
      </c>
      <c r="AF31" s="6">
        <v>244995</v>
      </c>
      <c r="AH31" s="4">
        <f t="shared" si="0"/>
        <v>415</v>
      </c>
      <c r="AI31" s="5">
        <f t="shared" si="1"/>
        <v>118</v>
      </c>
      <c r="AJ31" s="5">
        <f t="shared" si="2"/>
        <v>533</v>
      </c>
      <c r="AK31" s="28">
        <v>1</v>
      </c>
      <c r="AL31" s="29">
        <f t="shared" si="3"/>
        <v>2.2692307692307692</v>
      </c>
      <c r="AN31" s="4">
        <f t="shared" si="4"/>
        <v>114086.05</v>
      </c>
      <c r="AO31" s="5">
        <f t="shared" si="5"/>
        <v>326758.55180000002</v>
      </c>
      <c r="AP31" s="5">
        <f t="shared" si="6"/>
        <v>440844.6018</v>
      </c>
      <c r="AQ31" s="28">
        <f t="shared" si="7"/>
        <v>6.8385297907747458E-2</v>
      </c>
      <c r="AR31" s="29">
        <f t="shared" si="8"/>
        <v>0.19586514660422666</v>
      </c>
      <c r="AT31" s="30">
        <f t="shared" si="9"/>
        <v>7.9950687959094047E-2</v>
      </c>
      <c r="AV31" s="4">
        <f t="shared" si="10"/>
        <v>523</v>
      </c>
      <c r="AW31" s="29">
        <f t="shared" si="11"/>
        <v>0.98123827392120078</v>
      </c>
      <c r="AX31" s="13"/>
      <c r="AY31" s="4">
        <f t="shared" si="12"/>
        <v>183599</v>
      </c>
      <c r="AZ31" s="29">
        <f t="shared" si="13"/>
        <v>0.41647101779255585</v>
      </c>
    </row>
    <row r="32" spans="1:52" x14ac:dyDescent="0.3">
      <c r="A32" t="s">
        <v>68</v>
      </c>
      <c r="B32" s="4">
        <v>18984</v>
      </c>
      <c r="C32" s="5">
        <v>11102601.285</v>
      </c>
      <c r="D32" s="6">
        <v>4445076</v>
      </c>
      <c r="E32" s="4">
        <v>0</v>
      </c>
      <c r="F32" s="6">
        <v>0</v>
      </c>
      <c r="G32" s="4">
        <v>0</v>
      </c>
      <c r="H32" s="6">
        <v>0</v>
      </c>
      <c r="I32" s="4">
        <v>0</v>
      </c>
      <c r="J32" s="6">
        <v>0</v>
      </c>
      <c r="K32" s="4">
        <v>0</v>
      </c>
      <c r="L32" s="6">
        <v>0</v>
      </c>
      <c r="M32" s="4">
        <v>0</v>
      </c>
      <c r="N32" s="6">
        <v>0</v>
      </c>
      <c r="O32" s="4">
        <v>0</v>
      </c>
      <c r="P32" s="6">
        <v>0</v>
      </c>
      <c r="Q32" s="4">
        <v>0</v>
      </c>
      <c r="R32" s="6">
        <v>0</v>
      </c>
      <c r="S32" s="4">
        <v>61</v>
      </c>
      <c r="T32" s="6">
        <v>175919.38479999991</v>
      </c>
      <c r="U32" s="4">
        <v>0</v>
      </c>
      <c r="V32" s="6">
        <v>0</v>
      </c>
      <c r="W32" s="4">
        <v>35</v>
      </c>
      <c r="X32" s="6">
        <v>27788.3848</v>
      </c>
      <c r="Y32" s="4">
        <v>0</v>
      </c>
      <c r="Z32" s="6">
        <v>0</v>
      </c>
      <c r="AA32" s="4">
        <v>14</v>
      </c>
      <c r="AB32" s="6">
        <v>104475</v>
      </c>
      <c r="AC32" s="4">
        <v>12</v>
      </c>
      <c r="AD32" s="6">
        <v>43655.999999999964</v>
      </c>
      <c r="AE32" s="4">
        <v>0</v>
      </c>
      <c r="AF32" s="6">
        <v>0</v>
      </c>
      <c r="AH32" s="4">
        <f t="shared" si="0"/>
        <v>0</v>
      </c>
      <c r="AI32" s="5">
        <f t="shared" si="1"/>
        <v>61</v>
      </c>
      <c r="AJ32" s="5">
        <f t="shared" si="2"/>
        <v>61</v>
      </c>
      <c r="AK32" s="28">
        <v>1</v>
      </c>
      <c r="AL32" s="29">
        <f t="shared" si="3"/>
        <v>1.1730769230769231</v>
      </c>
      <c r="AN32" s="4">
        <f t="shared" si="4"/>
        <v>0</v>
      </c>
      <c r="AO32" s="5">
        <f t="shared" si="5"/>
        <v>175919.38479999991</v>
      </c>
      <c r="AP32" s="5">
        <f t="shared" si="6"/>
        <v>175919.38479999991</v>
      </c>
      <c r="AQ32" s="28">
        <f t="shared" si="7"/>
        <v>0</v>
      </c>
      <c r="AR32" s="29">
        <f t="shared" si="8"/>
        <v>0.1054493475520947</v>
      </c>
      <c r="AT32" s="30">
        <f t="shared" si="9"/>
        <v>1.5844879977602467E-2</v>
      </c>
      <c r="AV32" s="4">
        <f t="shared" si="10"/>
        <v>61</v>
      </c>
      <c r="AW32" s="29">
        <f t="shared" si="11"/>
        <v>1</v>
      </c>
      <c r="AX32" s="13"/>
      <c r="AY32" s="4">
        <f t="shared" si="12"/>
        <v>175919.38479999997</v>
      </c>
      <c r="AZ32" s="29">
        <f t="shared" si="13"/>
        <v>1.0000000000000002</v>
      </c>
    </row>
    <row r="33" spans="1:52" x14ac:dyDescent="0.3">
      <c r="A33" t="s">
        <v>81</v>
      </c>
      <c r="B33" s="4">
        <v>7898</v>
      </c>
      <c r="C33" s="5">
        <v>8091719.3128000004</v>
      </c>
      <c r="D33" s="6">
        <v>7519407</v>
      </c>
      <c r="E33" s="4">
        <v>170</v>
      </c>
      <c r="F33" s="6">
        <v>211296.54190000019</v>
      </c>
      <c r="G33" s="4">
        <v>4</v>
      </c>
      <c r="H33" s="6">
        <v>57224.81970000024</v>
      </c>
      <c r="I33" s="4">
        <v>30</v>
      </c>
      <c r="J33" s="6">
        <v>28864.390200000002</v>
      </c>
      <c r="K33" s="4">
        <v>1</v>
      </c>
      <c r="L33" s="6">
        <v>22488.331999999991</v>
      </c>
      <c r="M33" s="4">
        <v>8</v>
      </c>
      <c r="N33" s="6">
        <v>18106</v>
      </c>
      <c r="O33" s="4">
        <v>127</v>
      </c>
      <c r="P33" s="6">
        <v>84613</v>
      </c>
      <c r="Q33" s="4">
        <v>0</v>
      </c>
      <c r="R33" s="6">
        <v>0</v>
      </c>
      <c r="S33" s="4">
        <v>13</v>
      </c>
      <c r="T33" s="6">
        <v>46982.9</v>
      </c>
      <c r="U33" s="4">
        <v>0</v>
      </c>
      <c r="V33" s="6">
        <v>0</v>
      </c>
      <c r="W33" s="4">
        <v>1</v>
      </c>
      <c r="X33" s="6">
        <v>999.90000000000009</v>
      </c>
      <c r="Y33" s="4">
        <v>2</v>
      </c>
      <c r="Z33" s="6">
        <v>4500</v>
      </c>
      <c r="AA33" s="4">
        <v>5</v>
      </c>
      <c r="AB33" s="6">
        <v>3500</v>
      </c>
      <c r="AC33" s="4">
        <v>5</v>
      </c>
      <c r="AD33" s="6">
        <v>37983</v>
      </c>
      <c r="AE33" s="4">
        <v>0</v>
      </c>
      <c r="AF33" s="6">
        <v>0</v>
      </c>
      <c r="AH33" s="4">
        <f t="shared" si="0"/>
        <v>170</v>
      </c>
      <c r="AI33" s="5">
        <f t="shared" si="1"/>
        <v>13</v>
      </c>
      <c r="AJ33" s="5">
        <f t="shared" si="2"/>
        <v>183</v>
      </c>
      <c r="AK33" s="28">
        <v>1</v>
      </c>
      <c r="AL33" s="29">
        <f t="shared" si="3"/>
        <v>0.25</v>
      </c>
      <c r="AN33" s="4">
        <f t="shared" si="4"/>
        <v>211296.54190000019</v>
      </c>
      <c r="AO33" s="5">
        <f t="shared" si="5"/>
        <v>46982.9</v>
      </c>
      <c r="AP33" s="5">
        <f t="shared" si="6"/>
        <v>258279.44190000018</v>
      </c>
      <c r="AQ33" s="28">
        <f t="shared" si="7"/>
        <v>0.12665507276926807</v>
      </c>
      <c r="AR33" s="29">
        <f t="shared" si="8"/>
        <v>2.8162423127717266E-2</v>
      </c>
      <c r="AT33" s="30">
        <f t="shared" si="9"/>
        <v>3.1918981852402765E-2</v>
      </c>
      <c r="AV33" s="4">
        <f t="shared" si="10"/>
        <v>176</v>
      </c>
      <c r="AW33" s="29">
        <f t="shared" si="11"/>
        <v>0.96174863387978138</v>
      </c>
      <c r="AX33" s="13"/>
      <c r="AY33" s="4">
        <f t="shared" si="12"/>
        <v>174066.29019999999</v>
      </c>
      <c r="AZ33" s="29">
        <f t="shared" si="13"/>
        <v>0.6739455874594712</v>
      </c>
    </row>
    <row r="34" spans="1:52" x14ac:dyDescent="0.3">
      <c r="A34" t="s">
        <v>124</v>
      </c>
      <c r="B34" s="4">
        <v>21044</v>
      </c>
      <c r="C34" s="5">
        <v>6925763.5939000007</v>
      </c>
      <c r="D34" s="6">
        <v>6909540</v>
      </c>
      <c r="E34" s="4">
        <v>36</v>
      </c>
      <c r="F34" s="6">
        <v>108373</v>
      </c>
      <c r="G34" s="4">
        <v>1</v>
      </c>
      <c r="H34" s="6">
        <v>131</v>
      </c>
      <c r="I34" s="4">
        <v>9</v>
      </c>
      <c r="J34" s="6">
        <v>1985</v>
      </c>
      <c r="K34" s="4">
        <v>1</v>
      </c>
      <c r="L34" s="6">
        <v>922</v>
      </c>
      <c r="M34" s="4">
        <v>13</v>
      </c>
      <c r="N34" s="6">
        <v>82615</v>
      </c>
      <c r="O34" s="4">
        <v>12</v>
      </c>
      <c r="P34" s="6">
        <v>22720</v>
      </c>
      <c r="Q34" s="4">
        <v>0</v>
      </c>
      <c r="R34" s="6">
        <v>0</v>
      </c>
      <c r="S34" s="4">
        <v>46</v>
      </c>
      <c r="T34" s="6">
        <v>147891.49130000011</v>
      </c>
      <c r="U34" s="4">
        <v>13</v>
      </c>
      <c r="V34" s="6">
        <v>72185.491300000067</v>
      </c>
      <c r="W34" s="4">
        <v>26</v>
      </c>
      <c r="X34" s="6">
        <v>6164</v>
      </c>
      <c r="Y34" s="4">
        <v>0</v>
      </c>
      <c r="Z34" s="6">
        <v>0</v>
      </c>
      <c r="AA34" s="4">
        <v>5</v>
      </c>
      <c r="AB34" s="6">
        <v>54389</v>
      </c>
      <c r="AC34" s="4">
        <v>1</v>
      </c>
      <c r="AD34" s="6">
        <v>2094</v>
      </c>
      <c r="AE34" s="4">
        <v>1</v>
      </c>
      <c r="AF34" s="6">
        <v>13059</v>
      </c>
      <c r="AH34" s="4">
        <f t="shared" si="0"/>
        <v>36</v>
      </c>
      <c r="AI34" s="5">
        <f t="shared" si="1"/>
        <v>46</v>
      </c>
      <c r="AJ34" s="5">
        <f t="shared" si="2"/>
        <v>82</v>
      </c>
      <c r="AK34" s="28">
        <v>1</v>
      </c>
      <c r="AL34" s="29">
        <f t="shared" si="3"/>
        <v>0.88461538461538458</v>
      </c>
      <c r="AN34" s="4">
        <f t="shared" si="4"/>
        <v>108373</v>
      </c>
      <c r="AO34" s="5">
        <f t="shared" si="5"/>
        <v>147891.49130000011</v>
      </c>
      <c r="AP34" s="5">
        <f t="shared" si="6"/>
        <v>256264.49130000011</v>
      </c>
      <c r="AQ34" s="28">
        <f t="shared" si="7"/>
        <v>6.496078959834542E-2</v>
      </c>
      <c r="AR34" s="29">
        <f t="shared" si="8"/>
        <v>8.8648907474415575E-2</v>
      </c>
      <c r="AT34" s="30">
        <f t="shared" si="9"/>
        <v>3.7001622683989675E-2</v>
      </c>
      <c r="AV34" s="4">
        <f t="shared" si="10"/>
        <v>66</v>
      </c>
      <c r="AW34" s="29">
        <f t="shared" si="11"/>
        <v>0.80487804878048785</v>
      </c>
      <c r="AX34" s="13"/>
      <c r="AY34" s="4">
        <f t="shared" si="12"/>
        <v>169967</v>
      </c>
      <c r="AZ34" s="29">
        <f t="shared" si="13"/>
        <v>0.66324834602631477</v>
      </c>
    </row>
    <row r="35" spans="1:52" x14ac:dyDescent="0.3">
      <c r="A35" t="s">
        <v>98</v>
      </c>
      <c r="B35" s="4">
        <v>3750</v>
      </c>
      <c r="C35" s="5">
        <v>1957724.5965</v>
      </c>
      <c r="D35" s="6">
        <v>7911276</v>
      </c>
      <c r="E35" s="4">
        <v>671</v>
      </c>
      <c r="F35" s="6">
        <v>218564.31890000001</v>
      </c>
      <c r="G35" s="4">
        <v>128</v>
      </c>
      <c r="H35" s="6">
        <v>67028.627900000021</v>
      </c>
      <c r="I35" s="4">
        <v>270</v>
      </c>
      <c r="J35" s="6">
        <v>48972</v>
      </c>
      <c r="K35" s="4">
        <v>66</v>
      </c>
      <c r="L35" s="6">
        <v>37157.690999999999</v>
      </c>
      <c r="M35" s="4">
        <v>163</v>
      </c>
      <c r="N35" s="6">
        <v>54441</v>
      </c>
      <c r="O35" s="4">
        <v>44</v>
      </c>
      <c r="P35" s="6">
        <v>10965</v>
      </c>
      <c r="Q35" s="4">
        <v>0</v>
      </c>
      <c r="R35" s="6">
        <v>0</v>
      </c>
      <c r="S35" s="4">
        <v>291</v>
      </c>
      <c r="T35" s="6">
        <v>72795.456300000005</v>
      </c>
      <c r="U35" s="4">
        <v>31</v>
      </c>
      <c r="V35" s="6">
        <v>13787.2601</v>
      </c>
      <c r="W35" s="4">
        <v>116</v>
      </c>
      <c r="X35" s="6">
        <v>15773</v>
      </c>
      <c r="Y35" s="4">
        <v>28</v>
      </c>
      <c r="Z35" s="6">
        <v>9910.1961999999985</v>
      </c>
      <c r="AA35" s="4">
        <v>94</v>
      </c>
      <c r="AB35" s="6">
        <v>30890</v>
      </c>
      <c r="AC35" s="4">
        <v>22</v>
      </c>
      <c r="AD35" s="6">
        <v>2435</v>
      </c>
      <c r="AE35" s="4">
        <v>0</v>
      </c>
      <c r="AF35" s="6">
        <v>0</v>
      </c>
      <c r="AH35" s="4">
        <f t="shared" ref="AH35:AH66" si="14">E35</f>
        <v>671</v>
      </c>
      <c r="AI35" s="5">
        <f t="shared" ref="AI35:AI66" si="15">S35</f>
        <v>291</v>
      </c>
      <c r="AJ35" s="5">
        <f t="shared" ref="AJ35:AJ66" si="16">AH35+AI35</f>
        <v>962</v>
      </c>
      <c r="AK35" s="28">
        <v>1</v>
      </c>
      <c r="AL35" s="29">
        <f t="shared" ref="AL35:AL66" si="17">IFERROR(AI35/$AJ$3,0)</f>
        <v>5.5961538461538458</v>
      </c>
      <c r="AN35" s="4">
        <f t="shared" ref="AN35:AN66" si="18">F35</f>
        <v>218564.31890000001</v>
      </c>
      <c r="AO35" s="5">
        <f t="shared" ref="AO35:AO66" si="19">T35</f>
        <v>72795.456300000005</v>
      </c>
      <c r="AP35" s="5">
        <f t="shared" ref="AP35:AP66" si="20">AN35+AO35</f>
        <v>291359.77520000003</v>
      </c>
      <c r="AQ35" s="28">
        <f t="shared" ref="AQ35:AQ66" si="21">IFERROR(AN35/$AP$3,0)</f>
        <v>0.13101151332683023</v>
      </c>
      <c r="AR35" s="29">
        <f t="shared" ref="AR35:AR66" si="22">IFERROR(AO35/$AP$3,0)</f>
        <v>4.3634948930267217E-2</v>
      </c>
      <c r="AT35" s="30">
        <f t="shared" ref="AT35:AT66" si="23">AP35/C35</f>
        <v>0.14882572130977464</v>
      </c>
      <c r="AV35" s="4">
        <f t="shared" ref="AV35:AV66" si="24">I35+O35+M35+W35+AA35+AC35</f>
        <v>709</v>
      </c>
      <c r="AW35" s="29">
        <f t="shared" ref="AW35:AW66" si="25">IFERROR(AV35/AJ35,0)</f>
        <v>0.73700623700623702</v>
      </c>
      <c r="AX35" s="13"/>
      <c r="AY35" s="4">
        <f t="shared" ref="AY35:AY66" si="26">J35+P35+N35+X35+AB35+AD35</f>
        <v>163476</v>
      </c>
      <c r="AZ35" s="29">
        <f t="shared" ref="AZ35:AZ66" si="27">IFERROR(AY35/AP35,0)</f>
        <v>0.56107951033317516</v>
      </c>
    </row>
    <row r="36" spans="1:52" x14ac:dyDescent="0.3">
      <c r="A36" t="s">
        <v>40</v>
      </c>
      <c r="B36" s="4">
        <v>25075</v>
      </c>
      <c r="C36" s="5">
        <v>8298362.3402000004</v>
      </c>
      <c r="D36" s="6">
        <v>5665635</v>
      </c>
      <c r="E36" s="4">
        <v>0</v>
      </c>
      <c r="F36" s="6">
        <v>0</v>
      </c>
      <c r="G36" s="4">
        <v>0</v>
      </c>
      <c r="H36" s="6">
        <v>0</v>
      </c>
      <c r="I36" s="4">
        <v>0</v>
      </c>
      <c r="J36" s="6">
        <v>0</v>
      </c>
      <c r="K36" s="4">
        <v>0</v>
      </c>
      <c r="L36" s="6">
        <v>0</v>
      </c>
      <c r="M36" s="4">
        <v>0</v>
      </c>
      <c r="N36" s="6">
        <v>0</v>
      </c>
      <c r="O36" s="4">
        <v>0</v>
      </c>
      <c r="P36" s="6">
        <v>0</v>
      </c>
      <c r="Q36" s="4">
        <v>0</v>
      </c>
      <c r="R36" s="6">
        <v>0</v>
      </c>
      <c r="S36" s="4">
        <v>12</v>
      </c>
      <c r="T36" s="6">
        <v>216306.8066000003</v>
      </c>
      <c r="U36" s="4">
        <v>4</v>
      </c>
      <c r="V36" s="6">
        <v>50206.351600000336</v>
      </c>
      <c r="W36" s="4">
        <v>3</v>
      </c>
      <c r="X36" s="6">
        <v>34445.454999999944</v>
      </c>
      <c r="Y36" s="4">
        <v>1</v>
      </c>
      <c r="Z36" s="6">
        <v>2663</v>
      </c>
      <c r="AA36" s="4">
        <v>1</v>
      </c>
      <c r="AB36" s="6">
        <v>118835</v>
      </c>
      <c r="AC36" s="4">
        <v>3</v>
      </c>
      <c r="AD36" s="6">
        <v>10157</v>
      </c>
      <c r="AE36" s="4">
        <v>0</v>
      </c>
      <c r="AF36" s="6">
        <v>0</v>
      </c>
      <c r="AH36" s="4">
        <f t="shared" si="14"/>
        <v>0</v>
      </c>
      <c r="AI36" s="5">
        <f t="shared" si="15"/>
        <v>12</v>
      </c>
      <c r="AJ36" s="5">
        <f t="shared" si="16"/>
        <v>12</v>
      </c>
      <c r="AK36" s="28">
        <v>1</v>
      </c>
      <c r="AL36" s="29">
        <f t="shared" si="17"/>
        <v>0.23076923076923078</v>
      </c>
      <c r="AN36" s="4">
        <f t="shared" si="18"/>
        <v>0</v>
      </c>
      <c r="AO36" s="5">
        <f t="shared" si="19"/>
        <v>216306.8066000003</v>
      </c>
      <c r="AP36" s="5">
        <f t="shared" si="20"/>
        <v>216306.8066000003</v>
      </c>
      <c r="AQ36" s="28">
        <f t="shared" si="21"/>
        <v>0</v>
      </c>
      <c r="AR36" s="29">
        <f t="shared" si="22"/>
        <v>0.12965831851321469</v>
      </c>
      <c r="AT36" s="30">
        <f t="shared" si="23"/>
        <v>2.6066204117424337E-2</v>
      </c>
      <c r="AV36" s="4">
        <f t="shared" si="24"/>
        <v>7</v>
      </c>
      <c r="AW36" s="29">
        <f t="shared" si="25"/>
        <v>0.58333333333333337</v>
      </c>
      <c r="AX36" s="13"/>
      <c r="AY36" s="4">
        <f t="shared" si="26"/>
        <v>163437.45499999996</v>
      </c>
      <c r="AZ36" s="29">
        <f t="shared" si="27"/>
        <v>0.7555816553763488</v>
      </c>
    </row>
    <row r="37" spans="1:52" x14ac:dyDescent="0.3">
      <c r="A37" t="s">
        <v>113</v>
      </c>
      <c r="B37" s="4">
        <v>6395</v>
      </c>
      <c r="C37" s="5">
        <v>7205392.885900001</v>
      </c>
      <c r="D37" s="6">
        <v>10622925</v>
      </c>
      <c r="E37" s="4">
        <v>99</v>
      </c>
      <c r="F37" s="6">
        <v>101661.863</v>
      </c>
      <c r="G37" s="4">
        <v>7</v>
      </c>
      <c r="H37" s="6">
        <v>18077.863000000019</v>
      </c>
      <c r="I37" s="4">
        <v>24</v>
      </c>
      <c r="J37" s="6">
        <v>24355</v>
      </c>
      <c r="K37" s="4">
        <v>0</v>
      </c>
      <c r="L37" s="6">
        <v>0</v>
      </c>
      <c r="M37" s="4">
        <v>7</v>
      </c>
      <c r="N37" s="6">
        <v>4613</v>
      </c>
      <c r="O37" s="4">
        <v>61</v>
      </c>
      <c r="P37" s="6">
        <v>54616</v>
      </c>
      <c r="Q37" s="4">
        <v>0</v>
      </c>
      <c r="R37" s="6">
        <v>0</v>
      </c>
      <c r="S37" s="4">
        <v>149</v>
      </c>
      <c r="T37" s="6">
        <v>163076.99249999999</v>
      </c>
      <c r="U37" s="4">
        <v>17</v>
      </c>
      <c r="V37" s="6">
        <v>73132.992500000008</v>
      </c>
      <c r="W37" s="4">
        <v>1</v>
      </c>
      <c r="X37" s="6">
        <v>4219.0000000000009</v>
      </c>
      <c r="Y37" s="4">
        <v>1</v>
      </c>
      <c r="Z37" s="6">
        <v>11557</v>
      </c>
      <c r="AA37" s="4">
        <v>0</v>
      </c>
      <c r="AB37" s="6">
        <v>0</v>
      </c>
      <c r="AC37" s="4">
        <v>130</v>
      </c>
      <c r="AD37" s="6">
        <v>74168</v>
      </c>
      <c r="AE37" s="4">
        <v>0</v>
      </c>
      <c r="AF37" s="6">
        <v>0</v>
      </c>
      <c r="AH37" s="4">
        <f t="shared" si="14"/>
        <v>99</v>
      </c>
      <c r="AI37" s="5">
        <f t="shared" si="15"/>
        <v>149</v>
      </c>
      <c r="AJ37" s="5">
        <f t="shared" si="16"/>
        <v>248</v>
      </c>
      <c r="AK37" s="28">
        <v>1</v>
      </c>
      <c r="AL37" s="29">
        <f t="shared" si="17"/>
        <v>2.8653846153846154</v>
      </c>
      <c r="AN37" s="4">
        <f t="shared" si="18"/>
        <v>101661.863</v>
      </c>
      <c r="AO37" s="5">
        <f t="shared" si="19"/>
        <v>163076.99249999999</v>
      </c>
      <c r="AP37" s="5">
        <f t="shared" si="20"/>
        <v>264738.85550000001</v>
      </c>
      <c r="AQ37" s="28">
        <f t="shared" si="21"/>
        <v>6.0938009398270945E-2</v>
      </c>
      <c r="AR37" s="29">
        <f t="shared" si="22"/>
        <v>9.7751379016207479E-2</v>
      </c>
      <c r="AT37" s="30">
        <f t="shared" si="23"/>
        <v>3.6741765465427824E-2</v>
      </c>
      <c r="AV37" s="4">
        <f t="shared" si="24"/>
        <v>223</v>
      </c>
      <c r="AW37" s="29">
        <f t="shared" si="25"/>
        <v>0.89919354838709675</v>
      </c>
      <c r="AX37" s="13"/>
      <c r="AY37" s="4">
        <f t="shared" si="26"/>
        <v>161971</v>
      </c>
      <c r="AZ37" s="29">
        <f t="shared" si="27"/>
        <v>0.61181423366846877</v>
      </c>
    </row>
    <row r="38" spans="1:52" x14ac:dyDescent="0.3">
      <c r="A38" t="s">
        <v>32</v>
      </c>
      <c r="B38" s="4">
        <v>20683</v>
      </c>
      <c r="C38" s="5">
        <v>5125411.0037000002</v>
      </c>
      <c r="D38" s="6">
        <v>6220209</v>
      </c>
      <c r="E38" s="4">
        <v>553</v>
      </c>
      <c r="F38" s="6">
        <v>186216.0295</v>
      </c>
      <c r="G38" s="4">
        <v>13</v>
      </c>
      <c r="H38" s="6">
        <v>23114.939299999991</v>
      </c>
      <c r="I38" s="4">
        <v>421</v>
      </c>
      <c r="J38" s="6">
        <v>92366.090200000006</v>
      </c>
      <c r="K38" s="4">
        <v>21</v>
      </c>
      <c r="L38" s="6">
        <v>18800</v>
      </c>
      <c r="M38" s="4">
        <v>82</v>
      </c>
      <c r="N38" s="6">
        <v>41961</v>
      </c>
      <c r="O38" s="4">
        <v>16</v>
      </c>
      <c r="P38" s="6">
        <v>9974</v>
      </c>
      <c r="Q38" s="4">
        <v>0</v>
      </c>
      <c r="R38" s="6">
        <v>0</v>
      </c>
      <c r="S38" s="4">
        <v>0</v>
      </c>
      <c r="T38" s="6">
        <v>0</v>
      </c>
      <c r="U38" s="4">
        <v>0</v>
      </c>
      <c r="V38" s="6">
        <v>0</v>
      </c>
      <c r="W38" s="4">
        <v>0</v>
      </c>
      <c r="X38" s="6">
        <v>0</v>
      </c>
      <c r="Y38" s="4">
        <v>0</v>
      </c>
      <c r="Z38" s="6">
        <v>0</v>
      </c>
      <c r="AA38" s="4">
        <v>0</v>
      </c>
      <c r="AB38" s="6">
        <v>0</v>
      </c>
      <c r="AC38" s="4">
        <v>0</v>
      </c>
      <c r="AD38" s="6">
        <v>0</v>
      </c>
      <c r="AE38" s="4">
        <v>0</v>
      </c>
      <c r="AF38" s="6">
        <v>0</v>
      </c>
      <c r="AH38" s="4">
        <f t="shared" si="14"/>
        <v>553</v>
      </c>
      <c r="AI38" s="5">
        <f t="shared" si="15"/>
        <v>0</v>
      </c>
      <c r="AJ38" s="5">
        <f t="shared" si="16"/>
        <v>553</v>
      </c>
      <c r="AK38" s="28">
        <v>1</v>
      </c>
      <c r="AL38" s="29">
        <f t="shared" si="17"/>
        <v>0</v>
      </c>
      <c r="AN38" s="4">
        <f t="shared" si="18"/>
        <v>186216.0295</v>
      </c>
      <c r="AO38" s="5">
        <f t="shared" si="19"/>
        <v>0</v>
      </c>
      <c r="AP38" s="5">
        <f t="shared" si="20"/>
        <v>186216.0295</v>
      </c>
      <c r="AQ38" s="28">
        <f t="shared" si="21"/>
        <v>0.11162134768059188</v>
      </c>
      <c r="AR38" s="29">
        <f t="shared" si="22"/>
        <v>0</v>
      </c>
      <c r="AT38" s="30">
        <f t="shared" si="23"/>
        <v>3.6331921355296559E-2</v>
      </c>
      <c r="AV38" s="4">
        <f t="shared" si="24"/>
        <v>519</v>
      </c>
      <c r="AW38" s="29">
        <f t="shared" si="25"/>
        <v>0.93851717902350817</v>
      </c>
      <c r="AX38" s="13"/>
      <c r="AY38" s="4">
        <f t="shared" si="26"/>
        <v>144301.09020000001</v>
      </c>
      <c r="AZ38" s="29">
        <f t="shared" si="27"/>
        <v>0.7749122918550897</v>
      </c>
    </row>
    <row r="39" spans="1:52" x14ac:dyDescent="0.3">
      <c r="A39" t="s">
        <v>65</v>
      </c>
      <c r="B39" s="4">
        <v>20595</v>
      </c>
      <c r="C39" s="5">
        <v>5031432.9275000002</v>
      </c>
      <c r="D39" s="6">
        <v>4045353</v>
      </c>
      <c r="E39" s="4">
        <v>33</v>
      </c>
      <c r="F39" s="6">
        <v>10517</v>
      </c>
      <c r="G39" s="4">
        <v>0</v>
      </c>
      <c r="H39" s="6">
        <v>0</v>
      </c>
      <c r="I39" s="4">
        <v>24</v>
      </c>
      <c r="J39" s="6">
        <v>3678</v>
      </c>
      <c r="K39" s="4">
        <v>0</v>
      </c>
      <c r="L39" s="6">
        <v>0</v>
      </c>
      <c r="M39" s="4">
        <v>2</v>
      </c>
      <c r="N39" s="6">
        <v>2000</v>
      </c>
      <c r="O39" s="4">
        <v>7</v>
      </c>
      <c r="P39" s="6">
        <v>4839</v>
      </c>
      <c r="Q39" s="4">
        <v>0</v>
      </c>
      <c r="R39" s="6">
        <v>0</v>
      </c>
      <c r="S39" s="4">
        <v>95</v>
      </c>
      <c r="T39" s="6">
        <v>148479.57050000009</v>
      </c>
      <c r="U39" s="4">
        <v>3</v>
      </c>
      <c r="V39" s="6">
        <v>16493.57050000006</v>
      </c>
      <c r="W39" s="4">
        <v>66</v>
      </c>
      <c r="X39" s="6">
        <v>10953</v>
      </c>
      <c r="Y39" s="4">
        <v>0</v>
      </c>
      <c r="Z39" s="6">
        <v>0</v>
      </c>
      <c r="AA39" s="4">
        <v>15</v>
      </c>
      <c r="AB39" s="6">
        <v>108108</v>
      </c>
      <c r="AC39" s="4">
        <v>11</v>
      </c>
      <c r="AD39" s="6">
        <v>12925</v>
      </c>
      <c r="AE39" s="4">
        <v>0</v>
      </c>
      <c r="AF39" s="6">
        <v>0</v>
      </c>
      <c r="AH39" s="4">
        <f t="shared" si="14"/>
        <v>33</v>
      </c>
      <c r="AI39" s="5">
        <f t="shared" si="15"/>
        <v>95</v>
      </c>
      <c r="AJ39" s="5">
        <f t="shared" si="16"/>
        <v>128</v>
      </c>
      <c r="AK39" s="28">
        <v>1</v>
      </c>
      <c r="AL39" s="29">
        <f t="shared" si="17"/>
        <v>1.8269230769230769</v>
      </c>
      <c r="AN39" s="4">
        <f t="shared" si="18"/>
        <v>10517</v>
      </c>
      <c r="AO39" s="5">
        <f t="shared" si="19"/>
        <v>148479.57050000009</v>
      </c>
      <c r="AP39" s="5">
        <f t="shared" si="20"/>
        <v>158996.57050000009</v>
      </c>
      <c r="AQ39" s="28">
        <f t="shared" si="21"/>
        <v>6.3040851891688777E-3</v>
      </c>
      <c r="AR39" s="29">
        <f t="shared" si="22"/>
        <v>8.9001413072473778E-2</v>
      </c>
      <c r="AT39" s="30">
        <f t="shared" si="23"/>
        <v>3.1600653887480463E-2</v>
      </c>
      <c r="AV39" s="4">
        <f t="shared" si="24"/>
        <v>125</v>
      </c>
      <c r="AW39" s="29">
        <f t="shared" si="25"/>
        <v>0.9765625</v>
      </c>
      <c r="AX39" s="13"/>
      <c r="AY39" s="4">
        <f t="shared" si="26"/>
        <v>142503</v>
      </c>
      <c r="AZ39" s="29">
        <f t="shared" si="27"/>
        <v>0.8962646147138118</v>
      </c>
    </row>
    <row r="40" spans="1:52" x14ac:dyDescent="0.3">
      <c r="A40" t="s">
        <v>102</v>
      </c>
      <c r="B40" s="4">
        <v>27258</v>
      </c>
      <c r="C40" s="5">
        <v>7981491.2254000027</v>
      </c>
      <c r="D40" s="6">
        <v>5037714</v>
      </c>
      <c r="E40" s="4">
        <v>0</v>
      </c>
      <c r="F40" s="6">
        <v>0</v>
      </c>
      <c r="G40" s="4">
        <v>0</v>
      </c>
      <c r="H40" s="6">
        <v>0</v>
      </c>
      <c r="I40" s="4">
        <v>0</v>
      </c>
      <c r="J40" s="6">
        <v>0</v>
      </c>
      <c r="K40" s="4">
        <v>0</v>
      </c>
      <c r="L40" s="6">
        <v>0</v>
      </c>
      <c r="M40" s="4">
        <v>0</v>
      </c>
      <c r="N40" s="6">
        <v>0</v>
      </c>
      <c r="O40" s="4">
        <v>0</v>
      </c>
      <c r="P40" s="6">
        <v>0</v>
      </c>
      <c r="Q40" s="4">
        <v>0</v>
      </c>
      <c r="R40" s="6">
        <v>0</v>
      </c>
      <c r="S40" s="4">
        <v>33</v>
      </c>
      <c r="T40" s="6">
        <v>157615.28270000001</v>
      </c>
      <c r="U40" s="4">
        <v>2</v>
      </c>
      <c r="V40" s="6">
        <v>15252.28269999996</v>
      </c>
      <c r="W40" s="4">
        <v>8</v>
      </c>
      <c r="X40" s="6">
        <v>1941</v>
      </c>
      <c r="Y40" s="4">
        <v>0</v>
      </c>
      <c r="Z40" s="6">
        <v>0</v>
      </c>
      <c r="AA40" s="4">
        <v>3</v>
      </c>
      <c r="AB40" s="6">
        <v>53913</v>
      </c>
      <c r="AC40" s="4">
        <v>20</v>
      </c>
      <c r="AD40" s="6">
        <v>86509</v>
      </c>
      <c r="AE40" s="4">
        <v>0</v>
      </c>
      <c r="AF40" s="6">
        <v>0</v>
      </c>
      <c r="AH40" s="4">
        <f t="shared" si="14"/>
        <v>0</v>
      </c>
      <c r="AI40" s="5">
        <f t="shared" si="15"/>
        <v>33</v>
      </c>
      <c r="AJ40" s="5">
        <f t="shared" si="16"/>
        <v>33</v>
      </c>
      <c r="AK40" s="28">
        <v>1</v>
      </c>
      <c r="AL40" s="29">
        <f t="shared" si="17"/>
        <v>0.63461538461538458</v>
      </c>
      <c r="AN40" s="4">
        <f t="shared" si="18"/>
        <v>0</v>
      </c>
      <c r="AO40" s="5">
        <f t="shared" si="19"/>
        <v>157615.28270000001</v>
      </c>
      <c r="AP40" s="5">
        <f t="shared" si="20"/>
        <v>157615.28270000001</v>
      </c>
      <c r="AQ40" s="28">
        <f t="shared" si="21"/>
        <v>0</v>
      </c>
      <c r="AR40" s="29">
        <f t="shared" si="22"/>
        <v>9.4477528692187479E-2</v>
      </c>
      <c r="AT40" s="30">
        <f t="shared" si="23"/>
        <v>1.9747598318270519E-2</v>
      </c>
      <c r="AV40" s="4">
        <f t="shared" si="24"/>
        <v>31</v>
      </c>
      <c r="AW40" s="29">
        <f t="shared" si="25"/>
        <v>0.93939393939393945</v>
      </c>
      <c r="AX40" s="13"/>
      <c r="AY40" s="4">
        <f t="shared" si="26"/>
        <v>142363</v>
      </c>
      <c r="AZ40" s="29">
        <f t="shared" si="27"/>
        <v>0.90323094030779538</v>
      </c>
    </row>
    <row r="41" spans="1:52" x14ac:dyDescent="0.3">
      <c r="A41" t="s">
        <v>117</v>
      </c>
      <c r="B41" s="4">
        <v>16810</v>
      </c>
      <c r="C41" s="5">
        <v>4918716.1157</v>
      </c>
      <c r="D41" s="6">
        <v>3101768</v>
      </c>
      <c r="E41" s="4">
        <v>218</v>
      </c>
      <c r="F41" s="6">
        <v>47949.978900000002</v>
      </c>
      <c r="G41" s="4">
        <v>0</v>
      </c>
      <c r="H41" s="6">
        <v>0</v>
      </c>
      <c r="I41" s="4">
        <v>191</v>
      </c>
      <c r="J41" s="6">
        <v>39234.978900000002</v>
      </c>
      <c r="K41" s="4">
        <v>2</v>
      </c>
      <c r="L41" s="6">
        <v>1375</v>
      </c>
      <c r="M41" s="4">
        <v>7</v>
      </c>
      <c r="N41" s="6">
        <v>4030</v>
      </c>
      <c r="O41" s="4">
        <v>18</v>
      </c>
      <c r="P41" s="6">
        <v>3310</v>
      </c>
      <c r="Q41" s="4">
        <v>0</v>
      </c>
      <c r="R41" s="6">
        <v>0</v>
      </c>
      <c r="S41" s="4">
        <v>226</v>
      </c>
      <c r="T41" s="6">
        <v>90670.040899999993</v>
      </c>
      <c r="U41" s="4">
        <v>0</v>
      </c>
      <c r="V41" s="6">
        <v>0</v>
      </c>
      <c r="W41" s="4">
        <v>212</v>
      </c>
      <c r="X41" s="6">
        <v>51815.0409</v>
      </c>
      <c r="Y41" s="4">
        <v>1</v>
      </c>
      <c r="Z41" s="6">
        <v>313</v>
      </c>
      <c r="AA41" s="4">
        <v>8</v>
      </c>
      <c r="AB41" s="6">
        <v>36874</v>
      </c>
      <c r="AC41" s="4">
        <v>5</v>
      </c>
      <c r="AD41" s="6">
        <v>1668</v>
      </c>
      <c r="AE41" s="4">
        <v>0</v>
      </c>
      <c r="AF41" s="6">
        <v>0</v>
      </c>
      <c r="AH41" s="4">
        <f t="shared" si="14"/>
        <v>218</v>
      </c>
      <c r="AI41" s="5">
        <f t="shared" si="15"/>
        <v>226</v>
      </c>
      <c r="AJ41" s="5">
        <f t="shared" si="16"/>
        <v>444</v>
      </c>
      <c r="AK41" s="28">
        <v>1</v>
      </c>
      <c r="AL41" s="29">
        <f t="shared" si="17"/>
        <v>4.3461538461538458</v>
      </c>
      <c r="AN41" s="4">
        <f t="shared" si="18"/>
        <v>47949.978900000002</v>
      </c>
      <c r="AO41" s="5">
        <f t="shared" si="19"/>
        <v>90670.040899999993</v>
      </c>
      <c r="AP41" s="5">
        <f t="shared" si="20"/>
        <v>138620.01980000001</v>
      </c>
      <c r="AQ41" s="28">
        <f t="shared" si="21"/>
        <v>2.8742108187168415E-2</v>
      </c>
      <c r="AR41" s="29">
        <f t="shared" si="22"/>
        <v>5.4349307020921014E-2</v>
      </c>
      <c r="AT41" s="30">
        <f t="shared" si="23"/>
        <v>2.8182154964694988E-2</v>
      </c>
      <c r="AV41" s="4">
        <f t="shared" si="24"/>
        <v>441</v>
      </c>
      <c r="AW41" s="29">
        <f t="shared" si="25"/>
        <v>0.9932432432432432</v>
      </c>
      <c r="AX41" s="13"/>
      <c r="AY41" s="4">
        <f t="shared" si="26"/>
        <v>136932.01980000001</v>
      </c>
      <c r="AZ41" s="29">
        <f t="shared" si="27"/>
        <v>0.98782282672852428</v>
      </c>
    </row>
    <row r="42" spans="1:52" x14ac:dyDescent="0.3">
      <c r="A42" t="s">
        <v>100</v>
      </c>
      <c r="B42" s="4">
        <v>19405</v>
      </c>
      <c r="C42" s="5">
        <v>11890124.382200001</v>
      </c>
      <c r="D42" s="6">
        <v>14381969</v>
      </c>
      <c r="E42" s="4">
        <v>65</v>
      </c>
      <c r="F42" s="6">
        <v>136835.671</v>
      </c>
      <c r="G42" s="4">
        <v>2</v>
      </c>
      <c r="H42" s="6">
        <v>8410.6710000000039</v>
      </c>
      <c r="I42" s="4">
        <v>24</v>
      </c>
      <c r="J42" s="6">
        <v>4933</v>
      </c>
      <c r="K42" s="4">
        <v>6</v>
      </c>
      <c r="L42" s="6">
        <v>11859</v>
      </c>
      <c r="M42" s="4">
        <v>31</v>
      </c>
      <c r="N42" s="6">
        <v>109012</v>
      </c>
      <c r="O42" s="4">
        <v>1</v>
      </c>
      <c r="P42" s="6">
        <v>190</v>
      </c>
      <c r="Q42" s="4">
        <v>1</v>
      </c>
      <c r="R42" s="6">
        <v>2431</v>
      </c>
      <c r="S42" s="4">
        <v>1</v>
      </c>
      <c r="T42" s="6">
        <v>20936</v>
      </c>
      <c r="U42" s="4">
        <v>0</v>
      </c>
      <c r="V42" s="6">
        <v>0</v>
      </c>
      <c r="W42" s="4">
        <v>0</v>
      </c>
      <c r="X42" s="6">
        <v>0</v>
      </c>
      <c r="Y42" s="4">
        <v>0</v>
      </c>
      <c r="Z42" s="6">
        <v>0</v>
      </c>
      <c r="AA42" s="4">
        <v>1</v>
      </c>
      <c r="AB42" s="6">
        <v>20936</v>
      </c>
      <c r="AC42" s="4">
        <v>0</v>
      </c>
      <c r="AD42" s="6">
        <v>0</v>
      </c>
      <c r="AE42" s="4">
        <v>0</v>
      </c>
      <c r="AF42" s="6">
        <v>0</v>
      </c>
      <c r="AH42" s="4">
        <f t="shared" si="14"/>
        <v>65</v>
      </c>
      <c r="AI42" s="5">
        <f t="shared" si="15"/>
        <v>1</v>
      </c>
      <c r="AJ42" s="5">
        <f t="shared" si="16"/>
        <v>66</v>
      </c>
      <c r="AK42" s="28">
        <v>1</v>
      </c>
      <c r="AL42" s="29">
        <f t="shared" si="17"/>
        <v>1.9230769230769232E-2</v>
      </c>
      <c r="AN42" s="4">
        <f t="shared" si="18"/>
        <v>136835.671</v>
      </c>
      <c r="AO42" s="5">
        <f t="shared" si="19"/>
        <v>20936</v>
      </c>
      <c r="AP42" s="5">
        <f t="shared" si="20"/>
        <v>157771.671</v>
      </c>
      <c r="AQ42" s="28">
        <f t="shared" si="21"/>
        <v>8.2021843387000595E-2</v>
      </c>
      <c r="AR42" s="29">
        <f t="shared" si="22"/>
        <v>1.2549427357653287E-2</v>
      </c>
      <c r="AT42" s="30">
        <f t="shared" si="23"/>
        <v>1.3269135454645925E-2</v>
      </c>
      <c r="AV42" s="4">
        <f t="shared" si="24"/>
        <v>57</v>
      </c>
      <c r="AW42" s="29">
        <f t="shared" si="25"/>
        <v>0.86363636363636365</v>
      </c>
      <c r="AX42" s="13"/>
      <c r="AY42" s="4">
        <f t="shared" si="26"/>
        <v>135071</v>
      </c>
      <c r="AZ42" s="29">
        <f t="shared" si="27"/>
        <v>0.85611693876272632</v>
      </c>
    </row>
    <row r="43" spans="1:52" x14ac:dyDescent="0.3">
      <c r="A43" t="s">
        <v>83</v>
      </c>
      <c r="B43" s="4">
        <v>4931</v>
      </c>
      <c r="C43" s="5">
        <v>1679206.4247999999</v>
      </c>
      <c r="D43" s="6">
        <v>2462036</v>
      </c>
      <c r="E43" s="4">
        <v>636</v>
      </c>
      <c r="F43" s="6">
        <v>196388.0514</v>
      </c>
      <c r="G43" s="4">
        <v>31</v>
      </c>
      <c r="H43" s="6">
        <v>19081.0514</v>
      </c>
      <c r="I43" s="4">
        <v>290</v>
      </c>
      <c r="J43" s="6">
        <v>28687</v>
      </c>
      <c r="K43" s="4">
        <v>109</v>
      </c>
      <c r="L43" s="6">
        <v>52635</v>
      </c>
      <c r="M43" s="4">
        <v>191</v>
      </c>
      <c r="N43" s="6">
        <v>81038</v>
      </c>
      <c r="O43" s="4">
        <v>15</v>
      </c>
      <c r="P43" s="6">
        <v>14947</v>
      </c>
      <c r="Q43" s="4">
        <v>0</v>
      </c>
      <c r="R43" s="6">
        <v>0</v>
      </c>
      <c r="S43" s="4">
        <v>0</v>
      </c>
      <c r="T43" s="6">
        <v>0</v>
      </c>
      <c r="U43" s="4">
        <v>0</v>
      </c>
      <c r="V43" s="6">
        <v>0</v>
      </c>
      <c r="W43" s="4">
        <v>0</v>
      </c>
      <c r="X43" s="6">
        <v>0</v>
      </c>
      <c r="Y43" s="4">
        <v>0</v>
      </c>
      <c r="Z43" s="6">
        <v>0</v>
      </c>
      <c r="AA43" s="4">
        <v>0</v>
      </c>
      <c r="AB43" s="6">
        <v>0</v>
      </c>
      <c r="AC43" s="4">
        <v>0</v>
      </c>
      <c r="AD43" s="6">
        <v>0</v>
      </c>
      <c r="AE43" s="4">
        <v>0</v>
      </c>
      <c r="AF43" s="6">
        <v>0</v>
      </c>
      <c r="AH43" s="4">
        <f t="shared" si="14"/>
        <v>636</v>
      </c>
      <c r="AI43" s="5">
        <f t="shared" si="15"/>
        <v>0</v>
      </c>
      <c r="AJ43" s="5">
        <f t="shared" si="16"/>
        <v>636</v>
      </c>
      <c r="AK43" s="28">
        <v>1</v>
      </c>
      <c r="AL43" s="29">
        <f t="shared" si="17"/>
        <v>0</v>
      </c>
      <c r="AN43" s="4">
        <f t="shared" si="18"/>
        <v>196388.0514</v>
      </c>
      <c r="AO43" s="5">
        <f t="shared" si="19"/>
        <v>0</v>
      </c>
      <c r="AP43" s="5">
        <f t="shared" si="20"/>
        <v>196388.0514</v>
      </c>
      <c r="AQ43" s="28">
        <f t="shared" si="21"/>
        <v>0.11771864658747516</v>
      </c>
      <c r="AR43" s="29">
        <f t="shared" si="22"/>
        <v>0</v>
      </c>
      <c r="AT43" s="30">
        <f t="shared" si="23"/>
        <v>0.11695289423597256</v>
      </c>
      <c r="AV43" s="4">
        <f t="shared" si="24"/>
        <v>496</v>
      </c>
      <c r="AW43" s="29">
        <f t="shared" si="25"/>
        <v>0.77987421383647804</v>
      </c>
      <c r="AX43" s="13"/>
      <c r="AY43" s="4">
        <f t="shared" si="26"/>
        <v>124672</v>
      </c>
      <c r="AZ43" s="29">
        <f t="shared" si="27"/>
        <v>0.63482477223662703</v>
      </c>
    </row>
    <row r="44" spans="1:52" x14ac:dyDescent="0.3">
      <c r="A44" t="s">
        <v>44</v>
      </c>
      <c r="B44" s="4">
        <v>18907</v>
      </c>
      <c r="C44" s="5">
        <v>5628495.1675000004</v>
      </c>
      <c r="D44" s="6">
        <v>5790792</v>
      </c>
      <c r="E44" s="4">
        <v>140</v>
      </c>
      <c r="F44" s="6">
        <v>99330.289799999999</v>
      </c>
      <c r="G44" s="4">
        <v>2</v>
      </c>
      <c r="H44" s="6">
        <v>4287.3679999999986</v>
      </c>
      <c r="I44" s="4">
        <v>87</v>
      </c>
      <c r="J44" s="6">
        <v>15086</v>
      </c>
      <c r="K44" s="4">
        <v>9</v>
      </c>
      <c r="L44" s="6">
        <v>6669.921800000001</v>
      </c>
      <c r="M44" s="4">
        <v>37</v>
      </c>
      <c r="N44" s="6">
        <v>68862</v>
      </c>
      <c r="O44" s="4">
        <v>5</v>
      </c>
      <c r="P44" s="6">
        <v>4425</v>
      </c>
      <c r="Q44" s="4">
        <v>0</v>
      </c>
      <c r="R44" s="6">
        <v>0</v>
      </c>
      <c r="S44" s="4">
        <v>67</v>
      </c>
      <c r="T44" s="6">
        <v>25129</v>
      </c>
      <c r="U44" s="4">
        <v>0</v>
      </c>
      <c r="V44" s="6">
        <v>0</v>
      </c>
      <c r="W44" s="4">
        <v>56</v>
      </c>
      <c r="X44" s="6">
        <v>7113</v>
      </c>
      <c r="Y44" s="4">
        <v>3</v>
      </c>
      <c r="Z44" s="6">
        <v>1379</v>
      </c>
      <c r="AA44" s="4">
        <v>7</v>
      </c>
      <c r="AB44" s="6">
        <v>2407</v>
      </c>
      <c r="AC44" s="4">
        <v>1</v>
      </c>
      <c r="AD44" s="6">
        <v>14230</v>
      </c>
      <c r="AE44" s="4">
        <v>0</v>
      </c>
      <c r="AF44" s="6">
        <v>0</v>
      </c>
      <c r="AH44" s="4">
        <f t="shared" si="14"/>
        <v>140</v>
      </c>
      <c r="AI44" s="5">
        <f t="shared" si="15"/>
        <v>67</v>
      </c>
      <c r="AJ44" s="5">
        <f t="shared" si="16"/>
        <v>207</v>
      </c>
      <c r="AK44" s="28">
        <v>1</v>
      </c>
      <c r="AL44" s="29">
        <f t="shared" si="17"/>
        <v>1.2884615384615385</v>
      </c>
      <c r="AN44" s="4">
        <f t="shared" si="18"/>
        <v>99330.289799999999</v>
      </c>
      <c r="AO44" s="5">
        <f t="shared" si="19"/>
        <v>25129</v>
      </c>
      <c r="AP44" s="5">
        <f t="shared" si="20"/>
        <v>124459.2898</v>
      </c>
      <c r="AQ44" s="28">
        <f t="shared" si="21"/>
        <v>5.954042110526124E-2</v>
      </c>
      <c r="AR44" s="29">
        <f t="shared" si="22"/>
        <v>1.506278945693874E-2</v>
      </c>
      <c r="AT44" s="30">
        <f t="shared" si="23"/>
        <v>2.2112356162025608E-2</v>
      </c>
      <c r="AV44" s="4">
        <f t="shared" si="24"/>
        <v>193</v>
      </c>
      <c r="AW44" s="29">
        <f t="shared" si="25"/>
        <v>0.93236714975845414</v>
      </c>
      <c r="AX44" s="13"/>
      <c r="AY44" s="4">
        <f t="shared" si="26"/>
        <v>112123</v>
      </c>
      <c r="AZ44" s="29">
        <f t="shared" si="27"/>
        <v>0.90088092403689746</v>
      </c>
    </row>
    <row r="45" spans="1:52" x14ac:dyDescent="0.3">
      <c r="A45" t="s">
        <v>107</v>
      </c>
      <c r="B45" s="4">
        <v>2531</v>
      </c>
      <c r="C45" s="5">
        <v>1075241.443</v>
      </c>
      <c r="D45" s="6">
        <v>4734791</v>
      </c>
      <c r="E45" s="4">
        <v>436</v>
      </c>
      <c r="F45" s="6">
        <v>172073.96640000009</v>
      </c>
      <c r="G45" s="4">
        <v>73</v>
      </c>
      <c r="H45" s="6">
        <v>40666.775500000018</v>
      </c>
      <c r="I45" s="4">
        <v>117</v>
      </c>
      <c r="J45" s="6">
        <v>14044</v>
      </c>
      <c r="K45" s="4">
        <v>95</v>
      </c>
      <c r="L45" s="6">
        <v>58501.190900000067</v>
      </c>
      <c r="M45" s="4">
        <v>95</v>
      </c>
      <c r="N45" s="6">
        <v>47275</v>
      </c>
      <c r="O45" s="4">
        <v>55</v>
      </c>
      <c r="P45" s="6">
        <v>11003</v>
      </c>
      <c r="Q45" s="4">
        <v>1</v>
      </c>
      <c r="R45" s="6">
        <v>584</v>
      </c>
      <c r="S45" s="4">
        <v>296</v>
      </c>
      <c r="T45" s="6">
        <v>67122.505699999994</v>
      </c>
      <c r="U45" s="4">
        <v>25</v>
      </c>
      <c r="V45" s="6">
        <v>11920.362899999989</v>
      </c>
      <c r="W45" s="4">
        <v>170</v>
      </c>
      <c r="X45" s="6">
        <v>14092</v>
      </c>
      <c r="Y45" s="4">
        <v>41</v>
      </c>
      <c r="Z45" s="6">
        <v>18339.158800000001</v>
      </c>
      <c r="AA45" s="4">
        <v>50</v>
      </c>
      <c r="AB45" s="6">
        <v>20581</v>
      </c>
      <c r="AC45" s="4">
        <v>9</v>
      </c>
      <c r="AD45" s="6">
        <v>1700</v>
      </c>
      <c r="AE45" s="4">
        <v>1</v>
      </c>
      <c r="AF45" s="6">
        <v>489.98399999999799</v>
      </c>
      <c r="AH45" s="4">
        <f t="shared" si="14"/>
        <v>436</v>
      </c>
      <c r="AI45" s="5">
        <f t="shared" si="15"/>
        <v>296</v>
      </c>
      <c r="AJ45" s="5">
        <f t="shared" si="16"/>
        <v>732</v>
      </c>
      <c r="AK45" s="28">
        <v>1</v>
      </c>
      <c r="AL45" s="29">
        <f t="shared" si="17"/>
        <v>5.6923076923076925</v>
      </c>
      <c r="AN45" s="4">
        <f t="shared" si="18"/>
        <v>172073.96640000009</v>
      </c>
      <c r="AO45" s="5">
        <f t="shared" si="19"/>
        <v>67122.505699999994</v>
      </c>
      <c r="AP45" s="5">
        <f t="shared" si="20"/>
        <v>239196.47210000007</v>
      </c>
      <c r="AQ45" s="28">
        <f t="shared" si="21"/>
        <v>0.10314433232136386</v>
      </c>
      <c r="AR45" s="29">
        <f t="shared" si="22"/>
        <v>4.0234476946208381E-2</v>
      </c>
      <c r="AT45" s="30">
        <f t="shared" si="23"/>
        <v>0.22245838240072383</v>
      </c>
      <c r="AV45" s="4">
        <f t="shared" si="24"/>
        <v>496</v>
      </c>
      <c r="AW45" s="29">
        <f t="shared" si="25"/>
        <v>0.67759562841530052</v>
      </c>
      <c r="AX45" s="13"/>
      <c r="AY45" s="4">
        <f t="shared" si="26"/>
        <v>108695</v>
      </c>
      <c r="AZ45" s="29">
        <f t="shared" si="27"/>
        <v>0.45441723720138416</v>
      </c>
    </row>
    <row r="46" spans="1:52" x14ac:dyDescent="0.3">
      <c r="A46" t="s">
        <v>114</v>
      </c>
      <c r="B46" s="4">
        <v>23239</v>
      </c>
      <c r="C46" s="5">
        <v>6320049.9110000003</v>
      </c>
      <c r="D46" s="6">
        <v>3622753</v>
      </c>
      <c r="E46" s="4">
        <v>41</v>
      </c>
      <c r="F46" s="6">
        <v>34445</v>
      </c>
      <c r="G46" s="4">
        <v>0</v>
      </c>
      <c r="H46" s="6">
        <v>0</v>
      </c>
      <c r="I46" s="4">
        <v>30</v>
      </c>
      <c r="J46" s="6">
        <v>8648</v>
      </c>
      <c r="K46" s="4">
        <v>0</v>
      </c>
      <c r="L46" s="6">
        <v>0</v>
      </c>
      <c r="M46" s="4">
        <v>6</v>
      </c>
      <c r="N46" s="6">
        <v>21363</v>
      </c>
      <c r="O46" s="4">
        <v>5</v>
      </c>
      <c r="P46" s="6">
        <v>4434</v>
      </c>
      <c r="Q46" s="4">
        <v>0</v>
      </c>
      <c r="R46" s="6">
        <v>0</v>
      </c>
      <c r="S46" s="4">
        <v>130</v>
      </c>
      <c r="T46" s="6">
        <v>83013.481800000038</v>
      </c>
      <c r="U46" s="4">
        <v>2</v>
      </c>
      <c r="V46" s="6">
        <v>10145.98840000004</v>
      </c>
      <c r="W46" s="4">
        <v>102</v>
      </c>
      <c r="X46" s="6">
        <v>34418.493399999999</v>
      </c>
      <c r="Y46" s="4">
        <v>4</v>
      </c>
      <c r="Z46" s="6">
        <v>7328</v>
      </c>
      <c r="AA46" s="4">
        <v>12</v>
      </c>
      <c r="AB46" s="6">
        <v>6559</v>
      </c>
      <c r="AC46" s="4">
        <v>10</v>
      </c>
      <c r="AD46" s="6">
        <v>24562</v>
      </c>
      <c r="AE46" s="4">
        <v>0</v>
      </c>
      <c r="AF46" s="6">
        <v>0</v>
      </c>
      <c r="AH46" s="4">
        <f t="shared" si="14"/>
        <v>41</v>
      </c>
      <c r="AI46" s="5">
        <f t="shared" si="15"/>
        <v>130</v>
      </c>
      <c r="AJ46" s="5">
        <f t="shared" si="16"/>
        <v>171</v>
      </c>
      <c r="AK46" s="28">
        <v>1</v>
      </c>
      <c r="AL46" s="29">
        <f t="shared" si="17"/>
        <v>2.5</v>
      </c>
      <c r="AN46" s="4">
        <f t="shared" si="18"/>
        <v>34445</v>
      </c>
      <c r="AO46" s="5">
        <f t="shared" si="19"/>
        <v>83013.481800000038</v>
      </c>
      <c r="AP46" s="5">
        <f t="shared" si="20"/>
        <v>117458.48180000004</v>
      </c>
      <c r="AQ46" s="28">
        <f t="shared" si="21"/>
        <v>2.0646972933433677E-2</v>
      </c>
      <c r="AR46" s="29">
        <f t="shared" si="22"/>
        <v>4.9759823249664395E-2</v>
      </c>
      <c r="AT46" s="30">
        <f t="shared" si="23"/>
        <v>1.8585056044504399E-2</v>
      </c>
      <c r="AV46" s="4">
        <f t="shared" si="24"/>
        <v>165</v>
      </c>
      <c r="AW46" s="29">
        <f t="shared" si="25"/>
        <v>0.96491228070175439</v>
      </c>
      <c r="AX46" s="13"/>
      <c r="AY46" s="4">
        <f t="shared" si="26"/>
        <v>99984.493400000007</v>
      </c>
      <c r="AZ46" s="29">
        <f t="shared" si="27"/>
        <v>0.85123263869736121</v>
      </c>
    </row>
    <row r="47" spans="1:52" x14ac:dyDescent="0.3">
      <c r="A47" t="s">
        <v>61</v>
      </c>
      <c r="B47" s="4">
        <v>30247</v>
      </c>
      <c r="C47" s="5">
        <v>8175201.0348999994</v>
      </c>
      <c r="D47" s="6">
        <v>4522604</v>
      </c>
      <c r="E47" s="4">
        <v>61</v>
      </c>
      <c r="F47" s="6">
        <v>24974</v>
      </c>
      <c r="G47" s="4">
        <v>0</v>
      </c>
      <c r="H47" s="6">
        <v>0</v>
      </c>
      <c r="I47" s="4">
        <v>33</v>
      </c>
      <c r="J47" s="6">
        <v>8025</v>
      </c>
      <c r="K47" s="4">
        <v>0</v>
      </c>
      <c r="L47" s="6">
        <v>0</v>
      </c>
      <c r="M47" s="4">
        <v>10</v>
      </c>
      <c r="N47" s="6">
        <v>6488</v>
      </c>
      <c r="O47" s="4">
        <v>18</v>
      </c>
      <c r="P47" s="6">
        <v>10461</v>
      </c>
      <c r="Q47" s="4">
        <v>0</v>
      </c>
      <c r="R47" s="6">
        <v>0</v>
      </c>
      <c r="S47" s="4">
        <v>77</v>
      </c>
      <c r="T47" s="6">
        <v>58609</v>
      </c>
      <c r="U47" s="4">
        <v>0</v>
      </c>
      <c r="V47" s="6">
        <v>0</v>
      </c>
      <c r="W47" s="4">
        <v>57</v>
      </c>
      <c r="X47" s="6">
        <v>15544</v>
      </c>
      <c r="Y47" s="4">
        <v>0</v>
      </c>
      <c r="Z47" s="6">
        <v>0</v>
      </c>
      <c r="AA47" s="4">
        <v>15</v>
      </c>
      <c r="AB47" s="6">
        <v>14658</v>
      </c>
      <c r="AC47" s="4">
        <v>5</v>
      </c>
      <c r="AD47" s="6">
        <v>28407</v>
      </c>
      <c r="AE47" s="4">
        <v>0</v>
      </c>
      <c r="AF47" s="6">
        <v>0</v>
      </c>
      <c r="AH47" s="4">
        <f t="shared" si="14"/>
        <v>61</v>
      </c>
      <c r="AI47" s="5">
        <f t="shared" si="15"/>
        <v>77</v>
      </c>
      <c r="AJ47" s="5">
        <f t="shared" si="16"/>
        <v>138</v>
      </c>
      <c r="AK47" s="28">
        <v>1</v>
      </c>
      <c r="AL47" s="29">
        <f t="shared" si="17"/>
        <v>1.4807692307692308</v>
      </c>
      <c r="AN47" s="4">
        <f t="shared" si="18"/>
        <v>24974</v>
      </c>
      <c r="AO47" s="5">
        <f t="shared" si="19"/>
        <v>58609</v>
      </c>
      <c r="AP47" s="5">
        <f t="shared" si="20"/>
        <v>83583</v>
      </c>
      <c r="AQ47" s="28">
        <f t="shared" si="21"/>
        <v>1.4969879577284734E-2</v>
      </c>
      <c r="AR47" s="29">
        <f t="shared" si="22"/>
        <v>3.5131323462203934E-2</v>
      </c>
      <c r="AT47" s="30">
        <f t="shared" si="23"/>
        <v>1.0223968761524456E-2</v>
      </c>
      <c r="AV47" s="4">
        <f t="shared" si="24"/>
        <v>138</v>
      </c>
      <c r="AW47" s="29">
        <f t="shared" si="25"/>
        <v>1</v>
      </c>
      <c r="AX47" s="13"/>
      <c r="AY47" s="4">
        <f t="shared" si="26"/>
        <v>83583</v>
      </c>
      <c r="AZ47" s="29">
        <f t="shared" si="27"/>
        <v>1</v>
      </c>
    </row>
    <row r="48" spans="1:52" x14ac:dyDescent="0.3">
      <c r="A48" t="s">
        <v>36</v>
      </c>
      <c r="B48" s="4">
        <v>17129</v>
      </c>
      <c r="C48" s="5">
        <v>5580608.0759999994</v>
      </c>
      <c r="D48" s="6">
        <v>3674694</v>
      </c>
      <c r="E48" s="4">
        <v>3</v>
      </c>
      <c r="F48" s="6">
        <v>26192</v>
      </c>
      <c r="G48" s="4">
        <v>0</v>
      </c>
      <c r="H48" s="6">
        <v>0</v>
      </c>
      <c r="I48" s="4">
        <v>0</v>
      </c>
      <c r="J48" s="6">
        <v>0</v>
      </c>
      <c r="K48" s="4">
        <v>0</v>
      </c>
      <c r="L48" s="6">
        <v>0</v>
      </c>
      <c r="M48" s="4">
        <v>3</v>
      </c>
      <c r="N48" s="6">
        <v>26192</v>
      </c>
      <c r="O48" s="4">
        <v>0</v>
      </c>
      <c r="P48" s="6">
        <v>0</v>
      </c>
      <c r="Q48" s="4">
        <v>0</v>
      </c>
      <c r="R48" s="6">
        <v>0</v>
      </c>
      <c r="S48" s="4">
        <v>87</v>
      </c>
      <c r="T48" s="6">
        <v>136221.09560000009</v>
      </c>
      <c r="U48" s="4">
        <v>8</v>
      </c>
      <c r="V48" s="6">
        <v>82629.095600000102</v>
      </c>
      <c r="W48" s="4">
        <v>64</v>
      </c>
      <c r="X48" s="6">
        <v>13665</v>
      </c>
      <c r="Y48" s="4">
        <v>2</v>
      </c>
      <c r="Z48" s="6">
        <v>480</v>
      </c>
      <c r="AA48" s="4">
        <v>4</v>
      </c>
      <c r="AB48" s="6">
        <v>24372</v>
      </c>
      <c r="AC48" s="4">
        <v>8</v>
      </c>
      <c r="AD48" s="6">
        <v>14066</v>
      </c>
      <c r="AE48" s="4">
        <v>1</v>
      </c>
      <c r="AF48" s="6">
        <v>1009</v>
      </c>
      <c r="AH48" s="4">
        <f t="shared" si="14"/>
        <v>3</v>
      </c>
      <c r="AI48" s="5">
        <f t="shared" si="15"/>
        <v>87</v>
      </c>
      <c r="AJ48" s="5">
        <f t="shared" si="16"/>
        <v>90</v>
      </c>
      <c r="AK48" s="28">
        <v>1</v>
      </c>
      <c r="AL48" s="29">
        <f t="shared" si="17"/>
        <v>1.6730769230769231</v>
      </c>
      <c r="AN48" s="4">
        <f t="shared" si="18"/>
        <v>26192</v>
      </c>
      <c r="AO48" s="5">
        <f t="shared" si="19"/>
        <v>136221.09560000009</v>
      </c>
      <c r="AP48" s="5">
        <f t="shared" si="20"/>
        <v>162413.09560000009</v>
      </c>
      <c r="AQ48" s="28">
        <f t="shared" si="21"/>
        <v>1.5699971405791695E-2</v>
      </c>
      <c r="AR48" s="29">
        <f t="shared" si="22"/>
        <v>8.1653455474405084E-2</v>
      </c>
      <c r="AT48" s="30">
        <f t="shared" si="23"/>
        <v>2.9103118045231476E-2</v>
      </c>
      <c r="AV48" s="4">
        <f t="shared" si="24"/>
        <v>79</v>
      </c>
      <c r="AW48" s="29">
        <f t="shared" si="25"/>
        <v>0.87777777777777777</v>
      </c>
      <c r="AX48" s="13"/>
      <c r="AY48" s="4">
        <f t="shared" si="26"/>
        <v>78295</v>
      </c>
      <c r="AZ48" s="29">
        <f t="shared" si="27"/>
        <v>0.48207319558041817</v>
      </c>
    </row>
    <row r="49" spans="1:52" x14ac:dyDescent="0.3">
      <c r="A49" t="s">
        <v>94</v>
      </c>
      <c r="B49" s="4">
        <v>2873</v>
      </c>
      <c r="C49" s="5">
        <v>1353451.5989000001</v>
      </c>
      <c r="D49" s="6">
        <v>7490909</v>
      </c>
      <c r="E49" s="4">
        <v>383</v>
      </c>
      <c r="F49" s="6">
        <v>175717.51740000001</v>
      </c>
      <c r="G49" s="4">
        <v>77</v>
      </c>
      <c r="H49" s="6">
        <v>45689.50769999998</v>
      </c>
      <c r="I49" s="4">
        <v>5</v>
      </c>
      <c r="J49" s="6">
        <v>1134</v>
      </c>
      <c r="K49" s="4">
        <v>121</v>
      </c>
      <c r="L49" s="6">
        <v>68439.465699999972</v>
      </c>
      <c r="M49" s="4">
        <v>169</v>
      </c>
      <c r="N49" s="6">
        <v>52008</v>
      </c>
      <c r="O49" s="4">
        <v>10</v>
      </c>
      <c r="P49" s="6">
        <v>7292.93</v>
      </c>
      <c r="Q49" s="4">
        <v>1</v>
      </c>
      <c r="R49" s="6">
        <v>1153.6140000000009</v>
      </c>
      <c r="S49" s="4">
        <v>42</v>
      </c>
      <c r="T49" s="6">
        <v>30647.7395</v>
      </c>
      <c r="U49" s="4">
        <v>10</v>
      </c>
      <c r="V49" s="6">
        <v>8621.1201999999994</v>
      </c>
      <c r="W49" s="4">
        <v>1</v>
      </c>
      <c r="X49" s="6">
        <v>99</v>
      </c>
      <c r="Y49" s="4">
        <v>14</v>
      </c>
      <c r="Z49" s="6">
        <v>11072.6193</v>
      </c>
      <c r="AA49" s="4">
        <v>15</v>
      </c>
      <c r="AB49" s="6">
        <v>8031</v>
      </c>
      <c r="AC49" s="4">
        <v>2</v>
      </c>
      <c r="AD49" s="6">
        <v>2824</v>
      </c>
      <c r="AE49" s="4">
        <v>0</v>
      </c>
      <c r="AF49" s="6">
        <v>0</v>
      </c>
      <c r="AH49" s="4">
        <f t="shared" si="14"/>
        <v>383</v>
      </c>
      <c r="AI49" s="5">
        <f t="shared" si="15"/>
        <v>42</v>
      </c>
      <c r="AJ49" s="5">
        <f t="shared" si="16"/>
        <v>425</v>
      </c>
      <c r="AK49" s="28">
        <v>1</v>
      </c>
      <c r="AL49" s="29">
        <f t="shared" si="17"/>
        <v>0.80769230769230771</v>
      </c>
      <c r="AN49" s="4">
        <f t="shared" si="18"/>
        <v>175717.51740000001</v>
      </c>
      <c r="AO49" s="5">
        <f t="shared" si="19"/>
        <v>30647.7395</v>
      </c>
      <c r="AP49" s="5">
        <f t="shared" si="20"/>
        <v>206365.25690000001</v>
      </c>
      <c r="AQ49" s="28">
        <f t="shared" si="21"/>
        <v>0.10532834448215884</v>
      </c>
      <c r="AR49" s="29">
        <f t="shared" si="22"/>
        <v>1.8370824442660073E-2</v>
      </c>
      <c r="AT49" s="30">
        <f t="shared" si="23"/>
        <v>0.1524733186378594</v>
      </c>
      <c r="AV49" s="4">
        <f t="shared" si="24"/>
        <v>202</v>
      </c>
      <c r="AW49" s="29">
        <f t="shared" si="25"/>
        <v>0.47529411764705881</v>
      </c>
      <c r="AX49" s="13"/>
      <c r="AY49" s="4">
        <f t="shared" si="26"/>
        <v>71388.929999999993</v>
      </c>
      <c r="AZ49" s="29">
        <f t="shared" si="27"/>
        <v>0.34593482969177064</v>
      </c>
    </row>
    <row r="50" spans="1:52" x14ac:dyDescent="0.3">
      <c r="A50" t="s">
        <v>72</v>
      </c>
      <c r="B50" s="4">
        <v>29729</v>
      </c>
      <c r="C50" s="5">
        <v>13718099.03370004</v>
      </c>
      <c r="D50" s="6">
        <v>6353309</v>
      </c>
      <c r="E50" s="4">
        <v>0</v>
      </c>
      <c r="F50" s="6">
        <v>0</v>
      </c>
      <c r="G50" s="4">
        <v>0</v>
      </c>
      <c r="H50" s="6">
        <v>0</v>
      </c>
      <c r="I50" s="4">
        <v>0</v>
      </c>
      <c r="J50" s="6">
        <v>0</v>
      </c>
      <c r="K50" s="4">
        <v>0</v>
      </c>
      <c r="L50" s="6">
        <v>0</v>
      </c>
      <c r="M50" s="4">
        <v>0</v>
      </c>
      <c r="N50" s="6">
        <v>0</v>
      </c>
      <c r="O50" s="4">
        <v>0</v>
      </c>
      <c r="P50" s="6">
        <v>0</v>
      </c>
      <c r="Q50" s="4">
        <v>0</v>
      </c>
      <c r="R50" s="6">
        <v>0</v>
      </c>
      <c r="S50" s="4">
        <v>5</v>
      </c>
      <c r="T50" s="6">
        <v>67810</v>
      </c>
      <c r="U50" s="4">
        <v>0</v>
      </c>
      <c r="V50" s="6">
        <v>0</v>
      </c>
      <c r="W50" s="4">
        <v>3</v>
      </c>
      <c r="X50" s="6">
        <v>39078</v>
      </c>
      <c r="Y50" s="4">
        <v>0</v>
      </c>
      <c r="Z50" s="6">
        <v>0</v>
      </c>
      <c r="AA50" s="4">
        <v>1</v>
      </c>
      <c r="AB50" s="6">
        <v>1575</v>
      </c>
      <c r="AC50" s="4">
        <v>1</v>
      </c>
      <c r="AD50" s="6">
        <v>27157</v>
      </c>
      <c r="AE50" s="4">
        <v>0</v>
      </c>
      <c r="AF50" s="6">
        <v>0</v>
      </c>
      <c r="AH50" s="4">
        <f t="shared" si="14"/>
        <v>0</v>
      </c>
      <c r="AI50" s="5">
        <f t="shared" si="15"/>
        <v>5</v>
      </c>
      <c r="AJ50" s="5">
        <f t="shared" si="16"/>
        <v>5</v>
      </c>
      <c r="AK50" s="28">
        <v>1</v>
      </c>
      <c r="AL50" s="29">
        <f t="shared" si="17"/>
        <v>9.6153846153846159E-2</v>
      </c>
      <c r="AN50" s="4">
        <f t="shared" si="18"/>
        <v>0</v>
      </c>
      <c r="AO50" s="5">
        <f t="shared" si="19"/>
        <v>67810</v>
      </c>
      <c r="AP50" s="5">
        <f t="shared" si="20"/>
        <v>67810</v>
      </c>
      <c r="AQ50" s="28">
        <f t="shared" si="21"/>
        <v>0</v>
      </c>
      <c r="AR50" s="29">
        <f t="shared" si="22"/>
        <v>4.0646573802181382E-2</v>
      </c>
      <c r="AT50" s="30">
        <f t="shared" si="23"/>
        <v>4.9431047139561523E-3</v>
      </c>
      <c r="AV50" s="4">
        <f t="shared" si="24"/>
        <v>5</v>
      </c>
      <c r="AW50" s="29">
        <f t="shared" si="25"/>
        <v>1</v>
      </c>
      <c r="AX50" s="13"/>
      <c r="AY50" s="4">
        <f t="shared" si="26"/>
        <v>67810</v>
      </c>
      <c r="AZ50" s="29">
        <f t="shared" si="27"/>
        <v>1</v>
      </c>
    </row>
    <row r="51" spans="1:52" x14ac:dyDescent="0.3">
      <c r="A51" t="s">
        <v>108</v>
      </c>
      <c r="B51" s="4">
        <v>10607</v>
      </c>
      <c r="C51" s="5">
        <v>5638537.5937999999</v>
      </c>
      <c r="D51" s="6">
        <v>3432720</v>
      </c>
      <c r="E51" s="4">
        <v>48</v>
      </c>
      <c r="F51" s="6">
        <v>68985</v>
      </c>
      <c r="G51" s="4">
        <v>0</v>
      </c>
      <c r="H51" s="6">
        <v>0</v>
      </c>
      <c r="I51" s="4">
        <v>30</v>
      </c>
      <c r="J51" s="6">
        <v>7572</v>
      </c>
      <c r="K51" s="4">
        <v>6</v>
      </c>
      <c r="L51" s="6">
        <v>2068</v>
      </c>
      <c r="M51" s="4">
        <v>9</v>
      </c>
      <c r="N51" s="6">
        <v>4200</v>
      </c>
      <c r="O51" s="4">
        <v>3</v>
      </c>
      <c r="P51" s="6">
        <v>55145</v>
      </c>
      <c r="Q51" s="4">
        <v>0</v>
      </c>
      <c r="R51" s="6">
        <v>0</v>
      </c>
      <c r="S51" s="4">
        <v>0</v>
      </c>
      <c r="T51" s="6">
        <v>0</v>
      </c>
      <c r="U51" s="4">
        <v>0</v>
      </c>
      <c r="V51" s="6">
        <v>0</v>
      </c>
      <c r="W51" s="4">
        <v>0</v>
      </c>
      <c r="X51" s="6">
        <v>0</v>
      </c>
      <c r="Y51" s="4">
        <v>0</v>
      </c>
      <c r="Z51" s="6">
        <v>0</v>
      </c>
      <c r="AA51" s="4">
        <v>0</v>
      </c>
      <c r="AB51" s="6">
        <v>0</v>
      </c>
      <c r="AC51" s="4">
        <v>0</v>
      </c>
      <c r="AD51" s="6">
        <v>0</v>
      </c>
      <c r="AE51" s="4">
        <v>0</v>
      </c>
      <c r="AF51" s="6">
        <v>0</v>
      </c>
      <c r="AH51" s="4">
        <f t="shared" si="14"/>
        <v>48</v>
      </c>
      <c r="AI51" s="5">
        <f t="shared" si="15"/>
        <v>0</v>
      </c>
      <c r="AJ51" s="5">
        <f t="shared" si="16"/>
        <v>48</v>
      </c>
      <c r="AK51" s="28">
        <v>1</v>
      </c>
      <c r="AL51" s="29">
        <f t="shared" si="17"/>
        <v>0</v>
      </c>
      <c r="AN51" s="4">
        <f t="shared" si="18"/>
        <v>68985</v>
      </c>
      <c r="AO51" s="5">
        <f t="shared" si="19"/>
        <v>0</v>
      </c>
      <c r="AP51" s="5">
        <f t="shared" si="20"/>
        <v>68985</v>
      </c>
      <c r="AQ51" s="28">
        <f t="shared" si="21"/>
        <v>4.1350890631816586E-2</v>
      </c>
      <c r="AR51" s="29">
        <f t="shared" si="22"/>
        <v>0</v>
      </c>
      <c r="AT51" s="30">
        <f t="shared" si="23"/>
        <v>1.2234555299561051E-2</v>
      </c>
      <c r="AV51" s="4">
        <f t="shared" si="24"/>
        <v>42</v>
      </c>
      <c r="AW51" s="29">
        <f t="shared" si="25"/>
        <v>0.875</v>
      </c>
      <c r="AX51" s="13"/>
      <c r="AY51" s="4">
        <f t="shared" si="26"/>
        <v>66917</v>
      </c>
      <c r="AZ51" s="29">
        <f t="shared" si="27"/>
        <v>0.97002246865260566</v>
      </c>
    </row>
    <row r="52" spans="1:52" x14ac:dyDescent="0.3">
      <c r="A52" t="s">
        <v>95</v>
      </c>
      <c r="B52" s="4">
        <v>19048</v>
      </c>
      <c r="C52" s="5">
        <v>5981948.1162999999</v>
      </c>
      <c r="D52" s="6">
        <v>5381659</v>
      </c>
      <c r="E52" s="4">
        <v>0</v>
      </c>
      <c r="F52" s="6">
        <v>0</v>
      </c>
      <c r="G52" s="4">
        <v>0</v>
      </c>
      <c r="H52" s="6">
        <v>0</v>
      </c>
      <c r="I52" s="4">
        <v>0</v>
      </c>
      <c r="J52" s="6">
        <v>0</v>
      </c>
      <c r="K52" s="4">
        <v>0</v>
      </c>
      <c r="L52" s="6">
        <v>0</v>
      </c>
      <c r="M52" s="4">
        <v>0</v>
      </c>
      <c r="N52" s="6">
        <v>0</v>
      </c>
      <c r="O52" s="4">
        <v>0</v>
      </c>
      <c r="P52" s="6">
        <v>0</v>
      </c>
      <c r="Q52" s="4">
        <v>0</v>
      </c>
      <c r="R52" s="6">
        <v>0</v>
      </c>
      <c r="S52" s="4">
        <v>30</v>
      </c>
      <c r="T52" s="6">
        <v>94733.995999999999</v>
      </c>
      <c r="U52" s="4">
        <v>2</v>
      </c>
      <c r="V52" s="6">
        <v>19117.995999999999</v>
      </c>
      <c r="W52" s="4">
        <v>17</v>
      </c>
      <c r="X52" s="6">
        <v>9115</v>
      </c>
      <c r="Y52" s="4">
        <v>1</v>
      </c>
      <c r="Z52" s="6">
        <v>9000</v>
      </c>
      <c r="AA52" s="4">
        <v>5</v>
      </c>
      <c r="AB52" s="6">
        <v>17347</v>
      </c>
      <c r="AC52" s="4">
        <v>5</v>
      </c>
      <c r="AD52" s="6">
        <v>40154</v>
      </c>
      <c r="AE52" s="4">
        <v>0</v>
      </c>
      <c r="AF52" s="6">
        <v>0</v>
      </c>
      <c r="AH52" s="4">
        <f t="shared" si="14"/>
        <v>0</v>
      </c>
      <c r="AI52" s="5">
        <f t="shared" si="15"/>
        <v>30</v>
      </c>
      <c r="AJ52" s="5">
        <f t="shared" si="16"/>
        <v>30</v>
      </c>
      <c r="AK52" s="28">
        <v>1</v>
      </c>
      <c r="AL52" s="29">
        <f t="shared" si="17"/>
        <v>0.57692307692307687</v>
      </c>
      <c r="AN52" s="4">
        <f t="shared" si="18"/>
        <v>0</v>
      </c>
      <c r="AO52" s="5">
        <f t="shared" si="19"/>
        <v>94733.995999999999</v>
      </c>
      <c r="AP52" s="5">
        <f t="shared" si="20"/>
        <v>94733.995999999999</v>
      </c>
      <c r="AQ52" s="28">
        <f t="shared" si="21"/>
        <v>0</v>
      </c>
      <c r="AR52" s="29">
        <f t="shared" si="22"/>
        <v>5.6785317209697032E-2</v>
      </c>
      <c r="AT52" s="30">
        <f t="shared" si="23"/>
        <v>1.5836646215948057E-2</v>
      </c>
      <c r="AV52" s="4">
        <f t="shared" si="24"/>
        <v>27</v>
      </c>
      <c r="AW52" s="29">
        <f t="shared" si="25"/>
        <v>0.9</v>
      </c>
      <c r="AX52" s="13"/>
      <c r="AY52" s="4">
        <f t="shared" si="26"/>
        <v>66616</v>
      </c>
      <c r="AZ52" s="29">
        <f t="shared" si="27"/>
        <v>0.70319001427956229</v>
      </c>
    </row>
    <row r="53" spans="1:52" x14ac:dyDescent="0.3">
      <c r="A53" t="s">
        <v>103</v>
      </c>
      <c r="B53" s="4">
        <v>18218</v>
      </c>
      <c r="C53" s="5">
        <v>4963246.6282000002</v>
      </c>
      <c r="D53" s="6">
        <v>3144145</v>
      </c>
      <c r="E53" s="4">
        <v>2</v>
      </c>
      <c r="F53" s="6">
        <v>5257</v>
      </c>
      <c r="G53" s="4">
        <v>0</v>
      </c>
      <c r="H53" s="6">
        <v>0</v>
      </c>
      <c r="I53" s="4">
        <v>0</v>
      </c>
      <c r="J53" s="6">
        <v>0</v>
      </c>
      <c r="K53" s="4">
        <v>0</v>
      </c>
      <c r="L53" s="6">
        <v>0</v>
      </c>
      <c r="M53" s="4">
        <v>2</v>
      </c>
      <c r="N53" s="6">
        <v>5257</v>
      </c>
      <c r="O53" s="4">
        <v>0</v>
      </c>
      <c r="P53" s="6">
        <v>0</v>
      </c>
      <c r="Q53" s="4">
        <v>0</v>
      </c>
      <c r="R53" s="6">
        <v>0</v>
      </c>
      <c r="S53" s="4">
        <v>37</v>
      </c>
      <c r="T53" s="6">
        <v>59585</v>
      </c>
      <c r="U53" s="4">
        <v>0</v>
      </c>
      <c r="V53" s="6">
        <v>0</v>
      </c>
      <c r="W53" s="4">
        <v>25</v>
      </c>
      <c r="X53" s="6">
        <v>25902</v>
      </c>
      <c r="Y53" s="4">
        <v>1</v>
      </c>
      <c r="Z53" s="6">
        <v>500</v>
      </c>
      <c r="AA53" s="4">
        <v>7</v>
      </c>
      <c r="AB53" s="6">
        <v>26495</v>
      </c>
      <c r="AC53" s="4">
        <v>4</v>
      </c>
      <c r="AD53" s="6">
        <v>6688</v>
      </c>
      <c r="AE53" s="4">
        <v>0</v>
      </c>
      <c r="AF53" s="6">
        <v>0</v>
      </c>
      <c r="AH53" s="4">
        <f t="shared" si="14"/>
        <v>2</v>
      </c>
      <c r="AI53" s="5">
        <f t="shared" si="15"/>
        <v>37</v>
      </c>
      <c r="AJ53" s="5">
        <f t="shared" si="16"/>
        <v>39</v>
      </c>
      <c r="AK53" s="28">
        <v>1</v>
      </c>
      <c r="AL53" s="29">
        <f t="shared" si="17"/>
        <v>0.71153846153846156</v>
      </c>
      <c r="AN53" s="4">
        <f t="shared" si="18"/>
        <v>5257</v>
      </c>
      <c r="AO53" s="5">
        <f t="shared" si="19"/>
        <v>59585</v>
      </c>
      <c r="AP53" s="5">
        <f t="shared" si="20"/>
        <v>64842</v>
      </c>
      <c r="AQ53" s="28">
        <f t="shared" si="21"/>
        <v>3.1511434667168196E-3</v>
      </c>
      <c r="AR53" s="29">
        <f t="shared" si="22"/>
        <v>3.5716355994734959E-2</v>
      </c>
      <c r="AT53" s="30">
        <f t="shared" si="23"/>
        <v>1.3064432388183776E-2</v>
      </c>
      <c r="AV53" s="4">
        <f t="shared" si="24"/>
        <v>38</v>
      </c>
      <c r="AW53" s="29">
        <f t="shared" si="25"/>
        <v>0.97435897435897434</v>
      </c>
      <c r="AX53" s="13"/>
      <c r="AY53" s="4">
        <f t="shared" si="26"/>
        <v>64342</v>
      </c>
      <c r="AZ53" s="29">
        <f t="shared" si="27"/>
        <v>0.99228894852102034</v>
      </c>
    </row>
    <row r="54" spans="1:52" x14ac:dyDescent="0.3">
      <c r="A54" t="s">
        <v>119</v>
      </c>
      <c r="B54" s="4">
        <v>19497</v>
      </c>
      <c r="C54" s="5">
        <v>7707152.8110000007</v>
      </c>
      <c r="D54" s="6">
        <v>6232692</v>
      </c>
      <c r="E54" s="4">
        <v>0</v>
      </c>
      <c r="F54" s="6">
        <v>0</v>
      </c>
      <c r="G54" s="4">
        <v>0</v>
      </c>
      <c r="H54" s="6">
        <v>0</v>
      </c>
      <c r="I54" s="4">
        <v>0</v>
      </c>
      <c r="J54" s="6">
        <v>0</v>
      </c>
      <c r="K54" s="4">
        <v>0</v>
      </c>
      <c r="L54" s="6">
        <v>0</v>
      </c>
      <c r="M54" s="4">
        <v>0</v>
      </c>
      <c r="N54" s="6">
        <v>0</v>
      </c>
      <c r="O54" s="4">
        <v>0</v>
      </c>
      <c r="P54" s="6">
        <v>0</v>
      </c>
      <c r="Q54" s="4">
        <v>0</v>
      </c>
      <c r="R54" s="6">
        <v>0</v>
      </c>
      <c r="S54" s="4">
        <v>8</v>
      </c>
      <c r="T54" s="6">
        <v>73857.041200000036</v>
      </c>
      <c r="U54" s="4">
        <v>2</v>
      </c>
      <c r="V54" s="6">
        <v>14419.041200000031</v>
      </c>
      <c r="W54" s="4">
        <v>2</v>
      </c>
      <c r="X54" s="6">
        <v>973</v>
      </c>
      <c r="Y54" s="4">
        <v>0</v>
      </c>
      <c r="Z54" s="6">
        <v>0</v>
      </c>
      <c r="AA54" s="4">
        <v>4</v>
      </c>
      <c r="AB54" s="6">
        <v>58465</v>
      </c>
      <c r="AC54" s="4">
        <v>0</v>
      </c>
      <c r="AD54" s="6">
        <v>0</v>
      </c>
      <c r="AE54" s="4">
        <v>0</v>
      </c>
      <c r="AF54" s="6">
        <v>0</v>
      </c>
      <c r="AH54" s="4">
        <f t="shared" si="14"/>
        <v>0</v>
      </c>
      <c r="AI54" s="5">
        <f t="shared" si="15"/>
        <v>8</v>
      </c>
      <c r="AJ54" s="5">
        <f t="shared" si="16"/>
        <v>8</v>
      </c>
      <c r="AK54" s="28">
        <v>1</v>
      </c>
      <c r="AL54" s="29">
        <f t="shared" si="17"/>
        <v>0.15384615384615385</v>
      </c>
      <c r="AN54" s="4">
        <f t="shared" si="18"/>
        <v>0</v>
      </c>
      <c r="AO54" s="5">
        <f t="shared" si="19"/>
        <v>73857.041200000036</v>
      </c>
      <c r="AP54" s="5">
        <f t="shared" si="20"/>
        <v>73857.041200000036</v>
      </c>
      <c r="AQ54" s="28">
        <f t="shared" si="21"/>
        <v>0</v>
      </c>
      <c r="AR54" s="29">
        <f t="shared" si="22"/>
        <v>4.4271282641889877E-2</v>
      </c>
      <c r="AT54" s="30">
        <f t="shared" si="23"/>
        <v>9.5829216068725014E-3</v>
      </c>
      <c r="AV54" s="4">
        <f t="shared" si="24"/>
        <v>6</v>
      </c>
      <c r="AW54" s="29">
        <f t="shared" si="25"/>
        <v>0.75</v>
      </c>
      <c r="AX54" s="13"/>
      <c r="AY54" s="4">
        <f t="shared" si="26"/>
        <v>59438</v>
      </c>
      <c r="AZ54" s="29">
        <f t="shared" si="27"/>
        <v>0.80477093360734264</v>
      </c>
    </row>
    <row r="55" spans="1:52" x14ac:dyDescent="0.3">
      <c r="A55" t="s">
        <v>34</v>
      </c>
      <c r="B55" s="4">
        <v>27930</v>
      </c>
      <c r="C55" s="5">
        <v>7877465.0302000018</v>
      </c>
      <c r="D55" s="6">
        <v>3911547</v>
      </c>
      <c r="E55" s="4">
        <v>0</v>
      </c>
      <c r="F55" s="6">
        <v>0</v>
      </c>
      <c r="G55" s="4">
        <v>0</v>
      </c>
      <c r="H55" s="6">
        <v>0</v>
      </c>
      <c r="I55" s="4">
        <v>0</v>
      </c>
      <c r="J55" s="6">
        <v>0</v>
      </c>
      <c r="K55" s="4">
        <v>0</v>
      </c>
      <c r="L55" s="6">
        <v>0</v>
      </c>
      <c r="M55" s="4">
        <v>0</v>
      </c>
      <c r="N55" s="6">
        <v>0</v>
      </c>
      <c r="O55" s="4">
        <v>0</v>
      </c>
      <c r="P55" s="6">
        <v>0</v>
      </c>
      <c r="Q55" s="4">
        <v>0</v>
      </c>
      <c r="R55" s="6">
        <v>0</v>
      </c>
      <c r="S55" s="4">
        <v>189</v>
      </c>
      <c r="T55" s="6">
        <v>63496.240000000013</v>
      </c>
      <c r="U55" s="4">
        <v>2</v>
      </c>
      <c r="V55" s="6">
        <v>6675.2400000000052</v>
      </c>
      <c r="W55" s="4">
        <v>49</v>
      </c>
      <c r="X55" s="6">
        <v>7835</v>
      </c>
      <c r="Y55" s="4">
        <v>0</v>
      </c>
      <c r="Z55" s="6">
        <v>0</v>
      </c>
      <c r="AA55" s="4">
        <v>5</v>
      </c>
      <c r="AB55" s="6">
        <v>10490</v>
      </c>
      <c r="AC55" s="4">
        <v>133</v>
      </c>
      <c r="AD55" s="6">
        <v>38496</v>
      </c>
      <c r="AE55" s="4">
        <v>0</v>
      </c>
      <c r="AF55" s="6">
        <v>0</v>
      </c>
      <c r="AH55" s="4">
        <f t="shared" si="14"/>
        <v>0</v>
      </c>
      <c r="AI55" s="5">
        <f t="shared" si="15"/>
        <v>189</v>
      </c>
      <c r="AJ55" s="5">
        <f t="shared" si="16"/>
        <v>189</v>
      </c>
      <c r="AK55" s="28">
        <v>1</v>
      </c>
      <c r="AL55" s="29">
        <f t="shared" si="17"/>
        <v>3.6346153846153846</v>
      </c>
      <c r="AN55" s="4">
        <f t="shared" si="18"/>
        <v>0</v>
      </c>
      <c r="AO55" s="5">
        <f t="shared" si="19"/>
        <v>63496.240000000013</v>
      </c>
      <c r="AP55" s="5">
        <f t="shared" si="20"/>
        <v>63496.240000000013</v>
      </c>
      <c r="AQ55" s="28">
        <f t="shared" si="21"/>
        <v>0</v>
      </c>
      <c r="AR55" s="29">
        <f t="shared" si="22"/>
        <v>3.8060825915366789E-2</v>
      </c>
      <c r="AT55" s="30">
        <f t="shared" si="23"/>
        <v>8.0604915104761695E-3</v>
      </c>
      <c r="AV55" s="4">
        <f t="shared" si="24"/>
        <v>187</v>
      </c>
      <c r="AW55" s="29">
        <f t="shared" si="25"/>
        <v>0.98941798941798942</v>
      </c>
      <c r="AX55" s="13"/>
      <c r="AY55" s="4">
        <f t="shared" si="26"/>
        <v>56821</v>
      </c>
      <c r="AZ55" s="29">
        <f t="shared" si="27"/>
        <v>0.89487188532738304</v>
      </c>
    </row>
    <row r="56" spans="1:52" x14ac:dyDescent="0.3">
      <c r="A56" t="s">
        <v>105</v>
      </c>
      <c r="B56" s="4">
        <v>41227</v>
      </c>
      <c r="C56" s="5">
        <v>9422984.7492999993</v>
      </c>
      <c r="D56" s="6">
        <v>6589741</v>
      </c>
      <c r="E56" s="4">
        <v>54</v>
      </c>
      <c r="F56" s="6">
        <v>15832</v>
      </c>
      <c r="G56" s="4">
        <v>1</v>
      </c>
      <c r="H56" s="6">
        <v>3744</v>
      </c>
      <c r="I56" s="4">
        <v>43</v>
      </c>
      <c r="J56" s="6">
        <v>8872</v>
      </c>
      <c r="K56" s="4">
        <v>2</v>
      </c>
      <c r="L56" s="6">
        <v>1172</v>
      </c>
      <c r="M56" s="4">
        <v>8</v>
      </c>
      <c r="N56" s="6">
        <v>2044</v>
      </c>
      <c r="O56" s="4">
        <v>0</v>
      </c>
      <c r="P56" s="6">
        <v>0</v>
      </c>
      <c r="Q56" s="4">
        <v>0</v>
      </c>
      <c r="R56" s="6">
        <v>0</v>
      </c>
      <c r="S56" s="4">
        <v>26</v>
      </c>
      <c r="T56" s="6">
        <v>43249</v>
      </c>
      <c r="U56" s="4">
        <v>0</v>
      </c>
      <c r="V56" s="6">
        <v>0</v>
      </c>
      <c r="W56" s="4">
        <v>17</v>
      </c>
      <c r="X56" s="6">
        <v>2902</v>
      </c>
      <c r="Y56" s="4">
        <v>0</v>
      </c>
      <c r="Z56" s="6">
        <v>0</v>
      </c>
      <c r="AA56" s="4">
        <v>0</v>
      </c>
      <c r="AB56" s="6">
        <v>0</v>
      </c>
      <c r="AC56" s="4">
        <v>9</v>
      </c>
      <c r="AD56" s="6">
        <v>40347</v>
      </c>
      <c r="AE56" s="4">
        <v>0</v>
      </c>
      <c r="AF56" s="6">
        <v>0</v>
      </c>
      <c r="AH56" s="4">
        <f t="shared" si="14"/>
        <v>54</v>
      </c>
      <c r="AI56" s="5">
        <f t="shared" si="15"/>
        <v>26</v>
      </c>
      <c r="AJ56" s="5">
        <f t="shared" si="16"/>
        <v>80</v>
      </c>
      <c r="AK56" s="28">
        <v>1</v>
      </c>
      <c r="AL56" s="29">
        <f t="shared" si="17"/>
        <v>0.5</v>
      </c>
      <c r="AN56" s="4">
        <f t="shared" si="18"/>
        <v>15832</v>
      </c>
      <c r="AO56" s="5">
        <f t="shared" si="19"/>
        <v>43249</v>
      </c>
      <c r="AP56" s="5">
        <f t="shared" si="20"/>
        <v>59081</v>
      </c>
      <c r="AQ56" s="28">
        <f t="shared" si="21"/>
        <v>9.4899949334336479E-3</v>
      </c>
      <c r="AR56" s="29">
        <f t="shared" si="22"/>
        <v>2.592425409778119E-2</v>
      </c>
      <c r="AT56" s="30">
        <f t="shared" si="23"/>
        <v>6.269881738308971E-3</v>
      </c>
      <c r="AV56" s="4">
        <f t="shared" si="24"/>
        <v>77</v>
      </c>
      <c r="AW56" s="29">
        <f t="shared" si="25"/>
        <v>0.96250000000000002</v>
      </c>
      <c r="AX56" s="13"/>
      <c r="AY56" s="4">
        <f t="shared" si="26"/>
        <v>54165</v>
      </c>
      <c r="AZ56" s="29">
        <f t="shared" si="27"/>
        <v>0.91679220053824406</v>
      </c>
    </row>
    <row r="57" spans="1:52" x14ac:dyDescent="0.3">
      <c r="A57" t="s">
        <v>92</v>
      </c>
      <c r="B57" s="4">
        <v>19470</v>
      </c>
      <c r="C57" s="5">
        <v>4561780.7525999993</v>
      </c>
      <c r="D57" s="6">
        <v>3297035</v>
      </c>
      <c r="E57" s="4">
        <v>0</v>
      </c>
      <c r="F57" s="6">
        <v>0</v>
      </c>
      <c r="G57" s="4">
        <v>0</v>
      </c>
      <c r="H57" s="6">
        <v>0</v>
      </c>
      <c r="I57" s="4">
        <v>0</v>
      </c>
      <c r="J57" s="6">
        <v>0</v>
      </c>
      <c r="K57" s="4">
        <v>0</v>
      </c>
      <c r="L57" s="6">
        <v>0</v>
      </c>
      <c r="M57" s="4">
        <v>0</v>
      </c>
      <c r="N57" s="6">
        <v>0</v>
      </c>
      <c r="O57" s="4">
        <v>0</v>
      </c>
      <c r="P57" s="6">
        <v>0</v>
      </c>
      <c r="Q57" s="4">
        <v>0</v>
      </c>
      <c r="R57" s="6">
        <v>0</v>
      </c>
      <c r="S57" s="4">
        <v>47</v>
      </c>
      <c r="T57" s="6">
        <v>51933</v>
      </c>
      <c r="U57" s="4">
        <v>1</v>
      </c>
      <c r="V57" s="6">
        <v>270</v>
      </c>
      <c r="W57" s="4">
        <v>38</v>
      </c>
      <c r="X57" s="6">
        <v>10492</v>
      </c>
      <c r="Y57" s="4">
        <v>0</v>
      </c>
      <c r="Z57" s="6">
        <v>0</v>
      </c>
      <c r="AA57" s="4">
        <v>3</v>
      </c>
      <c r="AB57" s="6">
        <v>16503</v>
      </c>
      <c r="AC57" s="4">
        <v>5</v>
      </c>
      <c r="AD57" s="6">
        <v>24668</v>
      </c>
      <c r="AE57" s="4">
        <v>0</v>
      </c>
      <c r="AF57" s="6">
        <v>0</v>
      </c>
      <c r="AH57" s="4">
        <f t="shared" si="14"/>
        <v>0</v>
      </c>
      <c r="AI57" s="5">
        <f t="shared" si="15"/>
        <v>47</v>
      </c>
      <c r="AJ57" s="5">
        <f t="shared" si="16"/>
        <v>47</v>
      </c>
      <c r="AK57" s="28">
        <v>1</v>
      </c>
      <c r="AL57" s="29">
        <f t="shared" si="17"/>
        <v>0.90384615384615385</v>
      </c>
      <c r="AN57" s="4">
        <f t="shared" si="18"/>
        <v>0</v>
      </c>
      <c r="AO57" s="5">
        <f t="shared" si="19"/>
        <v>51933</v>
      </c>
      <c r="AP57" s="5">
        <f t="shared" si="20"/>
        <v>51933</v>
      </c>
      <c r="AQ57" s="28">
        <f t="shared" si="21"/>
        <v>0</v>
      </c>
      <c r="AR57" s="29">
        <f t="shared" si="22"/>
        <v>3.1129605032719151E-2</v>
      </c>
      <c r="AT57" s="30">
        <f t="shared" si="23"/>
        <v>1.1384370011732949E-2</v>
      </c>
      <c r="AV57" s="4">
        <f t="shared" si="24"/>
        <v>46</v>
      </c>
      <c r="AW57" s="29">
        <f t="shared" si="25"/>
        <v>0.97872340425531912</v>
      </c>
      <c r="AX57" s="13"/>
      <c r="AY57" s="4">
        <f t="shared" si="26"/>
        <v>51663</v>
      </c>
      <c r="AZ57" s="29">
        <f t="shared" si="27"/>
        <v>0.99480099358789209</v>
      </c>
    </row>
    <row r="58" spans="1:52" x14ac:dyDescent="0.3">
      <c r="A58" t="s">
        <v>39</v>
      </c>
      <c r="B58" s="4">
        <v>16622</v>
      </c>
      <c r="C58" s="5">
        <v>9592670.6649000011</v>
      </c>
      <c r="D58" s="6">
        <v>8843234</v>
      </c>
      <c r="E58" s="4">
        <v>0</v>
      </c>
      <c r="F58" s="6">
        <v>0</v>
      </c>
      <c r="G58" s="4">
        <v>0</v>
      </c>
      <c r="H58" s="6">
        <v>0</v>
      </c>
      <c r="I58" s="4">
        <v>0</v>
      </c>
      <c r="J58" s="6">
        <v>0</v>
      </c>
      <c r="K58" s="4">
        <v>0</v>
      </c>
      <c r="L58" s="6">
        <v>0</v>
      </c>
      <c r="M58" s="4">
        <v>0</v>
      </c>
      <c r="N58" s="6">
        <v>0</v>
      </c>
      <c r="O58" s="4">
        <v>0</v>
      </c>
      <c r="P58" s="6">
        <v>0</v>
      </c>
      <c r="Q58" s="4">
        <v>0</v>
      </c>
      <c r="R58" s="6">
        <v>0</v>
      </c>
      <c r="S58" s="4">
        <v>22</v>
      </c>
      <c r="T58" s="6">
        <v>65190.081199999957</v>
      </c>
      <c r="U58" s="4">
        <v>1</v>
      </c>
      <c r="V58" s="6">
        <v>13959.081199999961</v>
      </c>
      <c r="W58" s="4">
        <v>14</v>
      </c>
      <c r="X58" s="6">
        <v>48961</v>
      </c>
      <c r="Y58" s="4">
        <v>0</v>
      </c>
      <c r="Z58" s="6">
        <v>0</v>
      </c>
      <c r="AA58" s="4">
        <v>6</v>
      </c>
      <c r="AB58" s="6">
        <v>1826</v>
      </c>
      <c r="AC58" s="4">
        <v>1</v>
      </c>
      <c r="AD58" s="6">
        <v>444</v>
      </c>
      <c r="AE58" s="4">
        <v>0</v>
      </c>
      <c r="AF58" s="6">
        <v>0</v>
      </c>
      <c r="AH58" s="4">
        <f t="shared" si="14"/>
        <v>0</v>
      </c>
      <c r="AI58" s="5">
        <f t="shared" si="15"/>
        <v>22</v>
      </c>
      <c r="AJ58" s="5">
        <f t="shared" si="16"/>
        <v>22</v>
      </c>
      <c r="AK58" s="28">
        <v>1</v>
      </c>
      <c r="AL58" s="29">
        <f t="shared" si="17"/>
        <v>0.42307692307692307</v>
      </c>
      <c r="AN58" s="4">
        <f t="shared" si="18"/>
        <v>0</v>
      </c>
      <c r="AO58" s="5">
        <f t="shared" si="19"/>
        <v>65190.081199999957</v>
      </c>
      <c r="AP58" s="5">
        <f t="shared" si="20"/>
        <v>65190.081199999957</v>
      </c>
      <c r="AQ58" s="28">
        <f t="shared" si="21"/>
        <v>0</v>
      </c>
      <c r="AR58" s="29">
        <f t="shared" si="22"/>
        <v>3.9076145799528027E-2</v>
      </c>
      <c r="AT58" s="30">
        <f t="shared" si="23"/>
        <v>6.795821880817122E-3</v>
      </c>
      <c r="AV58" s="4">
        <f t="shared" si="24"/>
        <v>21</v>
      </c>
      <c r="AW58" s="29">
        <f t="shared" si="25"/>
        <v>0.95454545454545459</v>
      </c>
      <c r="AX58" s="13"/>
      <c r="AY58" s="4">
        <f t="shared" si="26"/>
        <v>51231</v>
      </c>
      <c r="AZ58" s="29">
        <f t="shared" si="27"/>
        <v>0.78587108739481115</v>
      </c>
    </row>
    <row r="59" spans="1:52" x14ac:dyDescent="0.3">
      <c r="A59" t="s">
        <v>78</v>
      </c>
      <c r="B59" s="4">
        <v>17237</v>
      </c>
      <c r="C59" s="5">
        <v>7303913.1767999995</v>
      </c>
      <c r="D59" s="6">
        <v>5329570</v>
      </c>
      <c r="E59" s="4">
        <v>11</v>
      </c>
      <c r="F59" s="6">
        <v>8714</v>
      </c>
      <c r="G59" s="4">
        <v>0</v>
      </c>
      <c r="H59" s="6">
        <v>0</v>
      </c>
      <c r="I59" s="4">
        <v>10</v>
      </c>
      <c r="J59" s="6">
        <v>7649</v>
      </c>
      <c r="K59" s="4">
        <v>0</v>
      </c>
      <c r="L59" s="6">
        <v>0</v>
      </c>
      <c r="M59" s="4">
        <v>0</v>
      </c>
      <c r="N59" s="6">
        <v>0</v>
      </c>
      <c r="O59" s="4">
        <v>1</v>
      </c>
      <c r="P59" s="6">
        <v>1065</v>
      </c>
      <c r="Q59" s="4">
        <v>0</v>
      </c>
      <c r="R59" s="6">
        <v>0</v>
      </c>
      <c r="S59" s="4">
        <v>55</v>
      </c>
      <c r="T59" s="6">
        <v>54134.198200000072</v>
      </c>
      <c r="U59" s="4">
        <v>1</v>
      </c>
      <c r="V59" s="6">
        <v>17438.198200000079</v>
      </c>
      <c r="W59" s="4">
        <v>44</v>
      </c>
      <c r="X59" s="6">
        <v>15474</v>
      </c>
      <c r="Y59" s="4">
        <v>1</v>
      </c>
      <c r="Z59" s="6">
        <v>468</v>
      </c>
      <c r="AA59" s="4">
        <v>1</v>
      </c>
      <c r="AB59" s="6">
        <v>7032</v>
      </c>
      <c r="AC59" s="4">
        <v>8</v>
      </c>
      <c r="AD59" s="6">
        <v>13722</v>
      </c>
      <c r="AE59" s="4">
        <v>0</v>
      </c>
      <c r="AF59" s="6">
        <v>0</v>
      </c>
      <c r="AH59" s="4">
        <f t="shared" si="14"/>
        <v>11</v>
      </c>
      <c r="AI59" s="5">
        <f t="shared" si="15"/>
        <v>55</v>
      </c>
      <c r="AJ59" s="5">
        <f t="shared" si="16"/>
        <v>66</v>
      </c>
      <c r="AK59" s="28">
        <v>1</v>
      </c>
      <c r="AL59" s="29">
        <f t="shared" si="17"/>
        <v>1.0576923076923077</v>
      </c>
      <c r="AN59" s="4">
        <f t="shared" si="18"/>
        <v>8714</v>
      </c>
      <c r="AO59" s="5">
        <f t="shared" si="19"/>
        <v>54134.198200000072</v>
      </c>
      <c r="AP59" s="5">
        <f t="shared" si="20"/>
        <v>62848.198200000072</v>
      </c>
      <c r="AQ59" s="28">
        <f t="shared" si="21"/>
        <v>5.2233334922903493E-3</v>
      </c>
      <c r="AR59" s="29">
        <f t="shared" si="22"/>
        <v>3.2449044128568312E-2</v>
      </c>
      <c r="AT59" s="30">
        <f t="shared" si="23"/>
        <v>8.6047296399455846E-3</v>
      </c>
      <c r="AV59" s="4">
        <f t="shared" si="24"/>
        <v>64</v>
      </c>
      <c r="AW59" s="29">
        <f t="shared" si="25"/>
        <v>0.96969696969696972</v>
      </c>
      <c r="AX59" s="13"/>
      <c r="AY59" s="4">
        <f t="shared" si="26"/>
        <v>44942</v>
      </c>
      <c r="AZ59" s="29">
        <f t="shared" si="27"/>
        <v>0.71508812165119395</v>
      </c>
    </row>
    <row r="60" spans="1:52" x14ac:dyDescent="0.3">
      <c r="A60" t="s">
        <v>38</v>
      </c>
      <c r="B60" s="4">
        <v>14146</v>
      </c>
      <c r="C60" s="5">
        <v>6339276.0796999997</v>
      </c>
      <c r="D60" s="6">
        <v>8191566</v>
      </c>
      <c r="E60" s="4">
        <v>44</v>
      </c>
      <c r="F60" s="6">
        <v>35457</v>
      </c>
      <c r="G60" s="4">
        <v>0</v>
      </c>
      <c r="H60" s="6">
        <v>0</v>
      </c>
      <c r="I60" s="4">
        <v>13</v>
      </c>
      <c r="J60" s="6">
        <v>3492</v>
      </c>
      <c r="K60" s="4">
        <v>0</v>
      </c>
      <c r="L60" s="6">
        <v>0</v>
      </c>
      <c r="M60" s="4">
        <v>4</v>
      </c>
      <c r="N60" s="6">
        <v>3192</v>
      </c>
      <c r="O60" s="4">
        <v>27</v>
      </c>
      <c r="P60" s="6">
        <v>28773</v>
      </c>
      <c r="Q60" s="4">
        <v>0</v>
      </c>
      <c r="R60" s="6">
        <v>0</v>
      </c>
      <c r="S60" s="4">
        <v>8</v>
      </c>
      <c r="T60" s="6">
        <v>9195</v>
      </c>
      <c r="U60" s="4">
        <v>0</v>
      </c>
      <c r="V60" s="6">
        <v>0</v>
      </c>
      <c r="W60" s="4">
        <v>2</v>
      </c>
      <c r="X60" s="6">
        <v>5526</v>
      </c>
      <c r="Y60" s="4">
        <v>0</v>
      </c>
      <c r="Z60" s="6">
        <v>0</v>
      </c>
      <c r="AA60" s="4">
        <v>5</v>
      </c>
      <c r="AB60" s="6">
        <v>2919</v>
      </c>
      <c r="AC60" s="4">
        <v>1</v>
      </c>
      <c r="AD60" s="6">
        <v>750</v>
      </c>
      <c r="AE60" s="4">
        <v>0</v>
      </c>
      <c r="AF60" s="6">
        <v>0</v>
      </c>
      <c r="AH60" s="4">
        <f t="shared" si="14"/>
        <v>44</v>
      </c>
      <c r="AI60" s="5">
        <f t="shared" si="15"/>
        <v>8</v>
      </c>
      <c r="AJ60" s="5">
        <f t="shared" si="16"/>
        <v>52</v>
      </c>
      <c r="AK60" s="28">
        <v>1</v>
      </c>
      <c r="AL60" s="29">
        <f t="shared" si="17"/>
        <v>0.15384615384615385</v>
      </c>
      <c r="AN60" s="4">
        <f t="shared" si="18"/>
        <v>35457</v>
      </c>
      <c r="AO60" s="5">
        <f t="shared" si="19"/>
        <v>9195</v>
      </c>
      <c r="AP60" s="5">
        <f t="shared" si="20"/>
        <v>44652</v>
      </c>
      <c r="AQ60" s="28">
        <f t="shared" si="21"/>
        <v>2.1253584534787571E-2</v>
      </c>
      <c r="AR60" s="29">
        <f t="shared" si="22"/>
        <v>5.5116538285069723E-3</v>
      </c>
      <c r="AT60" s="30">
        <f t="shared" si="23"/>
        <v>7.0437064798277585E-3</v>
      </c>
      <c r="AV60" s="4">
        <f t="shared" si="24"/>
        <v>52</v>
      </c>
      <c r="AW60" s="29">
        <f t="shared" si="25"/>
        <v>1</v>
      </c>
      <c r="AX60" s="13"/>
      <c r="AY60" s="4">
        <f t="shared" si="26"/>
        <v>44652</v>
      </c>
      <c r="AZ60" s="29">
        <f t="shared" si="27"/>
        <v>1</v>
      </c>
    </row>
    <row r="61" spans="1:52" x14ac:dyDescent="0.3">
      <c r="A61" t="s">
        <v>42</v>
      </c>
      <c r="B61" s="4">
        <v>29024</v>
      </c>
      <c r="C61" s="5">
        <v>9187474.7116999999</v>
      </c>
      <c r="D61" s="6">
        <v>4868093</v>
      </c>
      <c r="E61" s="4">
        <v>0</v>
      </c>
      <c r="F61" s="6">
        <v>0</v>
      </c>
      <c r="G61" s="4">
        <v>0</v>
      </c>
      <c r="H61" s="6">
        <v>0</v>
      </c>
      <c r="I61" s="4">
        <v>0</v>
      </c>
      <c r="J61" s="6">
        <v>0</v>
      </c>
      <c r="K61" s="4">
        <v>0</v>
      </c>
      <c r="L61" s="6">
        <v>0</v>
      </c>
      <c r="M61" s="4">
        <v>0</v>
      </c>
      <c r="N61" s="6">
        <v>0</v>
      </c>
      <c r="O61" s="4">
        <v>0</v>
      </c>
      <c r="P61" s="6">
        <v>0</v>
      </c>
      <c r="Q61" s="4">
        <v>0</v>
      </c>
      <c r="R61" s="6">
        <v>0</v>
      </c>
      <c r="S61" s="4">
        <v>15</v>
      </c>
      <c r="T61" s="6">
        <v>54451.317999999977</v>
      </c>
      <c r="U61" s="4">
        <v>3</v>
      </c>
      <c r="V61" s="6">
        <v>18618.317999999981</v>
      </c>
      <c r="W61" s="4">
        <v>6</v>
      </c>
      <c r="X61" s="6">
        <v>10540</v>
      </c>
      <c r="Y61" s="4">
        <v>0</v>
      </c>
      <c r="Z61" s="6">
        <v>0</v>
      </c>
      <c r="AA61" s="4">
        <v>3</v>
      </c>
      <c r="AB61" s="6">
        <v>14510</v>
      </c>
      <c r="AC61" s="4">
        <v>3</v>
      </c>
      <c r="AD61" s="6">
        <v>10783</v>
      </c>
      <c r="AE61" s="4">
        <v>0</v>
      </c>
      <c r="AF61" s="6">
        <v>0</v>
      </c>
      <c r="AH61" s="4">
        <f t="shared" si="14"/>
        <v>0</v>
      </c>
      <c r="AI61" s="5">
        <f t="shared" si="15"/>
        <v>15</v>
      </c>
      <c r="AJ61" s="5">
        <f t="shared" si="16"/>
        <v>15</v>
      </c>
      <c r="AK61" s="28">
        <v>1</v>
      </c>
      <c r="AL61" s="29">
        <f t="shared" si="17"/>
        <v>0.28846153846153844</v>
      </c>
      <c r="AN61" s="4">
        <f t="shared" si="18"/>
        <v>0</v>
      </c>
      <c r="AO61" s="5">
        <f t="shared" si="19"/>
        <v>54451.317999999977</v>
      </c>
      <c r="AP61" s="5">
        <f t="shared" si="20"/>
        <v>54451.317999999977</v>
      </c>
      <c r="AQ61" s="28">
        <f t="shared" si="21"/>
        <v>0</v>
      </c>
      <c r="AR61" s="29">
        <f t="shared" si="22"/>
        <v>3.2639131628270854E-2</v>
      </c>
      <c r="AT61" s="30">
        <f t="shared" si="23"/>
        <v>5.9266903810529896E-3</v>
      </c>
      <c r="AV61" s="4">
        <f t="shared" si="24"/>
        <v>12</v>
      </c>
      <c r="AW61" s="29">
        <f t="shared" si="25"/>
        <v>0.8</v>
      </c>
      <c r="AX61" s="13"/>
      <c r="AY61" s="4">
        <f t="shared" si="26"/>
        <v>35833</v>
      </c>
      <c r="AZ61" s="29">
        <f t="shared" si="27"/>
        <v>0.65807406167836036</v>
      </c>
    </row>
    <row r="62" spans="1:52" x14ac:dyDescent="0.3">
      <c r="A62" t="s">
        <v>74</v>
      </c>
      <c r="B62" s="4">
        <v>15827</v>
      </c>
      <c r="C62" s="5">
        <v>7236680.0277000004</v>
      </c>
      <c r="D62" s="6">
        <v>8746763</v>
      </c>
      <c r="E62" s="4">
        <v>8</v>
      </c>
      <c r="F62" s="6">
        <v>10044.645200000001</v>
      </c>
      <c r="G62" s="4">
        <v>0</v>
      </c>
      <c r="H62" s="6">
        <v>0</v>
      </c>
      <c r="I62" s="4">
        <v>1</v>
      </c>
      <c r="J62" s="6">
        <v>140</v>
      </c>
      <c r="K62" s="4">
        <v>3</v>
      </c>
      <c r="L62" s="6">
        <v>3479.645199999999</v>
      </c>
      <c r="M62" s="4">
        <v>2</v>
      </c>
      <c r="N62" s="6">
        <v>1814</v>
      </c>
      <c r="O62" s="4">
        <v>2</v>
      </c>
      <c r="P62" s="6">
        <v>4611</v>
      </c>
      <c r="Q62" s="4">
        <v>0</v>
      </c>
      <c r="R62" s="6">
        <v>0</v>
      </c>
      <c r="S62" s="4">
        <v>3</v>
      </c>
      <c r="T62" s="6">
        <v>48707</v>
      </c>
      <c r="U62" s="4">
        <v>0</v>
      </c>
      <c r="V62" s="6">
        <v>0</v>
      </c>
      <c r="W62" s="4">
        <v>0</v>
      </c>
      <c r="X62" s="6">
        <v>0</v>
      </c>
      <c r="Y62" s="4">
        <v>1</v>
      </c>
      <c r="Z62" s="6">
        <v>21258</v>
      </c>
      <c r="AA62" s="4">
        <v>2</v>
      </c>
      <c r="AB62" s="6">
        <v>27449</v>
      </c>
      <c r="AC62" s="4">
        <v>0</v>
      </c>
      <c r="AD62" s="6">
        <v>0</v>
      </c>
      <c r="AE62" s="4">
        <v>0</v>
      </c>
      <c r="AF62" s="6">
        <v>0</v>
      </c>
      <c r="AH62" s="4">
        <f t="shared" si="14"/>
        <v>8</v>
      </c>
      <c r="AI62" s="5">
        <f t="shared" si="15"/>
        <v>3</v>
      </c>
      <c r="AJ62" s="5">
        <f t="shared" si="16"/>
        <v>11</v>
      </c>
      <c r="AK62" s="28">
        <v>1</v>
      </c>
      <c r="AL62" s="29">
        <f t="shared" si="17"/>
        <v>5.7692307692307696E-2</v>
      </c>
      <c r="AN62" s="4">
        <f t="shared" si="18"/>
        <v>10044.645200000001</v>
      </c>
      <c r="AO62" s="5">
        <f t="shared" si="19"/>
        <v>48707</v>
      </c>
      <c r="AP62" s="5">
        <f t="shared" si="20"/>
        <v>58751.645199999999</v>
      </c>
      <c r="AQ62" s="28">
        <f t="shared" si="21"/>
        <v>6.0209469464463502E-3</v>
      </c>
      <c r="AR62" s="29">
        <f t="shared" si="22"/>
        <v>2.9195880698759013E-2</v>
      </c>
      <c r="AT62" s="30">
        <f t="shared" si="23"/>
        <v>8.1185909802720339E-3</v>
      </c>
      <c r="AV62" s="4">
        <f t="shared" si="24"/>
        <v>7</v>
      </c>
      <c r="AW62" s="29">
        <f t="shared" si="25"/>
        <v>0.63636363636363635</v>
      </c>
      <c r="AX62" s="13"/>
      <c r="AY62" s="4">
        <f t="shared" si="26"/>
        <v>34014</v>
      </c>
      <c r="AZ62" s="29">
        <f t="shared" si="27"/>
        <v>0.57894548968307025</v>
      </c>
    </row>
    <row r="63" spans="1:52" x14ac:dyDescent="0.3">
      <c r="A63" t="s">
        <v>46</v>
      </c>
      <c r="B63" s="4">
        <v>35265</v>
      </c>
      <c r="C63" s="5">
        <v>8836610.2025999986</v>
      </c>
      <c r="D63" s="6">
        <v>6388424</v>
      </c>
      <c r="E63" s="4">
        <v>0</v>
      </c>
      <c r="F63" s="6">
        <v>0</v>
      </c>
      <c r="G63" s="4">
        <v>0</v>
      </c>
      <c r="H63" s="6">
        <v>0</v>
      </c>
      <c r="I63" s="4">
        <v>0</v>
      </c>
      <c r="J63" s="6">
        <v>0</v>
      </c>
      <c r="K63" s="4">
        <v>0</v>
      </c>
      <c r="L63" s="6">
        <v>0</v>
      </c>
      <c r="M63" s="4">
        <v>0</v>
      </c>
      <c r="N63" s="6">
        <v>0</v>
      </c>
      <c r="O63" s="4">
        <v>0</v>
      </c>
      <c r="P63" s="6">
        <v>0</v>
      </c>
      <c r="Q63" s="4">
        <v>0</v>
      </c>
      <c r="R63" s="6">
        <v>0</v>
      </c>
      <c r="S63" s="4">
        <v>45</v>
      </c>
      <c r="T63" s="6">
        <v>73234.5343999998</v>
      </c>
      <c r="U63" s="4">
        <v>1</v>
      </c>
      <c r="V63" s="6">
        <v>44346.931199999788</v>
      </c>
      <c r="W63" s="4">
        <v>33</v>
      </c>
      <c r="X63" s="6">
        <v>12408.6032</v>
      </c>
      <c r="Y63" s="4">
        <v>0</v>
      </c>
      <c r="Z63" s="6">
        <v>0</v>
      </c>
      <c r="AA63" s="4">
        <v>1</v>
      </c>
      <c r="AB63" s="6">
        <v>3387</v>
      </c>
      <c r="AC63" s="4">
        <v>10</v>
      </c>
      <c r="AD63" s="6">
        <v>13092</v>
      </c>
      <c r="AE63" s="4">
        <v>0</v>
      </c>
      <c r="AF63" s="6">
        <v>0</v>
      </c>
      <c r="AH63" s="4">
        <f t="shared" si="14"/>
        <v>0</v>
      </c>
      <c r="AI63" s="5">
        <f t="shared" si="15"/>
        <v>45</v>
      </c>
      <c r="AJ63" s="5">
        <f t="shared" si="16"/>
        <v>45</v>
      </c>
      <c r="AK63" s="28">
        <v>1</v>
      </c>
      <c r="AL63" s="29">
        <f t="shared" si="17"/>
        <v>0.86538461538461542</v>
      </c>
      <c r="AN63" s="4">
        <f t="shared" si="18"/>
        <v>0</v>
      </c>
      <c r="AO63" s="5">
        <f t="shared" si="19"/>
        <v>73234.5343999998</v>
      </c>
      <c r="AP63" s="5">
        <f t="shared" si="20"/>
        <v>73234.5343999998</v>
      </c>
      <c r="AQ63" s="28">
        <f t="shared" si="21"/>
        <v>0</v>
      </c>
      <c r="AR63" s="29">
        <f t="shared" si="22"/>
        <v>4.3898140500781349E-2</v>
      </c>
      <c r="AT63" s="30">
        <f t="shared" si="23"/>
        <v>8.2876275767433966E-3</v>
      </c>
      <c r="AV63" s="4">
        <f t="shared" si="24"/>
        <v>44</v>
      </c>
      <c r="AW63" s="29">
        <f t="shared" si="25"/>
        <v>0.97777777777777775</v>
      </c>
      <c r="AX63" s="13"/>
      <c r="AY63" s="4">
        <f t="shared" si="26"/>
        <v>28887.603199999998</v>
      </c>
      <c r="AZ63" s="29">
        <f t="shared" si="27"/>
        <v>0.39445329224350306</v>
      </c>
    </row>
    <row r="64" spans="1:52" x14ac:dyDescent="0.3">
      <c r="A64" t="s">
        <v>77</v>
      </c>
      <c r="B64" s="4">
        <v>14574</v>
      </c>
      <c r="C64" s="5">
        <v>4596538.3108999999</v>
      </c>
      <c r="D64" s="6">
        <v>4092316</v>
      </c>
      <c r="E64" s="4">
        <v>0</v>
      </c>
      <c r="F64" s="6">
        <v>0</v>
      </c>
      <c r="G64" s="4">
        <v>0</v>
      </c>
      <c r="H64" s="6">
        <v>0</v>
      </c>
      <c r="I64" s="4">
        <v>0</v>
      </c>
      <c r="J64" s="6">
        <v>0</v>
      </c>
      <c r="K64" s="4">
        <v>0</v>
      </c>
      <c r="L64" s="6">
        <v>0</v>
      </c>
      <c r="M64" s="4">
        <v>0</v>
      </c>
      <c r="N64" s="6">
        <v>0</v>
      </c>
      <c r="O64" s="4">
        <v>0</v>
      </c>
      <c r="P64" s="6">
        <v>0</v>
      </c>
      <c r="Q64" s="4">
        <v>0</v>
      </c>
      <c r="R64" s="6">
        <v>0</v>
      </c>
      <c r="S64" s="4">
        <v>51</v>
      </c>
      <c r="T64" s="6">
        <v>27902.561399999999</v>
      </c>
      <c r="U64" s="4">
        <v>2</v>
      </c>
      <c r="V64" s="6">
        <v>3192.561399999996</v>
      </c>
      <c r="W64" s="4">
        <v>32</v>
      </c>
      <c r="X64" s="6">
        <v>12496</v>
      </c>
      <c r="Y64" s="4">
        <v>1</v>
      </c>
      <c r="Z64" s="6">
        <v>960</v>
      </c>
      <c r="AA64" s="4">
        <v>3</v>
      </c>
      <c r="AB64" s="6">
        <v>4628</v>
      </c>
      <c r="AC64" s="4">
        <v>12</v>
      </c>
      <c r="AD64" s="6">
        <v>4901</v>
      </c>
      <c r="AE64" s="4">
        <v>1</v>
      </c>
      <c r="AF64" s="6">
        <v>1725</v>
      </c>
      <c r="AH64" s="4">
        <f t="shared" si="14"/>
        <v>0</v>
      </c>
      <c r="AI64" s="5">
        <f t="shared" si="15"/>
        <v>51</v>
      </c>
      <c r="AJ64" s="5">
        <f t="shared" si="16"/>
        <v>51</v>
      </c>
      <c r="AK64" s="28">
        <v>1</v>
      </c>
      <c r="AL64" s="29">
        <f t="shared" si="17"/>
        <v>0.98076923076923073</v>
      </c>
      <c r="AN64" s="4">
        <f t="shared" si="18"/>
        <v>0</v>
      </c>
      <c r="AO64" s="5">
        <f t="shared" si="19"/>
        <v>27902.561399999999</v>
      </c>
      <c r="AP64" s="5">
        <f t="shared" si="20"/>
        <v>27902.561399999999</v>
      </c>
      <c r="AQ64" s="28">
        <f t="shared" si="21"/>
        <v>0</v>
      </c>
      <c r="AR64" s="29">
        <f t="shared" si="22"/>
        <v>1.672531368846774E-2</v>
      </c>
      <c r="AT64" s="30">
        <f t="shared" si="23"/>
        <v>6.0703423995908546E-3</v>
      </c>
      <c r="AV64" s="4">
        <f t="shared" si="24"/>
        <v>47</v>
      </c>
      <c r="AW64" s="29">
        <f t="shared" si="25"/>
        <v>0.92156862745098034</v>
      </c>
      <c r="AX64" s="13"/>
      <c r="AY64" s="4">
        <f t="shared" si="26"/>
        <v>22025</v>
      </c>
      <c r="AZ64" s="29">
        <f t="shared" si="27"/>
        <v>0.78935405550258908</v>
      </c>
    </row>
    <row r="65" spans="1:52" x14ac:dyDescent="0.3">
      <c r="A65" t="s">
        <v>35</v>
      </c>
      <c r="B65" s="4">
        <v>12883</v>
      </c>
      <c r="C65" s="5">
        <v>10280098.1812</v>
      </c>
      <c r="D65" s="6">
        <v>5389576</v>
      </c>
      <c r="E65" s="4">
        <v>13</v>
      </c>
      <c r="F65" s="6">
        <v>23538.01939999999</v>
      </c>
      <c r="G65" s="4">
        <v>1</v>
      </c>
      <c r="H65" s="6">
        <v>6283.0193999999919</v>
      </c>
      <c r="I65" s="4">
        <v>3</v>
      </c>
      <c r="J65" s="6">
        <v>678</v>
      </c>
      <c r="K65" s="4">
        <v>0</v>
      </c>
      <c r="L65" s="6">
        <v>0</v>
      </c>
      <c r="M65" s="4">
        <v>8</v>
      </c>
      <c r="N65" s="6">
        <v>12627</v>
      </c>
      <c r="O65" s="4">
        <v>1</v>
      </c>
      <c r="P65" s="6">
        <v>3950</v>
      </c>
      <c r="Q65" s="4">
        <v>0</v>
      </c>
      <c r="R65" s="6">
        <v>0</v>
      </c>
      <c r="S65" s="4">
        <v>3</v>
      </c>
      <c r="T65" s="6">
        <v>15349.68400000005</v>
      </c>
      <c r="U65" s="4">
        <v>2</v>
      </c>
      <c r="V65" s="6">
        <v>14606.68400000005</v>
      </c>
      <c r="W65" s="4">
        <v>1</v>
      </c>
      <c r="X65" s="6">
        <v>743</v>
      </c>
      <c r="Y65" s="4">
        <v>0</v>
      </c>
      <c r="Z65" s="6">
        <v>0</v>
      </c>
      <c r="AA65" s="4">
        <v>0</v>
      </c>
      <c r="AB65" s="6">
        <v>0</v>
      </c>
      <c r="AC65" s="4">
        <v>0</v>
      </c>
      <c r="AD65" s="6">
        <v>0</v>
      </c>
      <c r="AE65" s="4">
        <v>0</v>
      </c>
      <c r="AF65" s="6">
        <v>0</v>
      </c>
      <c r="AH65" s="4">
        <f t="shared" si="14"/>
        <v>13</v>
      </c>
      <c r="AI65" s="5">
        <f t="shared" si="15"/>
        <v>3</v>
      </c>
      <c r="AJ65" s="5">
        <f t="shared" si="16"/>
        <v>16</v>
      </c>
      <c r="AK65" s="28">
        <v>1</v>
      </c>
      <c r="AL65" s="29">
        <f t="shared" si="17"/>
        <v>5.7692307692307696E-2</v>
      </c>
      <c r="AN65" s="4">
        <f t="shared" si="18"/>
        <v>23538.01939999999</v>
      </c>
      <c r="AO65" s="5">
        <f t="shared" si="19"/>
        <v>15349.68400000005</v>
      </c>
      <c r="AP65" s="5">
        <f t="shared" si="20"/>
        <v>38887.703400000042</v>
      </c>
      <c r="AQ65" s="28">
        <f t="shared" si="21"/>
        <v>1.410912612740417E-2</v>
      </c>
      <c r="AR65" s="29">
        <f t="shared" si="22"/>
        <v>9.2008857623678622E-3</v>
      </c>
      <c r="AT65" s="30">
        <f t="shared" si="23"/>
        <v>3.782814396764902E-3</v>
      </c>
      <c r="AV65" s="4">
        <f t="shared" si="24"/>
        <v>13</v>
      </c>
      <c r="AW65" s="29">
        <f t="shared" si="25"/>
        <v>0.8125</v>
      </c>
      <c r="AX65" s="13"/>
      <c r="AY65" s="4">
        <f t="shared" si="26"/>
        <v>17998</v>
      </c>
      <c r="AZ65" s="29">
        <f t="shared" si="27"/>
        <v>0.46281982288519463</v>
      </c>
    </row>
    <row r="66" spans="1:52" x14ac:dyDescent="0.3">
      <c r="A66" t="s">
        <v>101</v>
      </c>
      <c r="B66" s="4">
        <v>27145</v>
      </c>
      <c r="C66" s="5">
        <v>7205628.2393999994</v>
      </c>
      <c r="D66" s="6">
        <v>6270455</v>
      </c>
      <c r="E66" s="4">
        <v>15</v>
      </c>
      <c r="F66" s="6">
        <v>22001</v>
      </c>
      <c r="G66" s="4">
        <v>0</v>
      </c>
      <c r="H66" s="6">
        <v>0</v>
      </c>
      <c r="I66" s="4">
        <v>2</v>
      </c>
      <c r="J66" s="6">
        <v>1041</v>
      </c>
      <c r="K66" s="4">
        <v>3</v>
      </c>
      <c r="L66" s="6">
        <v>6445</v>
      </c>
      <c r="M66" s="4">
        <v>8</v>
      </c>
      <c r="N66" s="6">
        <v>11966</v>
      </c>
      <c r="O66" s="4">
        <v>2</v>
      </c>
      <c r="P66" s="6">
        <v>2549</v>
      </c>
      <c r="Q66" s="4">
        <v>0</v>
      </c>
      <c r="R66" s="6">
        <v>0</v>
      </c>
      <c r="S66" s="4">
        <v>0</v>
      </c>
      <c r="T66" s="6">
        <v>0</v>
      </c>
      <c r="U66" s="4">
        <v>0</v>
      </c>
      <c r="V66" s="6">
        <v>0</v>
      </c>
      <c r="W66" s="4">
        <v>0</v>
      </c>
      <c r="X66" s="6">
        <v>0</v>
      </c>
      <c r="Y66" s="4">
        <v>0</v>
      </c>
      <c r="Z66" s="6">
        <v>0</v>
      </c>
      <c r="AA66" s="4">
        <v>0</v>
      </c>
      <c r="AB66" s="6">
        <v>0</v>
      </c>
      <c r="AC66" s="4">
        <v>0</v>
      </c>
      <c r="AD66" s="6">
        <v>0</v>
      </c>
      <c r="AE66" s="4">
        <v>0</v>
      </c>
      <c r="AF66" s="6">
        <v>0</v>
      </c>
      <c r="AH66" s="4">
        <f t="shared" si="14"/>
        <v>15</v>
      </c>
      <c r="AI66" s="5">
        <f t="shared" si="15"/>
        <v>0</v>
      </c>
      <c r="AJ66" s="5">
        <f t="shared" si="16"/>
        <v>15</v>
      </c>
      <c r="AK66" s="28">
        <v>1</v>
      </c>
      <c r="AL66" s="29">
        <f t="shared" si="17"/>
        <v>0</v>
      </c>
      <c r="AN66" s="4">
        <f t="shared" si="18"/>
        <v>22001</v>
      </c>
      <c r="AO66" s="5">
        <f t="shared" si="19"/>
        <v>0</v>
      </c>
      <c r="AP66" s="5">
        <f t="shared" si="20"/>
        <v>22001</v>
      </c>
      <c r="AQ66" s="28">
        <f t="shared" si="21"/>
        <v>1.3187808143663068E-2</v>
      </c>
      <c r="AR66" s="29">
        <f t="shared" si="22"/>
        <v>0</v>
      </c>
      <c r="AT66" s="30">
        <f t="shared" si="23"/>
        <v>3.053307674090051E-3</v>
      </c>
      <c r="AV66" s="4">
        <f t="shared" si="24"/>
        <v>12</v>
      </c>
      <c r="AW66" s="29">
        <f t="shared" si="25"/>
        <v>0.8</v>
      </c>
      <c r="AX66" s="13"/>
      <c r="AY66" s="4">
        <f t="shared" si="26"/>
        <v>15556</v>
      </c>
      <c r="AZ66" s="29">
        <f t="shared" si="27"/>
        <v>0.70705877005590656</v>
      </c>
    </row>
    <row r="67" spans="1:52" x14ac:dyDescent="0.3">
      <c r="A67" t="s">
        <v>60</v>
      </c>
      <c r="B67" s="4">
        <v>15222</v>
      </c>
      <c r="C67" s="5">
        <v>6834473.9397999998</v>
      </c>
      <c r="D67" s="6">
        <v>20915940</v>
      </c>
      <c r="E67" s="4">
        <v>61</v>
      </c>
      <c r="F67" s="6">
        <v>48212.776299999998</v>
      </c>
      <c r="G67" s="4">
        <v>0</v>
      </c>
      <c r="H67" s="6">
        <v>0</v>
      </c>
      <c r="I67" s="4">
        <v>26</v>
      </c>
      <c r="J67" s="6">
        <v>5363</v>
      </c>
      <c r="K67" s="4">
        <v>3</v>
      </c>
      <c r="L67" s="6">
        <v>33398.776299999998</v>
      </c>
      <c r="M67" s="4">
        <v>4</v>
      </c>
      <c r="N67" s="6">
        <v>1034</v>
      </c>
      <c r="O67" s="4">
        <v>27</v>
      </c>
      <c r="P67" s="6">
        <v>8147</v>
      </c>
      <c r="Q67" s="4">
        <v>1</v>
      </c>
      <c r="R67" s="6">
        <v>270</v>
      </c>
      <c r="S67" s="4">
        <v>0</v>
      </c>
      <c r="T67" s="6">
        <v>0</v>
      </c>
      <c r="U67" s="4">
        <v>0</v>
      </c>
      <c r="V67" s="6">
        <v>0</v>
      </c>
      <c r="W67" s="4">
        <v>0</v>
      </c>
      <c r="X67" s="6">
        <v>0</v>
      </c>
      <c r="Y67" s="4">
        <v>0</v>
      </c>
      <c r="Z67" s="6">
        <v>0</v>
      </c>
      <c r="AA67" s="4">
        <v>0</v>
      </c>
      <c r="AB67" s="6">
        <v>0</v>
      </c>
      <c r="AC67" s="4">
        <v>0</v>
      </c>
      <c r="AD67" s="6">
        <v>0</v>
      </c>
      <c r="AE67" s="4">
        <v>0</v>
      </c>
      <c r="AF67" s="6">
        <v>0</v>
      </c>
      <c r="AH67" s="4">
        <f t="shared" ref="AH67:AH98" si="28">E67</f>
        <v>61</v>
      </c>
      <c r="AI67" s="5">
        <f t="shared" ref="AI67:AI98" si="29">S67</f>
        <v>0</v>
      </c>
      <c r="AJ67" s="5">
        <f t="shared" ref="AJ67:AJ98" si="30">AH67+AI67</f>
        <v>61</v>
      </c>
      <c r="AK67" s="28">
        <v>1</v>
      </c>
      <c r="AL67" s="29">
        <f t="shared" ref="AL67:AL98" si="31">IFERROR(AI67/$AJ$3,0)</f>
        <v>0</v>
      </c>
      <c r="AN67" s="4">
        <f t="shared" ref="AN67:AN98" si="32">F67</f>
        <v>48212.776299999998</v>
      </c>
      <c r="AO67" s="5">
        <f t="shared" ref="AO67:AO98" si="33">T67</f>
        <v>0</v>
      </c>
      <c r="AP67" s="5">
        <f t="shared" ref="AP67:AP98" si="34">AN67+AO67</f>
        <v>48212.776299999998</v>
      </c>
      <c r="AQ67" s="28">
        <f t="shared" ref="AQ67:AQ98" si="35">IFERROR(AN67/$AP$3,0)</f>
        <v>2.8899633831087027E-2</v>
      </c>
      <c r="AR67" s="29">
        <f t="shared" ref="AR67:AR98" si="36">IFERROR(AO67/$AP$3,0)</f>
        <v>0</v>
      </c>
      <c r="AT67" s="30">
        <f t="shared" ref="AT67:AT98" si="37">AP67/C67</f>
        <v>7.0543507407697962E-3</v>
      </c>
      <c r="AV67" s="4">
        <f t="shared" ref="AV67:AV98" si="38">I67+O67+M67+W67+AA67+AC67</f>
        <v>57</v>
      </c>
      <c r="AW67" s="29">
        <f t="shared" ref="AW67:AW98" si="39">IFERROR(AV67/AJ67,0)</f>
        <v>0.93442622950819676</v>
      </c>
      <c r="AX67" s="13"/>
      <c r="AY67" s="4">
        <f t="shared" ref="AY67:AY98" si="40">J67+P67+N67+X67+AB67+AD67</f>
        <v>14544</v>
      </c>
      <c r="AZ67" s="29">
        <f t="shared" ref="AZ67:AZ98" si="41">IFERROR(AY67/AP67,0)</f>
        <v>0.30166277729996643</v>
      </c>
    </row>
    <row r="68" spans="1:52" x14ac:dyDescent="0.3">
      <c r="A68" t="s">
        <v>64</v>
      </c>
      <c r="B68" s="4">
        <v>15489</v>
      </c>
      <c r="C68" s="5">
        <v>4356085.9625000004</v>
      </c>
      <c r="D68" s="6">
        <v>2935734</v>
      </c>
      <c r="E68" s="4">
        <v>0</v>
      </c>
      <c r="F68" s="6">
        <v>0</v>
      </c>
      <c r="G68" s="4">
        <v>0</v>
      </c>
      <c r="H68" s="6">
        <v>0</v>
      </c>
      <c r="I68" s="4">
        <v>0</v>
      </c>
      <c r="J68" s="6">
        <v>0</v>
      </c>
      <c r="K68" s="4">
        <v>0</v>
      </c>
      <c r="L68" s="6">
        <v>0</v>
      </c>
      <c r="M68" s="4">
        <v>0</v>
      </c>
      <c r="N68" s="6">
        <v>0</v>
      </c>
      <c r="O68" s="4">
        <v>0</v>
      </c>
      <c r="P68" s="6">
        <v>0</v>
      </c>
      <c r="Q68" s="4">
        <v>0</v>
      </c>
      <c r="R68" s="6">
        <v>0</v>
      </c>
      <c r="S68" s="4">
        <v>11</v>
      </c>
      <c r="T68" s="6">
        <v>52505.24</v>
      </c>
      <c r="U68" s="4">
        <v>2</v>
      </c>
      <c r="V68" s="6">
        <v>7673.2400000000016</v>
      </c>
      <c r="W68" s="4">
        <v>1</v>
      </c>
      <c r="X68" s="6">
        <v>300</v>
      </c>
      <c r="Y68" s="4">
        <v>2</v>
      </c>
      <c r="Z68" s="6">
        <v>19372</v>
      </c>
      <c r="AA68" s="4">
        <v>2</v>
      </c>
      <c r="AB68" s="6">
        <v>12192</v>
      </c>
      <c r="AC68" s="4">
        <v>3</v>
      </c>
      <c r="AD68" s="6">
        <v>1270</v>
      </c>
      <c r="AE68" s="4">
        <v>1</v>
      </c>
      <c r="AF68" s="6">
        <v>11698</v>
      </c>
      <c r="AH68" s="4">
        <f t="shared" si="28"/>
        <v>0</v>
      </c>
      <c r="AI68" s="5">
        <f t="shared" si="29"/>
        <v>11</v>
      </c>
      <c r="AJ68" s="5">
        <f t="shared" si="30"/>
        <v>11</v>
      </c>
      <c r="AK68" s="28">
        <v>1</v>
      </c>
      <c r="AL68" s="29">
        <f t="shared" si="31"/>
        <v>0.21153846153846154</v>
      </c>
      <c r="AN68" s="4">
        <f t="shared" si="32"/>
        <v>0</v>
      </c>
      <c r="AO68" s="5">
        <f t="shared" si="33"/>
        <v>52505.24</v>
      </c>
      <c r="AP68" s="5">
        <f t="shared" si="34"/>
        <v>52505.24</v>
      </c>
      <c r="AQ68" s="28">
        <f t="shared" si="35"/>
        <v>0</v>
      </c>
      <c r="AR68" s="29">
        <f t="shared" si="36"/>
        <v>3.1472616320030171E-2</v>
      </c>
      <c r="AT68" s="30">
        <f t="shared" si="37"/>
        <v>1.205330667300852E-2</v>
      </c>
      <c r="AV68" s="4">
        <f t="shared" si="38"/>
        <v>6</v>
      </c>
      <c r="AW68" s="29">
        <f t="shared" si="39"/>
        <v>0.54545454545454541</v>
      </c>
      <c r="AX68" s="13"/>
      <c r="AY68" s="4">
        <f t="shared" si="40"/>
        <v>13762</v>
      </c>
      <c r="AZ68" s="29">
        <f t="shared" si="41"/>
        <v>0.26210717254125493</v>
      </c>
    </row>
    <row r="69" spans="1:52" x14ac:dyDescent="0.3">
      <c r="A69" t="s">
        <v>45</v>
      </c>
      <c r="B69" s="4">
        <v>16626</v>
      </c>
      <c r="C69" s="5">
        <v>5260923.9961999999</v>
      </c>
      <c r="D69" s="6">
        <v>5110840</v>
      </c>
      <c r="E69" s="4">
        <v>0</v>
      </c>
      <c r="F69" s="6">
        <v>0</v>
      </c>
      <c r="G69" s="4">
        <v>0</v>
      </c>
      <c r="H69" s="6">
        <v>0</v>
      </c>
      <c r="I69" s="4">
        <v>0</v>
      </c>
      <c r="J69" s="6">
        <v>0</v>
      </c>
      <c r="K69" s="4">
        <v>0</v>
      </c>
      <c r="L69" s="6">
        <v>0</v>
      </c>
      <c r="M69" s="4">
        <v>0</v>
      </c>
      <c r="N69" s="6">
        <v>0</v>
      </c>
      <c r="O69" s="4">
        <v>0</v>
      </c>
      <c r="P69" s="6">
        <v>0</v>
      </c>
      <c r="Q69" s="4">
        <v>0</v>
      </c>
      <c r="R69" s="6">
        <v>0</v>
      </c>
      <c r="S69" s="4">
        <v>14</v>
      </c>
      <c r="T69" s="6">
        <v>14038</v>
      </c>
      <c r="U69" s="4">
        <v>0</v>
      </c>
      <c r="V69" s="6">
        <v>0</v>
      </c>
      <c r="W69" s="4">
        <v>3</v>
      </c>
      <c r="X69" s="6">
        <v>793</v>
      </c>
      <c r="Y69" s="4">
        <v>1</v>
      </c>
      <c r="Z69" s="6">
        <v>1352</v>
      </c>
      <c r="AA69" s="4">
        <v>5</v>
      </c>
      <c r="AB69" s="6">
        <v>6708</v>
      </c>
      <c r="AC69" s="4">
        <v>5</v>
      </c>
      <c r="AD69" s="6">
        <v>5185</v>
      </c>
      <c r="AE69" s="4">
        <v>0</v>
      </c>
      <c r="AF69" s="6">
        <v>0</v>
      </c>
      <c r="AH69" s="4">
        <f t="shared" si="28"/>
        <v>0</v>
      </c>
      <c r="AI69" s="5">
        <f t="shared" si="29"/>
        <v>14</v>
      </c>
      <c r="AJ69" s="5">
        <f t="shared" si="30"/>
        <v>14</v>
      </c>
      <c r="AK69" s="28">
        <v>1</v>
      </c>
      <c r="AL69" s="29">
        <f t="shared" si="31"/>
        <v>0.26923076923076922</v>
      </c>
      <c r="AN69" s="4">
        <f t="shared" si="32"/>
        <v>0</v>
      </c>
      <c r="AO69" s="5">
        <f t="shared" si="33"/>
        <v>14038</v>
      </c>
      <c r="AP69" s="5">
        <f t="shared" si="34"/>
        <v>14038</v>
      </c>
      <c r="AQ69" s="28">
        <f t="shared" si="35"/>
        <v>0</v>
      </c>
      <c r="AR69" s="29">
        <f t="shared" si="36"/>
        <v>8.4146380037608357E-3</v>
      </c>
      <c r="AT69" s="30">
        <f t="shared" si="37"/>
        <v>2.6683525574860501E-3</v>
      </c>
      <c r="AV69" s="4">
        <f t="shared" si="38"/>
        <v>13</v>
      </c>
      <c r="AW69" s="29">
        <f t="shared" si="39"/>
        <v>0.9285714285714286</v>
      </c>
      <c r="AX69" s="13"/>
      <c r="AY69" s="4">
        <f t="shared" si="40"/>
        <v>12686</v>
      </c>
      <c r="AZ69" s="29">
        <f t="shared" si="41"/>
        <v>0.90368998432825187</v>
      </c>
    </row>
    <row r="70" spans="1:52" x14ac:dyDescent="0.3">
      <c r="A70" t="s">
        <v>125</v>
      </c>
      <c r="B70" s="4">
        <v>17368</v>
      </c>
      <c r="C70" s="5">
        <v>7140489.4772000043</v>
      </c>
      <c r="D70" s="6">
        <v>7237438</v>
      </c>
      <c r="E70" s="4">
        <v>5</v>
      </c>
      <c r="F70" s="6">
        <v>18106.8688</v>
      </c>
      <c r="G70" s="4">
        <v>1</v>
      </c>
      <c r="H70" s="6">
        <v>1773.8687999999991</v>
      </c>
      <c r="I70" s="4">
        <v>0</v>
      </c>
      <c r="J70" s="6">
        <v>0</v>
      </c>
      <c r="K70" s="4">
        <v>1</v>
      </c>
      <c r="L70" s="6">
        <v>5134</v>
      </c>
      <c r="M70" s="4">
        <v>1</v>
      </c>
      <c r="N70" s="6">
        <v>10591</v>
      </c>
      <c r="O70" s="4">
        <v>2</v>
      </c>
      <c r="P70" s="6">
        <v>608</v>
      </c>
      <c r="Q70" s="4">
        <v>0</v>
      </c>
      <c r="R70" s="6">
        <v>0</v>
      </c>
      <c r="S70" s="4">
        <v>0</v>
      </c>
      <c r="T70" s="6">
        <v>0</v>
      </c>
      <c r="U70" s="4">
        <v>0</v>
      </c>
      <c r="V70" s="6">
        <v>0</v>
      </c>
      <c r="W70" s="4">
        <v>0</v>
      </c>
      <c r="X70" s="6">
        <v>0</v>
      </c>
      <c r="Y70" s="4">
        <v>0</v>
      </c>
      <c r="Z70" s="6">
        <v>0</v>
      </c>
      <c r="AA70" s="4">
        <v>0</v>
      </c>
      <c r="AB70" s="6">
        <v>0</v>
      </c>
      <c r="AC70" s="4">
        <v>0</v>
      </c>
      <c r="AD70" s="6">
        <v>0</v>
      </c>
      <c r="AE70" s="4">
        <v>0</v>
      </c>
      <c r="AF70" s="6">
        <v>0</v>
      </c>
      <c r="AH70" s="4">
        <f t="shared" si="28"/>
        <v>5</v>
      </c>
      <c r="AI70" s="5">
        <f t="shared" si="29"/>
        <v>0</v>
      </c>
      <c r="AJ70" s="5">
        <f t="shared" si="30"/>
        <v>5</v>
      </c>
      <c r="AK70" s="28">
        <v>1</v>
      </c>
      <c r="AL70" s="29">
        <f t="shared" si="31"/>
        <v>0</v>
      </c>
      <c r="AN70" s="4">
        <f t="shared" si="32"/>
        <v>18106.8688</v>
      </c>
      <c r="AO70" s="5">
        <f t="shared" si="33"/>
        <v>0</v>
      </c>
      <c r="AP70" s="5">
        <f t="shared" si="34"/>
        <v>18106.8688</v>
      </c>
      <c r="AQ70" s="28">
        <f t="shared" si="35"/>
        <v>1.0853593555605596E-2</v>
      </c>
      <c r="AR70" s="29">
        <f t="shared" si="36"/>
        <v>0</v>
      </c>
      <c r="AT70" s="30">
        <f t="shared" si="37"/>
        <v>2.5358021824436936E-3</v>
      </c>
      <c r="AV70" s="4">
        <f t="shared" si="38"/>
        <v>3</v>
      </c>
      <c r="AW70" s="29">
        <f t="shared" si="39"/>
        <v>0.6</v>
      </c>
      <c r="AX70" s="13"/>
      <c r="AY70" s="4">
        <f t="shared" si="40"/>
        <v>11199</v>
      </c>
      <c r="AZ70" s="29">
        <f t="shared" si="41"/>
        <v>0.61849456820496762</v>
      </c>
    </row>
    <row r="71" spans="1:52" x14ac:dyDescent="0.3">
      <c r="A71" t="s">
        <v>53</v>
      </c>
      <c r="B71" s="4">
        <v>26866</v>
      </c>
      <c r="C71" s="5">
        <v>7642850.5559</v>
      </c>
      <c r="D71" s="6">
        <v>6164319</v>
      </c>
      <c r="E71" s="4">
        <v>0</v>
      </c>
      <c r="F71" s="6">
        <v>0</v>
      </c>
      <c r="G71" s="4">
        <v>0</v>
      </c>
      <c r="H71" s="6">
        <v>0</v>
      </c>
      <c r="I71" s="4">
        <v>0</v>
      </c>
      <c r="J71" s="6">
        <v>0</v>
      </c>
      <c r="K71" s="4">
        <v>0</v>
      </c>
      <c r="L71" s="6">
        <v>0</v>
      </c>
      <c r="M71" s="4">
        <v>0</v>
      </c>
      <c r="N71" s="6">
        <v>0</v>
      </c>
      <c r="O71" s="4">
        <v>0</v>
      </c>
      <c r="P71" s="6">
        <v>0</v>
      </c>
      <c r="Q71" s="4">
        <v>0</v>
      </c>
      <c r="R71" s="6">
        <v>0</v>
      </c>
      <c r="S71" s="4">
        <v>16</v>
      </c>
      <c r="T71" s="6">
        <v>13255.762500000001</v>
      </c>
      <c r="U71" s="4">
        <v>1</v>
      </c>
      <c r="V71" s="6">
        <v>2473.7625000000039</v>
      </c>
      <c r="W71" s="4">
        <v>12</v>
      </c>
      <c r="X71" s="6">
        <v>6753</v>
      </c>
      <c r="Y71" s="4">
        <v>0</v>
      </c>
      <c r="Z71" s="6">
        <v>0</v>
      </c>
      <c r="AA71" s="4">
        <v>1</v>
      </c>
      <c r="AB71" s="6">
        <v>733</v>
      </c>
      <c r="AC71" s="4">
        <v>2</v>
      </c>
      <c r="AD71" s="6">
        <v>3296</v>
      </c>
      <c r="AE71" s="4">
        <v>0</v>
      </c>
      <c r="AF71" s="6">
        <v>0</v>
      </c>
      <c r="AH71" s="4">
        <f t="shared" si="28"/>
        <v>0</v>
      </c>
      <c r="AI71" s="5">
        <f t="shared" si="29"/>
        <v>16</v>
      </c>
      <c r="AJ71" s="5">
        <f t="shared" si="30"/>
        <v>16</v>
      </c>
      <c r="AK71" s="28">
        <v>1</v>
      </c>
      <c r="AL71" s="29">
        <f t="shared" si="31"/>
        <v>0.30769230769230771</v>
      </c>
      <c r="AN71" s="4">
        <f t="shared" si="32"/>
        <v>0</v>
      </c>
      <c r="AO71" s="5">
        <f t="shared" si="33"/>
        <v>13255.762500000001</v>
      </c>
      <c r="AP71" s="5">
        <f t="shared" si="34"/>
        <v>13255.762500000001</v>
      </c>
      <c r="AQ71" s="28">
        <f t="shared" si="35"/>
        <v>0</v>
      </c>
      <c r="AR71" s="29">
        <f t="shared" si="36"/>
        <v>7.945750313529544E-3</v>
      </c>
      <c r="AT71" s="30">
        <f t="shared" si="37"/>
        <v>1.7344003265597073E-3</v>
      </c>
      <c r="AV71" s="4">
        <f t="shared" si="38"/>
        <v>15</v>
      </c>
      <c r="AW71" s="29">
        <f t="shared" si="39"/>
        <v>0.9375</v>
      </c>
      <c r="AX71" s="13"/>
      <c r="AY71" s="4">
        <f t="shared" si="40"/>
        <v>10782</v>
      </c>
      <c r="AZ71" s="29">
        <f t="shared" si="41"/>
        <v>0.81338210457527427</v>
      </c>
    </row>
    <row r="72" spans="1:52" x14ac:dyDescent="0.3">
      <c r="A72" t="s">
        <v>58</v>
      </c>
      <c r="B72" s="4">
        <v>17740</v>
      </c>
      <c r="C72" s="5">
        <v>3973529.0857000002</v>
      </c>
      <c r="D72" s="6">
        <v>1917043</v>
      </c>
      <c r="E72" s="4">
        <v>0</v>
      </c>
      <c r="F72" s="6">
        <v>0</v>
      </c>
      <c r="G72" s="4">
        <v>0</v>
      </c>
      <c r="H72" s="6">
        <v>0</v>
      </c>
      <c r="I72" s="4">
        <v>0</v>
      </c>
      <c r="J72" s="6">
        <v>0</v>
      </c>
      <c r="K72" s="4">
        <v>0</v>
      </c>
      <c r="L72" s="6">
        <v>0</v>
      </c>
      <c r="M72" s="4">
        <v>0</v>
      </c>
      <c r="N72" s="6">
        <v>0</v>
      </c>
      <c r="O72" s="4">
        <v>0</v>
      </c>
      <c r="P72" s="6">
        <v>0</v>
      </c>
      <c r="Q72" s="4">
        <v>0</v>
      </c>
      <c r="R72" s="6">
        <v>0</v>
      </c>
      <c r="S72" s="4">
        <v>10</v>
      </c>
      <c r="T72" s="6">
        <v>25548.545199999979</v>
      </c>
      <c r="U72" s="4">
        <v>3</v>
      </c>
      <c r="V72" s="6">
        <v>14908.54519999998</v>
      </c>
      <c r="W72" s="4">
        <v>5</v>
      </c>
      <c r="X72" s="6">
        <v>750</v>
      </c>
      <c r="Y72" s="4">
        <v>0</v>
      </c>
      <c r="Z72" s="6">
        <v>0</v>
      </c>
      <c r="AA72" s="4">
        <v>0</v>
      </c>
      <c r="AB72" s="6">
        <v>0</v>
      </c>
      <c r="AC72" s="4">
        <v>2</v>
      </c>
      <c r="AD72" s="6">
        <v>9890</v>
      </c>
      <c r="AE72" s="4">
        <v>0</v>
      </c>
      <c r="AF72" s="6">
        <v>0</v>
      </c>
      <c r="AH72" s="4">
        <f t="shared" si="28"/>
        <v>0</v>
      </c>
      <c r="AI72" s="5">
        <f t="shared" si="29"/>
        <v>10</v>
      </c>
      <c r="AJ72" s="5">
        <f t="shared" si="30"/>
        <v>10</v>
      </c>
      <c r="AK72" s="28">
        <v>1</v>
      </c>
      <c r="AL72" s="29">
        <f t="shared" si="31"/>
        <v>0.19230769230769232</v>
      </c>
      <c r="AN72" s="4">
        <f t="shared" si="32"/>
        <v>0</v>
      </c>
      <c r="AO72" s="5">
        <f t="shared" si="33"/>
        <v>25548.545199999979</v>
      </c>
      <c r="AP72" s="5">
        <f t="shared" si="34"/>
        <v>25548.545199999979</v>
      </c>
      <c r="AQ72" s="28">
        <f t="shared" si="35"/>
        <v>0</v>
      </c>
      <c r="AR72" s="29">
        <f t="shared" si="36"/>
        <v>1.53142726443027E-2</v>
      </c>
      <c r="AT72" s="30">
        <f t="shared" si="37"/>
        <v>6.4296862182145562E-3</v>
      </c>
      <c r="AV72" s="4">
        <f t="shared" si="38"/>
        <v>7</v>
      </c>
      <c r="AW72" s="29">
        <f t="shared" si="39"/>
        <v>0.7</v>
      </c>
      <c r="AX72" s="13"/>
      <c r="AY72" s="4">
        <f t="shared" si="40"/>
        <v>10640</v>
      </c>
      <c r="AZ72" s="29">
        <f t="shared" si="41"/>
        <v>0.41646206923750823</v>
      </c>
    </row>
    <row r="73" spans="1:52" x14ac:dyDescent="0.3">
      <c r="A73" t="s">
        <v>123</v>
      </c>
      <c r="B73" s="4">
        <v>25980</v>
      </c>
      <c r="C73" s="5">
        <v>5547324.5970999999</v>
      </c>
      <c r="D73" s="6">
        <v>4765114</v>
      </c>
      <c r="E73" s="4">
        <v>0</v>
      </c>
      <c r="F73" s="6">
        <v>0</v>
      </c>
      <c r="G73" s="4">
        <v>0</v>
      </c>
      <c r="H73" s="6">
        <v>0</v>
      </c>
      <c r="I73" s="4">
        <v>0</v>
      </c>
      <c r="J73" s="6">
        <v>0</v>
      </c>
      <c r="K73" s="4">
        <v>0</v>
      </c>
      <c r="L73" s="6">
        <v>0</v>
      </c>
      <c r="M73" s="4">
        <v>0</v>
      </c>
      <c r="N73" s="6">
        <v>0</v>
      </c>
      <c r="O73" s="4">
        <v>0</v>
      </c>
      <c r="P73" s="6">
        <v>0</v>
      </c>
      <c r="Q73" s="4">
        <v>0</v>
      </c>
      <c r="R73" s="6">
        <v>0</v>
      </c>
      <c r="S73" s="4">
        <v>6</v>
      </c>
      <c r="T73" s="6">
        <v>21416.413600000022</v>
      </c>
      <c r="U73" s="4">
        <v>2</v>
      </c>
      <c r="V73" s="6">
        <v>14295.41360000002</v>
      </c>
      <c r="W73" s="4">
        <v>0</v>
      </c>
      <c r="X73" s="6">
        <v>0</v>
      </c>
      <c r="Y73" s="4">
        <v>0</v>
      </c>
      <c r="Z73" s="6">
        <v>0</v>
      </c>
      <c r="AA73" s="4">
        <v>1</v>
      </c>
      <c r="AB73" s="6">
        <v>501</v>
      </c>
      <c r="AC73" s="4">
        <v>3</v>
      </c>
      <c r="AD73" s="6">
        <v>6620</v>
      </c>
      <c r="AE73" s="4">
        <v>0</v>
      </c>
      <c r="AF73" s="6">
        <v>0</v>
      </c>
      <c r="AH73" s="4">
        <f t="shared" si="28"/>
        <v>0</v>
      </c>
      <c r="AI73" s="5">
        <f t="shared" si="29"/>
        <v>6</v>
      </c>
      <c r="AJ73" s="5">
        <f t="shared" si="30"/>
        <v>6</v>
      </c>
      <c r="AK73" s="28">
        <v>1</v>
      </c>
      <c r="AL73" s="29">
        <f t="shared" si="31"/>
        <v>0.11538461538461539</v>
      </c>
      <c r="AN73" s="4">
        <f t="shared" si="32"/>
        <v>0</v>
      </c>
      <c r="AO73" s="5">
        <f t="shared" si="33"/>
        <v>21416.413600000022</v>
      </c>
      <c r="AP73" s="5">
        <f t="shared" si="34"/>
        <v>21416.413600000022</v>
      </c>
      <c r="AQ73" s="28">
        <f t="shared" si="35"/>
        <v>0</v>
      </c>
      <c r="AR73" s="29">
        <f t="shared" si="36"/>
        <v>1.2837396194815543E-2</v>
      </c>
      <c r="AT73" s="30">
        <f t="shared" si="37"/>
        <v>3.8606743169844393E-3</v>
      </c>
      <c r="AV73" s="4">
        <f t="shared" si="38"/>
        <v>4</v>
      </c>
      <c r="AW73" s="29">
        <f t="shared" si="39"/>
        <v>0.66666666666666663</v>
      </c>
      <c r="AX73" s="13"/>
      <c r="AY73" s="4">
        <f t="shared" si="40"/>
        <v>7121</v>
      </c>
      <c r="AZ73" s="29">
        <f t="shared" si="41"/>
        <v>0.33250198343199688</v>
      </c>
    </row>
    <row r="74" spans="1:52" x14ac:dyDescent="0.3">
      <c r="A74" t="s">
        <v>106</v>
      </c>
      <c r="B74" s="4">
        <v>22722</v>
      </c>
      <c r="C74" s="5">
        <v>6500062.7677999996</v>
      </c>
      <c r="D74" s="6">
        <v>11091308</v>
      </c>
      <c r="E74" s="4">
        <v>4</v>
      </c>
      <c r="F74" s="6">
        <v>5735</v>
      </c>
      <c r="G74" s="4">
        <v>0</v>
      </c>
      <c r="H74" s="6">
        <v>0</v>
      </c>
      <c r="I74" s="4">
        <v>2</v>
      </c>
      <c r="J74" s="6">
        <v>332</v>
      </c>
      <c r="K74" s="4">
        <v>0</v>
      </c>
      <c r="L74" s="6">
        <v>0</v>
      </c>
      <c r="M74" s="4">
        <v>0</v>
      </c>
      <c r="N74" s="6">
        <v>0</v>
      </c>
      <c r="O74" s="4">
        <v>2</v>
      </c>
      <c r="P74" s="6">
        <v>5403</v>
      </c>
      <c r="Q74" s="4">
        <v>0</v>
      </c>
      <c r="R74" s="6">
        <v>0</v>
      </c>
      <c r="S74" s="4">
        <v>0</v>
      </c>
      <c r="T74" s="6">
        <v>0</v>
      </c>
      <c r="U74" s="4">
        <v>0</v>
      </c>
      <c r="V74" s="6">
        <v>0</v>
      </c>
      <c r="W74" s="4">
        <v>0</v>
      </c>
      <c r="X74" s="6">
        <v>0</v>
      </c>
      <c r="Y74" s="4">
        <v>0</v>
      </c>
      <c r="Z74" s="6">
        <v>0</v>
      </c>
      <c r="AA74" s="4">
        <v>0</v>
      </c>
      <c r="AB74" s="6">
        <v>0</v>
      </c>
      <c r="AC74" s="4">
        <v>0</v>
      </c>
      <c r="AD74" s="6">
        <v>0</v>
      </c>
      <c r="AE74" s="4">
        <v>0</v>
      </c>
      <c r="AF74" s="6">
        <v>0</v>
      </c>
      <c r="AH74" s="4">
        <f t="shared" si="28"/>
        <v>4</v>
      </c>
      <c r="AI74" s="5">
        <f t="shared" si="29"/>
        <v>0</v>
      </c>
      <c r="AJ74" s="5">
        <f t="shared" si="30"/>
        <v>4</v>
      </c>
      <c r="AK74" s="28">
        <v>1</v>
      </c>
      <c r="AL74" s="29">
        <f t="shared" si="31"/>
        <v>0</v>
      </c>
      <c r="AN74" s="4">
        <f t="shared" si="32"/>
        <v>5735</v>
      </c>
      <c r="AO74" s="5">
        <f t="shared" si="33"/>
        <v>0</v>
      </c>
      <c r="AP74" s="5">
        <f t="shared" si="34"/>
        <v>5735</v>
      </c>
      <c r="AQ74" s="28">
        <f t="shared" si="35"/>
        <v>3.4376655471982042E-3</v>
      </c>
      <c r="AR74" s="29">
        <f t="shared" si="36"/>
        <v>0</v>
      </c>
      <c r="AT74" s="30">
        <f t="shared" si="37"/>
        <v>8.8229917231107883E-4</v>
      </c>
      <c r="AV74" s="4">
        <f t="shared" si="38"/>
        <v>4</v>
      </c>
      <c r="AW74" s="29">
        <f t="shared" si="39"/>
        <v>1</v>
      </c>
      <c r="AX74" s="13"/>
      <c r="AY74" s="4">
        <f t="shared" si="40"/>
        <v>5735</v>
      </c>
      <c r="AZ74" s="29">
        <f t="shared" si="41"/>
        <v>1</v>
      </c>
    </row>
    <row r="75" spans="1:52" x14ac:dyDescent="0.3">
      <c r="A75" t="s">
        <v>66</v>
      </c>
      <c r="B75" s="4">
        <v>6443</v>
      </c>
      <c r="C75" s="5">
        <v>3185019.3149000001</v>
      </c>
      <c r="D75" s="6">
        <v>1870654</v>
      </c>
      <c r="E75" s="4">
        <v>0</v>
      </c>
      <c r="F75" s="6">
        <v>0</v>
      </c>
      <c r="G75" s="4">
        <v>0</v>
      </c>
      <c r="H75" s="6">
        <v>0</v>
      </c>
      <c r="I75" s="4">
        <v>0</v>
      </c>
      <c r="J75" s="6">
        <v>0</v>
      </c>
      <c r="K75" s="4">
        <v>0</v>
      </c>
      <c r="L75" s="6">
        <v>0</v>
      </c>
      <c r="M75" s="4">
        <v>0</v>
      </c>
      <c r="N75" s="6">
        <v>0</v>
      </c>
      <c r="O75" s="4">
        <v>0</v>
      </c>
      <c r="P75" s="6">
        <v>0</v>
      </c>
      <c r="Q75" s="4">
        <v>0</v>
      </c>
      <c r="R75" s="6">
        <v>0</v>
      </c>
      <c r="S75" s="4">
        <v>12</v>
      </c>
      <c r="T75" s="6">
        <v>7034.2479999999987</v>
      </c>
      <c r="U75" s="4">
        <v>1</v>
      </c>
      <c r="V75" s="6">
        <v>1561.247999999998</v>
      </c>
      <c r="W75" s="4">
        <v>9</v>
      </c>
      <c r="X75" s="6">
        <v>3243</v>
      </c>
      <c r="Y75" s="4">
        <v>0</v>
      </c>
      <c r="Z75" s="6">
        <v>0</v>
      </c>
      <c r="AA75" s="4">
        <v>2</v>
      </c>
      <c r="AB75" s="6">
        <v>2230</v>
      </c>
      <c r="AC75" s="4">
        <v>0</v>
      </c>
      <c r="AD75" s="6">
        <v>0</v>
      </c>
      <c r="AE75" s="4">
        <v>0</v>
      </c>
      <c r="AF75" s="6">
        <v>0</v>
      </c>
      <c r="AH75" s="4">
        <f t="shared" si="28"/>
        <v>0</v>
      </c>
      <c r="AI75" s="5">
        <f t="shared" si="29"/>
        <v>12</v>
      </c>
      <c r="AJ75" s="5">
        <f t="shared" si="30"/>
        <v>12</v>
      </c>
      <c r="AK75" s="28">
        <v>1</v>
      </c>
      <c r="AL75" s="29">
        <f t="shared" si="31"/>
        <v>0.23076923076923078</v>
      </c>
      <c r="AN75" s="4">
        <f t="shared" si="32"/>
        <v>0</v>
      </c>
      <c r="AO75" s="5">
        <f t="shared" si="33"/>
        <v>7034.2479999999987</v>
      </c>
      <c r="AP75" s="5">
        <f t="shared" si="34"/>
        <v>7034.2479999999987</v>
      </c>
      <c r="AQ75" s="28">
        <f t="shared" si="35"/>
        <v>0</v>
      </c>
      <c r="AR75" s="29">
        <f t="shared" si="36"/>
        <v>4.2164589363640577E-3</v>
      </c>
      <c r="AT75" s="30">
        <f t="shared" si="37"/>
        <v>2.2085417087088694E-3</v>
      </c>
      <c r="AV75" s="4">
        <f t="shared" si="38"/>
        <v>11</v>
      </c>
      <c r="AW75" s="29">
        <f t="shared" si="39"/>
        <v>0.91666666666666663</v>
      </c>
      <c r="AX75" s="13"/>
      <c r="AY75" s="4">
        <f t="shared" si="40"/>
        <v>5473</v>
      </c>
      <c r="AZ75" s="29">
        <f t="shared" si="41"/>
        <v>0.77805047533154947</v>
      </c>
    </row>
    <row r="76" spans="1:52" x14ac:dyDescent="0.3">
      <c r="A76" t="s">
        <v>111</v>
      </c>
      <c r="B76" s="4">
        <v>25529</v>
      </c>
      <c r="C76" s="5">
        <v>9058028.7879000008</v>
      </c>
      <c r="D76" s="6">
        <v>4708160</v>
      </c>
      <c r="E76" s="4">
        <v>0</v>
      </c>
      <c r="F76" s="6">
        <v>0</v>
      </c>
      <c r="G76" s="4">
        <v>0</v>
      </c>
      <c r="H76" s="6">
        <v>0</v>
      </c>
      <c r="I76" s="4">
        <v>0</v>
      </c>
      <c r="J76" s="6">
        <v>0</v>
      </c>
      <c r="K76" s="4">
        <v>0</v>
      </c>
      <c r="L76" s="6">
        <v>0</v>
      </c>
      <c r="M76" s="4">
        <v>0</v>
      </c>
      <c r="N76" s="6">
        <v>0</v>
      </c>
      <c r="O76" s="4">
        <v>0</v>
      </c>
      <c r="P76" s="6">
        <v>0</v>
      </c>
      <c r="Q76" s="4">
        <v>0</v>
      </c>
      <c r="R76" s="6">
        <v>0</v>
      </c>
      <c r="S76" s="4">
        <v>6</v>
      </c>
      <c r="T76" s="6">
        <v>4519</v>
      </c>
      <c r="U76" s="4">
        <v>0</v>
      </c>
      <c r="V76" s="6">
        <v>0</v>
      </c>
      <c r="W76" s="4">
        <v>6</v>
      </c>
      <c r="X76" s="6">
        <v>4519</v>
      </c>
      <c r="Y76" s="4">
        <v>0</v>
      </c>
      <c r="Z76" s="6">
        <v>0</v>
      </c>
      <c r="AA76" s="4">
        <v>0</v>
      </c>
      <c r="AB76" s="6">
        <v>0</v>
      </c>
      <c r="AC76" s="4">
        <v>0</v>
      </c>
      <c r="AD76" s="6">
        <v>0</v>
      </c>
      <c r="AE76" s="4">
        <v>0</v>
      </c>
      <c r="AF76" s="6">
        <v>0</v>
      </c>
      <c r="AH76" s="4">
        <f t="shared" si="28"/>
        <v>0</v>
      </c>
      <c r="AI76" s="5">
        <f t="shared" si="29"/>
        <v>6</v>
      </c>
      <c r="AJ76" s="5">
        <f t="shared" si="30"/>
        <v>6</v>
      </c>
      <c r="AK76" s="28">
        <v>1</v>
      </c>
      <c r="AL76" s="29">
        <f t="shared" si="31"/>
        <v>0.11538461538461539</v>
      </c>
      <c r="AN76" s="4">
        <f t="shared" si="32"/>
        <v>0</v>
      </c>
      <c r="AO76" s="5">
        <f t="shared" si="33"/>
        <v>4519</v>
      </c>
      <c r="AP76" s="5">
        <f t="shared" si="34"/>
        <v>4519</v>
      </c>
      <c r="AQ76" s="28">
        <f t="shared" si="35"/>
        <v>0</v>
      </c>
      <c r="AR76" s="29">
        <f t="shared" si="36"/>
        <v>2.7087725558480706E-3</v>
      </c>
      <c r="AT76" s="30">
        <f t="shared" si="37"/>
        <v>4.9889441795952577E-4</v>
      </c>
      <c r="AV76" s="4">
        <f t="shared" si="38"/>
        <v>6</v>
      </c>
      <c r="AW76" s="29">
        <f t="shared" si="39"/>
        <v>1</v>
      </c>
      <c r="AX76" s="13"/>
      <c r="AY76" s="4">
        <f t="shared" si="40"/>
        <v>4519</v>
      </c>
      <c r="AZ76" s="29">
        <f t="shared" si="41"/>
        <v>1</v>
      </c>
    </row>
    <row r="77" spans="1:52" x14ac:dyDescent="0.3">
      <c r="A77" t="s">
        <v>90</v>
      </c>
      <c r="B77" s="4">
        <v>12447</v>
      </c>
      <c r="C77" s="5">
        <v>5786653.6924999999</v>
      </c>
      <c r="D77" s="6">
        <v>11706131</v>
      </c>
      <c r="E77" s="4">
        <v>17</v>
      </c>
      <c r="F77" s="6">
        <v>6161.489599999999</v>
      </c>
      <c r="G77" s="4">
        <v>0</v>
      </c>
      <c r="H77" s="6">
        <v>0</v>
      </c>
      <c r="I77" s="4">
        <v>7</v>
      </c>
      <c r="J77" s="6">
        <v>1733</v>
      </c>
      <c r="K77" s="4">
        <v>3</v>
      </c>
      <c r="L77" s="6">
        <v>2284.489599999999</v>
      </c>
      <c r="M77" s="4">
        <v>4</v>
      </c>
      <c r="N77" s="6">
        <v>1330</v>
      </c>
      <c r="O77" s="4">
        <v>3</v>
      </c>
      <c r="P77" s="6">
        <v>814</v>
      </c>
      <c r="Q77" s="4">
        <v>0</v>
      </c>
      <c r="R77" s="6">
        <v>0</v>
      </c>
      <c r="S77" s="4">
        <v>0</v>
      </c>
      <c r="T77" s="6">
        <v>0</v>
      </c>
      <c r="U77" s="4">
        <v>0</v>
      </c>
      <c r="V77" s="6">
        <v>0</v>
      </c>
      <c r="W77" s="4">
        <v>0</v>
      </c>
      <c r="X77" s="6">
        <v>0</v>
      </c>
      <c r="Y77" s="4">
        <v>0</v>
      </c>
      <c r="Z77" s="6">
        <v>0</v>
      </c>
      <c r="AA77" s="4">
        <v>0</v>
      </c>
      <c r="AB77" s="6">
        <v>0</v>
      </c>
      <c r="AC77" s="4">
        <v>0</v>
      </c>
      <c r="AD77" s="6">
        <v>0</v>
      </c>
      <c r="AE77" s="4">
        <v>0</v>
      </c>
      <c r="AF77" s="6">
        <v>0</v>
      </c>
      <c r="AH77" s="4">
        <f t="shared" si="28"/>
        <v>17</v>
      </c>
      <c r="AI77" s="5">
        <f t="shared" si="29"/>
        <v>0</v>
      </c>
      <c r="AJ77" s="5">
        <f t="shared" si="30"/>
        <v>17</v>
      </c>
      <c r="AK77" s="28">
        <v>1</v>
      </c>
      <c r="AL77" s="29">
        <f t="shared" si="31"/>
        <v>0</v>
      </c>
      <c r="AN77" s="4">
        <f t="shared" si="32"/>
        <v>6161.489599999999</v>
      </c>
      <c r="AO77" s="5">
        <f t="shared" si="33"/>
        <v>0</v>
      </c>
      <c r="AP77" s="5">
        <f t="shared" si="34"/>
        <v>6161.489599999999</v>
      </c>
      <c r="AQ77" s="28">
        <f t="shared" si="35"/>
        <v>3.6933113369381067E-3</v>
      </c>
      <c r="AR77" s="29">
        <f t="shared" si="36"/>
        <v>0</v>
      </c>
      <c r="AT77" s="30">
        <f t="shared" si="37"/>
        <v>1.0647759356993867E-3</v>
      </c>
      <c r="AV77" s="4">
        <f t="shared" si="38"/>
        <v>14</v>
      </c>
      <c r="AW77" s="29">
        <f t="shared" si="39"/>
        <v>0.82352941176470584</v>
      </c>
      <c r="AX77" s="13"/>
      <c r="AY77" s="4">
        <f t="shared" si="40"/>
        <v>3877</v>
      </c>
      <c r="AZ77" s="29">
        <f t="shared" si="41"/>
        <v>0.62923095739705548</v>
      </c>
    </row>
    <row r="78" spans="1:52" x14ac:dyDescent="0.3">
      <c r="A78" t="s">
        <v>112</v>
      </c>
      <c r="B78" s="4">
        <v>23593</v>
      </c>
      <c r="C78" s="5">
        <v>7311043.5932999998</v>
      </c>
      <c r="D78" s="6">
        <v>6056205</v>
      </c>
      <c r="E78" s="4">
        <v>4</v>
      </c>
      <c r="F78" s="6">
        <v>1043</v>
      </c>
      <c r="G78" s="4">
        <v>0</v>
      </c>
      <c r="H78" s="6">
        <v>0</v>
      </c>
      <c r="I78" s="4">
        <v>4</v>
      </c>
      <c r="J78" s="6">
        <v>1043</v>
      </c>
      <c r="K78" s="4">
        <v>0</v>
      </c>
      <c r="L78" s="6">
        <v>0</v>
      </c>
      <c r="M78" s="4">
        <v>0</v>
      </c>
      <c r="N78" s="6">
        <v>0</v>
      </c>
      <c r="O78" s="4">
        <v>0</v>
      </c>
      <c r="P78" s="6">
        <v>0</v>
      </c>
      <c r="Q78" s="4">
        <v>0</v>
      </c>
      <c r="R78" s="6">
        <v>0</v>
      </c>
      <c r="S78" s="4">
        <v>10</v>
      </c>
      <c r="T78" s="6">
        <v>48094.903600000041</v>
      </c>
      <c r="U78" s="4">
        <v>8</v>
      </c>
      <c r="V78" s="6">
        <v>45020.903600000041</v>
      </c>
      <c r="W78" s="4">
        <v>0</v>
      </c>
      <c r="X78" s="6">
        <v>0</v>
      </c>
      <c r="Y78" s="4">
        <v>1</v>
      </c>
      <c r="Z78" s="6">
        <v>1811</v>
      </c>
      <c r="AA78" s="4">
        <v>0</v>
      </c>
      <c r="AB78" s="6">
        <v>0</v>
      </c>
      <c r="AC78" s="4">
        <v>1</v>
      </c>
      <c r="AD78" s="6">
        <v>1263</v>
      </c>
      <c r="AE78" s="4">
        <v>0</v>
      </c>
      <c r="AF78" s="6">
        <v>0</v>
      </c>
      <c r="AH78" s="4">
        <f t="shared" si="28"/>
        <v>4</v>
      </c>
      <c r="AI78" s="5">
        <f t="shared" si="29"/>
        <v>10</v>
      </c>
      <c r="AJ78" s="5">
        <f t="shared" si="30"/>
        <v>14</v>
      </c>
      <c r="AK78" s="28">
        <v>1</v>
      </c>
      <c r="AL78" s="29">
        <f t="shared" si="31"/>
        <v>0.19230769230769232</v>
      </c>
      <c r="AN78" s="4">
        <f t="shared" si="32"/>
        <v>1043</v>
      </c>
      <c r="AO78" s="5">
        <f t="shared" si="33"/>
        <v>48094.903600000041</v>
      </c>
      <c r="AP78" s="5">
        <f t="shared" si="34"/>
        <v>49137.903600000041</v>
      </c>
      <c r="AQ78" s="28">
        <f t="shared" si="35"/>
        <v>6.2519357728469521E-4</v>
      </c>
      <c r="AR78" s="29">
        <f t="shared" si="36"/>
        <v>2.8828978744819361E-2</v>
      </c>
      <c r="AT78" s="30">
        <f t="shared" si="37"/>
        <v>6.7210519227420681E-3</v>
      </c>
      <c r="AV78" s="4">
        <f t="shared" si="38"/>
        <v>5</v>
      </c>
      <c r="AW78" s="29">
        <f t="shared" si="39"/>
        <v>0.35714285714285715</v>
      </c>
      <c r="AX78" s="13"/>
      <c r="AY78" s="4">
        <f t="shared" si="40"/>
        <v>2306</v>
      </c>
      <c r="AZ78" s="29">
        <f t="shared" si="41"/>
        <v>4.6929149008302383E-2</v>
      </c>
    </row>
    <row r="79" spans="1:52" x14ac:dyDescent="0.3">
      <c r="A79" t="s">
        <v>56</v>
      </c>
      <c r="B79" s="4">
        <v>14328</v>
      </c>
      <c r="C79" s="5">
        <v>4944176.6871000007</v>
      </c>
      <c r="D79" s="6">
        <v>2134918</v>
      </c>
      <c r="E79" s="4">
        <v>0</v>
      </c>
      <c r="F79" s="6">
        <v>0</v>
      </c>
      <c r="G79" s="4">
        <v>0</v>
      </c>
      <c r="H79" s="6">
        <v>0</v>
      </c>
      <c r="I79" s="4">
        <v>0</v>
      </c>
      <c r="J79" s="6">
        <v>0</v>
      </c>
      <c r="K79" s="4">
        <v>0</v>
      </c>
      <c r="L79" s="6">
        <v>0</v>
      </c>
      <c r="M79" s="4">
        <v>0</v>
      </c>
      <c r="N79" s="6">
        <v>0</v>
      </c>
      <c r="O79" s="4">
        <v>0</v>
      </c>
      <c r="P79" s="6">
        <v>0</v>
      </c>
      <c r="Q79" s="4">
        <v>0</v>
      </c>
      <c r="R79" s="6">
        <v>0</v>
      </c>
      <c r="S79" s="4">
        <v>1</v>
      </c>
      <c r="T79" s="6">
        <v>1600</v>
      </c>
      <c r="U79" s="4">
        <v>0</v>
      </c>
      <c r="V79" s="6">
        <v>0</v>
      </c>
      <c r="W79" s="4">
        <v>0</v>
      </c>
      <c r="X79" s="6">
        <v>0</v>
      </c>
      <c r="Y79" s="4">
        <v>0</v>
      </c>
      <c r="Z79" s="6">
        <v>0</v>
      </c>
      <c r="AA79" s="4">
        <v>0</v>
      </c>
      <c r="AB79" s="6">
        <v>0</v>
      </c>
      <c r="AC79" s="4">
        <v>1</v>
      </c>
      <c r="AD79" s="6">
        <v>1600</v>
      </c>
      <c r="AE79" s="4">
        <v>0</v>
      </c>
      <c r="AF79" s="6">
        <v>0</v>
      </c>
      <c r="AH79" s="4">
        <f t="shared" si="28"/>
        <v>0</v>
      </c>
      <c r="AI79" s="5">
        <f t="shared" si="29"/>
        <v>1</v>
      </c>
      <c r="AJ79" s="5">
        <f t="shared" si="30"/>
        <v>1</v>
      </c>
      <c r="AK79" s="28">
        <v>1</v>
      </c>
      <c r="AL79" s="29">
        <f t="shared" si="31"/>
        <v>1.9230769230769232E-2</v>
      </c>
      <c r="AN79" s="4">
        <f t="shared" si="32"/>
        <v>0</v>
      </c>
      <c r="AO79" s="5">
        <f t="shared" si="33"/>
        <v>1600</v>
      </c>
      <c r="AP79" s="5">
        <f t="shared" si="34"/>
        <v>1600</v>
      </c>
      <c r="AQ79" s="28">
        <f t="shared" si="35"/>
        <v>0</v>
      </c>
      <c r="AR79" s="29">
        <f t="shared" si="36"/>
        <v>9.5906972546070215E-4</v>
      </c>
      <c r="AT79" s="30">
        <f t="shared" si="37"/>
        <v>3.2361303028967549E-4</v>
      </c>
      <c r="AV79" s="4">
        <f t="shared" si="38"/>
        <v>1</v>
      </c>
      <c r="AW79" s="29">
        <f t="shared" si="39"/>
        <v>1</v>
      </c>
      <c r="AX79" s="13"/>
      <c r="AY79" s="4">
        <f t="shared" si="40"/>
        <v>1600</v>
      </c>
      <c r="AZ79" s="29">
        <f t="shared" si="41"/>
        <v>1</v>
      </c>
    </row>
    <row r="80" spans="1:52" x14ac:dyDescent="0.3">
      <c r="A80" t="s">
        <v>104</v>
      </c>
      <c r="B80" s="4">
        <v>15493</v>
      </c>
      <c r="C80" s="5">
        <v>3828263.2823999999</v>
      </c>
      <c r="D80" s="6">
        <v>2117777</v>
      </c>
      <c r="E80" s="4">
        <v>0</v>
      </c>
      <c r="F80" s="6">
        <v>0</v>
      </c>
      <c r="G80" s="4">
        <v>0</v>
      </c>
      <c r="H80" s="6">
        <v>0</v>
      </c>
      <c r="I80" s="4">
        <v>0</v>
      </c>
      <c r="J80" s="6">
        <v>0</v>
      </c>
      <c r="K80" s="4">
        <v>0</v>
      </c>
      <c r="L80" s="6">
        <v>0</v>
      </c>
      <c r="M80" s="4">
        <v>0</v>
      </c>
      <c r="N80" s="6">
        <v>0</v>
      </c>
      <c r="O80" s="4">
        <v>0</v>
      </c>
      <c r="P80" s="6">
        <v>0</v>
      </c>
      <c r="Q80" s="4">
        <v>0</v>
      </c>
      <c r="R80" s="6">
        <v>0</v>
      </c>
      <c r="S80" s="4">
        <v>4</v>
      </c>
      <c r="T80" s="6">
        <v>910</v>
      </c>
      <c r="U80" s="4">
        <v>0</v>
      </c>
      <c r="V80" s="6">
        <v>0</v>
      </c>
      <c r="W80" s="4">
        <v>4</v>
      </c>
      <c r="X80" s="6">
        <v>910</v>
      </c>
      <c r="Y80" s="4">
        <v>0</v>
      </c>
      <c r="Z80" s="6">
        <v>0</v>
      </c>
      <c r="AA80" s="4">
        <v>0</v>
      </c>
      <c r="AB80" s="6">
        <v>0</v>
      </c>
      <c r="AC80" s="4">
        <v>0</v>
      </c>
      <c r="AD80" s="6">
        <v>0</v>
      </c>
      <c r="AE80" s="4">
        <v>0</v>
      </c>
      <c r="AF80" s="6">
        <v>0</v>
      </c>
      <c r="AH80" s="4">
        <f t="shared" si="28"/>
        <v>0</v>
      </c>
      <c r="AI80" s="5">
        <f t="shared" si="29"/>
        <v>4</v>
      </c>
      <c r="AJ80" s="5">
        <f t="shared" si="30"/>
        <v>4</v>
      </c>
      <c r="AK80" s="28">
        <v>1</v>
      </c>
      <c r="AL80" s="29">
        <f t="shared" si="31"/>
        <v>7.6923076923076927E-2</v>
      </c>
      <c r="AN80" s="4">
        <f t="shared" si="32"/>
        <v>0</v>
      </c>
      <c r="AO80" s="5">
        <f t="shared" si="33"/>
        <v>910</v>
      </c>
      <c r="AP80" s="5">
        <f t="shared" si="34"/>
        <v>910</v>
      </c>
      <c r="AQ80" s="28">
        <f t="shared" si="35"/>
        <v>0</v>
      </c>
      <c r="AR80" s="29">
        <f t="shared" si="36"/>
        <v>5.4547090635577433E-4</v>
      </c>
      <c r="AT80" s="30">
        <f t="shared" si="37"/>
        <v>2.3770569913088798E-4</v>
      </c>
      <c r="AV80" s="4">
        <f t="shared" si="38"/>
        <v>4</v>
      </c>
      <c r="AW80" s="29">
        <f t="shared" si="39"/>
        <v>1</v>
      </c>
      <c r="AX80" s="13"/>
      <c r="AY80" s="4">
        <f t="shared" si="40"/>
        <v>910</v>
      </c>
      <c r="AZ80" s="29">
        <f t="shared" si="41"/>
        <v>1</v>
      </c>
    </row>
    <row r="81" spans="1:52" x14ac:dyDescent="0.3">
      <c r="A81" t="s">
        <v>50</v>
      </c>
      <c r="B81" s="4">
        <v>3470</v>
      </c>
      <c r="C81" s="5">
        <v>2806534.4405</v>
      </c>
      <c r="D81" s="6">
        <v>8657176</v>
      </c>
      <c r="E81" s="4">
        <v>4</v>
      </c>
      <c r="F81" s="6">
        <v>1853.9045000000001</v>
      </c>
      <c r="G81" s="4">
        <v>0</v>
      </c>
      <c r="H81" s="6">
        <v>0</v>
      </c>
      <c r="I81" s="4">
        <v>1</v>
      </c>
      <c r="J81" s="6">
        <v>273</v>
      </c>
      <c r="K81" s="4">
        <v>1</v>
      </c>
      <c r="L81" s="6">
        <v>1005.9045</v>
      </c>
      <c r="M81" s="4">
        <v>1</v>
      </c>
      <c r="N81" s="6">
        <v>287</v>
      </c>
      <c r="O81" s="4">
        <v>1</v>
      </c>
      <c r="P81" s="6">
        <v>288</v>
      </c>
      <c r="Q81" s="4">
        <v>0</v>
      </c>
      <c r="R81" s="6">
        <v>0</v>
      </c>
      <c r="S81" s="4">
        <v>0</v>
      </c>
      <c r="T81" s="6">
        <v>0</v>
      </c>
      <c r="U81" s="4">
        <v>0</v>
      </c>
      <c r="V81" s="6">
        <v>0</v>
      </c>
      <c r="W81" s="4">
        <v>0</v>
      </c>
      <c r="X81" s="6">
        <v>0</v>
      </c>
      <c r="Y81" s="4">
        <v>0</v>
      </c>
      <c r="Z81" s="6">
        <v>0</v>
      </c>
      <c r="AA81" s="4">
        <v>0</v>
      </c>
      <c r="AB81" s="6">
        <v>0</v>
      </c>
      <c r="AC81" s="4">
        <v>0</v>
      </c>
      <c r="AD81" s="6">
        <v>0</v>
      </c>
      <c r="AE81" s="4">
        <v>0</v>
      </c>
      <c r="AF81" s="6">
        <v>0</v>
      </c>
      <c r="AH81" s="4">
        <f t="shared" si="28"/>
        <v>4</v>
      </c>
      <c r="AI81" s="5">
        <f t="shared" si="29"/>
        <v>0</v>
      </c>
      <c r="AJ81" s="5">
        <f t="shared" si="30"/>
        <v>4</v>
      </c>
      <c r="AK81" s="28">
        <v>1</v>
      </c>
      <c r="AL81" s="29">
        <f t="shared" si="31"/>
        <v>0</v>
      </c>
      <c r="AN81" s="4">
        <f t="shared" si="32"/>
        <v>1853.9045000000001</v>
      </c>
      <c r="AO81" s="5">
        <f t="shared" si="33"/>
        <v>0</v>
      </c>
      <c r="AP81" s="5">
        <f t="shared" si="34"/>
        <v>1853.9045000000001</v>
      </c>
      <c r="AQ81" s="28">
        <f t="shared" si="35"/>
        <v>1.1112647999033502E-3</v>
      </c>
      <c r="AR81" s="29">
        <f t="shared" si="36"/>
        <v>0</v>
      </c>
      <c r="AT81" s="30">
        <f t="shared" si="37"/>
        <v>6.6056716541476558E-4</v>
      </c>
      <c r="AV81" s="4">
        <f t="shared" si="38"/>
        <v>3</v>
      </c>
      <c r="AW81" s="29">
        <f t="shared" si="39"/>
        <v>0.75</v>
      </c>
      <c r="AX81" s="13"/>
      <c r="AY81" s="4">
        <f t="shared" si="40"/>
        <v>848</v>
      </c>
      <c r="AZ81" s="29">
        <f t="shared" si="41"/>
        <v>0.45741298971980487</v>
      </c>
    </row>
    <row r="82" spans="1:52" x14ac:dyDescent="0.3">
      <c r="A82" t="s">
        <v>43</v>
      </c>
      <c r="B82" s="4">
        <v>8672</v>
      </c>
      <c r="C82" s="5">
        <v>5074816.7117999997</v>
      </c>
      <c r="D82" s="6">
        <v>4891284</v>
      </c>
      <c r="E82" s="4">
        <v>0</v>
      </c>
      <c r="F82" s="6">
        <v>0</v>
      </c>
      <c r="G82" s="4">
        <v>0</v>
      </c>
      <c r="H82" s="6">
        <v>0</v>
      </c>
      <c r="I82" s="4">
        <v>0</v>
      </c>
      <c r="J82" s="6">
        <v>0</v>
      </c>
      <c r="K82" s="4">
        <v>0</v>
      </c>
      <c r="L82" s="6">
        <v>0</v>
      </c>
      <c r="M82" s="4">
        <v>0</v>
      </c>
      <c r="N82" s="6">
        <v>0</v>
      </c>
      <c r="O82" s="4">
        <v>0</v>
      </c>
      <c r="P82" s="6">
        <v>0</v>
      </c>
      <c r="Q82" s="4">
        <v>0</v>
      </c>
      <c r="R82" s="6">
        <v>0</v>
      </c>
      <c r="S82" s="4">
        <v>0</v>
      </c>
      <c r="T82" s="6">
        <v>0</v>
      </c>
      <c r="U82" s="4">
        <v>0</v>
      </c>
      <c r="V82" s="6">
        <v>0</v>
      </c>
      <c r="W82" s="4">
        <v>0</v>
      </c>
      <c r="X82" s="6">
        <v>0</v>
      </c>
      <c r="Y82" s="4">
        <v>0</v>
      </c>
      <c r="Z82" s="6">
        <v>0</v>
      </c>
      <c r="AA82" s="4">
        <v>0</v>
      </c>
      <c r="AB82" s="6">
        <v>0</v>
      </c>
      <c r="AC82" s="4">
        <v>0</v>
      </c>
      <c r="AD82" s="6">
        <v>0</v>
      </c>
      <c r="AE82" s="4">
        <v>0</v>
      </c>
      <c r="AF82" s="6">
        <v>0</v>
      </c>
      <c r="AH82" s="4">
        <f t="shared" si="28"/>
        <v>0</v>
      </c>
      <c r="AI82" s="5">
        <f t="shared" si="29"/>
        <v>0</v>
      </c>
      <c r="AJ82" s="5">
        <f t="shared" si="30"/>
        <v>0</v>
      </c>
      <c r="AK82" s="28">
        <v>1</v>
      </c>
      <c r="AL82" s="29">
        <f t="shared" si="31"/>
        <v>0</v>
      </c>
      <c r="AN82" s="4">
        <f t="shared" si="32"/>
        <v>0</v>
      </c>
      <c r="AO82" s="5">
        <f t="shared" si="33"/>
        <v>0</v>
      </c>
      <c r="AP82" s="5">
        <f t="shared" si="34"/>
        <v>0</v>
      </c>
      <c r="AQ82" s="28">
        <f t="shared" si="35"/>
        <v>0</v>
      </c>
      <c r="AR82" s="29">
        <f t="shared" si="36"/>
        <v>0</v>
      </c>
      <c r="AT82" s="30">
        <f t="shared" si="37"/>
        <v>0</v>
      </c>
      <c r="AV82" s="4">
        <f t="shared" si="38"/>
        <v>0</v>
      </c>
      <c r="AW82" s="29">
        <f t="shared" si="39"/>
        <v>0</v>
      </c>
      <c r="AX82" s="13"/>
      <c r="AY82" s="4">
        <f t="shared" si="40"/>
        <v>0</v>
      </c>
      <c r="AZ82" s="29">
        <f t="shared" si="41"/>
        <v>0</v>
      </c>
    </row>
    <row r="83" spans="1:52" x14ac:dyDescent="0.3">
      <c r="A83" t="s">
        <v>49</v>
      </c>
      <c r="B83" s="4">
        <v>15718</v>
      </c>
      <c r="C83" s="5">
        <v>4911286.1851000004</v>
      </c>
      <c r="D83" s="6">
        <v>2400704</v>
      </c>
      <c r="E83" s="4">
        <v>0</v>
      </c>
      <c r="F83" s="6">
        <v>0</v>
      </c>
      <c r="G83" s="4">
        <v>0</v>
      </c>
      <c r="H83" s="6">
        <v>0</v>
      </c>
      <c r="I83" s="4">
        <v>0</v>
      </c>
      <c r="J83" s="6">
        <v>0</v>
      </c>
      <c r="K83" s="4">
        <v>0</v>
      </c>
      <c r="L83" s="6">
        <v>0</v>
      </c>
      <c r="M83" s="4">
        <v>0</v>
      </c>
      <c r="N83" s="6">
        <v>0</v>
      </c>
      <c r="O83" s="4">
        <v>0</v>
      </c>
      <c r="P83" s="6">
        <v>0</v>
      </c>
      <c r="Q83" s="4">
        <v>0</v>
      </c>
      <c r="R83" s="6">
        <v>0</v>
      </c>
      <c r="S83" s="4">
        <v>0</v>
      </c>
      <c r="T83" s="6">
        <v>0</v>
      </c>
      <c r="U83" s="4">
        <v>0</v>
      </c>
      <c r="V83" s="6">
        <v>0</v>
      </c>
      <c r="W83" s="4">
        <v>0</v>
      </c>
      <c r="X83" s="6">
        <v>0</v>
      </c>
      <c r="Y83" s="4">
        <v>0</v>
      </c>
      <c r="Z83" s="6">
        <v>0</v>
      </c>
      <c r="AA83" s="4">
        <v>0</v>
      </c>
      <c r="AB83" s="6">
        <v>0</v>
      </c>
      <c r="AC83" s="4">
        <v>0</v>
      </c>
      <c r="AD83" s="6">
        <v>0</v>
      </c>
      <c r="AE83" s="4">
        <v>0</v>
      </c>
      <c r="AF83" s="6">
        <v>0</v>
      </c>
      <c r="AH83" s="4">
        <f t="shared" si="28"/>
        <v>0</v>
      </c>
      <c r="AI83" s="5">
        <f t="shared" si="29"/>
        <v>0</v>
      </c>
      <c r="AJ83" s="5">
        <f t="shared" si="30"/>
        <v>0</v>
      </c>
      <c r="AK83" s="28">
        <v>1</v>
      </c>
      <c r="AL83" s="29">
        <f t="shared" si="31"/>
        <v>0</v>
      </c>
      <c r="AN83" s="4">
        <f t="shared" si="32"/>
        <v>0</v>
      </c>
      <c r="AO83" s="5">
        <f t="shared" si="33"/>
        <v>0</v>
      </c>
      <c r="AP83" s="5">
        <f t="shared" si="34"/>
        <v>0</v>
      </c>
      <c r="AQ83" s="28">
        <f t="shared" si="35"/>
        <v>0</v>
      </c>
      <c r="AR83" s="29">
        <f t="shared" si="36"/>
        <v>0</v>
      </c>
      <c r="AT83" s="30">
        <f t="shared" si="37"/>
        <v>0</v>
      </c>
      <c r="AV83" s="4">
        <f t="shared" si="38"/>
        <v>0</v>
      </c>
      <c r="AW83" s="29">
        <f t="shared" si="39"/>
        <v>0</v>
      </c>
      <c r="AX83" s="13"/>
      <c r="AY83" s="4">
        <f t="shared" si="40"/>
        <v>0</v>
      </c>
      <c r="AZ83" s="29">
        <f t="shared" si="41"/>
        <v>0</v>
      </c>
    </row>
    <row r="84" spans="1:52" x14ac:dyDescent="0.3">
      <c r="A84" t="s">
        <v>54</v>
      </c>
      <c r="B84" s="4">
        <v>7955</v>
      </c>
      <c r="C84" s="5">
        <v>5465156.0120000001</v>
      </c>
      <c r="D84" s="6">
        <v>1411479</v>
      </c>
      <c r="E84" s="4">
        <v>0</v>
      </c>
      <c r="F84" s="6">
        <v>0</v>
      </c>
      <c r="G84" s="4">
        <v>0</v>
      </c>
      <c r="H84" s="6">
        <v>0</v>
      </c>
      <c r="I84" s="4">
        <v>0</v>
      </c>
      <c r="J84" s="6">
        <v>0</v>
      </c>
      <c r="K84" s="4">
        <v>0</v>
      </c>
      <c r="L84" s="6">
        <v>0</v>
      </c>
      <c r="M84" s="4">
        <v>0</v>
      </c>
      <c r="N84" s="6">
        <v>0</v>
      </c>
      <c r="O84" s="4">
        <v>0</v>
      </c>
      <c r="P84" s="6">
        <v>0</v>
      </c>
      <c r="Q84" s="4">
        <v>0</v>
      </c>
      <c r="R84" s="6">
        <v>0</v>
      </c>
      <c r="S84" s="4">
        <v>0</v>
      </c>
      <c r="T84" s="6">
        <v>0</v>
      </c>
      <c r="U84" s="4">
        <v>0</v>
      </c>
      <c r="V84" s="6">
        <v>0</v>
      </c>
      <c r="W84" s="4">
        <v>0</v>
      </c>
      <c r="X84" s="6">
        <v>0</v>
      </c>
      <c r="Y84" s="4">
        <v>0</v>
      </c>
      <c r="Z84" s="6">
        <v>0</v>
      </c>
      <c r="AA84" s="4">
        <v>0</v>
      </c>
      <c r="AB84" s="6">
        <v>0</v>
      </c>
      <c r="AC84" s="4">
        <v>0</v>
      </c>
      <c r="AD84" s="6">
        <v>0</v>
      </c>
      <c r="AE84" s="4">
        <v>0</v>
      </c>
      <c r="AF84" s="6">
        <v>0</v>
      </c>
      <c r="AH84" s="4">
        <f t="shared" si="28"/>
        <v>0</v>
      </c>
      <c r="AI84" s="5">
        <f t="shared" si="29"/>
        <v>0</v>
      </c>
      <c r="AJ84" s="5">
        <f t="shared" si="30"/>
        <v>0</v>
      </c>
      <c r="AK84" s="28">
        <v>1</v>
      </c>
      <c r="AL84" s="29">
        <f t="shared" si="31"/>
        <v>0</v>
      </c>
      <c r="AN84" s="4">
        <f t="shared" si="32"/>
        <v>0</v>
      </c>
      <c r="AO84" s="5">
        <f t="shared" si="33"/>
        <v>0</v>
      </c>
      <c r="AP84" s="5">
        <f t="shared" si="34"/>
        <v>0</v>
      </c>
      <c r="AQ84" s="28">
        <f t="shared" si="35"/>
        <v>0</v>
      </c>
      <c r="AR84" s="29">
        <f t="shared" si="36"/>
        <v>0</v>
      </c>
      <c r="AT84" s="30">
        <f t="shared" si="37"/>
        <v>0</v>
      </c>
      <c r="AV84" s="4">
        <f t="shared" si="38"/>
        <v>0</v>
      </c>
      <c r="AW84" s="29">
        <f t="shared" si="39"/>
        <v>0</v>
      </c>
      <c r="AX84" s="13"/>
      <c r="AY84" s="4">
        <f t="shared" si="40"/>
        <v>0</v>
      </c>
      <c r="AZ84" s="29">
        <f t="shared" si="41"/>
        <v>0</v>
      </c>
    </row>
    <row r="85" spans="1:52" x14ac:dyDescent="0.3">
      <c r="A85" t="s">
        <v>55</v>
      </c>
      <c r="B85" s="4">
        <v>30260</v>
      </c>
      <c r="C85" s="5">
        <v>11634343.817600001</v>
      </c>
      <c r="D85" s="6">
        <v>3426043</v>
      </c>
      <c r="E85" s="4">
        <v>0</v>
      </c>
      <c r="F85" s="6">
        <v>0</v>
      </c>
      <c r="G85" s="4">
        <v>0</v>
      </c>
      <c r="H85" s="6">
        <v>0</v>
      </c>
      <c r="I85" s="4">
        <v>0</v>
      </c>
      <c r="J85" s="6">
        <v>0</v>
      </c>
      <c r="K85" s="4">
        <v>0</v>
      </c>
      <c r="L85" s="6">
        <v>0</v>
      </c>
      <c r="M85" s="4">
        <v>0</v>
      </c>
      <c r="N85" s="6">
        <v>0</v>
      </c>
      <c r="O85" s="4">
        <v>0</v>
      </c>
      <c r="P85" s="6">
        <v>0</v>
      </c>
      <c r="Q85" s="4">
        <v>0</v>
      </c>
      <c r="R85" s="6">
        <v>0</v>
      </c>
      <c r="S85" s="4">
        <v>0</v>
      </c>
      <c r="T85" s="6">
        <v>0</v>
      </c>
      <c r="U85" s="4">
        <v>0</v>
      </c>
      <c r="V85" s="6">
        <v>0</v>
      </c>
      <c r="W85" s="4">
        <v>0</v>
      </c>
      <c r="X85" s="6">
        <v>0</v>
      </c>
      <c r="Y85" s="4">
        <v>0</v>
      </c>
      <c r="Z85" s="6">
        <v>0</v>
      </c>
      <c r="AA85" s="4">
        <v>0</v>
      </c>
      <c r="AB85" s="6">
        <v>0</v>
      </c>
      <c r="AC85" s="4">
        <v>0</v>
      </c>
      <c r="AD85" s="6">
        <v>0</v>
      </c>
      <c r="AE85" s="4">
        <v>0</v>
      </c>
      <c r="AF85" s="6">
        <v>0</v>
      </c>
      <c r="AH85" s="4">
        <f t="shared" si="28"/>
        <v>0</v>
      </c>
      <c r="AI85" s="5">
        <f t="shared" si="29"/>
        <v>0</v>
      </c>
      <c r="AJ85" s="5">
        <f t="shared" si="30"/>
        <v>0</v>
      </c>
      <c r="AK85" s="28">
        <v>1</v>
      </c>
      <c r="AL85" s="29">
        <f t="shared" si="31"/>
        <v>0</v>
      </c>
      <c r="AN85" s="4">
        <f t="shared" si="32"/>
        <v>0</v>
      </c>
      <c r="AO85" s="5">
        <f t="shared" si="33"/>
        <v>0</v>
      </c>
      <c r="AP85" s="5">
        <f t="shared" si="34"/>
        <v>0</v>
      </c>
      <c r="AQ85" s="28">
        <f t="shared" si="35"/>
        <v>0</v>
      </c>
      <c r="AR85" s="29">
        <f t="shared" si="36"/>
        <v>0</v>
      </c>
      <c r="AT85" s="30">
        <f t="shared" si="37"/>
        <v>0</v>
      </c>
      <c r="AV85" s="4">
        <f t="shared" si="38"/>
        <v>0</v>
      </c>
      <c r="AW85" s="29">
        <f t="shared" si="39"/>
        <v>0</v>
      </c>
      <c r="AX85" s="13"/>
      <c r="AY85" s="4">
        <f t="shared" si="40"/>
        <v>0</v>
      </c>
      <c r="AZ85" s="29">
        <f t="shared" si="41"/>
        <v>0</v>
      </c>
    </row>
    <row r="86" spans="1:52" x14ac:dyDescent="0.3">
      <c r="A86" t="s">
        <v>57</v>
      </c>
      <c r="B86" s="4">
        <v>9362</v>
      </c>
      <c r="C86" s="5">
        <v>6712109.7973000007</v>
      </c>
      <c r="D86" s="6">
        <v>12777074</v>
      </c>
      <c r="E86" s="4">
        <v>0</v>
      </c>
      <c r="F86" s="6">
        <v>0</v>
      </c>
      <c r="G86" s="4">
        <v>0</v>
      </c>
      <c r="H86" s="6">
        <v>0</v>
      </c>
      <c r="I86" s="4">
        <v>0</v>
      </c>
      <c r="J86" s="6">
        <v>0</v>
      </c>
      <c r="K86" s="4">
        <v>0</v>
      </c>
      <c r="L86" s="6">
        <v>0</v>
      </c>
      <c r="M86" s="4">
        <v>0</v>
      </c>
      <c r="N86" s="6">
        <v>0</v>
      </c>
      <c r="O86" s="4">
        <v>0</v>
      </c>
      <c r="P86" s="6">
        <v>0</v>
      </c>
      <c r="Q86" s="4">
        <v>0</v>
      </c>
      <c r="R86" s="6">
        <v>0</v>
      </c>
      <c r="S86" s="4">
        <v>0</v>
      </c>
      <c r="T86" s="6">
        <v>0</v>
      </c>
      <c r="U86" s="4">
        <v>0</v>
      </c>
      <c r="V86" s="6">
        <v>0</v>
      </c>
      <c r="W86" s="4">
        <v>0</v>
      </c>
      <c r="X86" s="6">
        <v>0</v>
      </c>
      <c r="Y86" s="4">
        <v>0</v>
      </c>
      <c r="Z86" s="6">
        <v>0</v>
      </c>
      <c r="AA86" s="4">
        <v>0</v>
      </c>
      <c r="AB86" s="6">
        <v>0</v>
      </c>
      <c r="AC86" s="4">
        <v>0</v>
      </c>
      <c r="AD86" s="6">
        <v>0</v>
      </c>
      <c r="AE86" s="4">
        <v>0</v>
      </c>
      <c r="AF86" s="6">
        <v>0</v>
      </c>
      <c r="AH86" s="4">
        <f t="shared" si="28"/>
        <v>0</v>
      </c>
      <c r="AI86" s="5">
        <f t="shared" si="29"/>
        <v>0</v>
      </c>
      <c r="AJ86" s="5">
        <f t="shared" si="30"/>
        <v>0</v>
      </c>
      <c r="AK86" s="28">
        <v>1</v>
      </c>
      <c r="AL86" s="29">
        <f t="shared" si="31"/>
        <v>0</v>
      </c>
      <c r="AN86" s="4">
        <f t="shared" si="32"/>
        <v>0</v>
      </c>
      <c r="AO86" s="5">
        <f t="shared" si="33"/>
        <v>0</v>
      </c>
      <c r="AP86" s="5">
        <f t="shared" si="34"/>
        <v>0</v>
      </c>
      <c r="AQ86" s="28">
        <f t="shared" si="35"/>
        <v>0</v>
      </c>
      <c r="AR86" s="29">
        <f t="shared" si="36"/>
        <v>0</v>
      </c>
      <c r="AT86" s="30">
        <f t="shared" si="37"/>
        <v>0</v>
      </c>
      <c r="AV86" s="4">
        <f t="shared" si="38"/>
        <v>0</v>
      </c>
      <c r="AW86" s="29">
        <f t="shared" si="39"/>
        <v>0</v>
      </c>
      <c r="AX86" s="13"/>
      <c r="AY86" s="4">
        <f t="shared" si="40"/>
        <v>0</v>
      </c>
      <c r="AZ86" s="29">
        <f t="shared" si="41"/>
        <v>0</v>
      </c>
    </row>
    <row r="87" spans="1:52" x14ac:dyDescent="0.3">
      <c r="A87" t="s">
        <v>69</v>
      </c>
      <c r="B87" s="4">
        <v>27103</v>
      </c>
      <c r="C87" s="5">
        <v>14068050.4001</v>
      </c>
      <c r="D87" s="6">
        <v>3139221</v>
      </c>
      <c r="E87" s="4">
        <v>0</v>
      </c>
      <c r="F87" s="6">
        <v>0</v>
      </c>
      <c r="G87" s="4">
        <v>0</v>
      </c>
      <c r="H87" s="6">
        <v>0</v>
      </c>
      <c r="I87" s="4">
        <v>0</v>
      </c>
      <c r="J87" s="6">
        <v>0</v>
      </c>
      <c r="K87" s="4">
        <v>0</v>
      </c>
      <c r="L87" s="6">
        <v>0</v>
      </c>
      <c r="M87" s="4">
        <v>0</v>
      </c>
      <c r="N87" s="6">
        <v>0</v>
      </c>
      <c r="O87" s="4">
        <v>0</v>
      </c>
      <c r="P87" s="6">
        <v>0</v>
      </c>
      <c r="Q87" s="4">
        <v>0</v>
      </c>
      <c r="R87" s="6">
        <v>0</v>
      </c>
      <c r="S87" s="4">
        <v>0</v>
      </c>
      <c r="T87" s="6">
        <v>0</v>
      </c>
      <c r="U87" s="4">
        <v>0</v>
      </c>
      <c r="V87" s="6">
        <v>0</v>
      </c>
      <c r="W87" s="4">
        <v>0</v>
      </c>
      <c r="X87" s="6">
        <v>0</v>
      </c>
      <c r="Y87" s="4">
        <v>0</v>
      </c>
      <c r="Z87" s="6">
        <v>0</v>
      </c>
      <c r="AA87" s="4">
        <v>0</v>
      </c>
      <c r="AB87" s="6">
        <v>0</v>
      </c>
      <c r="AC87" s="4">
        <v>0</v>
      </c>
      <c r="AD87" s="6">
        <v>0</v>
      </c>
      <c r="AE87" s="4">
        <v>0</v>
      </c>
      <c r="AF87" s="6">
        <v>0</v>
      </c>
      <c r="AH87" s="4">
        <f t="shared" si="28"/>
        <v>0</v>
      </c>
      <c r="AI87" s="5">
        <f t="shared" si="29"/>
        <v>0</v>
      </c>
      <c r="AJ87" s="5">
        <f t="shared" si="30"/>
        <v>0</v>
      </c>
      <c r="AK87" s="28">
        <v>1</v>
      </c>
      <c r="AL87" s="29">
        <f t="shared" si="31"/>
        <v>0</v>
      </c>
      <c r="AN87" s="4">
        <f t="shared" si="32"/>
        <v>0</v>
      </c>
      <c r="AO87" s="5">
        <f t="shared" si="33"/>
        <v>0</v>
      </c>
      <c r="AP87" s="5">
        <f t="shared" si="34"/>
        <v>0</v>
      </c>
      <c r="AQ87" s="28">
        <f t="shared" si="35"/>
        <v>0</v>
      </c>
      <c r="AR87" s="29">
        <f t="shared" si="36"/>
        <v>0</v>
      </c>
      <c r="AT87" s="30">
        <f t="shared" si="37"/>
        <v>0</v>
      </c>
      <c r="AV87" s="4">
        <f t="shared" si="38"/>
        <v>0</v>
      </c>
      <c r="AW87" s="29">
        <f t="shared" si="39"/>
        <v>0</v>
      </c>
      <c r="AX87" s="13"/>
      <c r="AY87" s="4">
        <f t="shared" si="40"/>
        <v>0</v>
      </c>
      <c r="AZ87" s="29">
        <f t="shared" si="41"/>
        <v>0</v>
      </c>
    </row>
    <row r="88" spans="1:52" x14ac:dyDescent="0.3">
      <c r="A88" t="s">
        <v>71</v>
      </c>
      <c r="B88" s="4">
        <v>7846</v>
      </c>
      <c r="C88" s="5">
        <v>4584123.0950999996</v>
      </c>
      <c r="D88" s="6">
        <v>14689713</v>
      </c>
      <c r="E88" s="4">
        <v>0</v>
      </c>
      <c r="F88" s="6">
        <v>0</v>
      </c>
      <c r="G88" s="4">
        <v>0</v>
      </c>
      <c r="H88" s="6">
        <v>0</v>
      </c>
      <c r="I88" s="4">
        <v>0</v>
      </c>
      <c r="J88" s="6">
        <v>0</v>
      </c>
      <c r="K88" s="4">
        <v>0</v>
      </c>
      <c r="L88" s="6">
        <v>0</v>
      </c>
      <c r="M88" s="4">
        <v>0</v>
      </c>
      <c r="N88" s="6">
        <v>0</v>
      </c>
      <c r="O88" s="4">
        <v>0</v>
      </c>
      <c r="P88" s="6">
        <v>0</v>
      </c>
      <c r="Q88" s="4">
        <v>0</v>
      </c>
      <c r="R88" s="6">
        <v>0</v>
      </c>
      <c r="S88" s="4">
        <v>0</v>
      </c>
      <c r="T88" s="6">
        <v>0</v>
      </c>
      <c r="U88" s="4">
        <v>0</v>
      </c>
      <c r="V88" s="6">
        <v>0</v>
      </c>
      <c r="W88" s="4">
        <v>0</v>
      </c>
      <c r="X88" s="6">
        <v>0</v>
      </c>
      <c r="Y88" s="4">
        <v>0</v>
      </c>
      <c r="Z88" s="6">
        <v>0</v>
      </c>
      <c r="AA88" s="4">
        <v>0</v>
      </c>
      <c r="AB88" s="6">
        <v>0</v>
      </c>
      <c r="AC88" s="4">
        <v>0</v>
      </c>
      <c r="AD88" s="6">
        <v>0</v>
      </c>
      <c r="AE88" s="4">
        <v>0</v>
      </c>
      <c r="AF88" s="6">
        <v>0</v>
      </c>
      <c r="AH88" s="4">
        <f t="shared" si="28"/>
        <v>0</v>
      </c>
      <c r="AI88" s="5">
        <f t="shared" si="29"/>
        <v>0</v>
      </c>
      <c r="AJ88" s="5">
        <f t="shared" si="30"/>
        <v>0</v>
      </c>
      <c r="AK88" s="28">
        <v>1</v>
      </c>
      <c r="AL88" s="29">
        <f t="shared" si="31"/>
        <v>0</v>
      </c>
      <c r="AN88" s="4">
        <f t="shared" si="32"/>
        <v>0</v>
      </c>
      <c r="AO88" s="5">
        <f t="shared" si="33"/>
        <v>0</v>
      </c>
      <c r="AP88" s="5">
        <f t="shared" si="34"/>
        <v>0</v>
      </c>
      <c r="AQ88" s="28">
        <f t="shared" si="35"/>
        <v>0</v>
      </c>
      <c r="AR88" s="29">
        <f t="shared" si="36"/>
        <v>0</v>
      </c>
      <c r="AT88" s="30">
        <f t="shared" si="37"/>
        <v>0</v>
      </c>
      <c r="AV88" s="4">
        <f t="shared" si="38"/>
        <v>0</v>
      </c>
      <c r="AW88" s="29">
        <f t="shared" si="39"/>
        <v>0</v>
      </c>
      <c r="AX88" s="13"/>
      <c r="AY88" s="4">
        <f t="shared" si="40"/>
        <v>0</v>
      </c>
      <c r="AZ88" s="29">
        <f t="shared" si="41"/>
        <v>0</v>
      </c>
    </row>
    <row r="89" spans="1:52" x14ac:dyDescent="0.3">
      <c r="A89" t="s">
        <v>79</v>
      </c>
      <c r="B89" s="4">
        <v>1125</v>
      </c>
      <c r="C89" s="5">
        <v>1646975</v>
      </c>
      <c r="D89" s="6">
        <v>22515</v>
      </c>
      <c r="E89" s="4">
        <v>0</v>
      </c>
      <c r="F89" s="6">
        <v>0</v>
      </c>
      <c r="G89" s="4">
        <v>0</v>
      </c>
      <c r="H89" s="6">
        <v>0</v>
      </c>
      <c r="I89" s="4">
        <v>0</v>
      </c>
      <c r="J89" s="6">
        <v>0</v>
      </c>
      <c r="K89" s="4">
        <v>0</v>
      </c>
      <c r="L89" s="6">
        <v>0</v>
      </c>
      <c r="M89" s="4">
        <v>0</v>
      </c>
      <c r="N89" s="6">
        <v>0</v>
      </c>
      <c r="O89" s="4">
        <v>0</v>
      </c>
      <c r="P89" s="6">
        <v>0</v>
      </c>
      <c r="Q89" s="4">
        <v>0</v>
      </c>
      <c r="R89" s="6">
        <v>0</v>
      </c>
      <c r="S89" s="4">
        <v>0</v>
      </c>
      <c r="T89" s="6">
        <v>0</v>
      </c>
      <c r="U89" s="4">
        <v>0</v>
      </c>
      <c r="V89" s="6">
        <v>0</v>
      </c>
      <c r="W89" s="4">
        <v>0</v>
      </c>
      <c r="X89" s="6">
        <v>0</v>
      </c>
      <c r="Y89" s="4">
        <v>0</v>
      </c>
      <c r="Z89" s="6">
        <v>0</v>
      </c>
      <c r="AA89" s="4">
        <v>0</v>
      </c>
      <c r="AB89" s="6">
        <v>0</v>
      </c>
      <c r="AC89" s="4">
        <v>0</v>
      </c>
      <c r="AD89" s="6">
        <v>0</v>
      </c>
      <c r="AE89" s="4">
        <v>0</v>
      </c>
      <c r="AF89" s="6">
        <v>0</v>
      </c>
      <c r="AH89" s="4">
        <f t="shared" si="28"/>
        <v>0</v>
      </c>
      <c r="AI89" s="5">
        <f t="shared" si="29"/>
        <v>0</v>
      </c>
      <c r="AJ89" s="5">
        <f t="shared" si="30"/>
        <v>0</v>
      </c>
      <c r="AK89" s="28">
        <v>1</v>
      </c>
      <c r="AL89" s="29">
        <f t="shared" si="31"/>
        <v>0</v>
      </c>
      <c r="AN89" s="4">
        <f t="shared" si="32"/>
        <v>0</v>
      </c>
      <c r="AO89" s="5">
        <f t="shared" si="33"/>
        <v>0</v>
      </c>
      <c r="AP89" s="5">
        <f t="shared" si="34"/>
        <v>0</v>
      </c>
      <c r="AQ89" s="28">
        <f t="shared" si="35"/>
        <v>0</v>
      </c>
      <c r="AR89" s="29">
        <f t="shared" si="36"/>
        <v>0</v>
      </c>
      <c r="AT89" s="30">
        <f t="shared" si="37"/>
        <v>0</v>
      </c>
      <c r="AV89" s="4">
        <f t="shared" si="38"/>
        <v>0</v>
      </c>
      <c r="AW89" s="29">
        <f t="shared" si="39"/>
        <v>0</v>
      </c>
      <c r="AX89" s="13"/>
      <c r="AY89" s="4">
        <f t="shared" si="40"/>
        <v>0</v>
      </c>
      <c r="AZ89" s="29">
        <f t="shared" si="41"/>
        <v>0</v>
      </c>
    </row>
    <row r="90" spans="1:52" x14ac:dyDescent="0.3">
      <c r="A90" t="s">
        <v>82</v>
      </c>
      <c r="B90" s="4">
        <v>12099</v>
      </c>
      <c r="C90" s="5">
        <v>7562924.4002</v>
      </c>
      <c r="D90" s="6">
        <v>1029812</v>
      </c>
      <c r="E90" s="4">
        <v>0</v>
      </c>
      <c r="F90" s="6">
        <v>0</v>
      </c>
      <c r="G90" s="4">
        <v>0</v>
      </c>
      <c r="H90" s="6">
        <v>0</v>
      </c>
      <c r="I90" s="4">
        <v>0</v>
      </c>
      <c r="J90" s="6">
        <v>0</v>
      </c>
      <c r="K90" s="4">
        <v>0</v>
      </c>
      <c r="L90" s="6">
        <v>0</v>
      </c>
      <c r="M90" s="4">
        <v>0</v>
      </c>
      <c r="N90" s="6">
        <v>0</v>
      </c>
      <c r="O90" s="4">
        <v>0</v>
      </c>
      <c r="P90" s="6">
        <v>0</v>
      </c>
      <c r="Q90" s="4">
        <v>0</v>
      </c>
      <c r="R90" s="6">
        <v>0</v>
      </c>
      <c r="S90" s="4">
        <v>0</v>
      </c>
      <c r="T90" s="6">
        <v>0</v>
      </c>
      <c r="U90" s="4">
        <v>0</v>
      </c>
      <c r="V90" s="6">
        <v>0</v>
      </c>
      <c r="W90" s="4">
        <v>0</v>
      </c>
      <c r="X90" s="6">
        <v>0</v>
      </c>
      <c r="Y90" s="4">
        <v>0</v>
      </c>
      <c r="Z90" s="6">
        <v>0</v>
      </c>
      <c r="AA90" s="4">
        <v>0</v>
      </c>
      <c r="AB90" s="6">
        <v>0</v>
      </c>
      <c r="AC90" s="4">
        <v>0</v>
      </c>
      <c r="AD90" s="6">
        <v>0</v>
      </c>
      <c r="AE90" s="4">
        <v>0</v>
      </c>
      <c r="AF90" s="6">
        <v>0</v>
      </c>
      <c r="AH90" s="4">
        <f t="shared" si="28"/>
        <v>0</v>
      </c>
      <c r="AI90" s="5">
        <f t="shared" si="29"/>
        <v>0</v>
      </c>
      <c r="AJ90" s="5">
        <f t="shared" si="30"/>
        <v>0</v>
      </c>
      <c r="AK90" s="28">
        <v>1</v>
      </c>
      <c r="AL90" s="29">
        <f t="shared" si="31"/>
        <v>0</v>
      </c>
      <c r="AN90" s="4">
        <f t="shared" si="32"/>
        <v>0</v>
      </c>
      <c r="AO90" s="5">
        <f t="shared" si="33"/>
        <v>0</v>
      </c>
      <c r="AP90" s="5">
        <f t="shared" si="34"/>
        <v>0</v>
      </c>
      <c r="AQ90" s="28">
        <f t="shared" si="35"/>
        <v>0</v>
      </c>
      <c r="AR90" s="29">
        <f t="shared" si="36"/>
        <v>0</v>
      </c>
      <c r="AT90" s="30">
        <f t="shared" si="37"/>
        <v>0</v>
      </c>
      <c r="AV90" s="4">
        <f t="shared" si="38"/>
        <v>0</v>
      </c>
      <c r="AW90" s="29">
        <f t="shared" si="39"/>
        <v>0</v>
      </c>
      <c r="AX90" s="13"/>
      <c r="AY90" s="4">
        <f t="shared" si="40"/>
        <v>0</v>
      </c>
      <c r="AZ90" s="29">
        <f t="shared" si="41"/>
        <v>0</v>
      </c>
    </row>
    <row r="91" spans="1:52" x14ac:dyDescent="0.3">
      <c r="A91" t="s">
        <v>85</v>
      </c>
      <c r="B91" s="4">
        <v>14944</v>
      </c>
      <c r="C91" s="5">
        <v>10100137.391000001</v>
      </c>
      <c r="D91" s="6">
        <v>2130661</v>
      </c>
      <c r="E91" s="4">
        <v>0</v>
      </c>
      <c r="F91" s="6">
        <v>0</v>
      </c>
      <c r="G91" s="4">
        <v>0</v>
      </c>
      <c r="H91" s="6">
        <v>0</v>
      </c>
      <c r="I91" s="4">
        <v>0</v>
      </c>
      <c r="J91" s="6">
        <v>0</v>
      </c>
      <c r="K91" s="4">
        <v>0</v>
      </c>
      <c r="L91" s="6">
        <v>0</v>
      </c>
      <c r="M91" s="4">
        <v>0</v>
      </c>
      <c r="N91" s="6">
        <v>0</v>
      </c>
      <c r="O91" s="4">
        <v>0</v>
      </c>
      <c r="P91" s="6">
        <v>0</v>
      </c>
      <c r="Q91" s="4">
        <v>0</v>
      </c>
      <c r="R91" s="6">
        <v>0</v>
      </c>
      <c r="S91" s="4">
        <v>0</v>
      </c>
      <c r="T91" s="6">
        <v>0</v>
      </c>
      <c r="U91" s="4">
        <v>0</v>
      </c>
      <c r="V91" s="6">
        <v>0</v>
      </c>
      <c r="W91" s="4">
        <v>0</v>
      </c>
      <c r="X91" s="6">
        <v>0</v>
      </c>
      <c r="Y91" s="4">
        <v>0</v>
      </c>
      <c r="Z91" s="6">
        <v>0</v>
      </c>
      <c r="AA91" s="4">
        <v>0</v>
      </c>
      <c r="AB91" s="6">
        <v>0</v>
      </c>
      <c r="AC91" s="4">
        <v>0</v>
      </c>
      <c r="AD91" s="6">
        <v>0</v>
      </c>
      <c r="AE91" s="4">
        <v>0</v>
      </c>
      <c r="AF91" s="6">
        <v>0</v>
      </c>
      <c r="AH91" s="4">
        <f t="shared" si="28"/>
        <v>0</v>
      </c>
      <c r="AI91" s="5">
        <f t="shared" si="29"/>
        <v>0</v>
      </c>
      <c r="AJ91" s="5">
        <f t="shared" si="30"/>
        <v>0</v>
      </c>
      <c r="AK91" s="28">
        <v>1</v>
      </c>
      <c r="AL91" s="29">
        <f t="shared" si="31"/>
        <v>0</v>
      </c>
      <c r="AN91" s="4">
        <f t="shared" si="32"/>
        <v>0</v>
      </c>
      <c r="AO91" s="5">
        <f t="shared" si="33"/>
        <v>0</v>
      </c>
      <c r="AP91" s="5">
        <f t="shared" si="34"/>
        <v>0</v>
      </c>
      <c r="AQ91" s="28">
        <f t="shared" si="35"/>
        <v>0</v>
      </c>
      <c r="AR91" s="29">
        <f t="shared" si="36"/>
        <v>0</v>
      </c>
      <c r="AT91" s="30">
        <f t="shared" si="37"/>
        <v>0</v>
      </c>
      <c r="AV91" s="4">
        <f t="shared" si="38"/>
        <v>0</v>
      </c>
      <c r="AW91" s="29">
        <f t="shared" si="39"/>
        <v>0</v>
      </c>
      <c r="AX91" s="13"/>
      <c r="AY91" s="4">
        <f t="shared" si="40"/>
        <v>0</v>
      </c>
      <c r="AZ91" s="29">
        <f t="shared" si="41"/>
        <v>0</v>
      </c>
    </row>
    <row r="92" spans="1:52" x14ac:dyDescent="0.3">
      <c r="A92" t="s">
        <v>88</v>
      </c>
      <c r="B92" s="4">
        <v>13697</v>
      </c>
      <c r="C92" s="5">
        <v>4595095.0455999998</v>
      </c>
      <c r="D92" s="6">
        <v>10369306</v>
      </c>
      <c r="E92" s="4">
        <v>0</v>
      </c>
      <c r="F92" s="6">
        <v>0</v>
      </c>
      <c r="G92" s="4">
        <v>0</v>
      </c>
      <c r="H92" s="6">
        <v>0</v>
      </c>
      <c r="I92" s="4">
        <v>0</v>
      </c>
      <c r="J92" s="6">
        <v>0</v>
      </c>
      <c r="K92" s="4">
        <v>0</v>
      </c>
      <c r="L92" s="6">
        <v>0</v>
      </c>
      <c r="M92" s="4">
        <v>0</v>
      </c>
      <c r="N92" s="6">
        <v>0</v>
      </c>
      <c r="O92" s="4">
        <v>0</v>
      </c>
      <c r="P92" s="6">
        <v>0</v>
      </c>
      <c r="Q92" s="4">
        <v>0</v>
      </c>
      <c r="R92" s="6">
        <v>0</v>
      </c>
      <c r="S92" s="4">
        <v>0</v>
      </c>
      <c r="T92" s="6">
        <v>0</v>
      </c>
      <c r="U92" s="4">
        <v>0</v>
      </c>
      <c r="V92" s="6">
        <v>0</v>
      </c>
      <c r="W92" s="4">
        <v>0</v>
      </c>
      <c r="X92" s="6">
        <v>0</v>
      </c>
      <c r="Y92" s="4">
        <v>0</v>
      </c>
      <c r="Z92" s="6">
        <v>0</v>
      </c>
      <c r="AA92" s="4">
        <v>0</v>
      </c>
      <c r="AB92" s="6">
        <v>0</v>
      </c>
      <c r="AC92" s="4">
        <v>0</v>
      </c>
      <c r="AD92" s="6">
        <v>0</v>
      </c>
      <c r="AE92" s="4">
        <v>0</v>
      </c>
      <c r="AF92" s="6">
        <v>0</v>
      </c>
      <c r="AH92" s="4">
        <f t="shared" si="28"/>
        <v>0</v>
      </c>
      <c r="AI92" s="5">
        <f t="shared" si="29"/>
        <v>0</v>
      </c>
      <c r="AJ92" s="5">
        <f t="shared" si="30"/>
        <v>0</v>
      </c>
      <c r="AK92" s="28">
        <v>1</v>
      </c>
      <c r="AL92" s="29">
        <f t="shared" si="31"/>
        <v>0</v>
      </c>
      <c r="AN92" s="4">
        <f t="shared" si="32"/>
        <v>0</v>
      </c>
      <c r="AO92" s="5">
        <f t="shared" si="33"/>
        <v>0</v>
      </c>
      <c r="AP92" s="5">
        <f t="shared" si="34"/>
        <v>0</v>
      </c>
      <c r="AQ92" s="28">
        <f t="shared" si="35"/>
        <v>0</v>
      </c>
      <c r="AR92" s="29">
        <f t="shared" si="36"/>
        <v>0</v>
      </c>
      <c r="AT92" s="30">
        <f t="shared" si="37"/>
        <v>0</v>
      </c>
      <c r="AV92" s="4">
        <f t="shared" si="38"/>
        <v>0</v>
      </c>
      <c r="AW92" s="29">
        <f t="shared" si="39"/>
        <v>0</v>
      </c>
      <c r="AX92" s="13"/>
      <c r="AY92" s="4">
        <f t="shared" si="40"/>
        <v>0</v>
      </c>
      <c r="AZ92" s="29">
        <f t="shared" si="41"/>
        <v>0</v>
      </c>
    </row>
    <row r="93" spans="1:52" x14ac:dyDescent="0.3">
      <c r="A93" t="s">
        <v>89</v>
      </c>
      <c r="B93" s="4">
        <v>9580</v>
      </c>
      <c r="C93" s="5">
        <v>5865927.7443999993</v>
      </c>
      <c r="D93" s="6">
        <v>1327718</v>
      </c>
      <c r="E93" s="4">
        <v>0</v>
      </c>
      <c r="F93" s="6">
        <v>0</v>
      </c>
      <c r="G93" s="4">
        <v>0</v>
      </c>
      <c r="H93" s="6">
        <v>0</v>
      </c>
      <c r="I93" s="4">
        <v>0</v>
      </c>
      <c r="J93" s="6">
        <v>0</v>
      </c>
      <c r="K93" s="4">
        <v>0</v>
      </c>
      <c r="L93" s="6">
        <v>0</v>
      </c>
      <c r="M93" s="4">
        <v>0</v>
      </c>
      <c r="N93" s="6">
        <v>0</v>
      </c>
      <c r="O93" s="4">
        <v>0</v>
      </c>
      <c r="P93" s="6">
        <v>0</v>
      </c>
      <c r="Q93" s="4">
        <v>0</v>
      </c>
      <c r="R93" s="6">
        <v>0</v>
      </c>
      <c r="S93" s="4">
        <v>0</v>
      </c>
      <c r="T93" s="6">
        <v>0</v>
      </c>
      <c r="U93" s="4">
        <v>0</v>
      </c>
      <c r="V93" s="6">
        <v>0</v>
      </c>
      <c r="W93" s="4">
        <v>0</v>
      </c>
      <c r="X93" s="6">
        <v>0</v>
      </c>
      <c r="Y93" s="4">
        <v>0</v>
      </c>
      <c r="Z93" s="6">
        <v>0</v>
      </c>
      <c r="AA93" s="4">
        <v>0</v>
      </c>
      <c r="AB93" s="6">
        <v>0</v>
      </c>
      <c r="AC93" s="4">
        <v>0</v>
      </c>
      <c r="AD93" s="6">
        <v>0</v>
      </c>
      <c r="AE93" s="4">
        <v>0</v>
      </c>
      <c r="AF93" s="6">
        <v>0</v>
      </c>
      <c r="AH93" s="4">
        <f t="shared" si="28"/>
        <v>0</v>
      </c>
      <c r="AI93" s="5">
        <f t="shared" si="29"/>
        <v>0</v>
      </c>
      <c r="AJ93" s="5">
        <f t="shared" si="30"/>
        <v>0</v>
      </c>
      <c r="AK93" s="28">
        <v>1</v>
      </c>
      <c r="AL93" s="29">
        <f t="shared" si="31"/>
        <v>0</v>
      </c>
      <c r="AN93" s="4">
        <f t="shared" si="32"/>
        <v>0</v>
      </c>
      <c r="AO93" s="5">
        <f t="shared" si="33"/>
        <v>0</v>
      </c>
      <c r="AP93" s="5">
        <f t="shared" si="34"/>
        <v>0</v>
      </c>
      <c r="AQ93" s="28">
        <f t="shared" si="35"/>
        <v>0</v>
      </c>
      <c r="AR93" s="29">
        <f t="shared" si="36"/>
        <v>0</v>
      </c>
      <c r="AT93" s="30">
        <f t="shared" si="37"/>
        <v>0</v>
      </c>
      <c r="AV93" s="4">
        <f t="shared" si="38"/>
        <v>0</v>
      </c>
      <c r="AW93" s="29">
        <f t="shared" si="39"/>
        <v>0</v>
      </c>
      <c r="AX93" s="13"/>
      <c r="AY93" s="4">
        <f t="shared" si="40"/>
        <v>0</v>
      </c>
      <c r="AZ93" s="29">
        <f t="shared" si="41"/>
        <v>0</v>
      </c>
    </row>
    <row r="94" spans="1:52" x14ac:dyDescent="0.3">
      <c r="A94" t="s">
        <v>93</v>
      </c>
      <c r="B94" s="4">
        <v>13316</v>
      </c>
      <c r="C94" s="5">
        <v>7940532.156200001</v>
      </c>
      <c r="D94" s="6">
        <v>3757333</v>
      </c>
      <c r="E94" s="4">
        <v>0</v>
      </c>
      <c r="F94" s="6">
        <v>0</v>
      </c>
      <c r="G94" s="4">
        <v>0</v>
      </c>
      <c r="H94" s="6">
        <v>0</v>
      </c>
      <c r="I94" s="4">
        <v>0</v>
      </c>
      <c r="J94" s="6">
        <v>0</v>
      </c>
      <c r="K94" s="4">
        <v>0</v>
      </c>
      <c r="L94" s="6">
        <v>0</v>
      </c>
      <c r="M94" s="4">
        <v>0</v>
      </c>
      <c r="N94" s="6">
        <v>0</v>
      </c>
      <c r="O94" s="4">
        <v>0</v>
      </c>
      <c r="P94" s="6">
        <v>0</v>
      </c>
      <c r="Q94" s="4">
        <v>0</v>
      </c>
      <c r="R94" s="6">
        <v>0</v>
      </c>
      <c r="S94" s="4">
        <v>1</v>
      </c>
      <c r="T94" s="6">
        <v>499141.69119999988</v>
      </c>
      <c r="U94" s="4">
        <v>1</v>
      </c>
      <c r="V94" s="6">
        <v>499141.69119999988</v>
      </c>
      <c r="W94" s="4">
        <v>0</v>
      </c>
      <c r="X94" s="6">
        <v>0</v>
      </c>
      <c r="Y94" s="4">
        <v>0</v>
      </c>
      <c r="Z94" s="6">
        <v>0</v>
      </c>
      <c r="AA94" s="4">
        <v>0</v>
      </c>
      <c r="AB94" s="6">
        <v>0</v>
      </c>
      <c r="AC94" s="4">
        <v>0</v>
      </c>
      <c r="AD94" s="6">
        <v>0</v>
      </c>
      <c r="AE94" s="4">
        <v>0</v>
      </c>
      <c r="AF94" s="6">
        <v>0</v>
      </c>
      <c r="AH94" s="4">
        <f t="shared" si="28"/>
        <v>0</v>
      </c>
      <c r="AI94" s="5">
        <f t="shared" si="29"/>
        <v>1</v>
      </c>
      <c r="AJ94" s="5">
        <f t="shared" si="30"/>
        <v>1</v>
      </c>
      <c r="AK94" s="28">
        <v>1</v>
      </c>
      <c r="AL94" s="29">
        <f t="shared" si="31"/>
        <v>1.9230769230769232E-2</v>
      </c>
      <c r="AN94" s="4">
        <f t="shared" si="32"/>
        <v>0</v>
      </c>
      <c r="AO94" s="5">
        <f t="shared" si="33"/>
        <v>499141.69119999988</v>
      </c>
      <c r="AP94" s="5">
        <f t="shared" si="34"/>
        <v>499141.69119999988</v>
      </c>
      <c r="AQ94" s="28">
        <f t="shared" si="35"/>
        <v>0</v>
      </c>
      <c r="AR94" s="29">
        <f t="shared" si="36"/>
        <v>0.29919480296573403</v>
      </c>
      <c r="AT94" s="30">
        <f t="shared" si="37"/>
        <v>6.2859979832745591E-2</v>
      </c>
      <c r="AV94" s="4">
        <f t="shared" si="38"/>
        <v>0</v>
      </c>
      <c r="AW94" s="29">
        <f t="shared" si="39"/>
        <v>0</v>
      </c>
      <c r="AX94" s="13"/>
      <c r="AY94" s="4">
        <f t="shared" si="40"/>
        <v>0</v>
      </c>
      <c r="AZ94" s="29">
        <f t="shared" si="41"/>
        <v>0</v>
      </c>
    </row>
    <row r="95" spans="1:52" x14ac:dyDescent="0.3">
      <c r="A95" t="s">
        <v>115</v>
      </c>
      <c r="B95" s="4">
        <v>19374</v>
      </c>
      <c r="C95" s="5">
        <v>5585255.0851000007</v>
      </c>
      <c r="D95" s="6">
        <v>6405957</v>
      </c>
      <c r="E95" s="4">
        <v>0</v>
      </c>
      <c r="F95" s="6">
        <v>0</v>
      </c>
      <c r="G95" s="4">
        <v>0</v>
      </c>
      <c r="H95" s="6">
        <v>0</v>
      </c>
      <c r="I95" s="4">
        <v>0</v>
      </c>
      <c r="J95" s="6">
        <v>0</v>
      </c>
      <c r="K95" s="4">
        <v>0</v>
      </c>
      <c r="L95" s="6">
        <v>0</v>
      </c>
      <c r="M95" s="4">
        <v>0</v>
      </c>
      <c r="N95" s="6">
        <v>0</v>
      </c>
      <c r="O95" s="4">
        <v>0</v>
      </c>
      <c r="P95" s="6">
        <v>0</v>
      </c>
      <c r="Q95" s="4">
        <v>0</v>
      </c>
      <c r="R95" s="6">
        <v>0</v>
      </c>
      <c r="S95" s="4">
        <v>0</v>
      </c>
      <c r="T95" s="6">
        <v>0</v>
      </c>
      <c r="U95" s="4">
        <v>0</v>
      </c>
      <c r="V95" s="6">
        <v>0</v>
      </c>
      <c r="W95" s="4">
        <v>0</v>
      </c>
      <c r="X95" s="6">
        <v>0</v>
      </c>
      <c r="Y95" s="4">
        <v>0</v>
      </c>
      <c r="Z95" s="6">
        <v>0</v>
      </c>
      <c r="AA95" s="4">
        <v>0</v>
      </c>
      <c r="AB95" s="6">
        <v>0</v>
      </c>
      <c r="AC95" s="4">
        <v>0</v>
      </c>
      <c r="AD95" s="6">
        <v>0</v>
      </c>
      <c r="AE95" s="4">
        <v>0</v>
      </c>
      <c r="AF95" s="6">
        <v>0</v>
      </c>
      <c r="AH95" s="4">
        <f t="shared" si="28"/>
        <v>0</v>
      </c>
      <c r="AI95" s="5">
        <f t="shared" si="29"/>
        <v>0</v>
      </c>
      <c r="AJ95" s="5">
        <f t="shared" si="30"/>
        <v>0</v>
      </c>
      <c r="AK95" s="28">
        <v>1</v>
      </c>
      <c r="AL95" s="29">
        <f t="shared" si="31"/>
        <v>0</v>
      </c>
      <c r="AN95" s="4">
        <f t="shared" si="32"/>
        <v>0</v>
      </c>
      <c r="AO95" s="5">
        <f t="shared" si="33"/>
        <v>0</v>
      </c>
      <c r="AP95" s="5">
        <f t="shared" si="34"/>
        <v>0</v>
      </c>
      <c r="AQ95" s="28">
        <f t="shared" si="35"/>
        <v>0</v>
      </c>
      <c r="AR95" s="29">
        <f t="shared" si="36"/>
        <v>0</v>
      </c>
      <c r="AT95" s="30">
        <f t="shared" si="37"/>
        <v>0</v>
      </c>
      <c r="AV95" s="4">
        <f t="shared" si="38"/>
        <v>0</v>
      </c>
      <c r="AW95" s="29">
        <f t="shared" si="39"/>
        <v>0</v>
      </c>
      <c r="AX95" s="13"/>
      <c r="AY95" s="4">
        <f t="shared" si="40"/>
        <v>0</v>
      </c>
      <c r="AZ95" s="29">
        <f t="shared" si="41"/>
        <v>0</v>
      </c>
    </row>
    <row r="96" spans="1:52" x14ac:dyDescent="0.3">
      <c r="A96" t="s">
        <v>121</v>
      </c>
      <c r="B96" s="4">
        <v>15939</v>
      </c>
      <c r="C96" s="5">
        <v>5993874.5007000007</v>
      </c>
      <c r="D96" s="6">
        <v>15284548</v>
      </c>
      <c r="E96" s="4">
        <v>0</v>
      </c>
      <c r="F96" s="6">
        <v>0</v>
      </c>
      <c r="G96" s="4">
        <v>0</v>
      </c>
      <c r="H96" s="6">
        <v>0</v>
      </c>
      <c r="I96" s="4">
        <v>0</v>
      </c>
      <c r="J96" s="6">
        <v>0</v>
      </c>
      <c r="K96" s="4">
        <v>0</v>
      </c>
      <c r="L96" s="6">
        <v>0</v>
      </c>
      <c r="M96" s="4">
        <v>0</v>
      </c>
      <c r="N96" s="6">
        <v>0</v>
      </c>
      <c r="O96" s="4">
        <v>0</v>
      </c>
      <c r="P96" s="6">
        <v>0</v>
      </c>
      <c r="Q96" s="4">
        <v>0</v>
      </c>
      <c r="R96" s="6">
        <v>0</v>
      </c>
      <c r="S96" s="4">
        <v>0</v>
      </c>
      <c r="T96" s="6">
        <v>0</v>
      </c>
      <c r="U96" s="4">
        <v>0</v>
      </c>
      <c r="V96" s="6">
        <v>0</v>
      </c>
      <c r="W96" s="4">
        <v>0</v>
      </c>
      <c r="X96" s="6">
        <v>0</v>
      </c>
      <c r="Y96" s="4">
        <v>0</v>
      </c>
      <c r="Z96" s="6">
        <v>0</v>
      </c>
      <c r="AA96" s="4">
        <v>0</v>
      </c>
      <c r="AB96" s="6">
        <v>0</v>
      </c>
      <c r="AC96" s="4">
        <v>0</v>
      </c>
      <c r="AD96" s="6">
        <v>0</v>
      </c>
      <c r="AE96" s="4">
        <v>0</v>
      </c>
      <c r="AF96" s="6">
        <v>0</v>
      </c>
      <c r="AH96" s="4">
        <f t="shared" si="28"/>
        <v>0</v>
      </c>
      <c r="AI96" s="5">
        <f t="shared" si="29"/>
        <v>0</v>
      </c>
      <c r="AJ96" s="5">
        <f t="shared" si="30"/>
        <v>0</v>
      </c>
      <c r="AK96" s="28">
        <v>1</v>
      </c>
      <c r="AL96" s="29">
        <f t="shared" si="31"/>
        <v>0</v>
      </c>
      <c r="AN96" s="4">
        <f t="shared" si="32"/>
        <v>0</v>
      </c>
      <c r="AO96" s="5">
        <f t="shared" si="33"/>
        <v>0</v>
      </c>
      <c r="AP96" s="5">
        <f t="shared" si="34"/>
        <v>0</v>
      </c>
      <c r="AQ96" s="28">
        <f t="shared" si="35"/>
        <v>0</v>
      </c>
      <c r="AR96" s="29">
        <f t="shared" si="36"/>
        <v>0</v>
      </c>
      <c r="AT96" s="30">
        <f t="shared" si="37"/>
        <v>0</v>
      </c>
      <c r="AV96" s="4">
        <f t="shared" si="38"/>
        <v>0</v>
      </c>
      <c r="AW96" s="29">
        <f t="shared" si="39"/>
        <v>0</v>
      </c>
      <c r="AX96" s="13"/>
      <c r="AY96" s="4">
        <f t="shared" si="40"/>
        <v>0</v>
      </c>
      <c r="AZ96" s="29">
        <f t="shared" si="41"/>
        <v>0</v>
      </c>
    </row>
    <row r="97" spans="1:52" x14ac:dyDescent="0.3">
      <c r="A97" t="s">
        <v>126</v>
      </c>
      <c r="B97" s="4">
        <v>16817</v>
      </c>
      <c r="C97" s="5">
        <v>6758802.0139000006</v>
      </c>
      <c r="D97" s="6">
        <v>4035616</v>
      </c>
      <c r="E97" s="4">
        <v>0</v>
      </c>
      <c r="F97" s="6">
        <v>0</v>
      </c>
      <c r="G97" s="4">
        <v>0</v>
      </c>
      <c r="H97" s="6">
        <v>0</v>
      </c>
      <c r="I97" s="4">
        <v>0</v>
      </c>
      <c r="J97" s="6">
        <v>0</v>
      </c>
      <c r="K97" s="4">
        <v>0</v>
      </c>
      <c r="L97" s="6">
        <v>0</v>
      </c>
      <c r="M97" s="4">
        <v>0</v>
      </c>
      <c r="N97" s="6">
        <v>0</v>
      </c>
      <c r="O97" s="4">
        <v>0</v>
      </c>
      <c r="P97" s="6">
        <v>0</v>
      </c>
      <c r="Q97" s="4">
        <v>0</v>
      </c>
      <c r="R97" s="6">
        <v>0</v>
      </c>
      <c r="S97" s="4">
        <v>0</v>
      </c>
      <c r="T97" s="6">
        <v>0</v>
      </c>
      <c r="U97" s="4">
        <v>0</v>
      </c>
      <c r="V97" s="6">
        <v>0</v>
      </c>
      <c r="W97" s="4">
        <v>0</v>
      </c>
      <c r="X97" s="6">
        <v>0</v>
      </c>
      <c r="Y97" s="4">
        <v>0</v>
      </c>
      <c r="Z97" s="6">
        <v>0</v>
      </c>
      <c r="AA97" s="4">
        <v>0</v>
      </c>
      <c r="AB97" s="6">
        <v>0</v>
      </c>
      <c r="AC97" s="4">
        <v>0</v>
      </c>
      <c r="AD97" s="6">
        <v>0</v>
      </c>
      <c r="AE97" s="4">
        <v>0</v>
      </c>
      <c r="AF97" s="6">
        <v>0</v>
      </c>
      <c r="AH97" s="4">
        <f t="shared" si="28"/>
        <v>0</v>
      </c>
      <c r="AI97" s="5">
        <f t="shared" si="29"/>
        <v>0</v>
      </c>
      <c r="AJ97" s="5">
        <f t="shared" si="30"/>
        <v>0</v>
      </c>
      <c r="AK97" s="28">
        <v>1</v>
      </c>
      <c r="AL97" s="29">
        <f t="shared" si="31"/>
        <v>0</v>
      </c>
      <c r="AN97" s="4">
        <f t="shared" si="32"/>
        <v>0</v>
      </c>
      <c r="AO97" s="5">
        <f t="shared" si="33"/>
        <v>0</v>
      </c>
      <c r="AP97" s="5">
        <f t="shared" si="34"/>
        <v>0</v>
      </c>
      <c r="AQ97" s="28">
        <f t="shared" si="35"/>
        <v>0</v>
      </c>
      <c r="AR97" s="29">
        <f t="shared" si="36"/>
        <v>0</v>
      </c>
      <c r="AT97" s="30">
        <f t="shared" si="37"/>
        <v>0</v>
      </c>
      <c r="AV97" s="4">
        <f t="shared" si="38"/>
        <v>0</v>
      </c>
      <c r="AW97" s="29">
        <f t="shared" si="39"/>
        <v>0</v>
      </c>
      <c r="AX97" s="13"/>
      <c r="AY97" s="4">
        <f t="shared" si="40"/>
        <v>0</v>
      </c>
      <c r="AZ97" s="29">
        <f t="shared" si="41"/>
        <v>0</v>
      </c>
    </row>
    <row r="98" spans="1:52" x14ac:dyDescent="0.3">
      <c r="A98" t="s">
        <v>127</v>
      </c>
      <c r="B98" s="8">
        <v>19762</v>
      </c>
      <c r="C98" s="9">
        <v>6385944.3381000003</v>
      </c>
      <c r="D98" s="10">
        <v>2723804</v>
      </c>
      <c r="E98" s="8">
        <v>0</v>
      </c>
      <c r="F98" s="10">
        <v>0</v>
      </c>
      <c r="G98" s="8">
        <v>0</v>
      </c>
      <c r="H98" s="10">
        <v>0</v>
      </c>
      <c r="I98" s="8">
        <v>0</v>
      </c>
      <c r="J98" s="10">
        <v>0</v>
      </c>
      <c r="K98" s="8">
        <v>0</v>
      </c>
      <c r="L98" s="10">
        <v>0</v>
      </c>
      <c r="M98" s="8">
        <v>0</v>
      </c>
      <c r="N98" s="10">
        <v>0</v>
      </c>
      <c r="O98" s="8">
        <v>0</v>
      </c>
      <c r="P98" s="10">
        <v>0</v>
      </c>
      <c r="Q98" s="8">
        <v>0</v>
      </c>
      <c r="R98" s="10">
        <v>0</v>
      </c>
      <c r="S98" s="8">
        <v>0</v>
      </c>
      <c r="T98" s="10">
        <v>0</v>
      </c>
      <c r="U98" s="8">
        <v>0</v>
      </c>
      <c r="V98" s="10">
        <v>0</v>
      </c>
      <c r="W98" s="8">
        <v>0</v>
      </c>
      <c r="X98" s="10">
        <v>0</v>
      </c>
      <c r="Y98" s="8">
        <v>0</v>
      </c>
      <c r="Z98" s="10">
        <v>0</v>
      </c>
      <c r="AA98" s="8">
        <v>0</v>
      </c>
      <c r="AB98" s="10">
        <v>0</v>
      </c>
      <c r="AC98" s="8">
        <v>0</v>
      </c>
      <c r="AD98" s="10">
        <v>0</v>
      </c>
      <c r="AE98" s="8">
        <v>0</v>
      </c>
      <c r="AF98" s="10">
        <v>0</v>
      </c>
      <c r="AH98" s="8">
        <f t="shared" si="28"/>
        <v>0</v>
      </c>
      <c r="AI98" s="9">
        <f t="shared" si="29"/>
        <v>0</v>
      </c>
      <c r="AJ98" s="9">
        <f t="shared" si="30"/>
        <v>0</v>
      </c>
      <c r="AK98" s="31">
        <v>1</v>
      </c>
      <c r="AL98" s="32">
        <f t="shared" si="31"/>
        <v>0</v>
      </c>
      <c r="AN98" s="8">
        <f t="shared" si="32"/>
        <v>0</v>
      </c>
      <c r="AO98" s="9">
        <f t="shared" si="33"/>
        <v>0</v>
      </c>
      <c r="AP98" s="9">
        <f t="shared" si="34"/>
        <v>0</v>
      </c>
      <c r="AQ98" s="31">
        <f t="shared" si="35"/>
        <v>0</v>
      </c>
      <c r="AR98" s="32">
        <f t="shared" si="36"/>
        <v>0</v>
      </c>
      <c r="AT98" s="33">
        <f t="shared" si="37"/>
        <v>0</v>
      </c>
      <c r="AV98" s="8">
        <f t="shared" si="38"/>
        <v>0</v>
      </c>
      <c r="AW98" s="32">
        <f t="shared" si="39"/>
        <v>0</v>
      </c>
      <c r="AX98" s="13"/>
      <c r="AY98" s="8">
        <f t="shared" si="40"/>
        <v>0</v>
      </c>
      <c r="AZ98" s="32">
        <f t="shared" si="41"/>
        <v>0</v>
      </c>
    </row>
    <row r="99" spans="1:52" x14ac:dyDescent="0.3">
      <c r="AN99" s="5">
        <f>SUM(AN3:AN98)</f>
        <v>10730701.594099998</v>
      </c>
      <c r="AO99" s="5">
        <f>SUM(AO3:AO98)</f>
        <v>10269505.426999997</v>
      </c>
      <c r="AQ99" s="28">
        <f t="shared" ref="AQ99" si="42">IFERROR(AN99/$AP$3,0)</f>
        <v>6.4321818949088776</v>
      </c>
    </row>
  </sheetData>
  <autoFilter ref="A2:AZ98" xr:uid="{00000000-0001-0000-0000-000000000000}">
    <sortState xmlns:xlrd2="http://schemas.microsoft.com/office/spreadsheetml/2017/richdata2" ref="A3:AZ98">
      <sortCondition descending="1" ref="AY2:AY98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B9DF9-4B91-47A2-9634-68F759387954}">
  <dimension ref="A1:E98"/>
  <sheetViews>
    <sheetView showGridLines="0" workbookViewId="0">
      <selection activeCell="H2" sqref="H2:J98"/>
    </sheetView>
  </sheetViews>
  <sheetFormatPr defaultRowHeight="14.4" x14ac:dyDescent="0.3"/>
  <cols>
    <col min="1" max="1" width="9" bestFit="1" customWidth="1"/>
    <col min="2" max="2" width="9.5546875" bestFit="1" customWidth="1"/>
    <col min="3" max="3" width="18.21875" bestFit="1" customWidth="1"/>
    <col min="4" max="4" width="19.88671875" customWidth="1"/>
    <col min="5" max="5" width="18.33203125" customWidth="1"/>
    <col min="8" max="8" width="17.88671875" customWidth="1"/>
    <col min="9" max="9" width="15.6640625" customWidth="1"/>
    <col min="10" max="10" width="20.44140625" customWidth="1"/>
  </cols>
  <sheetData>
    <row r="1" spans="1:5" x14ac:dyDescent="0.3">
      <c r="C1" t="s">
        <v>147</v>
      </c>
    </row>
    <row r="2" spans="1:5" x14ac:dyDescent="0.3">
      <c r="C2" s="3" t="s">
        <v>0</v>
      </c>
      <c r="D2" s="22" t="s">
        <v>145</v>
      </c>
      <c r="E2" s="20" t="s">
        <v>251</v>
      </c>
    </row>
    <row r="3" spans="1:5" x14ac:dyDescent="0.3">
      <c r="A3" s="43">
        <f>'2014'!B3-'2023'!B3</f>
        <v>611</v>
      </c>
      <c r="B3" s="43">
        <f>'2014'!C3-'2023'!C3</f>
        <v>-3609917.3564510448</v>
      </c>
      <c r="C3" s="34" t="s">
        <v>32</v>
      </c>
      <c r="D3" s="4">
        <f>'2014'!AY3-'2023'!AY3</f>
        <v>-1304670</v>
      </c>
      <c r="E3" s="29">
        <f>IFERROR(D3/'2014'!AY3,0)</f>
        <v>-8.6518873179659934</v>
      </c>
    </row>
    <row r="4" spans="1:5" x14ac:dyDescent="0.3">
      <c r="A4" s="43">
        <f>'2014'!B4-'2023'!B4</f>
        <v>210</v>
      </c>
      <c r="B4" s="43">
        <f>'2014'!C4-'2023'!C4</f>
        <v>-531263.27970438264</v>
      </c>
      <c r="C4" s="34" t="s">
        <v>33</v>
      </c>
      <c r="D4" s="4">
        <f>'2014'!AY4-'2023'!AY4</f>
        <v>-338911.43700000003</v>
      </c>
      <c r="E4" s="29">
        <f>IFERROR(D4/'2014'!AY4,0)</f>
        <v>-0.69767306813456476</v>
      </c>
    </row>
    <row r="5" spans="1:5" x14ac:dyDescent="0.3">
      <c r="A5" s="43">
        <f>'2014'!B5-'2023'!B5</f>
        <v>7255</v>
      </c>
      <c r="B5" s="43">
        <f>'2014'!C5-'2023'!C5</f>
        <v>-926776.16934746411</v>
      </c>
      <c r="C5" s="35" t="s">
        <v>34</v>
      </c>
      <c r="D5" s="4">
        <f>'2014'!AY5-'2023'!AY5</f>
        <v>-510925</v>
      </c>
      <c r="E5" s="29">
        <f>IFERROR(D5/'2014'!AY5,0)</f>
        <v>-2.2142696171481568</v>
      </c>
    </row>
    <row r="6" spans="1:5" x14ac:dyDescent="0.3">
      <c r="A6" s="43">
        <f>'2014'!B6-'2023'!B6</f>
        <v>-20788</v>
      </c>
      <c r="B6" s="43">
        <f>'2014'!C6-'2023'!C6</f>
        <v>-474991.17657673918</v>
      </c>
      <c r="C6" s="34" t="s">
        <v>35</v>
      </c>
      <c r="D6" s="4">
        <f>'2014'!AY6-'2023'!AY6</f>
        <v>-663776.24060000014</v>
      </c>
      <c r="E6" s="29">
        <f>IFERROR(D6/'2014'!AY6,0)</f>
        <v>-13.917686884867804</v>
      </c>
    </row>
    <row r="7" spans="1:5" x14ac:dyDescent="0.3">
      <c r="A7" s="43">
        <f>'2014'!B7-'2023'!B7</f>
        <v>11487</v>
      </c>
      <c r="B7" s="43">
        <f>'2014'!C7-'2023'!C7</f>
        <v>675248.95019565616</v>
      </c>
      <c r="C7" s="34" t="s">
        <v>36</v>
      </c>
      <c r="D7" s="4">
        <f>'2014'!AY7-'2023'!AY7</f>
        <v>-529917</v>
      </c>
      <c r="E7" s="29">
        <f>IFERROR(D7/'2014'!AY7,0)</f>
        <v>-4.6422051300021021</v>
      </c>
    </row>
    <row r="8" spans="1:5" x14ac:dyDescent="0.3">
      <c r="A8" s="43">
        <f>'2014'!B8-'2023'!B8</f>
        <v>-21440</v>
      </c>
      <c r="B8" s="43">
        <f>'2014'!C8-'2023'!C8</f>
        <v>-8176593.4829770615</v>
      </c>
      <c r="C8" s="34" t="s">
        <v>37</v>
      </c>
      <c r="D8" s="4">
        <f>'2014'!AY8-'2023'!AY8</f>
        <v>345508.90689457604</v>
      </c>
      <c r="E8" s="29">
        <f>IFERROR(D8/'2014'!AY8,0)</f>
        <v>0.37213481545320731</v>
      </c>
    </row>
    <row r="9" spans="1:5" x14ac:dyDescent="0.3">
      <c r="A9" s="43">
        <f>'2014'!B9-'2023'!B9</f>
        <v>-7347</v>
      </c>
      <c r="B9" s="43">
        <f>'2014'!C9-'2023'!C9</f>
        <v>377645.87658061739</v>
      </c>
      <c r="C9" s="34" t="s">
        <v>38</v>
      </c>
      <c r="D9" s="4">
        <f>'2014'!AY9-'2023'!AY9</f>
        <v>-462350.62</v>
      </c>
      <c r="E9" s="29">
        <f>IFERROR(D9/'2014'!AY9,0)</f>
        <v>-6.1292072540233846</v>
      </c>
    </row>
    <row r="10" spans="1:5" x14ac:dyDescent="0.3">
      <c r="A10" s="43">
        <f>'2014'!B10-'2023'!B10</f>
        <v>-5331</v>
      </c>
      <c r="B10" s="43">
        <f>'2014'!C10-'2023'!C10</f>
        <v>2023553.7533126967</v>
      </c>
      <c r="C10" s="34" t="s">
        <v>39</v>
      </c>
      <c r="D10" s="4">
        <f>'2014'!AY10-'2023'!AY10</f>
        <v>-460671.88260000001</v>
      </c>
      <c r="E10" s="29">
        <f>IFERROR(D10/'2014'!AY10,0)</f>
        <v>-8.9920532997599114</v>
      </c>
    </row>
    <row r="11" spans="1:5" x14ac:dyDescent="0.3">
      <c r="A11" s="43">
        <f>'2014'!B11-'2023'!B11</f>
        <v>-3930</v>
      </c>
      <c r="B11" s="43">
        <f>'2014'!C11-'2023'!C11</f>
        <v>219571.91081971768</v>
      </c>
      <c r="C11" s="34" t="s">
        <v>40</v>
      </c>
      <c r="D11" s="4">
        <f>'2014'!AY11-'2023'!AY11</f>
        <v>-213217.35719999997</v>
      </c>
      <c r="E11" s="29">
        <f>IFERROR(D11/'2014'!AY11,0)</f>
        <v>-0.79785866927109628</v>
      </c>
    </row>
    <row r="12" spans="1:5" x14ac:dyDescent="0.3">
      <c r="A12" s="43">
        <f>'2014'!B12-'2023'!B12</f>
        <v>10741</v>
      </c>
      <c r="B12" s="43">
        <f>'2014'!C12-'2023'!C12</f>
        <v>1482299.9064420415</v>
      </c>
      <c r="C12" s="34" t="s">
        <v>41</v>
      </c>
      <c r="D12" s="4">
        <f>'2014'!AY12-'2023'!AY12</f>
        <v>66617</v>
      </c>
      <c r="E12" s="29">
        <f>IFERROR(D12/'2014'!AY12,0)</f>
        <v>0.12304967093536369</v>
      </c>
    </row>
    <row r="13" spans="1:5" x14ac:dyDescent="0.3">
      <c r="A13" s="43">
        <f>'2014'!B13-'2023'!B13</f>
        <v>-887</v>
      </c>
      <c r="B13" s="43">
        <f>'2014'!C13-'2023'!C13</f>
        <v>-1377535.568647828</v>
      </c>
      <c r="C13" s="34" t="s">
        <v>42</v>
      </c>
      <c r="D13" s="4">
        <f>'2014'!AY13-'2023'!AY13</f>
        <v>-318768.55440000002</v>
      </c>
      <c r="E13" s="29">
        <f>IFERROR(D13/'2014'!AY13,0)</f>
        <v>-6.5599686045315178</v>
      </c>
    </row>
    <row r="14" spans="1:5" x14ac:dyDescent="0.3">
      <c r="A14" s="43">
        <f>'2014'!B14-'2023'!B14</f>
        <v>-21599</v>
      </c>
      <c r="B14" s="43">
        <f>'2014'!C14-'2023'!C14</f>
        <v>-8711639.5779041685</v>
      </c>
      <c r="C14" s="34" t="s">
        <v>43</v>
      </c>
      <c r="D14" s="4">
        <f>'2014'!AY14-'2023'!AY14</f>
        <v>-345753</v>
      </c>
      <c r="E14" s="29">
        <f>IFERROR(D14/'2014'!AY14,0)</f>
        <v>0</v>
      </c>
    </row>
    <row r="15" spans="1:5" x14ac:dyDescent="0.3">
      <c r="A15" s="43">
        <f>'2014'!B15-'2023'!B15</f>
        <v>11480</v>
      </c>
      <c r="B15" s="43">
        <f>'2014'!C15-'2023'!C15</f>
        <v>3004345.5714896503</v>
      </c>
      <c r="C15" s="34" t="s">
        <v>44</v>
      </c>
      <c r="D15" s="4">
        <f>'2014'!AY15-'2023'!AY15</f>
        <v>-282776.2904</v>
      </c>
      <c r="E15" s="29">
        <f>IFERROR(D15/'2014'!AY15,0)</f>
        <v>-4.7085435327028105</v>
      </c>
    </row>
    <row r="16" spans="1:5" x14ac:dyDescent="0.3">
      <c r="A16" s="43">
        <f>'2014'!B16-'2023'!B16</f>
        <v>-6447</v>
      </c>
      <c r="B16" s="43">
        <f>'2014'!C16-'2023'!C16</f>
        <v>-1720842.0303063784</v>
      </c>
      <c r="C16" s="34" t="s">
        <v>45</v>
      </c>
      <c r="D16" s="4">
        <f>'2014'!AY16-'2023'!AY16</f>
        <v>-325956</v>
      </c>
      <c r="E16" s="29">
        <f>IFERROR(D16/'2014'!AY16,0)</f>
        <v>-25.694151032634402</v>
      </c>
    </row>
    <row r="17" spans="1:5" x14ac:dyDescent="0.3">
      <c r="A17" s="43">
        <f>'2014'!B17-'2023'!B17</f>
        <v>17130</v>
      </c>
      <c r="B17" s="43">
        <f>'2014'!C17-'2023'!C17</f>
        <v>2966280.3359543774</v>
      </c>
      <c r="C17" s="34" t="s">
        <v>46</v>
      </c>
      <c r="D17" s="4">
        <f>'2014'!AY17-'2023'!AY17</f>
        <v>-301523.06060000014</v>
      </c>
      <c r="E17" s="29">
        <f>IFERROR(D17/'2014'!AY17,0)</f>
        <v>-10.438380551132042</v>
      </c>
    </row>
    <row r="18" spans="1:5" x14ac:dyDescent="0.3">
      <c r="A18" s="43">
        <f>'2014'!B18-'2023'!B18</f>
        <v>20555</v>
      </c>
      <c r="B18" s="43">
        <f>'2014'!C18-'2023'!C18</f>
        <v>5225442.57718015</v>
      </c>
      <c r="C18" s="34" t="s">
        <v>47</v>
      </c>
      <c r="D18" s="4">
        <f>'2014'!AY18-'2023'!AY18</f>
        <v>53865</v>
      </c>
      <c r="E18" s="29">
        <f>IFERROR(D18/'2014'!AY18,0)</f>
        <v>0.1555888053471827</v>
      </c>
    </row>
    <row r="19" spans="1:5" x14ac:dyDescent="0.3">
      <c r="A19" s="43">
        <f>'2014'!B19-'2023'!B19</f>
        <v>16367</v>
      </c>
      <c r="B19" s="43">
        <f>'2014'!C19-'2023'!C19</f>
        <v>2361024.3298247959</v>
      </c>
      <c r="C19" s="34" t="s">
        <v>48</v>
      </c>
      <c r="D19" s="4">
        <f>'2014'!AY19-'2023'!AY19</f>
        <v>93385.790400000056</v>
      </c>
      <c r="E19" s="29">
        <f>IFERROR(D19/'2014'!AY19,0)</f>
        <v>0.24848277491591825</v>
      </c>
    </row>
    <row r="20" spans="1:5" x14ac:dyDescent="0.3">
      <c r="A20" s="43">
        <f>'2014'!B20-'2023'!B20</f>
        <v>675</v>
      </c>
      <c r="B20" s="43">
        <f>'2014'!C20-'2023'!C20</f>
        <v>-929615.70952703152</v>
      </c>
      <c r="C20" s="34" t="s">
        <v>49</v>
      </c>
      <c r="D20" s="4">
        <f>'2014'!AY20-'2023'!AY20</f>
        <v>-263933.00199999998</v>
      </c>
      <c r="E20" s="29">
        <f>IFERROR(D20/'2014'!AY20,0)</f>
        <v>0</v>
      </c>
    </row>
    <row r="21" spans="1:5" x14ac:dyDescent="0.3">
      <c r="A21" s="43">
        <f>'2014'!B21-'2023'!B21</f>
        <v>-2984</v>
      </c>
      <c r="B21" s="43">
        <f>'2014'!C21-'2023'!C21</f>
        <v>92481.879019446671</v>
      </c>
      <c r="C21" s="34" t="s">
        <v>50</v>
      </c>
      <c r="D21" s="4">
        <f>'2014'!AY21-'2023'!AY21</f>
        <v>-258688</v>
      </c>
      <c r="E21" s="29">
        <f>IFERROR(D21/'2014'!AY21,0)</f>
        <v>-135.29707112970712</v>
      </c>
    </row>
    <row r="22" spans="1:5" x14ac:dyDescent="0.3">
      <c r="A22" s="43">
        <f>'2014'!B22-'2023'!B22</f>
        <v>14370</v>
      </c>
      <c r="B22" s="43">
        <f>'2014'!C22-'2023'!C22</f>
        <v>6273758.089369474</v>
      </c>
      <c r="C22" s="34" t="s">
        <v>51</v>
      </c>
      <c r="D22" s="4">
        <f>'2014'!AY22-'2023'!AY22</f>
        <v>1410530.6688000001</v>
      </c>
      <c r="E22" s="29">
        <f>IFERROR(D22/'2014'!AY22,0)</f>
        <v>0.85028173450085542</v>
      </c>
    </row>
    <row r="23" spans="1:5" x14ac:dyDescent="0.3">
      <c r="A23" s="43">
        <f>'2014'!B23-'2023'!B23</f>
        <v>4285</v>
      </c>
      <c r="B23" s="43">
        <f>'2014'!C23-'2023'!C23</f>
        <v>-65456.686608181335</v>
      </c>
      <c r="C23" s="34" t="s">
        <v>52</v>
      </c>
      <c r="D23" s="4">
        <f>'2014'!AY23-'2023'!AY23</f>
        <v>215798</v>
      </c>
      <c r="E23" s="29">
        <f>IFERROR(D23/'2014'!AY23,0)</f>
        <v>0.48934785517164747</v>
      </c>
    </row>
    <row r="24" spans="1:5" x14ac:dyDescent="0.3">
      <c r="A24" s="43">
        <f>'2014'!B24-'2023'!B24</f>
        <v>24263</v>
      </c>
      <c r="B24" s="43">
        <f>'2014'!C24-'2023'!C24</f>
        <v>3728048.4012819896</v>
      </c>
      <c r="C24" s="34" t="s">
        <v>53</v>
      </c>
      <c r="D24" s="4">
        <f>'2014'!AY24-'2023'!AY24</f>
        <v>-210362</v>
      </c>
      <c r="E24" s="29">
        <f>IFERROR(D24/'2014'!AY24,0)</f>
        <v>-15.867994267179602</v>
      </c>
    </row>
    <row r="25" spans="1:5" x14ac:dyDescent="0.3">
      <c r="A25" s="43">
        <f>'2014'!B25-'2023'!B25</f>
        <v>-20625</v>
      </c>
      <c r="B25" s="43">
        <f>'2014'!C25-'2023'!C25</f>
        <v>-7147030.7916000001</v>
      </c>
      <c r="C25" s="34" t="s">
        <v>54</v>
      </c>
      <c r="D25" s="4">
        <f>'2014'!AY25-'2023'!AY25</f>
        <v>-221830.80589999998</v>
      </c>
      <c r="E25" s="29">
        <f>IFERROR(D25/'2014'!AY25,0)</f>
        <v>0</v>
      </c>
    </row>
    <row r="26" spans="1:5" x14ac:dyDescent="0.3">
      <c r="A26" s="43">
        <f>'2014'!B26-'2023'!B26</f>
        <v>7467</v>
      </c>
      <c r="B26" s="43">
        <f>'2014'!C26-'2023'!C26</f>
        <v>4552127.2295999909</v>
      </c>
      <c r="C26" s="34" t="s">
        <v>55</v>
      </c>
      <c r="D26" s="4">
        <f>'2014'!AY26-'2023'!AY26</f>
        <v>-218563.6292</v>
      </c>
      <c r="E26" s="29">
        <f>IFERROR(D26/'2014'!AY26,0)</f>
        <v>0</v>
      </c>
    </row>
    <row r="27" spans="1:5" x14ac:dyDescent="0.3">
      <c r="A27" s="43">
        <f>'2014'!B27-'2023'!B27</f>
        <v>1258</v>
      </c>
      <c r="B27" s="43">
        <f>'2014'!C27-'2023'!C27</f>
        <v>-913564.33839999977</v>
      </c>
      <c r="C27" s="34" t="s">
        <v>56</v>
      </c>
      <c r="D27" s="4">
        <f>'2014'!AY27-'2023'!AY27</f>
        <v>-208053</v>
      </c>
      <c r="E27" s="29">
        <f>IFERROR(D27/'2014'!AY27,0)</f>
        <v>0</v>
      </c>
    </row>
    <row r="28" spans="1:5" x14ac:dyDescent="0.3">
      <c r="A28" s="43">
        <f>'2014'!B28-'2023'!B28</f>
        <v>2740</v>
      </c>
      <c r="B28" s="43">
        <f>'2014'!C28-'2023'!C28</f>
        <v>4064140.1089310278</v>
      </c>
      <c r="C28" s="34" t="s">
        <v>57</v>
      </c>
      <c r="D28" s="4">
        <f>'2014'!AY28-'2023'!AY28</f>
        <v>-205151.94699999999</v>
      </c>
      <c r="E28" s="29">
        <f>IFERROR(D28/'2014'!AY28,0)</f>
        <v>0</v>
      </c>
    </row>
    <row r="29" spans="1:5" x14ac:dyDescent="0.3">
      <c r="A29" s="43">
        <f>'2014'!B29-'2023'!B29</f>
        <v>-2743</v>
      </c>
      <c r="B29" s="43">
        <f>'2014'!C29-'2023'!C29</f>
        <v>-3418309.8783999998</v>
      </c>
      <c r="C29" s="34" t="s">
        <v>58</v>
      </c>
      <c r="D29" s="4">
        <f>'2014'!AY29-'2023'!AY29</f>
        <v>-177156</v>
      </c>
      <c r="E29" s="29">
        <f>IFERROR(D29/'2014'!AY29,0)</f>
        <v>-6.9492017416545719</v>
      </c>
    </row>
    <row r="30" spans="1:5" x14ac:dyDescent="0.3">
      <c r="A30" s="43">
        <f>'2014'!B30-'2023'!B30</f>
        <v>6691</v>
      </c>
      <c r="B30" s="43">
        <f>'2014'!C30-'2023'!C30</f>
        <v>4436098.9698594436</v>
      </c>
      <c r="C30" s="34" t="s">
        <v>59</v>
      </c>
      <c r="D30" s="4">
        <f>'2014'!AY30-'2023'!AY30</f>
        <v>491394.21539999999</v>
      </c>
      <c r="E30" s="29">
        <f>IFERROR(D30/'2014'!AY30,0)</f>
        <v>0.71894339446521183</v>
      </c>
    </row>
    <row r="31" spans="1:5" x14ac:dyDescent="0.3">
      <c r="A31" s="43">
        <f>'2014'!B31-'2023'!B31</f>
        <v>-544</v>
      </c>
      <c r="B31" s="43">
        <f>'2014'!C31-'2023'!C31</f>
        <v>1314457.046986172</v>
      </c>
      <c r="C31" s="34" t="s">
        <v>60</v>
      </c>
      <c r="D31" s="4">
        <f>'2014'!AY31-'2023'!AY31</f>
        <v>-168785</v>
      </c>
      <c r="E31" s="29">
        <f>IFERROR(D31/'2014'!AY31,0)</f>
        <v>-11.393614148778182</v>
      </c>
    </row>
    <row r="32" spans="1:5" x14ac:dyDescent="0.3">
      <c r="A32" s="43">
        <f>'2014'!B32-'2023'!B32</f>
        <v>9902</v>
      </c>
      <c r="B32" s="43">
        <f>'2014'!C32-'2023'!C32</f>
        <v>-3309970.6726260558</v>
      </c>
      <c r="C32" s="34" t="s">
        <v>61</v>
      </c>
      <c r="D32" s="4">
        <f>'2014'!AY32-'2023'!AY32</f>
        <v>-90320.384799999971</v>
      </c>
      <c r="E32" s="29">
        <f>IFERROR(D32/'2014'!AY32,0)</f>
        <v>-1.0551570088435609</v>
      </c>
    </row>
    <row r="33" spans="1:5" x14ac:dyDescent="0.3">
      <c r="A33" s="43">
        <f>'2014'!B33-'2023'!B33</f>
        <v>19961</v>
      </c>
      <c r="B33" s="43">
        <f>'2014'!C33-'2023'!C33</f>
        <v>2966557.3681289991</v>
      </c>
      <c r="C33" s="34" t="s">
        <v>62</v>
      </c>
      <c r="D33" s="4">
        <f>'2014'!AY33-'2023'!AY33</f>
        <v>70148.709800000011</v>
      </c>
      <c r="E33" s="29">
        <f>IFERROR(D33/'2014'!AY33,0)</f>
        <v>0.28724161005671239</v>
      </c>
    </row>
    <row r="34" spans="1:5" x14ac:dyDescent="0.3">
      <c r="A34" s="43">
        <f>'2014'!B34-'2023'!B34</f>
        <v>12422</v>
      </c>
      <c r="B34" s="43">
        <f>'2014'!C34-'2023'!C34</f>
        <v>3933264.39319776</v>
      </c>
      <c r="C34" s="34" t="s">
        <v>63</v>
      </c>
      <c r="D34" s="4">
        <f>'2014'!AY34-'2023'!AY34</f>
        <v>603689</v>
      </c>
      <c r="E34" s="29">
        <f>IFERROR(D34/'2014'!AY34,0)</f>
        <v>0.78030675132100058</v>
      </c>
    </row>
    <row r="35" spans="1:5" x14ac:dyDescent="0.3">
      <c r="A35" s="43">
        <f>'2014'!B35-'2023'!B35</f>
        <v>11339</v>
      </c>
      <c r="B35" s="43">
        <f>'2014'!C35-'2023'!C35</f>
        <v>2320333.555273884</v>
      </c>
      <c r="C35" s="34" t="s">
        <v>64</v>
      </c>
      <c r="D35" s="4">
        <f>'2014'!AY35-'2023'!AY35</f>
        <v>-128676</v>
      </c>
      <c r="E35" s="29">
        <f>IFERROR(D35/'2014'!AY35,0)</f>
        <v>-3.6975862068965517</v>
      </c>
    </row>
    <row r="36" spans="1:5" x14ac:dyDescent="0.3">
      <c r="A36" s="43">
        <f>'2014'!B36-'2023'!B36</f>
        <v>-4662</v>
      </c>
      <c r="B36" s="43">
        <f>'2014'!C36-'2023'!C36</f>
        <v>-3268072.8402000004</v>
      </c>
      <c r="C36" s="34" t="s">
        <v>65</v>
      </c>
      <c r="D36" s="4">
        <f>'2014'!AY36-'2023'!AY36</f>
        <v>-3208.4549999999581</v>
      </c>
      <c r="E36" s="29">
        <f>IFERROR(D36/'2014'!AY36,0)</f>
        <v>-2.0024184136454438E-2</v>
      </c>
    </row>
    <row r="37" spans="1:5" x14ac:dyDescent="0.3">
      <c r="A37" s="43">
        <f>'2014'!B37-'2023'!B37</f>
        <v>-41</v>
      </c>
      <c r="B37" s="43">
        <f>'2014'!C37-'2023'!C37</f>
        <v>-4010605.885900001</v>
      </c>
      <c r="C37" s="34" t="s">
        <v>66</v>
      </c>
      <c r="D37" s="4">
        <f>'2014'!AY37-'2023'!AY37</f>
        <v>-156498</v>
      </c>
      <c r="E37" s="29">
        <f>IFERROR(D37/'2014'!AY37,0)</f>
        <v>-28.594555088616847</v>
      </c>
    </row>
    <row r="38" spans="1:5" x14ac:dyDescent="0.3">
      <c r="A38" s="43">
        <f>'2014'!B38-'2023'!B38</f>
        <v>-14546</v>
      </c>
      <c r="B38" s="43">
        <f>'2014'!C38-'2023'!C38</f>
        <v>-512125.77112793643</v>
      </c>
      <c r="C38" s="34" t="s">
        <v>67</v>
      </c>
      <c r="D38" s="4">
        <f>'2014'!AY38-'2023'!AY38</f>
        <v>136800.90979999999</v>
      </c>
      <c r="E38" s="29">
        <f>IFERROR(D38/'2014'!AY38,0)</f>
        <v>0.48665932579633014</v>
      </c>
    </row>
    <row r="39" spans="1:5" x14ac:dyDescent="0.3">
      <c r="A39" s="43">
        <f>'2014'!B39-'2023'!B39</f>
        <v>-3395</v>
      </c>
      <c r="B39" s="43">
        <f>'2014'!C39-'2023'!C39</f>
        <v>2275329.7849097196</v>
      </c>
      <c r="C39" s="34" t="s">
        <v>68</v>
      </c>
      <c r="D39" s="4">
        <f>'2014'!AY39-'2023'!AY39</f>
        <v>111328.99999999994</v>
      </c>
      <c r="E39" s="29">
        <f>IFERROR(D39/'2014'!AY39,0)</f>
        <v>0.43859324277474854</v>
      </c>
    </row>
    <row r="40" spans="1:5" x14ac:dyDescent="0.3">
      <c r="A40" s="43">
        <f>'2014'!B40-'2023'!B40</f>
        <v>-609</v>
      </c>
      <c r="B40" s="43">
        <f>'2014'!C40-'2023'!C40</f>
        <v>5735485.1321418975</v>
      </c>
      <c r="C40" s="34" t="s">
        <v>69</v>
      </c>
      <c r="D40" s="4">
        <f>'2014'!AY40-'2023'!AY40</f>
        <v>-142363</v>
      </c>
      <c r="E40" s="29">
        <f>IFERROR(D40/'2014'!AY40,0)</f>
        <v>0</v>
      </c>
    </row>
    <row r="41" spans="1:5" x14ac:dyDescent="0.3">
      <c r="A41" s="43">
        <f>'2014'!B41-'2023'!B41</f>
        <v>1329</v>
      </c>
      <c r="B41" s="43">
        <f>'2014'!C41-'2023'!C41</f>
        <v>1004961.9696079297</v>
      </c>
      <c r="C41" s="34" t="s">
        <v>70</v>
      </c>
      <c r="D41" s="4">
        <f>'2014'!AY41-'2023'!AY41</f>
        <v>68154.980199999991</v>
      </c>
      <c r="E41" s="29">
        <f>IFERROR(D41/'2014'!AY41,0)</f>
        <v>0.33232228371374095</v>
      </c>
    </row>
    <row r="42" spans="1:5" x14ac:dyDescent="0.3">
      <c r="A42" s="43">
        <f>'2014'!B42-'2023'!B42</f>
        <v>-11430</v>
      </c>
      <c r="B42" s="43">
        <f>'2014'!C42-'2023'!C42</f>
        <v>-7266607.2587623298</v>
      </c>
      <c r="C42" s="34" t="s">
        <v>71</v>
      </c>
      <c r="D42" s="4">
        <f>'2014'!AY42-'2023'!AY42</f>
        <v>-135071</v>
      </c>
      <c r="E42" s="29">
        <f>IFERROR(D42/'2014'!AY42,0)</f>
        <v>0</v>
      </c>
    </row>
    <row r="43" spans="1:5" x14ac:dyDescent="0.3">
      <c r="A43" s="43">
        <f>'2014'!B43-'2023'!B43</f>
        <v>23795</v>
      </c>
      <c r="B43" s="43">
        <f>'2014'!C43-'2023'!C43</f>
        <v>11952072.13569355</v>
      </c>
      <c r="C43" s="34" t="s">
        <v>72</v>
      </c>
      <c r="D43" s="4">
        <f>'2014'!AY43-'2023'!AY43</f>
        <v>-54638</v>
      </c>
      <c r="E43" s="29">
        <f>IFERROR(D43/'2014'!AY43,0)</f>
        <v>-0.78016392038152893</v>
      </c>
    </row>
    <row r="44" spans="1:5" x14ac:dyDescent="0.3">
      <c r="A44" s="43">
        <f>'2014'!B44-'2023'!B44</f>
        <v>-9926</v>
      </c>
      <c r="B44" s="43">
        <f>'2014'!C44-'2023'!C44</f>
        <v>-1537851.6947834063</v>
      </c>
      <c r="C44" s="34" t="s">
        <v>73</v>
      </c>
      <c r="D44" s="4">
        <f>'2014'!AY44-'2023'!AY44</f>
        <v>37253</v>
      </c>
      <c r="E44" s="29">
        <f>IFERROR(D44/'2014'!AY44,0)</f>
        <v>0.24939079905741215</v>
      </c>
    </row>
    <row r="45" spans="1:5" x14ac:dyDescent="0.3">
      <c r="A45" s="43">
        <f>'2014'!B45-'2023'!B45</f>
        <v>13393</v>
      </c>
      <c r="B45" s="43">
        <f>'2014'!C45-'2023'!C45</f>
        <v>6148691.4142082818</v>
      </c>
      <c r="C45" s="34" t="s">
        <v>74</v>
      </c>
      <c r="D45" s="4">
        <f>'2014'!AY45-'2023'!AY45</f>
        <v>-74943</v>
      </c>
      <c r="E45" s="29">
        <f>IFERROR(D45/'2014'!AY45,0)</f>
        <v>-2.2204017539701351</v>
      </c>
    </row>
    <row r="46" spans="1:5" x14ac:dyDescent="0.3">
      <c r="A46" s="43">
        <f>'2014'!B46-'2023'!B46</f>
        <v>-16482</v>
      </c>
      <c r="B46" s="43">
        <f>'2014'!C46-'2023'!C46</f>
        <v>-3564403.6249567885</v>
      </c>
      <c r="C46" s="34" t="s">
        <v>75</v>
      </c>
      <c r="D46" s="4">
        <f>'2014'!AY46-'2023'!AY46</f>
        <v>121231.63563225808</v>
      </c>
      <c r="E46" s="29">
        <f>IFERROR(D46/'2014'!AY46,0)</f>
        <v>0.54802349251206672</v>
      </c>
    </row>
    <row r="47" spans="1:5" x14ac:dyDescent="0.3">
      <c r="A47" s="43">
        <f>'2014'!B47-'2023'!B47</f>
        <v>-16976</v>
      </c>
      <c r="B47" s="43">
        <f>'2014'!C47-'2023'!C47</f>
        <v>-4134576.9201972135</v>
      </c>
      <c r="C47" s="34" t="s">
        <v>76</v>
      </c>
      <c r="D47" s="4">
        <f>'2014'!AY47-'2023'!AY47</f>
        <v>112255</v>
      </c>
      <c r="E47" s="29">
        <f>IFERROR(D47/'2014'!AY47,0)</f>
        <v>0.57320336196243837</v>
      </c>
    </row>
    <row r="48" spans="1:5" x14ac:dyDescent="0.3">
      <c r="A48" s="43">
        <f>'2014'!B48-'2023'!B48</f>
        <v>-2733</v>
      </c>
      <c r="B48" s="43">
        <f>'2014'!C48-'2023'!C48</f>
        <v>-982912.12215441279</v>
      </c>
      <c r="C48" s="34" t="s">
        <v>77</v>
      </c>
      <c r="D48" s="4">
        <f>'2014'!AY48-'2023'!AY48</f>
        <v>-52696</v>
      </c>
      <c r="E48" s="29">
        <f>IFERROR(D48/'2014'!AY48,0)</f>
        <v>-2.0585179108558926</v>
      </c>
    </row>
    <row r="49" spans="1:5" x14ac:dyDescent="0.3">
      <c r="A49" s="43">
        <f>'2014'!B49-'2023'!B49</f>
        <v>14109</v>
      </c>
      <c r="B49" s="43">
        <f>'2014'!C49-'2023'!C49</f>
        <v>5966549.2700224593</v>
      </c>
      <c r="C49" s="34" t="s">
        <v>78</v>
      </c>
      <c r="D49" s="4">
        <f>'2014'!AY49-'2023'!AY49</f>
        <v>-24332.929999999993</v>
      </c>
      <c r="E49" s="29">
        <f>IFERROR(D49/'2014'!AY49,0)</f>
        <v>-0.51710578884733072</v>
      </c>
    </row>
    <row r="50" spans="1:5" x14ac:dyDescent="0.3">
      <c r="A50" s="43">
        <f>'2014'!B50-'2023'!B50</f>
        <v>-28603</v>
      </c>
      <c r="B50" s="43">
        <f>'2014'!C50-'2023'!C50</f>
        <v>-12071508.03370004</v>
      </c>
      <c r="C50" s="34" t="s">
        <v>79</v>
      </c>
      <c r="D50" s="4">
        <f>'2014'!AY50-'2023'!AY50</f>
        <v>-67810</v>
      </c>
      <c r="E50" s="29">
        <f>IFERROR(D50/'2014'!AY50,0)</f>
        <v>0</v>
      </c>
    </row>
    <row r="51" spans="1:5" x14ac:dyDescent="0.3">
      <c r="A51" s="43">
        <f>'2014'!B51-'2023'!B51</f>
        <v>3507</v>
      </c>
      <c r="B51" s="43">
        <f>'2014'!C51-'2023'!C51</f>
        <v>165792.80864267889</v>
      </c>
      <c r="C51" s="34" t="s">
        <v>80</v>
      </c>
      <c r="D51" s="4">
        <f>'2014'!AY51-'2023'!AY51</f>
        <v>190204.99999999997</v>
      </c>
      <c r="E51" s="29">
        <f>IFERROR(D51/'2014'!AY51,0)</f>
        <v>0.73974611274025559</v>
      </c>
    </row>
    <row r="52" spans="1:5" x14ac:dyDescent="0.3">
      <c r="A52" s="43">
        <f>'2014'!B52-'2023'!B52</f>
        <v>-11126</v>
      </c>
      <c r="B52" s="43">
        <f>'2014'!C52-'2023'!C52</f>
        <v>2159202.9170964211</v>
      </c>
      <c r="C52" s="34" t="s">
        <v>81</v>
      </c>
      <c r="D52" s="4">
        <f>'2014'!AY52-'2023'!AY52</f>
        <v>137122</v>
      </c>
      <c r="E52" s="29">
        <f>IFERROR(D52/'2014'!AY52,0)</f>
        <v>0.67303104968145366</v>
      </c>
    </row>
    <row r="53" spans="1:5" x14ac:dyDescent="0.3">
      <c r="A53" s="43">
        <f>'2014'!B53-'2023'!B53</f>
        <v>-6242</v>
      </c>
      <c r="B53" s="43">
        <f>'2014'!C53-'2023'!C53</f>
        <v>2448493.3717999998</v>
      </c>
      <c r="C53" s="34" t="s">
        <v>82</v>
      </c>
      <c r="D53" s="4">
        <f>'2014'!AY53-'2023'!AY53</f>
        <v>-64342</v>
      </c>
      <c r="E53" s="29">
        <f>IFERROR(D53/'2014'!AY53,0)</f>
        <v>0</v>
      </c>
    </row>
    <row r="54" spans="1:5" x14ac:dyDescent="0.3">
      <c r="A54" s="43">
        <f>'2014'!B54-'2023'!B54</f>
        <v>-14520</v>
      </c>
      <c r="B54" s="43">
        <f>'2014'!C54-'2023'!C54</f>
        <v>-6047169.64954508</v>
      </c>
      <c r="C54" s="34" t="s">
        <v>83</v>
      </c>
      <c r="D54" s="4">
        <f>'2014'!AY54-'2023'!AY54</f>
        <v>67622.327272727271</v>
      </c>
      <c r="E54" s="29">
        <f>IFERROR(D54/'2014'!AY54,0)</f>
        <v>0.53220646227032031</v>
      </c>
    </row>
    <row r="55" spans="1:5" x14ac:dyDescent="0.3">
      <c r="A55" s="43">
        <f>'2014'!B55-'2023'!B55</f>
        <v>-17217</v>
      </c>
      <c r="B55" s="43">
        <f>'2014'!C55-'2023'!C55</f>
        <v>-3694903.2429927499</v>
      </c>
      <c r="C55" s="34" t="s">
        <v>84</v>
      </c>
      <c r="D55" s="4">
        <f>'2014'!AY55-'2023'!AY55</f>
        <v>94099</v>
      </c>
      <c r="E55" s="29">
        <f>IFERROR(D55/'2014'!AY55,0)</f>
        <v>0.623502517890273</v>
      </c>
    </row>
    <row r="56" spans="1:5" x14ac:dyDescent="0.3">
      <c r="A56" s="43">
        <f>'2014'!B56-'2023'!B56</f>
        <v>-26620</v>
      </c>
      <c r="B56" s="43">
        <f>'2014'!C56-'2023'!C56</f>
        <v>106347.40947332233</v>
      </c>
      <c r="C56" s="34" t="s">
        <v>85</v>
      </c>
      <c r="D56" s="4">
        <f>'2014'!AY56-'2023'!AY56</f>
        <v>-54165</v>
      </c>
      <c r="E56" s="29">
        <f>IFERROR(D56/'2014'!AY56,0)</f>
        <v>0</v>
      </c>
    </row>
    <row r="57" spans="1:5" x14ac:dyDescent="0.3">
      <c r="A57" s="43">
        <f>'2014'!B57-'2023'!B57</f>
        <v>8657</v>
      </c>
      <c r="B57" s="43">
        <f>'2014'!C57-'2023'!C57</f>
        <v>3693775.9056378165</v>
      </c>
      <c r="C57" s="34" t="s">
        <v>86</v>
      </c>
      <c r="D57" s="4">
        <f>'2014'!AY57-'2023'!AY57</f>
        <v>439573.54285714286</v>
      </c>
      <c r="E57" s="29">
        <f>IFERROR(D57/'2014'!AY57,0)</f>
        <v>0.89483070681281918</v>
      </c>
    </row>
    <row r="58" spans="1:5" x14ac:dyDescent="0.3">
      <c r="A58" s="43">
        <f>'2014'!B58-'2023'!B58</f>
        <v>-14303</v>
      </c>
      <c r="B58" s="43">
        <f>'2014'!C58-'2023'!C58</f>
        <v>-5548511.1226878092</v>
      </c>
      <c r="C58" s="34" t="s">
        <v>87</v>
      </c>
      <c r="D58" s="4">
        <f>'2014'!AY58-'2023'!AY58</f>
        <v>182163</v>
      </c>
      <c r="E58" s="29">
        <f>IFERROR(D58/'2014'!AY58,0)</f>
        <v>0.78049564256150539</v>
      </c>
    </row>
    <row r="59" spans="1:5" x14ac:dyDescent="0.3">
      <c r="A59" s="43">
        <f>'2014'!B59-'2023'!B59</f>
        <v>-3358</v>
      </c>
      <c r="B59" s="43">
        <f>'2014'!C59-'2023'!C59</f>
        <v>-2677331.4395930553</v>
      </c>
      <c r="C59" s="34" t="s">
        <v>88</v>
      </c>
      <c r="D59" s="4">
        <f>'2014'!AY59-'2023'!AY59</f>
        <v>-44942</v>
      </c>
      <c r="E59" s="29">
        <f>IFERROR(D59/'2014'!AY59,0)</f>
        <v>0</v>
      </c>
    </row>
    <row r="60" spans="1:5" x14ac:dyDescent="0.3">
      <c r="A60" s="43">
        <f>'2014'!B60-'2023'!B60</f>
        <v>-4781</v>
      </c>
      <c r="B60" s="43">
        <f>'2014'!C60-'2023'!C60</f>
        <v>-2979357.3487437596</v>
      </c>
      <c r="C60" s="34" t="s">
        <v>89</v>
      </c>
      <c r="D60" s="4">
        <f>'2014'!AY60-'2023'!AY60</f>
        <v>-44652</v>
      </c>
      <c r="E60" s="29">
        <f>IFERROR(D60/'2014'!AY60,0)</f>
        <v>0</v>
      </c>
    </row>
    <row r="61" spans="1:5" x14ac:dyDescent="0.3">
      <c r="A61" s="43">
        <f>'2014'!B61-'2023'!B61</f>
        <v>-16323</v>
      </c>
      <c r="B61" s="43">
        <f>'2014'!C61-'2023'!C61</f>
        <v>-3317489.7173302127</v>
      </c>
      <c r="C61" s="34" t="s">
        <v>90</v>
      </c>
      <c r="D61" s="4">
        <f>'2014'!AY61-'2023'!AY61</f>
        <v>-31956</v>
      </c>
      <c r="E61" s="29">
        <f>IFERROR(D61/'2014'!AY61,0)</f>
        <v>-8.2424555068351815</v>
      </c>
    </row>
    <row r="62" spans="1:5" x14ac:dyDescent="0.3">
      <c r="A62" s="43">
        <f>'2014'!B62-'2023'!B62</f>
        <v>12139</v>
      </c>
      <c r="B62" s="43">
        <f>'2014'!C62-'2023'!C62</f>
        <v>2071387.3955961065</v>
      </c>
      <c r="C62" s="34" t="s">
        <v>91</v>
      </c>
      <c r="D62" s="4">
        <f>'2014'!AY62-'2023'!AY62</f>
        <v>446254</v>
      </c>
      <c r="E62" s="29">
        <f>IFERROR(D62/'2014'!AY62,0)</f>
        <v>0.92917704281776003</v>
      </c>
    </row>
    <row r="63" spans="1:5" x14ac:dyDescent="0.3">
      <c r="A63" s="43">
        <f>'2014'!B63-'2023'!B63</f>
        <v>-16335</v>
      </c>
      <c r="B63" s="43">
        <f>'2014'!C63-'2023'!C63</f>
        <v>-4306825.7143554445</v>
      </c>
      <c r="C63" s="34" t="s">
        <v>92</v>
      </c>
      <c r="D63" s="4">
        <f>'2014'!AY63-'2023'!AY63</f>
        <v>23470.396800000002</v>
      </c>
      <c r="E63" s="29">
        <f>IFERROR(D63/'2014'!AY63,0)</f>
        <v>0.4482676343634211</v>
      </c>
    </row>
    <row r="64" spans="1:5" x14ac:dyDescent="0.3">
      <c r="A64" s="43">
        <f>'2014'!B64-'2023'!B64</f>
        <v>-1772</v>
      </c>
      <c r="B64" s="43">
        <f>'2014'!C64-'2023'!C64</f>
        <v>3157186.925976621</v>
      </c>
      <c r="C64" s="34" t="s">
        <v>93</v>
      </c>
      <c r="D64" s="4">
        <f>'2014'!AY64-'2023'!AY64</f>
        <v>507475</v>
      </c>
      <c r="E64" s="29">
        <f>IFERROR(D64/'2014'!AY64,0)</f>
        <v>0.95840415486307839</v>
      </c>
    </row>
    <row r="65" spans="1:5" x14ac:dyDescent="0.3">
      <c r="A65" s="43">
        <f>'2014'!B65-'2023'!B65</f>
        <v>-10003</v>
      </c>
      <c r="B65" s="43">
        <f>'2014'!C65-'2023'!C65</f>
        <v>-8897641.8000066243</v>
      </c>
      <c r="C65" s="34" t="s">
        <v>94</v>
      </c>
      <c r="D65" s="4">
        <f>'2014'!AY65-'2023'!AY65</f>
        <v>68809</v>
      </c>
      <c r="E65" s="29">
        <f>IFERROR(D65/'2014'!AY65,0)</f>
        <v>0.79266649002960587</v>
      </c>
    </row>
    <row r="66" spans="1:5" x14ac:dyDescent="0.3">
      <c r="A66" s="43">
        <f>'2014'!B66-'2023'!B66</f>
        <v>-8329</v>
      </c>
      <c r="B66" s="43">
        <f>'2014'!C66-'2023'!C66</f>
        <v>-1212635.9027755922</v>
      </c>
      <c r="C66" s="34" t="s">
        <v>95</v>
      </c>
      <c r="D66" s="4">
        <f>'2014'!AY66-'2023'!AY66</f>
        <v>70435</v>
      </c>
      <c r="E66" s="29">
        <f>IFERROR(D66/'2014'!AY66,0)</f>
        <v>0.81909734739682061</v>
      </c>
    </row>
    <row r="67" spans="1:5" x14ac:dyDescent="0.3">
      <c r="A67" s="43">
        <f>'2014'!B67-'2023'!B67</f>
        <v>13893</v>
      </c>
      <c r="B67" s="43">
        <f>'2014'!C67-'2023'!C67</f>
        <v>3939896.4591823295</v>
      </c>
      <c r="C67" s="34" t="s">
        <v>96</v>
      </c>
      <c r="D67" s="4">
        <f>'2014'!AY67-'2023'!AY67</f>
        <v>402788</v>
      </c>
      <c r="E67" s="29">
        <f>IFERROR(D67/'2014'!AY67,0)</f>
        <v>0.96515004840271057</v>
      </c>
    </row>
    <row r="68" spans="1:5" x14ac:dyDescent="0.3">
      <c r="A68" s="43">
        <f>'2014'!B68-'2023'!B68</f>
        <v>-10062</v>
      </c>
      <c r="B68" s="43">
        <f>'2014'!C68-'2023'!C68</f>
        <v>-1802839.8696249523</v>
      </c>
      <c r="C68" s="34" t="s">
        <v>97</v>
      </c>
      <c r="D68" s="4">
        <f>'2014'!AY68-'2023'!AY68</f>
        <v>244019.88787375417</v>
      </c>
      <c r="E68" s="29">
        <f>IFERROR(D68/'2014'!AY68,0)</f>
        <v>0.94661378224237469</v>
      </c>
    </row>
    <row r="69" spans="1:5" x14ac:dyDescent="0.3">
      <c r="A69" s="43">
        <f>'2014'!B69-'2023'!B69</f>
        <v>-12865</v>
      </c>
      <c r="B69" s="43">
        <f>'2014'!C69-'2023'!C69</f>
        <v>-3282142.7025839728</v>
      </c>
      <c r="C69" s="34" t="s">
        <v>98</v>
      </c>
      <c r="D69" s="4">
        <f>'2014'!AY69-'2023'!AY69</f>
        <v>158247.96044624748</v>
      </c>
      <c r="E69" s="29">
        <f>IFERROR(D69/'2014'!AY69,0)</f>
        <v>0.92578420363699887</v>
      </c>
    </row>
    <row r="70" spans="1:5" x14ac:dyDescent="0.3">
      <c r="A70" s="43">
        <f>'2014'!B70-'2023'!B70</f>
        <v>4080</v>
      </c>
      <c r="B70" s="43">
        <f>'2014'!C70-'2023'!C70</f>
        <v>616237.1358391745</v>
      </c>
      <c r="C70" s="34" t="s">
        <v>99</v>
      </c>
      <c r="D70" s="4">
        <f>'2014'!AY70-'2023'!AY70</f>
        <v>498985</v>
      </c>
      <c r="E70" s="29">
        <f>IFERROR(D70/'2014'!AY70,0)</f>
        <v>0.97804909601241907</v>
      </c>
    </row>
    <row r="71" spans="1:5" x14ac:dyDescent="0.3">
      <c r="A71" s="43">
        <f>'2014'!B71-'2023'!B71</f>
        <v>-7558</v>
      </c>
      <c r="B71" s="43">
        <f>'2014'!C71-'2023'!C71</f>
        <v>3315519.2826708592</v>
      </c>
      <c r="C71" s="34" t="s">
        <v>100</v>
      </c>
      <c r="D71" s="4">
        <f>'2014'!AY71-'2023'!AY71</f>
        <v>137395</v>
      </c>
      <c r="E71" s="29">
        <f>IFERROR(D71/'2014'!AY71,0)</f>
        <v>0.92723567085310132</v>
      </c>
    </row>
    <row r="72" spans="1:5" x14ac:dyDescent="0.3">
      <c r="A72" s="43">
        <f>'2014'!B72-'2023'!B72</f>
        <v>9055</v>
      </c>
      <c r="B72" s="43">
        <f>'2014'!C72-'2023'!C72</f>
        <v>3223531.8593739034</v>
      </c>
      <c r="C72" s="34" t="s">
        <v>101</v>
      </c>
      <c r="D72" s="4">
        <f>'2014'!AY72-'2023'!AY72</f>
        <v>7072</v>
      </c>
      <c r="E72" s="29">
        <f>IFERROR(D72/'2014'!AY72,0)</f>
        <v>0.39927732610659439</v>
      </c>
    </row>
    <row r="73" spans="1:5" x14ac:dyDescent="0.3">
      <c r="A73" s="43">
        <f>'2014'!B73-'2023'!B73</f>
        <v>816</v>
      </c>
      <c r="B73" s="43">
        <f>'2014'!C73-'2023'!C73</f>
        <v>2060473.3059873888</v>
      </c>
      <c r="C73" s="34" t="s">
        <v>102</v>
      </c>
      <c r="D73" s="4">
        <f>'2014'!AY73-'2023'!AY73</f>
        <v>175492</v>
      </c>
      <c r="E73" s="29">
        <f>IFERROR(D73/'2014'!AY73,0)</f>
        <v>0.96100496678768765</v>
      </c>
    </row>
    <row r="74" spans="1:5" x14ac:dyDescent="0.3">
      <c r="A74" s="43">
        <f>'2014'!B74-'2023'!B74</f>
        <v>-4701</v>
      </c>
      <c r="B74" s="43">
        <f>'2014'!C74-'2023'!C74</f>
        <v>-1488038.1344666667</v>
      </c>
      <c r="C74" s="34" t="s">
        <v>103</v>
      </c>
      <c r="D74" s="4">
        <f>'2014'!AY74-'2023'!AY74</f>
        <v>59007</v>
      </c>
      <c r="E74" s="29">
        <f>IFERROR(D74/'2014'!AY74,0)</f>
        <v>0.91141762688826422</v>
      </c>
    </row>
    <row r="75" spans="1:5" x14ac:dyDescent="0.3">
      <c r="A75" s="43">
        <f>'2014'!B75-'2023'!B75</f>
        <v>7731</v>
      </c>
      <c r="B75" s="43">
        <f>'2014'!C75-'2023'!C75</f>
        <v>-176418.31490000011</v>
      </c>
      <c r="C75" s="34" t="s">
        <v>104</v>
      </c>
      <c r="D75" s="4">
        <f>'2014'!AY75-'2023'!AY75</f>
        <v>-4563</v>
      </c>
      <c r="E75" s="29">
        <f>IFERROR(D75/'2014'!AY75,0)</f>
        <v>-5.0142857142857142</v>
      </c>
    </row>
    <row r="76" spans="1:5" x14ac:dyDescent="0.3">
      <c r="A76" s="43">
        <f>'2014'!B76-'2023'!B76</f>
        <v>14403</v>
      </c>
      <c r="B76" s="43">
        <f>'2014'!C76-'2023'!C76</f>
        <v>-109328.26700370573</v>
      </c>
      <c r="C76" s="34" t="s">
        <v>105</v>
      </c>
      <c r="D76" s="4">
        <f>'2014'!AY76-'2023'!AY76</f>
        <v>67552</v>
      </c>
      <c r="E76" s="29">
        <f>IFERROR(D76/'2014'!AY76,0)</f>
        <v>0.93729794230689178</v>
      </c>
    </row>
    <row r="77" spans="1:5" x14ac:dyDescent="0.3">
      <c r="A77" s="43">
        <f>'2014'!B77-'2023'!B77</f>
        <v>10352</v>
      </c>
      <c r="B77" s="43">
        <f>'2014'!C77-'2023'!C77</f>
        <v>740268.12336567137</v>
      </c>
      <c r="C77" s="34" t="s">
        <v>106</v>
      </c>
      <c r="D77" s="4">
        <f>'2014'!AY77-'2023'!AY77</f>
        <v>1858</v>
      </c>
      <c r="E77" s="29">
        <f>IFERROR(D77/'2014'!AY77,0)</f>
        <v>0.32397558849171754</v>
      </c>
    </row>
    <row r="78" spans="1:5" x14ac:dyDescent="0.3">
      <c r="A78" s="43">
        <f>'2014'!B78-'2023'!B78</f>
        <v>-20974</v>
      </c>
      <c r="B78" s="43">
        <f>'2014'!C78-'2023'!C78</f>
        <v>-6216381.9310972979</v>
      </c>
      <c r="C78" s="34" t="s">
        <v>107</v>
      </c>
      <c r="D78" s="4">
        <f>'2014'!AY78-'2023'!AY78</f>
        <v>124844</v>
      </c>
      <c r="E78" s="29">
        <f>IFERROR(D78/'2014'!AY78,0)</f>
        <v>0.9818639402280771</v>
      </c>
    </row>
    <row r="79" spans="1:5" x14ac:dyDescent="0.3">
      <c r="A79" s="43">
        <f>'2014'!B79-'2023'!B79</f>
        <v>-3792</v>
      </c>
      <c r="B79" s="43">
        <f>'2014'!C79-'2023'!C79</f>
        <v>742602.85835454427</v>
      </c>
      <c r="C79" s="34" t="s">
        <v>108</v>
      </c>
      <c r="D79" s="4">
        <f>'2014'!AY79-'2023'!AY79</f>
        <v>65667</v>
      </c>
      <c r="E79" s="29">
        <f>IFERROR(D79/'2014'!AY79,0)</f>
        <v>0.97621419120817043</v>
      </c>
    </row>
    <row r="80" spans="1:5" x14ac:dyDescent="0.3">
      <c r="A80" s="43">
        <f>'2014'!B80-'2023'!B80</f>
        <v>-4935</v>
      </c>
      <c r="B80" s="43">
        <f>'2014'!C80-'2023'!C80</f>
        <v>533078.89589138608</v>
      </c>
      <c r="C80" s="34" t="s">
        <v>109</v>
      </c>
      <c r="D80" s="4">
        <f>'2014'!AY80-'2023'!AY80</f>
        <v>586237.91139240516</v>
      </c>
      <c r="E80" s="29">
        <f>IFERROR(D80/'2014'!AY80,0)</f>
        <v>0.99845013499606605</v>
      </c>
    </row>
    <row r="81" spans="1:5" x14ac:dyDescent="0.3">
      <c r="A81" s="43">
        <f>'2014'!B81-'2023'!B81</f>
        <v>14440</v>
      </c>
      <c r="B81" s="43">
        <f>'2014'!C81-'2023'!C81</f>
        <v>3076143.2344083064</v>
      </c>
      <c r="C81" s="34" t="s">
        <v>110</v>
      </c>
      <c r="D81" s="4">
        <f>'2014'!AY81-'2023'!AY81</f>
        <v>452112</v>
      </c>
      <c r="E81" s="29">
        <f>IFERROR(D81/'2014'!AY81,0)</f>
        <v>0.998127870010597</v>
      </c>
    </row>
    <row r="82" spans="1:5" x14ac:dyDescent="0.3">
      <c r="A82" s="43">
        <f>'2014'!B82-'2023'!B82</f>
        <v>15218</v>
      </c>
      <c r="B82" s="43">
        <f>'2014'!C82-'2023'!C82</f>
        <v>3839366.0071273576</v>
      </c>
      <c r="C82" s="34" t="s">
        <v>111</v>
      </c>
      <c r="D82" s="4">
        <f>'2014'!AY82-'2023'!AY82</f>
        <v>1639</v>
      </c>
      <c r="E82" s="29">
        <f>IFERROR(D82/'2014'!AY82,0)</f>
        <v>1</v>
      </c>
    </row>
    <row r="83" spans="1:5" x14ac:dyDescent="0.3">
      <c r="A83" s="43">
        <f>'2014'!B83-'2023'!B83</f>
        <v>7109</v>
      </c>
      <c r="B83" s="43">
        <f>'2014'!C83-'2023'!C83</f>
        <v>945332.5006298814</v>
      </c>
      <c r="C83" s="34" t="s">
        <v>112</v>
      </c>
      <c r="D83" s="4">
        <f>'2014'!AY83-'2023'!AY83</f>
        <v>26291</v>
      </c>
      <c r="E83" s="29">
        <f>IFERROR(D83/'2014'!AY83,0)</f>
        <v>1</v>
      </c>
    </row>
    <row r="84" spans="1:5" x14ac:dyDescent="0.3">
      <c r="A84" s="43">
        <f>'2014'!B84-'2023'!B84</f>
        <v>-1352</v>
      </c>
      <c r="B84" s="43">
        <f>'2014'!C84-'2023'!C84</f>
        <v>1793111.7812601328</v>
      </c>
      <c r="C84" s="34" t="s">
        <v>113</v>
      </c>
      <c r="D84" s="4">
        <f>'2014'!AY84-'2023'!AY84</f>
        <v>217863</v>
      </c>
      <c r="E84" s="29">
        <f>IFERROR(D84/'2014'!AY84,0)</f>
        <v>1</v>
      </c>
    </row>
    <row r="85" spans="1:5" x14ac:dyDescent="0.3">
      <c r="A85" s="43">
        <f>'2014'!B85-'2023'!B85</f>
        <v>-7779</v>
      </c>
      <c r="B85" s="43">
        <f>'2014'!C85-'2023'!C85</f>
        <v>-5328276.8176000006</v>
      </c>
      <c r="C85" s="34" t="s">
        <v>114</v>
      </c>
      <c r="D85" s="4">
        <f>'2014'!AY85-'2023'!AY85</f>
        <v>104443</v>
      </c>
      <c r="E85" s="29">
        <f>IFERROR(D85/'2014'!AY85,0)</f>
        <v>1</v>
      </c>
    </row>
    <row r="86" spans="1:5" x14ac:dyDescent="0.3">
      <c r="A86" s="43">
        <f>'2014'!B86-'2023'!B86</f>
        <v>9713</v>
      </c>
      <c r="B86" s="43">
        <f>'2014'!C86-'2023'!C86</f>
        <v>-1256584.0839365376</v>
      </c>
      <c r="C86" s="34" t="s">
        <v>115</v>
      </c>
      <c r="D86" s="4">
        <f>'2014'!AY86-'2023'!AY86</f>
        <v>0</v>
      </c>
      <c r="E86" s="29">
        <f>IFERROR(D86/'2014'!AY86,0)</f>
        <v>0</v>
      </c>
    </row>
    <row r="87" spans="1:5" x14ac:dyDescent="0.3">
      <c r="A87" s="43">
        <f>'2014'!B87-'2023'!B87</f>
        <v>-14699</v>
      </c>
      <c r="B87" s="43">
        <f>'2014'!C87-'2023'!C87</f>
        <v>-8272035.795610385</v>
      </c>
      <c r="C87" s="34" t="s">
        <v>116</v>
      </c>
      <c r="D87" s="4">
        <f>'2014'!AY87-'2023'!AY87</f>
        <v>359812</v>
      </c>
      <c r="E87" s="29">
        <f>IFERROR(D87/'2014'!AY87,0)</f>
        <v>1</v>
      </c>
    </row>
    <row r="88" spans="1:5" x14ac:dyDescent="0.3">
      <c r="A88" s="43">
        <f>'2014'!B88-'2023'!B88</f>
        <v>8362</v>
      </c>
      <c r="B88" s="43">
        <f>'2014'!C88-'2023'!C88</f>
        <v>156941.93374615442</v>
      </c>
      <c r="C88" s="34" t="s">
        <v>117</v>
      </c>
      <c r="D88" s="4">
        <f>'2014'!AY88-'2023'!AY88</f>
        <v>137227</v>
      </c>
      <c r="E88" s="29">
        <f>IFERROR(D88/'2014'!AY88,0)</f>
        <v>1</v>
      </c>
    </row>
    <row r="89" spans="1:5" x14ac:dyDescent="0.3">
      <c r="A89" s="43">
        <f>'2014'!B89-'2023'!B89</f>
        <v>4290</v>
      </c>
      <c r="B89" s="43">
        <f>'2014'!C89-'2023'!C89</f>
        <v>3243493.0612716759</v>
      </c>
      <c r="C89" s="34" t="s">
        <v>118</v>
      </c>
      <c r="D89" s="4">
        <f>'2014'!AY89-'2023'!AY89</f>
        <v>656837</v>
      </c>
      <c r="E89" s="29">
        <f>IFERROR(D89/'2014'!AY89,0)</f>
        <v>1</v>
      </c>
    </row>
    <row r="90" spans="1:5" x14ac:dyDescent="0.3">
      <c r="A90" s="43">
        <f>'2014'!B90-'2023'!B90</f>
        <v>7232</v>
      </c>
      <c r="B90" s="43">
        <f>'2014'!C90-'2023'!C90</f>
        <v>162029.80668036174</v>
      </c>
      <c r="C90" s="34" t="s">
        <v>119</v>
      </c>
      <c r="D90" s="4">
        <f>'2014'!AY90-'2023'!AY90</f>
        <v>68434</v>
      </c>
      <c r="E90" s="29">
        <f>IFERROR(D90/'2014'!AY90,0)</f>
        <v>1</v>
      </c>
    </row>
    <row r="91" spans="1:5" x14ac:dyDescent="0.3">
      <c r="A91" s="43">
        <f>'2014'!B91-'2023'!B91</f>
        <v>-8467</v>
      </c>
      <c r="B91" s="43">
        <f>'2014'!C91-'2023'!C91</f>
        <v>-7498524.6080511324</v>
      </c>
      <c r="C91" s="34" t="s">
        <v>120</v>
      </c>
      <c r="D91" s="4">
        <f>'2014'!AY91-'2023'!AY91</f>
        <v>187011</v>
      </c>
      <c r="E91" s="29">
        <f>IFERROR(D91/'2014'!AY91,0)</f>
        <v>1</v>
      </c>
    </row>
    <row r="92" spans="1:5" x14ac:dyDescent="0.3">
      <c r="A92" s="43">
        <f>'2014'!B92-'2023'!B92</f>
        <v>2442</v>
      </c>
      <c r="B92" s="43">
        <f>'2014'!C92-'2023'!C92</f>
        <v>1461635.0912875766</v>
      </c>
      <c r="C92" s="34" t="s">
        <v>121</v>
      </c>
      <c r="D92" s="4">
        <f>'2014'!AY92-'2023'!AY92</f>
        <v>0</v>
      </c>
      <c r="E92" s="29">
        <f>IFERROR(D92/'2014'!AY92,0)</f>
        <v>0</v>
      </c>
    </row>
    <row r="93" spans="1:5" x14ac:dyDescent="0.3">
      <c r="A93" s="43">
        <f>'2014'!B93-'2023'!B93</f>
        <v>12165</v>
      </c>
      <c r="B93" s="43">
        <f>'2014'!C93-'2023'!C93</f>
        <v>88317.256946192123</v>
      </c>
      <c r="C93" s="34" t="s">
        <v>122</v>
      </c>
      <c r="D93" s="4">
        <f>'2014'!AY93-'2023'!AY93</f>
        <v>228059</v>
      </c>
      <c r="E93" s="29">
        <f>IFERROR(D93/'2014'!AY93,0)</f>
        <v>1</v>
      </c>
    </row>
    <row r="94" spans="1:5" x14ac:dyDescent="0.3">
      <c r="A94" s="43">
        <f>'2014'!B94-'2023'!B94</f>
        <v>12364</v>
      </c>
      <c r="B94" s="43">
        <f>'2014'!C94-'2023'!C94</f>
        <v>-2368706.7056619218</v>
      </c>
      <c r="C94" s="34" t="s">
        <v>123</v>
      </c>
      <c r="D94" s="4">
        <f>'2014'!AY94-'2023'!AY94</f>
        <v>20089</v>
      </c>
      <c r="E94" s="29">
        <f>IFERROR(D94/'2014'!AY94,0)</f>
        <v>1</v>
      </c>
    </row>
    <row r="95" spans="1:5" x14ac:dyDescent="0.3">
      <c r="A95" s="43">
        <f>'2014'!B95-'2023'!B95</f>
        <v>1252</v>
      </c>
      <c r="B95" s="43">
        <f>'2014'!C95-'2023'!C95</f>
        <v>1359316.1417331249</v>
      </c>
      <c r="C95" s="34" t="s">
        <v>124</v>
      </c>
      <c r="D95" s="4">
        <f>'2014'!AY95-'2023'!AY95</f>
        <v>254545.99999999997</v>
      </c>
      <c r="E95" s="29">
        <f>IFERROR(D95/'2014'!AY95,0)</f>
        <v>1</v>
      </c>
    </row>
    <row r="96" spans="1:5" x14ac:dyDescent="0.3">
      <c r="A96" s="43">
        <f>'2014'!B96-'2023'!B96</f>
        <v>1328</v>
      </c>
      <c r="B96" s="43">
        <f>'2014'!C96-'2023'!C96</f>
        <v>1131941.2265647389</v>
      </c>
      <c r="C96" s="34" t="s">
        <v>125</v>
      </c>
      <c r="D96" s="4">
        <f>'2014'!AY96-'2023'!AY96</f>
        <v>16330</v>
      </c>
      <c r="E96" s="29">
        <f>IFERROR(D96/'2014'!AY96,0)</f>
        <v>1</v>
      </c>
    </row>
    <row r="97" spans="1:5" x14ac:dyDescent="0.3">
      <c r="A97" s="43">
        <f>'2014'!B97-'2023'!B97</f>
        <v>-405</v>
      </c>
      <c r="B97" s="43">
        <f>'2014'!C97-'2023'!C97</f>
        <v>19296.889977090061</v>
      </c>
      <c r="C97" s="34" t="s">
        <v>126</v>
      </c>
      <c r="D97" s="4">
        <f>'2014'!AY97-'2023'!AY97</f>
        <v>0</v>
      </c>
      <c r="E97" s="29">
        <f>IFERROR(D97/'2014'!AY97,0)</f>
        <v>0</v>
      </c>
    </row>
    <row r="98" spans="1:5" x14ac:dyDescent="0.3">
      <c r="A98" s="43">
        <f>'2014'!B98-'2023'!B98</f>
        <v>-536</v>
      </c>
      <c r="B98" s="43">
        <f>'2014'!C98-'2023'!C98</f>
        <v>162893.66189999972</v>
      </c>
      <c r="C98" s="36" t="s">
        <v>127</v>
      </c>
      <c r="D98" s="8">
        <f>'2014'!AY98-'2023'!AY98</f>
        <v>0</v>
      </c>
      <c r="E98" s="32">
        <f>IFERROR(D98/'2014'!AY98,0)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F375-6FB2-4532-AB7E-AE7EC25AD0AD}">
  <dimension ref="A1:E97"/>
  <sheetViews>
    <sheetView showGridLines="0" workbookViewId="0">
      <selection activeCell="B2" sqref="B2"/>
    </sheetView>
  </sheetViews>
  <sheetFormatPr defaultRowHeight="14.4" x14ac:dyDescent="0.3"/>
  <cols>
    <col min="1" max="1" width="20.77734375" bestFit="1" customWidth="1"/>
    <col min="2" max="2" width="18.6640625" bestFit="1" customWidth="1"/>
    <col min="3" max="3" width="12" bestFit="1" customWidth="1"/>
    <col min="4" max="4" width="15.44140625" bestFit="1" customWidth="1"/>
    <col min="5" max="5" width="18.88671875" bestFit="1" customWidth="1"/>
  </cols>
  <sheetData>
    <row r="1" spans="1:5" ht="16.2" x14ac:dyDescent="0.3">
      <c r="A1" s="37" t="s">
        <v>0</v>
      </c>
      <c r="B1" s="22" t="s">
        <v>247</v>
      </c>
      <c r="C1" s="42" t="s">
        <v>244</v>
      </c>
      <c r="D1" s="40" t="s">
        <v>250</v>
      </c>
      <c r="E1" s="40" t="s">
        <v>249</v>
      </c>
    </row>
    <row r="2" spans="1:5" x14ac:dyDescent="0.3">
      <c r="A2" s="34" t="s">
        <v>150</v>
      </c>
      <c r="B2" s="30">
        <v>0.36250226159217902</v>
      </c>
      <c r="C2" s="38">
        <v>5192.7239632433639</v>
      </c>
      <c r="D2" s="38">
        <v>549.37628132275677</v>
      </c>
      <c r="E2" s="38">
        <v>1011.2816747698521</v>
      </c>
    </row>
    <row r="3" spans="1:5" x14ac:dyDescent="0.3">
      <c r="A3" s="34" t="s">
        <v>213</v>
      </c>
      <c r="B3" s="30">
        <v>0.29012627242320521</v>
      </c>
      <c r="C3" s="38">
        <v>2933.1635787173041</v>
      </c>
      <c r="D3" s="38">
        <v>649.91848678603628</v>
      </c>
      <c r="E3" s="38">
        <v>933.4196762210629</v>
      </c>
    </row>
    <row r="4" spans="1:5" x14ac:dyDescent="0.3">
      <c r="A4" s="34" t="s">
        <v>236</v>
      </c>
      <c r="B4" s="30">
        <v>0.22545373910749286</v>
      </c>
      <c r="C4" s="38">
        <v>3429.4062034119147</v>
      </c>
      <c r="D4" s="38">
        <v>1025.5888556822651</v>
      </c>
      <c r="E4" s="38">
        <v>935.3242252041731</v>
      </c>
    </row>
    <row r="5" spans="1:5" x14ac:dyDescent="0.3">
      <c r="A5" s="34" t="s">
        <v>160</v>
      </c>
      <c r="B5" s="30">
        <v>0.18950803045227002</v>
      </c>
      <c r="C5" s="38">
        <v>3094.292502585794</v>
      </c>
      <c r="D5" s="38">
        <v>222.77136689537272</v>
      </c>
      <c r="E5" s="38">
        <v>1088.7305871594242</v>
      </c>
    </row>
    <row r="6" spans="1:5" x14ac:dyDescent="0.3">
      <c r="A6" s="34" t="s">
        <v>237</v>
      </c>
      <c r="B6" s="30">
        <v>0.18846614739955561</v>
      </c>
      <c r="C6" s="38">
        <v>4060.7622395437065</v>
      </c>
      <c r="D6" s="38">
        <v>531.818329390401</v>
      </c>
      <c r="E6" s="38">
        <v>1012.7445442389368</v>
      </c>
    </row>
    <row r="7" spans="1:5" x14ac:dyDescent="0.3">
      <c r="A7" s="34" t="s">
        <v>230</v>
      </c>
      <c r="B7" s="30">
        <v>0.18073004451796071</v>
      </c>
      <c r="C7" s="38">
        <v>4994.8562280590158</v>
      </c>
      <c r="D7" s="38">
        <v>747.34379901806767</v>
      </c>
      <c r="E7" s="38">
        <v>1082.8963714800971</v>
      </c>
    </row>
    <row r="8" spans="1:5" x14ac:dyDescent="0.3">
      <c r="A8" s="34" t="s">
        <v>243</v>
      </c>
      <c r="B8" s="30">
        <v>0.1585674446139636</v>
      </c>
      <c r="C8" s="38">
        <v>3416.8519001429981</v>
      </c>
      <c r="D8" s="38">
        <v>170.09990314615351</v>
      </c>
      <c r="E8" s="38">
        <v>881.65225123045798</v>
      </c>
    </row>
    <row r="9" spans="1:5" x14ac:dyDescent="0.3">
      <c r="A9" s="34" t="s">
        <v>228</v>
      </c>
      <c r="B9" s="30">
        <v>0.15145807185098498</v>
      </c>
      <c r="C9" s="38">
        <v>4045.3951102590472</v>
      </c>
      <c r="D9" s="38">
        <v>1840.4005091755273</v>
      </c>
      <c r="E9" s="38">
        <v>961.20490057616837</v>
      </c>
    </row>
    <row r="10" spans="1:5" x14ac:dyDescent="0.3">
      <c r="A10" s="34" t="s">
        <v>194</v>
      </c>
      <c r="B10" s="30">
        <v>0.14868827167563362</v>
      </c>
      <c r="C10" s="38">
        <v>5433.5926238638031</v>
      </c>
      <c r="D10" s="38">
        <v>1179.7308161399528</v>
      </c>
      <c r="E10" s="38">
        <v>1029.6367545266601</v>
      </c>
    </row>
    <row r="11" spans="1:5" x14ac:dyDescent="0.3">
      <c r="A11" s="34" t="s">
        <v>204</v>
      </c>
      <c r="B11" s="30">
        <v>0.135467401422458</v>
      </c>
      <c r="C11" s="38">
        <v>6324.6621802054706</v>
      </c>
      <c r="D11" s="38">
        <v>636.33389257913302</v>
      </c>
      <c r="E11" s="38">
        <v>1134.4155974399839</v>
      </c>
    </row>
    <row r="12" spans="1:5" x14ac:dyDescent="0.3">
      <c r="A12" s="34" t="s">
        <v>206</v>
      </c>
      <c r="B12" s="30">
        <v>0.124020311086013</v>
      </c>
      <c r="C12" s="38">
        <v>3657.0106925078903</v>
      </c>
      <c r="D12" s="38">
        <v>553.46234713466049</v>
      </c>
      <c r="E12" s="38">
        <v>983.86017751358838</v>
      </c>
    </row>
    <row r="13" spans="1:5" x14ac:dyDescent="0.3">
      <c r="A13" s="34" t="s">
        <v>166</v>
      </c>
      <c r="B13" s="30">
        <v>0.11417894985551831</v>
      </c>
      <c r="C13" s="38">
        <v>4616.2519405504563</v>
      </c>
      <c r="D13" s="38">
        <v>287.66179416089363</v>
      </c>
      <c r="E13" s="38">
        <v>1074.3556319585625</v>
      </c>
    </row>
    <row r="14" spans="1:5" x14ac:dyDescent="0.3">
      <c r="A14" s="34" t="s">
        <v>186</v>
      </c>
      <c r="B14" s="30">
        <v>0.112306152924807</v>
      </c>
      <c r="C14" s="38">
        <v>5446.527748538716</v>
      </c>
      <c r="D14" s="38">
        <v>1071.1081133191085</v>
      </c>
      <c r="E14" s="38">
        <v>1159.1942735445498</v>
      </c>
    </row>
    <row r="15" spans="1:5" x14ac:dyDescent="0.3">
      <c r="A15" s="34" t="s">
        <v>182</v>
      </c>
      <c r="B15" s="30">
        <v>0.10604950183026131</v>
      </c>
      <c r="C15" s="38">
        <v>3057.9679791354215</v>
      </c>
      <c r="D15" s="38">
        <v>443.53286284339083</v>
      </c>
      <c r="E15" s="38">
        <v>947.63952178344891</v>
      </c>
    </row>
    <row r="16" spans="1:5" x14ac:dyDescent="0.3">
      <c r="A16" s="34" t="s">
        <v>238</v>
      </c>
      <c r="B16" s="30">
        <v>9.723388497929894E-2</v>
      </c>
      <c r="C16" s="38">
        <v>5096.4667043956924</v>
      </c>
      <c r="D16" s="38">
        <v>602.03975185446814</v>
      </c>
      <c r="E16" s="38">
        <v>1123.9065492354266</v>
      </c>
    </row>
    <row r="17" spans="1:5" x14ac:dyDescent="0.3">
      <c r="A17" s="34" t="s">
        <v>215</v>
      </c>
      <c r="B17" s="30">
        <v>9.5971181258052471E-2</v>
      </c>
      <c r="C17" s="38">
        <v>2289.3048027101272</v>
      </c>
      <c r="D17" s="38">
        <v>226.09409604660655</v>
      </c>
      <c r="E17" s="38">
        <v>869.01712477784201</v>
      </c>
    </row>
    <row r="18" spans="1:5" x14ac:dyDescent="0.3">
      <c r="A18" s="34" t="s">
        <v>175</v>
      </c>
      <c r="B18" s="30">
        <v>9.5190690154141555E-2</v>
      </c>
      <c r="C18" s="38">
        <v>5007.8117289519741</v>
      </c>
      <c r="D18" s="38">
        <v>530.54287852087043</v>
      </c>
      <c r="E18" s="38">
        <v>1073.6568429968261</v>
      </c>
    </row>
    <row r="19" spans="1:5" x14ac:dyDescent="0.3">
      <c r="A19" s="34" t="s">
        <v>170</v>
      </c>
      <c r="B19" s="30">
        <v>8.0915713730915315E-2</v>
      </c>
      <c r="C19" s="38">
        <v>4794.343194380358</v>
      </c>
      <c r="D19" s="38">
        <v>267.65279788433099</v>
      </c>
      <c r="E19" s="38">
        <v>1010.9466209889661</v>
      </c>
    </row>
    <row r="20" spans="1:5" x14ac:dyDescent="0.3">
      <c r="A20" s="34" t="s">
        <v>161</v>
      </c>
      <c r="B20" s="30">
        <v>7.6277473991071182E-2</v>
      </c>
      <c r="C20" s="38">
        <v>2110.748884833898</v>
      </c>
      <c r="D20" s="38">
        <v>181.16843881167642</v>
      </c>
      <c r="E20" s="38">
        <v>872.80412061637696</v>
      </c>
    </row>
    <row r="21" spans="1:5" x14ac:dyDescent="0.3">
      <c r="A21" s="34" t="s">
        <v>222</v>
      </c>
      <c r="B21" s="30">
        <v>7.3836535750053264E-2</v>
      </c>
      <c r="C21" s="38">
        <v>4478.0804465791862</v>
      </c>
      <c r="D21" s="38">
        <v>304.79570049305948</v>
      </c>
      <c r="E21" s="38">
        <v>975.62050612296275</v>
      </c>
    </row>
    <row r="22" spans="1:5" x14ac:dyDescent="0.3">
      <c r="A22" s="34" t="s">
        <v>192</v>
      </c>
      <c r="B22" s="30">
        <v>7.2416288022373043E-2</v>
      </c>
      <c r="C22" s="38">
        <v>3641.3505242788506</v>
      </c>
      <c r="D22" s="38">
        <v>222.77329367327667</v>
      </c>
      <c r="E22" s="38">
        <v>812.87416039261211</v>
      </c>
    </row>
    <row r="23" spans="1:5" x14ac:dyDescent="0.3">
      <c r="A23" s="34" t="s">
        <v>195</v>
      </c>
      <c r="B23" s="30">
        <v>7.154035815406623E-2</v>
      </c>
      <c r="C23" s="38">
        <v>4392.7647729644286</v>
      </c>
      <c r="D23" s="38">
        <v>522.67750066642623</v>
      </c>
      <c r="E23" s="38">
        <v>1128.2533070575951</v>
      </c>
    </row>
    <row r="24" spans="1:5" x14ac:dyDescent="0.3">
      <c r="A24" s="34" t="s">
        <v>179</v>
      </c>
      <c r="B24" s="30">
        <v>6.5394494785746562E-2</v>
      </c>
      <c r="C24" s="38">
        <v>5184.9593402023302</v>
      </c>
      <c r="D24" s="38">
        <v>537.53948320252641</v>
      </c>
      <c r="E24" s="38">
        <v>1130.8803312614905</v>
      </c>
    </row>
    <row r="25" spans="1:5" x14ac:dyDescent="0.3">
      <c r="A25" s="34" t="s">
        <v>185</v>
      </c>
      <c r="B25" s="30">
        <v>6.3171364185835105E-2</v>
      </c>
      <c r="C25" s="38">
        <v>3632.7503325826078</v>
      </c>
      <c r="D25" s="38">
        <v>338.85195703507156</v>
      </c>
      <c r="E25" s="38">
        <v>965.30351986450466</v>
      </c>
    </row>
    <row r="26" spans="1:5" x14ac:dyDescent="0.3">
      <c r="A26" s="34" t="s">
        <v>203</v>
      </c>
      <c r="B26" s="30">
        <v>6.2079208655079689E-2</v>
      </c>
      <c r="C26" s="38">
        <v>3995.8539114231303</v>
      </c>
      <c r="D26" s="38">
        <v>399.86592164797173</v>
      </c>
      <c r="E26" s="38">
        <v>971.93722314279819</v>
      </c>
    </row>
    <row r="27" spans="1:5" x14ac:dyDescent="0.3">
      <c r="A27" s="34" t="s">
        <v>190</v>
      </c>
      <c r="B27" s="30">
        <v>6.0234415427285436E-2</v>
      </c>
      <c r="C27" s="38">
        <v>3714.7752747034965</v>
      </c>
      <c r="D27" s="38">
        <v>314.72083086943121</v>
      </c>
      <c r="E27" s="38">
        <v>933.97191977674504</v>
      </c>
    </row>
    <row r="28" spans="1:5" x14ac:dyDescent="0.3">
      <c r="A28" s="34" t="s">
        <v>176</v>
      </c>
      <c r="B28" s="30">
        <v>5.1627172951063852E-2</v>
      </c>
      <c r="C28" s="38">
        <v>3355.902522427587</v>
      </c>
      <c r="D28" s="38">
        <v>236.88127942483072</v>
      </c>
      <c r="E28" s="38">
        <v>589.46749614096052</v>
      </c>
    </row>
    <row r="29" spans="1:5" x14ac:dyDescent="0.3">
      <c r="A29" s="34" t="s">
        <v>229</v>
      </c>
      <c r="B29" s="30">
        <v>4.5022120275892648E-2</v>
      </c>
      <c r="C29" s="38">
        <v>3655.403854700523</v>
      </c>
      <c r="D29" s="38">
        <v>259.22811334860495</v>
      </c>
      <c r="E29" s="38">
        <v>931.10424636162702</v>
      </c>
    </row>
    <row r="30" spans="1:5" x14ac:dyDescent="0.3">
      <c r="A30" s="34" t="s">
        <v>208</v>
      </c>
      <c r="B30" s="30">
        <v>3.9939908409249741E-2</v>
      </c>
      <c r="C30" s="38">
        <v>3204.4794369001888</v>
      </c>
      <c r="D30" s="38">
        <v>319.4872467212432</v>
      </c>
      <c r="E30" s="38">
        <v>974.18465164732254</v>
      </c>
    </row>
    <row r="31" spans="1:5" x14ac:dyDescent="0.3">
      <c r="A31" s="34" t="s">
        <v>183</v>
      </c>
      <c r="B31" s="30">
        <v>3.8078815831754764E-2</v>
      </c>
      <c r="C31" s="38">
        <v>2161.4657490202048</v>
      </c>
      <c r="D31" s="38">
        <v>105.83010204081633</v>
      </c>
      <c r="E31" s="38">
        <v>851.37135872239776</v>
      </c>
    </row>
    <row r="32" spans="1:5" x14ac:dyDescent="0.3">
      <c r="A32" s="34" t="s">
        <v>210</v>
      </c>
      <c r="B32" s="30">
        <v>3.7216984542019237E-2</v>
      </c>
      <c r="C32" s="38">
        <v>3733.9069149129718</v>
      </c>
      <c r="D32" s="38">
        <v>367.7790654734311</v>
      </c>
      <c r="E32" s="38">
        <v>1075.660303196644</v>
      </c>
    </row>
    <row r="33" spans="1:5" x14ac:dyDescent="0.3">
      <c r="A33" s="34" t="s">
        <v>200</v>
      </c>
      <c r="B33" s="30">
        <v>3.6641249341469208E-2</v>
      </c>
      <c r="C33" s="38">
        <v>6925.4055312881092</v>
      </c>
      <c r="D33" s="38">
        <v>266.38604076873997</v>
      </c>
      <c r="E33" s="38">
        <v>1309.6100232134522</v>
      </c>
    </row>
    <row r="34" spans="1:5" x14ac:dyDescent="0.3">
      <c r="A34" s="34" t="s">
        <v>226</v>
      </c>
      <c r="B34" s="30">
        <v>3.6516504309479572E-2</v>
      </c>
      <c r="C34" s="38">
        <v>2782.2611397694736</v>
      </c>
      <c r="D34" s="38">
        <v>44.567527581405315</v>
      </c>
      <c r="E34" s="38">
        <v>611.70204334255038</v>
      </c>
    </row>
    <row r="35" spans="1:5" x14ac:dyDescent="0.3">
      <c r="A35" s="34" t="s">
        <v>212</v>
      </c>
      <c r="B35" s="30">
        <v>3.6216162942348182E-2</v>
      </c>
      <c r="C35" s="38">
        <v>4311.0598696217785</v>
      </c>
      <c r="D35" s="38">
        <v>465.64001697657761</v>
      </c>
      <c r="E35" s="38">
        <v>1066.9364027237452</v>
      </c>
    </row>
    <row r="36" spans="1:5" x14ac:dyDescent="0.3">
      <c r="A36" s="34" t="s">
        <v>153</v>
      </c>
      <c r="B36" s="30">
        <v>3.5581086820603604E-2</v>
      </c>
      <c r="C36" s="38">
        <v>3377.9891104448798</v>
      </c>
      <c r="D36" s="38">
        <v>235.04173823235556</v>
      </c>
      <c r="E36" s="38">
        <v>881.76461744158723</v>
      </c>
    </row>
    <row r="37" spans="1:5" x14ac:dyDescent="0.3">
      <c r="A37" s="34" t="s">
        <v>180</v>
      </c>
      <c r="B37" s="30">
        <v>3.5119112620211466E-2</v>
      </c>
      <c r="C37" s="38">
        <v>9091.6348265926244</v>
      </c>
      <c r="D37" s="38">
        <v>590.77190313049107</v>
      </c>
      <c r="E37" s="38">
        <v>1446.9048777843018</v>
      </c>
    </row>
    <row r="38" spans="1:5" x14ac:dyDescent="0.3">
      <c r="A38" s="34" t="s">
        <v>172</v>
      </c>
      <c r="B38" s="30">
        <v>3.4848450072260999E-2</v>
      </c>
      <c r="C38" s="38">
        <v>2781.3601744633588</v>
      </c>
      <c r="D38" s="38">
        <v>145.93467650314255</v>
      </c>
      <c r="E38" s="38">
        <v>760.14703454268954</v>
      </c>
    </row>
    <row r="39" spans="1:5" x14ac:dyDescent="0.3">
      <c r="A39" s="34" t="s">
        <v>223</v>
      </c>
      <c r="B39" s="30">
        <v>3.473932437533446E-2</v>
      </c>
      <c r="C39" s="38">
        <v>1702.7782969643488</v>
      </c>
      <c r="D39" s="38">
        <v>68.440367561020381</v>
      </c>
      <c r="E39" s="38">
        <v>719.59063446820483</v>
      </c>
    </row>
    <row r="40" spans="1:5" x14ac:dyDescent="0.3">
      <c r="A40" s="34" t="s">
        <v>171</v>
      </c>
      <c r="B40" s="30">
        <v>3.1852838688508883E-2</v>
      </c>
      <c r="C40" s="38">
        <v>3095.7264060274329</v>
      </c>
      <c r="D40" s="38">
        <v>369.82662938669029</v>
      </c>
      <c r="E40" s="38">
        <v>923.21512138982382</v>
      </c>
    </row>
    <row r="41" spans="1:5" x14ac:dyDescent="0.3">
      <c r="A41" s="35" t="s">
        <v>148</v>
      </c>
      <c r="B41" s="30">
        <v>3.0808334463159608E-2</v>
      </c>
      <c r="C41" s="38">
        <v>2031.0031932774014</v>
      </c>
      <c r="D41" s="38">
        <v>116.31686038952597</v>
      </c>
      <c r="E41" s="38">
        <v>858.21000322392149</v>
      </c>
    </row>
    <row r="42" spans="1:5" x14ac:dyDescent="0.3">
      <c r="A42" s="34" t="s">
        <v>149</v>
      </c>
      <c r="B42" s="30">
        <v>3.076877728029041E-2</v>
      </c>
      <c r="C42" s="38">
        <v>2081.7506401785618</v>
      </c>
      <c r="D42" s="38">
        <v>362.50270691709301</v>
      </c>
      <c r="E42" s="38">
        <v>886.26171424258564</v>
      </c>
    </row>
    <row r="43" spans="1:5" x14ac:dyDescent="0.3">
      <c r="A43" s="34" t="s">
        <v>240</v>
      </c>
      <c r="B43" s="30">
        <v>2.9300378534105054E-2</v>
      </c>
      <c r="C43" s="38">
        <v>2787.8242745806192</v>
      </c>
      <c r="D43" s="38">
        <v>214.07822075830558</v>
      </c>
      <c r="E43" s="38">
        <v>856.74790844183121</v>
      </c>
    </row>
    <row r="44" spans="1:5" x14ac:dyDescent="0.3">
      <c r="A44" s="34" t="s">
        <v>158</v>
      </c>
      <c r="B44" s="30">
        <v>2.689859977239906E-2</v>
      </c>
      <c r="C44" s="38">
        <v>3323.1464466795624</v>
      </c>
      <c r="D44" s="38">
        <v>136.08997952056754</v>
      </c>
      <c r="E44" s="38">
        <v>881.50380464219188</v>
      </c>
    </row>
    <row r="45" spans="1:5" x14ac:dyDescent="0.3">
      <c r="A45" s="34" t="s">
        <v>232</v>
      </c>
      <c r="B45" s="30">
        <v>2.4003397872318897E-2</v>
      </c>
      <c r="C45" s="38">
        <v>3134.248176094768</v>
      </c>
      <c r="D45" s="38">
        <v>170.56390289847928</v>
      </c>
      <c r="E45" s="38">
        <v>824.47379975447643</v>
      </c>
    </row>
    <row r="46" spans="1:5" x14ac:dyDescent="0.3">
      <c r="A46" s="34" t="s">
        <v>155</v>
      </c>
      <c r="B46" s="30">
        <v>2.3540939331660442E-2</v>
      </c>
      <c r="C46" s="38">
        <v>3656.1985243111703</v>
      </c>
      <c r="D46" s="38">
        <v>700.27657519648324</v>
      </c>
      <c r="E46" s="38">
        <v>1148.0800030293419</v>
      </c>
    </row>
    <row r="47" spans="1:5" x14ac:dyDescent="0.3">
      <c r="A47" s="34" t="s">
        <v>169</v>
      </c>
      <c r="B47" s="30">
        <v>2.2888578880626689E-2</v>
      </c>
      <c r="C47" s="38">
        <v>2604.4929237226129</v>
      </c>
      <c r="D47" s="38">
        <v>226.22632106954939</v>
      </c>
      <c r="E47" s="38">
        <v>801.44257293502926</v>
      </c>
    </row>
    <row r="48" spans="1:5" x14ac:dyDescent="0.3">
      <c r="A48" s="34" t="s">
        <v>201</v>
      </c>
      <c r="B48" s="30">
        <v>1.9173440434426085E-2</v>
      </c>
      <c r="C48" s="38">
        <v>2786.5718867124119</v>
      </c>
      <c r="D48" s="38">
        <v>187.99193818637917</v>
      </c>
      <c r="E48" s="38">
        <v>837.72583163026616</v>
      </c>
    </row>
    <row r="49" spans="1:5" x14ac:dyDescent="0.3">
      <c r="A49" s="34" t="s">
        <v>193</v>
      </c>
      <c r="B49" s="30">
        <v>1.5850345647781074E-2</v>
      </c>
      <c r="C49" s="38">
        <v>3852.1789068311318</v>
      </c>
      <c r="D49" s="38">
        <v>256.74588038283076</v>
      </c>
      <c r="E49" s="38">
        <v>1043.0264177454515</v>
      </c>
    </row>
    <row r="50" spans="1:5" x14ac:dyDescent="0.3">
      <c r="A50" s="34" t="s">
        <v>196</v>
      </c>
      <c r="B50" s="30">
        <v>1.5375739313270083E-2</v>
      </c>
      <c r="C50" s="38">
        <v>7928.3575509659486</v>
      </c>
      <c r="D50" s="38">
        <v>615.71940314623725</v>
      </c>
      <c r="E50" s="38">
        <v>1223.879933407826</v>
      </c>
    </row>
    <row r="51" spans="1:5" x14ac:dyDescent="0.3">
      <c r="A51" s="34" t="s">
        <v>233</v>
      </c>
      <c r="B51" s="30">
        <v>1.3017094841493165E-2</v>
      </c>
      <c r="C51" s="38">
        <v>3142.9516800779456</v>
      </c>
      <c r="D51" s="38">
        <v>200.17853943344352</v>
      </c>
      <c r="E51" s="38">
        <v>858.55559526904085</v>
      </c>
    </row>
    <row r="52" spans="1:5" x14ac:dyDescent="0.3">
      <c r="A52" s="34" t="s">
        <v>220</v>
      </c>
      <c r="B52" s="30">
        <v>1.2662754473671132E-2</v>
      </c>
      <c r="C52" s="38">
        <v>3210.870734033726</v>
      </c>
      <c r="D52" s="38">
        <v>283.87686781609193</v>
      </c>
      <c r="E52" s="38">
        <v>853.32637302773298</v>
      </c>
    </row>
    <row r="53" spans="1:5" x14ac:dyDescent="0.3">
      <c r="A53" s="34" t="s">
        <v>198</v>
      </c>
      <c r="B53" s="30">
        <v>1.2130767413894189E-2</v>
      </c>
      <c r="C53" s="38">
        <v>4807.9614923802201</v>
      </c>
      <c r="D53" s="38">
        <v>301.11082700283941</v>
      </c>
      <c r="E53" s="38">
        <v>948.33868569635138</v>
      </c>
    </row>
    <row r="54" spans="1:5" x14ac:dyDescent="0.3">
      <c r="A54" s="34" t="s">
        <v>151</v>
      </c>
      <c r="B54" s="30">
        <v>1.2025344235629214E-2</v>
      </c>
      <c r="C54" s="38">
        <v>5696.329129884236</v>
      </c>
      <c r="D54" s="38">
        <v>464.97690696502906</v>
      </c>
      <c r="E54" s="38">
        <v>1277.8521268804732</v>
      </c>
    </row>
    <row r="55" spans="1:5" x14ac:dyDescent="0.3">
      <c r="A55" s="34" t="s">
        <v>191</v>
      </c>
      <c r="B55" s="30">
        <v>1.1558607288244415E-2</v>
      </c>
      <c r="C55" s="38">
        <v>3366.6180747400394</v>
      </c>
      <c r="D55" s="38">
        <v>205.81588295962413</v>
      </c>
      <c r="E55" s="38">
        <v>919.3567460963651</v>
      </c>
    </row>
    <row r="56" spans="1:5" x14ac:dyDescent="0.3">
      <c r="A56" s="34" t="s">
        <v>168</v>
      </c>
      <c r="B56" s="30">
        <v>1.0984608954013176E-2</v>
      </c>
      <c r="C56" s="38">
        <v>2516.8208314401795</v>
      </c>
      <c r="D56" s="38">
        <v>164.26118295774484</v>
      </c>
      <c r="E56" s="38">
        <v>730.58433343325908</v>
      </c>
    </row>
    <row r="57" spans="1:5" x14ac:dyDescent="0.3">
      <c r="A57" s="34" t="s">
        <v>205</v>
      </c>
      <c r="B57" s="30">
        <v>9.7612229122134176E-3</v>
      </c>
      <c r="C57" s="38">
        <v>3286.6435849310469</v>
      </c>
      <c r="D57" s="38">
        <v>206.67482537919747</v>
      </c>
      <c r="E57" s="38">
        <v>981.01176021331923</v>
      </c>
    </row>
    <row r="58" spans="1:5" x14ac:dyDescent="0.3">
      <c r="A58" s="34" t="s">
        <v>177</v>
      </c>
      <c r="B58" s="30">
        <v>8.8729497664063964E-3</v>
      </c>
      <c r="C58" s="38">
        <v>3307.1038823838139</v>
      </c>
      <c r="D58" s="38">
        <v>440.99566473988438</v>
      </c>
      <c r="E58" s="38">
        <v>1007.0848591961434</v>
      </c>
    </row>
    <row r="59" spans="1:5" x14ac:dyDescent="0.3">
      <c r="A59" s="34" t="s">
        <v>199</v>
      </c>
      <c r="B59" s="30">
        <v>8.6437247696092862E-3</v>
      </c>
      <c r="C59" s="38">
        <v>4885.5433650946561</v>
      </c>
      <c r="D59" s="38">
        <v>267.06424251645052</v>
      </c>
      <c r="E59" s="38">
        <v>933.75192443986657</v>
      </c>
    </row>
    <row r="60" spans="1:5" x14ac:dyDescent="0.3">
      <c r="A60" s="34" t="s">
        <v>157</v>
      </c>
      <c r="B60" s="30">
        <v>8.3115605499326922E-3</v>
      </c>
      <c r="C60" s="38">
        <v>2951.7558270801151</v>
      </c>
      <c r="D60" s="38">
        <v>267.95087585681642</v>
      </c>
      <c r="E60" s="38">
        <v>959.35239462237178</v>
      </c>
    </row>
    <row r="61" spans="1:5" x14ac:dyDescent="0.3">
      <c r="A61" s="34" t="s">
        <v>197</v>
      </c>
      <c r="B61" s="30">
        <v>8.1847637910072817E-3</v>
      </c>
      <c r="C61" s="38">
        <v>2757.0580727094225</v>
      </c>
      <c r="D61" s="38">
        <v>187.5750718041931</v>
      </c>
      <c r="E61" s="38">
        <v>722.52880252776572</v>
      </c>
    </row>
    <row r="62" spans="1:5" x14ac:dyDescent="0.3">
      <c r="A62" s="34" t="s">
        <v>174</v>
      </c>
      <c r="B62" s="30">
        <v>8.0969744813775123E-3</v>
      </c>
      <c r="C62" s="38">
        <v>6412.6064148573651</v>
      </c>
      <c r="D62" s="38">
        <v>566.09184640910166</v>
      </c>
      <c r="E62" s="38">
        <v>1124.5546503000255</v>
      </c>
    </row>
    <row r="63" spans="1:5" x14ac:dyDescent="0.3">
      <c r="A63" s="34" t="s">
        <v>165</v>
      </c>
      <c r="B63" s="30">
        <v>7.4693139323961603E-3</v>
      </c>
      <c r="C63" s="38">
        <v>3026.5691925869396</v>
      </c>
      <c r="D63" s="38">
        <v>54.786451182677595</v>
      </c>
      <c r="E63" s="38">
        <v>875.25851197982342</v>
      </c>
    </row>
    <row r="64" spans="1:5" x14ac:dyDescent="0.3">
      <c r="A64" s="34" t="s">
        <v>167</v>
      </c>
      <c r="B64" s="30">
        <v>7.0603517028723587E-3</v>
      </c>
      <c r="C64" s="38">
        <v>7533.6292297298996</v>
      </c>
      <c r="D64" s="38">
        <v>822.26117186445254</v>
      </c>
      <c r="E64" s="38">
        <v>1213.0458498426706</v>
      </c>
    </row>
    <row r="65" spans="1:5" x14ac:dyDescent="0.3">
      <c r="A65" s="34" t="s">
        <v>152</v>
      </c>
      <c r="B65" s="30">
        <v>6.7206898674249029E-3</v>
      </c>
      <c r="C65" s="38">
        <v>5017.9579191527455</v>
      </c>
      <c r="D65" s="38">
        <v>260.94222248248133</v>
      </c>
      <c r="E65" s="38">
        <v>1123.3889963530778</v>
      </c>
    </row>
    <row r="66" spans="1:5" x14ac:dyDescent="0.3">
      <c r="A66" s="34" t="s">
        <v>216</v>
      </c>
      <c r="B66" s="30">
        <v>6.0627381628154146E-3</v>
      </c>
      <c r="C66" s="38">
        <v>3287.1513927360766</v>
      </c>
      <c r="D66" s="38">
        <v>117.51320148992653</v>
      </c>
      <c r="E66" s="38">
        <v>815.39582420647389</v>
      </c>
    </row>
    <row r="67" spans="1:5" x14ac:dyDescent="0.3">
      <c r="A67" s="34" t="s">
        <v>227</v>
      </c>
      <c r="B67" s="30">
        <v>6.0447668308197559E-3</v>
      </c>
      <c r="C67" s="38">
        <v>3427.1598332663075</v>
      </c>
      <c r="D67" s="38">
        <v>317.38384311887182</v>
      </c>
      <c r="E67" s="38">
        <v>932.63771857485779</v>
      </c>
    </row>
    <row r="68" spans="1:5" x14ac:dyDescent="0.3">
      <c r="A68" s="34" t="s">
        <v>214</v>
      </c>
      <c r="B68" s="30">
        <v>5.2222497973753428E-3</v>
      </c>
      <c r="C68" s="38">
        <v>5356.1416471787525</v>
      </c>
      <c r="D68" s="38">
        <v>517.98632923070477</v>
      </c>
      <c r="E68" s="38">
        <v>992.19270758053176</v>
      </c>
    </row>
    <row r="69" spans="1:5" x14ac:dyDescent="0.3">
      <c r="A69" s="34" t="s">
        <v>225</v>
      </c>
      <c r="B69" s="30">
        <v>5.1377425594524911E-3</v>
      </c>
      <c r="C69" s="38">
        <v>2804.1752150736188</v>
      </c>
      <c r="D69" s="38">
        <v>150.29886912071279</v>
      </c>
      <c r="E69" s="38">
        <v>871.9928187179986</v>
      </c>
    </row>
    <row r="70" spans="1:5" x14ac:dyDescent="0.3">
      <c r="A70" s="34" t="s">
        <v>209</v>
      </c>
      <c r="B70" s="30">
        <v>3.6054611147339471E-3</v>
      </c>
      <c r="C70" s="38">
        <v>3590.7536312501525</v>
      </c>
      <c r="D70" s="38">
        <v>299.17955099805863</v>
      </c>
      <c r="E70" s="38">
        <v>894.64559788245754</v>
      </c>
    </row>
    <row r="71" spans="1:5" x14ac:dyDescent="0.3">
      <c r="A71" s="34" t="s">
        <v>231</v>
      </c>
      <c r="B71" s="30">
        <v>3.1403096586905335E-3</v>
      </c>
      <c r="C71" s="38">
        <v>2859.1488712833257</v>
      </c>
      <c r="D71" s="38">
        <v>297.88053297199639</v>
      </c>
      <c r="E71" s="38">
        <v>947.05675106360036</v>
      </c>
    </row>
    <row r="72" spans="1:5" x14ac:dyDescent="0.3">
      <c r="A72" s="34" t="s">
        <v>156</v>
      </c>
      <c r="B72" s="30">
        <v>2.6363501012960683E-3</v>
      </c>
      <c r="C72" s="38">
        <v>4150.6170661294254</v>
      </c>
      <c r="D72" s="38">
        <v>429.64685480056755</v>
      </c>
      <c r="E72" s="38">
        <v>1005.8004070878204</v>
      </c>
    </row>
    <row r="73" spans="1:5" x14ac:dyDescent="0.3">
      <c r="A73" s="34" t="s">
        <v>241</v>
      </c>
      <c r="B73" s="30">
        <v>2.5409020795644443E-3</v>
      </c>
      <c r="C73" s="38">
        <v>6794.9785491428984</v>
      </c>
      <c r="D73" s="38">
        <v>436.5975505205144</v>
      </c>
      <c r="E73" s="38">
        <v>1161.6148742835176</v>
      </c>
    </row>
    <row r="74" spans="1:5" x14ac:dyDescent="0.3">
      <c r="A74" s="34" t="s">
        <v>221</v>
      </c>
      <c r="B74" s="30">
        <v>2.2013987160959397E-3</v>
      </c>
      <c r="C74" s="38">
        <v>3945.5746245691976</v>
      </c>
      <c r="D74" s="38">
        <v>397.42262013520923</v>
      </c>
      <c r="E74" s="38">
        <v>954.40185920402826</v>
      </c>
    </row>
    <row r="75" spans="1:5" x14ac:dyDescent="0.3">
      <c r="A75" s="34" t="s">
        <v>218</v>
      </c>
      <c r="B75" s="30">
        <v>1.7183437526294657E-3</v>
      </c>
      <c r="C75" s="38">
        <v>3706.319173618182</v>
      </c>
      <c r="D75" s="38">
        <v>315.96115259862717</v>
      </c>
      <c r="E75" s="38">
        <v>968.23610754425545</v>
      </c>
    </row>
    <row r="76" spans="1:5" x14ac:dyDescent="0.3">
      <c r="A76" s="34" t="s">
        <v>189</v>
      </c>
      <c r="B76" s="30">
        <v>1.0834813056854508E-3</v>
      </c>
      <c r="C76" s="38">
        <v>7772.7319718657936</v>
      </c>
      <c r="D76" s="38">
        <v>1434.0273407273664</v>
      </c>
      <c r="E76" s="38">
        <v>1207.5295066668059</v>
      </c>
    </row>
    <row r="77" spans="1:5" x14ac:dyDescent="0.3">
      <c r="A77" s="34" t="s">
        <v>235</v>
      </c>
      <c r="B77" s="30">
        <v>8.7866840783343476E-4</v>
      </c>
      <c r="C77" s="38">
        <v>6350.059239307624</v>
      </c>
      <c r="D77" s="38">
        <v>824.46556233653007</v>
      </c>
      <c r="E77" s="38">
        <v>1032.9475842322829</v>
      </c>
    </row>
    <row r="78" spans="1:5" x14ac:dyDescent="0.3">
      <c r="A78" s="34" t="s">
        <v>217</v>
      </c>
      <c r="B78" s="30">
        <v>6.7852841526064441E-4</v>
      </c>
      <c r="C78" s="38">
        <v>8755.3728365109018</v>
      </c>
      <c r="D78" s="38">
        <v>2655.8828451882846</v>
      </c>
      <c r="E78" s="38">
        <v>1203.3840827735776</v>
      </c>
    </row>
    <row r="79" spans="1:5" x14ac:dyDescent="0.3">
      <c r="A79" s="34" t="s">
        <v>234</v>
      </c>
      <c r="B79" s="30">
        <v>3.0246616284445828E-4</v>
      </c>
      <c r="C79" s="38">
        <v>2464.8713845129237</v>
      </c>
      <c r="D79" s="38">
        <v>156</v>
      </c>
      <c r="E79" s="38">
        <v>788.26651356080492</v>
      </c>
    </row>
    <row r="80" spans="1:5" x14ac:dyDescent="0.3">
      <c r="A80" s="34" t="s">
        <v>239</v>
      </c>
      <c r="B80" s="30">
        <v>1.8386430384918347E-4</v>
      </c>
      <c r="C80" s="38">
        <v>2371.2694362825305</v>
      </c>
      <c r="D80" s="38">
        <v>244.98413666870042</v>
      </c>
      <c r="E80" s="38">
        <v>943.00610543195035</v>
      </c>
    </row>
    <row r="81" spans="1:5" x14ac:dyDescent="0.3">
      <c r="A81" s="34" t="s">
        <v>154</v>
      </c>
      <c r="B81" s="30">
        <v>0</v>
      </c>
      <c r="C81" s="38">
        <v>9344.2137343886734</v>
      </c>
      <c r="D81" s="38">
        <v>0</v>
      </c>
      <c r="E81" s="38">
        <v>1342.5101785043398</v>
      </c>
    </row>
    <row r="82" spans="1:5" x14ac:dyDescent="0.3">
      <c r="A82" s="34" t="s">
        <v>159</v>
      </c>
      <c r="B82" s="30">
        <v>0</v>
      </c>
      <c r="C82" s="38">
        <v>2540.544436106888</v>
      </c>
      <c r="D82" s="38">
        <v>0</v>
      </c>
      <c r="E82" s="38">
        <v>584.54513244694624</v>
      </c>
    </row>
    <row r="83" spans="1:5" x14ac:dyDescent="0.3">
      <c r="A83" s="34" t="s">
        <v>162</v>
      </c>
      <c r="B83" s="30">
        <v>0</v>
      </c>
      <c r="C83" s="38">
        <v>2786.524206723167</v>
      </c>
      <c r="D83" s="38">
        <v>0</v>
      </c>
      <c r="E83" s="38" t="e">
        <v>#DIV/0!</v>
      </c>
    </row>
    <row r="84" spans="1:5" x14ac:dyDescent="0.3">
      <c r="A84" s="34" t="s">
        <v>219</v>
      </c>
      <c r="B84" s="30">
        <v>0</v>
      </c>
      <c r="C84" s="38">
        <v>2523.9311485534936</v>
      </c>
      <c r="D84" s="38">
        <v>0</v>
      </c>
      <c r="E84" s="38">
        <v>651.52892767195203</v>
      </c>
    </row>
    <row r="85" spans="1:5" x14ac:dyDescent="0.3">
      <c r="A85" s="34" t="s">
        <v>163</v>
      </c>
      <c r="B85" s="30">
        <v>0</v>
      </c>
      <c r="C85" s="38">
        <v>2740.6099268559201</v>
      </c>
      <c r="D85" s="38">
        <v>0</v>
      </c>
      <c r="E85" s="38">
        <v>660.94948586633859</v>
      </c>
    </row>
    <row r="86" spans="1:5" x14ac:dyDescent="0.3">
      <c r="A86" s="34" t="s">
        <v>164</v>
      </c>
      <c r="B86" s="30">
        <v>0</v>
      </c>
      <c r="C86" s="38">
        <v>8562.2978760356127</v>
      </c>
      <c r="D86" s="38">
        <v>0</v>
      </c>
      <c r="E86" s="38">
        <v>1328.093879415844</v>
      </c>
    </row>
    <row r="87" spans="1:5" x14ac:dyDescent="0.3">
      <c r="A87" s="34" t="s">
        <v>224</v>
      </c>
      <c r="B87" s="30">
        <v>0</v>
      </c>
      <c r="C87" s="38">
        <v>2429.9999920913083</v>
      </c>
      <c r="D87" s="38">
        <v>0</v>
      </c>
      <c r="E87" s="38">
        <v>757.79317345514528</v>
      </c>
    </row>
    <row r="88" spans="1:5" x14ac:dyDescent="0.3">
      <c r="A88" s="34" t="s">
        <v>173</v>
      </c>
      <c r="B88" s="30">
        <v>0</v>
      </c>
      <c r="C88" s="38">
        <v>8713.7251836476025</v>
      </c>
      <c r="D88" s="38">
        <v>0</v>
      </c>
      <c r="E88" s="38">
        <v>1250.1363767431858</v>
      </c>
    </row>
    <row r="89" spans="1:5" x14ac:dyDescent="0.3">
      <c r="A89" s="34" t="s">
        <v>178</v>
      </c>
      <c r="B89" s="30">
        <v>0</v>
      </c>
      <c r="C89" s="38">
        <v>2595.7957883211957</v>
      </c>
      <c r="D89" s="38">
        <v>0</v>
      </c>
      <c r="E89" s="38" t="e">
        <v>#DIV/0!</v>
      </c>
    </row>
    <row r="90" spans="1:5" x14ac:dyDescent="0.3">
      <c r="A90" s="34" t="s">
        <v>181</v>
      </c>
      <c r="B90" s="30">
        <v>0</v>
      </c>
      <c r="C90" s="38">
        <v>3481.4095788601062</v>
      </c>
      <c r="D90" s="38">
        <v>0</v>
      </c>
      <c r="E90" s="38">
        <v>567</v>
      </c>
    </row>
    <row r="91" spans="1:5" x14ac:dyDescent="0.3">
      <c r="A91" s="34" t="s">
        <v>184</v>
      </c>
      <c r="B91" s="30">
        <v>0</v>
      </c>
      <c r="C91" s="38">
        <v>2891.1469179466221</v>
      </c>
      <c r="D91" s="38">
        <v>0</v>
      </c>
      <c r="E91" s="38">
        <v>775.42317012994135</v>
      </c>
    </row>
    <row r="92" spans="1:5" x14ac:dyDescent="0.3">
      <c r="A92" s="34" t="s">
        <v>187</v>
      </c>
      <c r="B92" s="30">
        <v>0</v>
      </c>
      <c r="C92" s="38">
        <v>8756.5724263219745</v>
      </c>
      <c r="D92" s="38">
        <v>0</v>
      </c>
      <c r="E92" s="38">
        <v>1137.5844959547767</v>
      </c>
    </row>
    <row r="93" spans="1:5" x14ac:dyDescent="0.3">
      <c r="A93" s="34" t="s">
        <v>188</v>
      </c>
      <c r="B93" s="30">
        <v>0</v>
      </c>
      <c r="C93" s="38">
        <v>2380.5253155860782</v>
      </c>
      <c r="D93" s="38">
        <v>0</v>
      </c>
      <c r="E93" s="38">
        <v>674.80286499867907</v>
      </c>
    </row>
    <row r="94" spans="1:5" x14ac:dyDescent="0.3">
      <c r="A94" s="34" t="s">
        <v>202</v>
      </c>
      <c r="B94" s="30">
        <v>0</v>
      </c>
      <c r="C94" s="38">
        <v>4552.2509330828316</v>
      </c>
      <c r="D94" s="38">
        <v>0</v>
      </c>
      <c r="E94" s="38">
        <v>1289.2011668015668</v>
      </c>
    </row>
    <row r="95" spans="1:5" x14ac:dyDescent="0.3">
      <c r="A95" s="34" t="s">
        <v>207</v>
      </c>
      <c r="B95" s="30">
        <v>0</v>
      </c>
      <c r="C95" s="38">
        <v>7022.6906506306741</v>
      </c>
      <c r="D95" s="38">
        <v>0</v>
      </c>
      <c r="E95" s="38">
        <v>1130.374799768214</v>
      </c>
    </row>
    <row r="96" spans="1:5" x14ac:dyDescent="0.3">
      <c r="A96" s="34" t="s">
        <v>242</v>
      </c>
      <c r="B96" s="30">
        <v>0</v>
      </c>
      <c r="C96" s="38">
        <v>3641.1225125323795</v>
      </c>
      <c r="D96" s="38">
        <v>0</v>
      </c>
      <c r="E96" s="38">
        <v>1006.3832651315947</v>
      </c>
    </row>
    <row r="97" spans="1:5" x14ac:dyDescent="0.3">
      <c r="A97" s="36" t="s">
        <v>211</v>
      </c>
      <c r="B97" s="33">
        <v>0</v>
      </c>
      <c r="C97" s="39">
        <v>2470.8214649519932</v>
      </c>
      <c r="D97" s="39">
        <v>0</v>
      </c>
      <c r="E97" s="39">
        <v>731.8272281203964</v>
      </c>
    </row>
  </sheetData>
  <autoFilter ref="A1:E1" xr:uid="{4BA8F375-6FB2-4532-AB7E-AE7EC25AD0AD}">
    <sortState xmlns:xlrd2="http://schemas.microsoft.com/office/spreadsheetml/2017/richdata2" ref="A2:E97">
      <sortCondition descending="1" ref="B1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4007-1072-495D-9456-0DA84B1A9A29}">
  <dimension ref="A1:F97"/>
  <sheetViews>
    <sheetView workbookViewId="0">
      <selection activeCell="C3" sqref="C3"/>
    </sheetView>
  </sheetViews>
  <sheetFormatPr defaultRowHeight="14.4" x14ac:dyDescent="0.3"/>
  <cols>
    <col min="1" max="1" width="20.77734375" bestFit="1" customWidth="1"/>
    <col min="2" max="2" width="21.109375" bestFit="1" customWidth="1"/>
    <col min="3" max="3" width="13.21875" bestFit="1" customWidth="1"/>
    <col min="4" max="4" width="12" bestFit="1" customWidth="1"/>
    <col min="5" max="5" width="15.44140625" bestFit="1" customWidth="1"/>
    <col min="6" max="6" width="18.88671875" bestFit="1" customWidth="1"/>
  </cols>
  <sheetData>
    <row r="1" spans="1:6" ht="16.2" x14ac:dyDescent="0.3">
      <c r="A1" s="37" t="s">
        <v>0</v>
      </c>
      <c r="B1" s="22" t="s">
        <v>245</v>
      </c>
      <c r="C1" s="20" t="s">
        <v>248</v>
      </c>
      <c r="D1" s="16" t="s">
        <v>244</v>
      </c>
      <c r="E1" s="40" t="s">
        <v>250</v>
      </c>
      <c r="F1" s="40" t="s">
        <v>249</v>
      </c>
    </row>
    <row r="2" spans="1:6" x14ac:dyDescent="0.3">
      <c r="A2" s="34" t="s">
        <v>223</v>
      </c>
      <c r="B2" s="23">
        <v>253831.99999999994</v>
      </c>
      <c r="C2" s="26">
        <v>1.0000000000000002</v>
      </c>
      <c r="D2" s="41">
        <v>1702.7782969643488</v>
      </c>
      <c r="E2" s="38">
        <v>68.440367561020381</v>
      </c>
      <c r="F2" s="38">
        <v>719.59063446820483</v>
      </c>
    </row>
    <row r="3" spans="1:6" x14ac:dyDescent="0.3">
      <c r="A3" s="35" t="s">
        <v>148</v>
      </c>
      <c r="B3" s="4">
        <v>230742</v>
      </c>
      <c r="C3" s="29">
        <v>1</v>
      </c>
      <c r="D3" s="38">
        <v>2031.0031932774014</v>
      </c>
      <c r="E3" s="38">
        <v>116.31686038952597</v>
      </c>
      <c r="F3" s="38">
        <v>858.21000322392149</v>
      </c>
    </row>
    <row r="4" spans="1:6" x14ac:dyDescent="0.3">
      <c r="A4" s="34" t="s">
        <v>151</v>
      </c>
      <c r="B4" s="4">
        <v>75434</v>
      </c>
      <c r="C4" s="29">
        <v>1</v>
      </c>
      <c r="D4" s="38">
        <v>5696.329129884236</v>
      </c>
      <c r="E4" s="38">
        <v>464.97690696502906</v>
      </c>
      <c r="F4" s="38">
        <v>1277.8521268804732</v>
      </c>
    </row>
    <row r="5" spans="1:6" x14ac:dyDescent="0.3">
      <c r="A5" s="34" t="s">
        <v>158</v>
      </c>
      <c r="B5" s="4">
        <v>346201</v>
      </c>
      <c r="C5" s="29">
        <v>1</v>
      </c>
      <c r="D5" s="38">
        <v>3323.1464466795624</v>
      </c>
      <c r="E5" s="38">
        <v>136.08997952056754</v>
      </c>
      <c r="F5" s="38">
        <v>881.50380464219188</v>
      </c>
    </row>
    <row r="6" spans="1:6" x14ac:dyDescent="0.3">
      <c r="A6" s="34" t="s">
        <v>217</v>
      </c>
      <c r="B6" s="4">
        <v>1912</v>
      </c>
      <c r="C6" s="29">
        <v>1</v>
      </c>
      <c r="D6" s="38">
        <v>8755.3728365109018</v>
      </c>
      <c r="E6" s="38">
        <v>2655.8828451882846</v>
      </c>
      <c r="F6" s="38">
        <v>1203.3840827735776</v>
      </c>
    </row>
    <row r="7" spans="1:6" x14ac:dyDescent="0.3">
      <c r="A7" s="34" t="s">
        <v>218</v>
      </c>
      <c r="B7" s="4">
        <v>13257</v>
      </c>
      <c r="C7" s="29">
        <v>1</v>
      </c>
      <c r="D7" s="38">
        <v>3706.319173618182</v>
      </c>
      <c r="E7" s="38">
        <v>315.96115259862717</v>
      </c>
      <c r="F7" s="38">
        <v>968.23610754425545</v>
      </c>
    </row>
    <row r="8" spans="1:6" x14ac:dyDescent="0.3">
      <c r="A8" s="34" t="s">
        <v>165</v>
      </c>
      <c r="B8" s="4">
        <v>25493</v>
      </c>
      <c r="C8" s="29">
        <v>1</v>
      </c>
      <c r="D8" s="38">
        <v>3026.5691925869396</v>
      </c>
      <c r="E8" s="38">
        <v>54.786451182677595</v>
      </c>
      <c r="F8" s="38">
        <v>875.25851197982342</v>
      </c>
    </row>
    <row r="9" spans="1:6" x14ac:dyDescent="0.3">
      <c r="A9" s="34" t="s">
        <v>168</v>
      </c>
      <c r="B9" s="4">
        <v>85599</v>
      </c>
      <c r="C9" s="29">
        <v>1</v>
      </c>
      <c r="D9" s="38">
        <v>2516.8208314401795</v>
      </c>
      <c r="E9" s="38">
        <v>164.26118295774484</v>
      </c>
      <c r="F9" s="38">
        <v>730.58433343325908</v>
      </c>
    </row>
    <row r="10" spans="1:6" x14ac:dyDescent="0.3">
      <c r="A10" s="34" t="s">
        <v>171</v>
      </c>
      <c r="B10" s="4">
        <v>160229</v>
      </c>
      <c r="C10" s="29">
        <v>1</v>
      </c>
      <c r="D10" s="38">
        <v>3095.7264060274329</v>
      </c>
      <c r="E10" s="38">
        <v>369.82662938669029</v>
      </c>
      <c r="F10" s="38">
        <v>923.21512138982382</v>
      </c>
    </row>
    <row r="11" spans="1:6" x14ac:dyDescent="0.3">
      <c r="A11" s="34" t="s">
        <v>225</v>
      </c>
      <c r="B11" s="4">
        <v>70034</v>
      </c>
      <c r="C11" s="29">
        <v>1</v>
      </c>
      <c r="D11" s="38">
        <v>2804.1752150736188</v>
      </c>
      <c r="E11" s="38">
        <v>150.29886912071279</v>
      </c>
      <c r="F11" s="38">
        <v>871.9928187179986</v>
      </c>
    </row>
    <row r="12" spans="1:6" x14ac:dyDescent="0.3">
      <c r="A12" s="34" t="s">
        <v>226</v>
      </c>
      <c r="B12" s="4">
        <v>149376</v>
      </c>
      <c r="C12" s="29">
        <v>1</v>
      </c>
      <c r="D12" s="38">
        <v>2782.2611397694736</v>
      </c>
      <c r="E12" s="38">
        <v>44.567527581405315</v>
      </c>
      <c r="F12" s="38">
        <v>611.70204334255038</v>
      </c>
    </row>
    <row r="13" spans="1:6" x14ac:dyDescent="0.3">
      <c r="A13" s="34" t="s">
        <v>191</v>
      </c>
      <c r="B13" s="4">
        <v>52358</v>
      </c>
      <c r="C13" s="29">
        <v>1</v>
      </c>
      <c r="D13" s="38">
        <v>3366.6180747400394</v>
      </c>
      <c r="E13" s="38">
        <v>205.81588295962413</v>
      </c>
      <c r="F13" s="38">
        <v>919.3567460963651</v>
      </c>
    </row>
    <row r="14" spans="1:6" x14ac:dyDescent="0.3">
      <c r="A14" s="34" t="s">
        <v>232</v>
      </c>
      <c r="B14" s="4">
        <v>182613</v>
      </c>
      <c r="C14" s="29">
        <v>1</v>
      </c>
      <c r="D14" s="38">
        <v>3134.248176094768</v>
      </c>
      <c r="E14" s="38">
        <v>170.56390289847928</v>
      </c>
      <c r="F14" s="38">
        <v>824.47379975447643</v>
      </c>
    </row>
    <row r="15" spans="1:6" x14ac:dyDescent="0.3">
      <c r="A15" s="34" t="s">
        <v>234</v>
      </c>
      <c r="B15" s="4">
        <v>910</v>
      </c>
      <c r="C15" s="29">
        <v>1</v>
      </c>
      <c r="D15" s="38">
        <v>2464.8713845129237</v>
      </c>
      <c r="E15" s="38">
        <v>156</v>
      </c>
      <c r="F15" s="38">
        <v>788.26651356080492</v>
      </c>
    </row>
    <row r="16" spans="1:6" x14ac:dyDescent="0.3">
      <c r="A16" s="34" t="s">
        <v>235</v>
      </c>
      <c r="B16" s="4">
        <v>5735</v>
      </c>
      <c r="C16" s="29">
        <v>1</v>
      </c>
      <c r="D16" s="38">
        <v>6350.059239307624</v>
      </c>
      <c r="E16" s="38">
        <v>824.46556233653007</v>
      </c>
      <c r="F16" s="38">
        <v>1032.9475842322829</v>
      </c>
    </row>
    <row r="17" spans="1:6" x14ac:dyDescent="0.3">
      <c r="A17" s="34" t="s">
        <v>239</v>
      </c>
      <c r="B17" s="4">
        <v>1639</v>
      </c>
      <c r="C17" s="29">
        <v>1</v>
      </c>
      <c r="D17" s="38">
        <v>2371.2694362825305</v>
      </c>
      <c r="E17" s="38">
        <v>244.98413666870042</v>
      </c>
      <c r="F17" s="38">
        <v>943.00610543195035</v>
      </c>
    </row>
    <row r="18" spans="1:6" x14ac:dyDescent="0.3">
      <c r="A18" s="34" t="s">
        <v>203</v>
      </c>
      <c r="B18" s="4">
        <v>359812</v>
      </c>
      <c r="C18" s="29">
        <v>1</v>
      </c>
      <c r="D18" s="38">
        <v>3995.8539114231303</v>
      </c>
      <c r="E18" s="38">
        <v>399.86592164797173</v>
      </c>
      <c r="F18" s="38">
        <v>971.93722314279819</v>
      </c>
    </row>
    <row r="19" spans="1:6" x14ac:dyDescent="0.3">
      <c r="A19" s="34" t="s">
        <v>209</v>
      </c>
      <c r="B19" s="4">
        <v>20089</v>
      </c>
      <c r="C19" s="29">
        <v>1</v>
      </c>
      <c r="D19" s="38">
        <v>3590.7536312501525</v>
      </c>
      <c r="E19" s="38">
        <v>299.17955099805863</v>
      </c>
      <c r="F19" s="38">
        <v>894.64559788245754</v>
      </c>
    </row>
    <row r="20" spans="1:6" x14ac:dyDescent="0.3">
      <c r="A20" s="34" t="s">
        <v>161</v>
      </c>
      <c r="B20" s="4">
        <v>440991</v>
      </c>
      <c r="C20" s="29">
        <v>0.9946522254951935</v>
      </c>
      <c r="D20" s="38">
        <v>2110.748884833898</v>
      </c>
      <c r="E20" s="38">
        <v>181.16843881167642</v>
      </c>
      <c r="F20" s="38">
        <v>872.80412061637696</v>
      </c>
    </row>
    <row r="21" spans="1:6" x14ac:dyDescent="0.3">
      <c r="A21" s="34" t="s">
        <v>160</v>
      </c>
      <c r="B21" s="4">
        <v>1658898</v>
      </c>
      <c r="C21" s="29">
        <v>0.99436432296349575</v>
      </c>
      <c r="D21" s="38">
        <v>3094.292502585794</v>
      </c>
      <c r="E21" s="38">
        <v>222.77136689537272</v>
      </c>
      <c r="F21" s="38">
        <v>1088.7305871594242</v>
      </c>
    </row>
    <row r="22" spans="1:6" x14ac:dyDescent="0.3">
      <c r="A22" s="34" t="s">
        <v>172</v>
      </c>
      <c r="B22" s="4">
        <v>205087</v>
      </c>
      <c r="C22" s="29">
        <v>0.99348934995228433</v>
      </c>
      <c r="D22" s="38">
        <v>2781.3601744633588</v>
      </c>
      <c r="E22" s="38">
        <v>145.93467650314255</v>
      </c>
      <c r="F22" s="38">
        <v>760.14703454268954</v>
      </c>
    </row>
    <row r="23" spans="1:6" x14ac:dyDescent="0.3">
      <c r="A23" s="34" t="s">
        <v>233</v>
      </c>
      <c r="B23" s="4">
        <v>64742</v>
      </c>
      <c r="C23" s="29">
        <v>0.99233622513105058</v>
      </c>
      <c r="D23" s="38">
        <v>3142.9516800779456</v>
      </c>
      <c r="E23" s="38">
        <v>200.17853943344352</v>
      </c>
      <c r="F23" s="38">
        <v>858.55559526904085</v>
      </c>
    </row>
    <row r="24" spans="1:6" x14ac:dyDescent="0.3">
      <c r="A24" s="34" t="s">
        <v>204</v>
      </c>
      <c r="B24" s="4">
        <v>656837</v>
      </c>
      <c r="C24" s="29">
        <v>0.99145357200539175</v>
      </c>
      <c r="D24" s="38">
        <v>6324.6621802054706</v>
      </c>
      <c r="E24" s="38">
        <v>636.33389257913302</v>
      </c>
      <c r="F24" s="38">
        <v>1134.4155974399839</v>
      </c>
    </row>
    <row r="25" spans="1:6" x14ac:dyDescent="0.3">
      <c r="A25" s="34" t="s">
        <v>240</v>
      </c>
      <c r="B25" s="4">
        <v>137227</v>
      </c>
      <c r="C25" s="29">
        <v>0.98784868444732388</v>
      </c>
      <c r="D25" s="38">
        <v>2787.8242745806192</v>
      </c>
      <c r="E25" s="38">
        <v>214.07822075830558</v>
      </c>
      <c r="F25" s="38">
        <v>856.74790844183121</v>
      </c>
    </row>
    <row r="26" spans="1:6" x14ac:dyDescent="0.3">
      <c r="A26" s="34" t="s">
        <v>210</v>
      </c>
      <c r="B26" s="4">
        <v>254545.99999999997</v>
      </c>
      <c r="C26" s="29">
        <v>0.98487169963165866</v>
      </c>
      <c r="D26" s="38">
        <v>3733.9069149129718</v>
      </c>
      <c r="E26" s="38">
        <v>367.7790654734311</v>
      </c>
      <c r="F26" s="38">
        <v>1075.660303196644</v>
      </c>
    </row>
    <row r="27" spans="1:6" x14ac:dyDescent="0.3">
      <c r="A27" s="34" t="s">
        <v>197</v>
      </c>
      <c r="B27" s="4">
        <v>72071</v>
      </c>
      <c r="C27" s="29">
        <v>0.98399847084363012</v>
      </c>
      <c r="D27" s="38">
        <v>2757.0580727094225</v>
      </c>
      <c r="E27" s="38">
        <v>187.5750718041931</v>
      </c>
      <c r="F27" s="38">
        <v>722.52880252776572</v>
      </c>
    </row>
    <row r="28" spans="1:6" x14ac:dyDescent="0.3">
      <c r="A28" s="34" t="s">
        <v>198</v>
      </c>
      <c r="B28" s="4">
        <v>67267</v>
      </c>
      <c r="C28" s="29">
        <v>0.975096035370008</v>
      </c>
      <c r="D28" s="38">
        <v>4807.9614923802201</v>
      </c>
      <c r="E28" s="38">
        <v>301.11082700283941</v>
      </c>
      <c r="F28" s="38">
        <v>948.33868569635138</v>
      </c>
    </row>
    <row r="29" spans="1:6" x14ac:dyDescent="0.3">
      <c r="A29" s="34" t="s">
        <v>215</v>
      </c>
      <c r="B29" s="4">
        <v>541383</v>
      </c>
      <c r="C29" s="29">
        <v>0.97100349744417536</v>
      </c>
      <c r="D29" s="38">
        <v>2289.3048027101272</v>
      </c>
      <c r="E29" s="38">
        <v>226.09409604660655</v>
      </c>
      <c r="F29" s="38">
        <v>869.01712477784201</v>
      </c>
    </row>
    <row r="30" spans="1:6" x14ac:dyDescent="0.3">
      <c r="A30" s="34" t="s">
        <v>169</v>
      </c>
      <c r="B30" s="4">
        <v>244215</v>
      </c>
      <c r="C30" s="29">
        <v>0.96486389316221388</v>
      </c>
      <c r="D30" s="38">
        <v>2604.4929237226129</v>
      </c>
      <c r="E30" s="38">
        <v>226.22632106954939</v>
      </c>
      <c r="F30" s="38">
        <v>801.44257293502926</v>
      </c>
    </row>
    <row r="31" spans="1:6" x14ac:dyDescent="0.3">
      <c r="A31" s="34" t="s">
        <v>208</v>
      </c>
      <c r="B31" s="4">
        <v>228059</v>
      </c>
      <c r="C31" s="29">
        <v>0.95898861285385095</v>
      </c>
      <c r="D31" s="38">
        <v>3204.4794369001888</v>
      </c>
      <c r="E31" s="38">
        <v>319.4872467212432</v>
      </c>
      <c r="F31" s="38">
        <v>974.18465164732254</v>
      </c>
    </row>
    <row r="32" spans="1:6" x14ac:dyDescent="0.3">
      <c r="A32" s="34" t="s">
        <v>183</v>
      </c>
      <c r="B32" s="4">
        <v>150920</v>
      </c>
      <c r="C32" s="29">
        <v>0.94759115196493937</v>
      </c>
      <c r="D32" s="38">
        <v>2161.4657490202048</v>
      </c>
      <c r="E32" s="38">
        <v>105.83010204081633</v>
      </c>
      <c r="F32" s="38">
        <v>851.37135872239776</v>
      </c>
    </row>
    <row r="33" spans="1:6" x14ac:dyDescent="0.3">
      <c r="A33" s="34" t="s">
        <v>192</v>
      </c>
      <c r="B33" s="4">
        <v>529500</v>
      </c>
      <c r="C33" s="29">
        <v>0.94301651302947842</v>
      </c>
      <c r="D33" s="38">
        <v>3641.3505242788506</v>
      </c>
      <c r="E33" s="38">
        <v>222.77329367327667</v>
      </c>
      <c r="F33" s="38">
        <v>812.87416039261211</v>
      </c>
    </row>
    <row r="34" spans="1:6" x14ac:dyDescent="0.3">
      <c r="A34" s="34" t="s">
        <v>185</v>
      </c>
      <c r="B34" s="4">
        <v>491236.54285714286</v>
      </c>
      <c r="C34" s="29">
        <v>0.94194175364122368</v>
      </c>
      <c r="D34" s="38">
        <v>3632.7503325826078</v>
      </c>
      <c r="E34" s="38">
        <v>338.85195703507156</v>
      </c>
      <c r="F34" s="38">
        <v>965.30351986450466</v>
      </c>
    </row>
    <row r="35" spans="1:6" x14ac:dyDescent="0.3">
      <c r="A35" s="34" t="s">
        <v>176</v>
      </c>
      <c r="B35" s="4">
        <v>195838</v>
      </c>
      <c r="C35" s="29">
        <v>0.93879370679654472</v>
      </c>
      <c r="D35" s="38">
        <v>3355.902522427587</v>
      </c>
      <c r="E35" s="38">
        <v>236.88127942483072</v>
      </c>
      <c r="F35" s="38">
        <v>589.46749614096052</v>
      </c>
    </row>
    <row r="36" spans="1:6" x14ac:dyDescent="0.3">
      <c r="A36" s="34" t="s">
        <v>227</v>
      </c>
      <c r="B36" s="4">
        <v>25599</v>
      </c>
      <c r="C36" s="29">
        <v>0.9210924006908463</v>
      </c>
      <c r="D36" s="38">
        <v>3427.1598332663075</v>
      </c>
      <c r="E36" s="38">
        <v>317.38384311887182</v>
      </c>
      <c r="F36" s="38">
        <v>932.63771857485779</v>
      </c>
    </row>
    <row r="37" spans="1:6" x14ac:dyDescent="0.3">
      <c r="A37" s="34" t="s">
        <v>195</v>
      </c>
      <c r="B37" s="4">
        <v>510184</v>
      </c>
      <c r="C37" s="29">
        <v>0.91938463091009681</v>
      </c>
      <c r="D37" s="38">
        <v>4392.7647729644286</v>
      </c>
      <c r="E37" s="38">
        <v>522.67750066642623</v>
      </c>
      <c r="F37" s="38">
        <v>1128.2533070575951</v>
      </c>
    </row>
    <row r="38" spans="1:6" x14ac:dyDescent="0.3">
      <c r="A38" s="34" t="s">
        <v>205</v>
      </c>
      <c r="B38" s="4">
        <v>68434</v>
      </c>
      <c r="C38" s="29">
        <v>0.90755254956567855</v>
      </c>
      <c r="D38" s="38">
        <v>3286.6435849310469</v>
      </c>
      <c r="E38" s="38">
        <v>206.67482537919747</v>
      </c>
      <c r="F38" s="38">
        <v>981.01176021331923</v>
      </c>
    </row>
    <row r="39" spans="1:6" x14ac:dyDescent="0.3">
      <c r="A39" s="34" t="s">
        <v>193</v>
      </c>
      <c r="B39" s="4">
        <v>85991</v>
      </c>
      <c r="C39" s="29">
        <v>0.90525418197513452</v>
      </c>
      <c r="D39" s="38">
        <v>3852.1789068311318</v>
      </c>
      <c r="E39" s="38">
        <v>256.74588038283076</v>
      </c>
      <c r="F39" s="38">
        <v>1043.0264177454515</v>
      </c>
    </row>
    <row r="40" spans="1:6" x14ac:dyDescent="0.3">
      <c r="A40" s="34" t="s">
        <v>156</v>
      </c>
      <c r="B40" s="4">
        <v>12686</v>
      </c>
      <c r="C40" s="29">
        <v>0.90368998432825187</v>
      </c>
      <c r="D40" s="38">
        <v>4150.6170661294254</v>
      </c>
      <c r="E40" s="38">
        <v>429.64685480056755</v>
      </c>
      <c r="F40" s="38">
        <v>1005.8004070878204</v>
      </c>
    </row>
    <row r="41" spans="1:6" x14ac:dyDescent="0.3">
      <c r="A41" s="34" t="s">
        <v>241</v>
      </c>
      <c r="B41" s="4">
        <v>16330</v>
      </c>
      <c r="C41" s="29">
        <v>0.90191096873964427</v>
      </c>
      <c r="D41" s="38">
        <v>6794.9785491428984</v>
      </c>
      <c r="E41" s="38">
        <v>436.5975505205144</v>
      </c>
      <c r="F41" s="38">
        <v>1161.6148742835176</v>
      </c>
    </row>
    <row r="42" spans="1:6" x14ac:dyDescent="0.3">
      <c r="A42" s="34" t="s">
        <v>153</v>
      </c>
      <c r="B42" s="4">
        <v>267237</v>
      </c>
      <c r="C42" s="29">
        <v>0.89538331641319935</v>
      </c>
      <c r="D42" s="38">
        <v>3377.9891104448798</v>
      </c>
      <c r="E42" s="38">
        <v>235.04173823235556</v>
      </c>
      <c r="F42" s="38">
        <v>881.76461744158723</v>
      </c>
    </row>
    <row r="43" spans="1:6" x14ac:dyDescent="0.3">
      <c r="A43" s="34" t="s">
        <v>214</v>
      </c>
      <c r="B43" s="4">
        <v>47693</v>
      </c>
      <c r="C43" s="29">
        <v>0.88263162764874614</v>
      </c>
      <c r="D43" s="38">
        <v>5356.1416471787525</v>
      </c>
      <c r="E43" s="38">
        <v>517.98632923070477</v>
      </c>
      <c r="F43" s="38">
        <v>992.19270758053176</v>
      </c>
    </row>
    <row r="44" spans="1:6" x14ac:dyDescent="0.3">
      <c r="A44" s="34" t="s">
        <v>170</v>
      </c>
      <c r="B44" s="4">
        <v>773656</v>
      </c>
      <c r="C44" s="29">
        <v>0.88048928716941366</v>
      </c>
      <c r="D44" s="38">
        <v>4794.343194380358</v>
      </c>
      <c r="E44" s="38">
        <v>267.65279788433099</v>
      </c>
      <c r="F44" s="38">
        <v>1010.9466209889661</v>
      </c>
    </row>
    <row r="45" spans="1:6" x14ac:dyDescent="0.3">
      <c r="A45" s="34" t="s">
        <v>196</v>
      </c>
      <c r="B45" s="4">
        <v>148177</v>
      </c>
      <c r="C45" s="29">
        <v>0.87942506001968057</v>
      </c>
      <c r="D45" s="38">
        <v>7928.3575509659486</v>
      </c>
      <c r="E45" s="38">
        <v>615.71940314623725</v>
      </c>
      <c r="F45" s="38">
        <v>1223.879933407826</v>
      </c>
    </row>
    <row r="46" spans="1:6" x14ac:dyDescent="0.3">
      <c r="A46" s="34" t="s">
        <v>216</v>
      </c>
      <c r="B46" s="4">
        <v>48593</v>
      </c>
      <c r="C46" s="29">
        <v>0.86745331857617158</v>
      </c>
      <c r="D46" s="38">
        <v>3287.1513927360766</v>
      </c>
      <c r="E46" s="38">
        <v>117.51320148992653</v>
      </c>
      <c r="F46" s="38">
        <v>815.39582420647389</v>
      </c>
    </row>
    <row r="47" spans="1:6" x14ac:dyDescent="0.3">
      <c r="A47" s="34" t="s">
        <v>201</v>
      </c>
      <c r="B47" s="4">
        <v>104443</v>
      </c>
      <c r="C47" s="29">
        <v>0.86381493519919939</v>
      </c>
      <c r="D47" s="38">
        <v>2786.5718867124119</v>
      </c>
      <c r="E47" s="38">
        <v>187.99193818637917</v>
      </c>
      <c r="F47" s="38">
        <v>837.72583163026616</v>
      </c>
    </row>
    <row r="48" spans="1:6" x14ac:dyDescent="0.3">
      <c r="A48" s="34" t="s">
        <v>229</v>
      </c>
      <c r="B48" s="4">
        <v>417332</v>
      </c>
      <c r="C48" s="29">
        <v>0.86032757145654903</v>
      </c>
      <c r="D48" s="38">
        <v>3655.403854700523</v>
      </c>
      <c r="E48" s="38">
        <v>259.22811334860495</v>
      </c>
      <c r="F48" s="38">
        <v>931.10424636162702</v>
      </c>
    </row>
    <row r="49" spans="1:6" x14ac:dyDescent="0.3">
      <c r="A49" s="34" t="s">
        <v>190</v>
      </c>
      <c r="B49" s="4">
        <v>480268</v>
      </c>
      <c r="C49" s="29">
        <v>0.85660268323743549</v>
      </c>
      <c r="D49" s="38">
        <v>3714.7752747034965</v>
      </c>
      <c r="E49" s="38">
        <v>314.72083086943121</v>
      </c>
      <c r="F49" s="38">
        <v>933.97191977674504</v>
      </c>
    </row>
    <row r="50" spans="1:6" x14ac:dyDescent="0.3">
      <c r="A50" s="34" t="s">
        <v>175</v>
      </c>
      <c r="B50" s="4">
        <v>221216.12903225809</v>
      </c>
      <c r="C50" s="29">
        <v>0.84333250921282932</v>
      </c>
      <c r="D50" s="38">
        <v>5007.8117289519741</v>
      </c>
      <c r="E50" s="38">
        <v>530.54287852087043</v>
      </c>
      <c r="F50" s="38">
        <v>1073.6568429968261</v>
      </c>
    </row>
    <row r="51" spans="1:6" x14ac:dyDescent="0.3">
      <c r="A51" s="34" t="s">
        <v>222</v>
      </c>
      <c r="B51" s="4">
        <v>281102</v>
      </c>
      <c r="C51" s="29">
        <v>0.82524388704426221</v>
      </c>
      <c r="D51" s="38">
        <v>4478.0804465791862</v>
      </c>
      <c r="E51" s="38">
        <v>304.79570049305948</v>
      </c>
      <c r="F51" s="38">
        <v>975.62050612296275</v>
      </c>
    </row>
    <row r="52" spans="1:6" x14ac:dyDescent="0.3">
      <c r="A52" s="34" t="s">
        <v>200</v>
      </c>
      <c r="B52" s="4">
        <v>217863</v>
      </c>
      <c r="C52" s="29">
        <v>0.81918165684033206</v>
      </c>
      <c r="D52" s="38">
        <v>6925.4055312881092</v>
      </c>
      <c r="E52" s="38">
        <v>266.38604076873997</v>
      </c>
      <c r="F52" s="38">
        <v>1309.6100232134522</v>
      </c>
    </row>
    <row r="53" spans="1:6" x14ac:dyDescent="0.3">
      <c r="A53" s="34" t="s">
        <v>212</v>
      </c>
      <c r="B53" s="4">
        <v>150796</v>
      </c>
      <c r="C53" s="29">
        <v>0.80755739539765758</v>
      </c>
      <c r="D53" s="38">
        <v>4311.0598696217785</v>
      </c>
      <c r="E53" s="38">
        <v>465.64001697657761</v>
      </c>
      <c r="F53" s="38">
        <v>1066.9364027237452</v>
      </c>
    </row>
    <row r="54" spans="1:6" x14ac:dyDescent="0.3">
      <c r="A54" s="34" t="s">
        <v>150</v>
      </c>
      <c r="B54" s="4">
        <v>928450.90689457604</v>
      </c>
      <c r="C54" s="29">
        <v>0.8002168648216208</v>
      </c>
      <c r="D54" s="38">
        <v>5192.7239632433639</v>
      </c>
      <c r="E54" s="38">
        <v>549.37628132275677</v>
      </c>
      <c r="F54" s="38">
        <v>1011.2816747698521</v>
      </c>
    </row>
    <row r="55" spans="1:6" x14ac:dyDescent="0.3">
      <c r="A55" s="34" t="s">
        <v>238</v>
      </c>
      <c r="B55" s="4">
        <v>452960</v>
      </c>
      <c r="C55" s="29">
        <v>0.79189419727338151</v>
      </c>
      <c r="D55" s="38">
        <v>5096.4667043956924</v>
      </c>
      <c r="E55" s="38">
        <v>602.03975185446814</v>
      </c>
      <c r="F55" s="38">
        <v>1123.9065492354266</v>
      </c>
    </row>
    <row r="56" spans="1:6" x14ac:dyDescent="0.3">
      <c r="A56" s="34" t="s">
        <v>152</v>
      </c>
      <c r="B56" s="4">
        <v>51231</v>
      </c>
      <c r="C56" s="29">
        <v>0.7861735594260727</v>
      </c>
      <c r="D56" s="38">
        <v>5017.9579191527455</v>
      </c>
      <c r="E56" s="38">
        <v>260.94222248248133</v>
      </c>
      <c r="F56" s="38">
        <v>1123.3889963530778</v>
      </c>
    </row>
    <row r="57" spans="1:6" x14ac:dyDescent="0.3">
      <c r="A57" s="34" t="s">
        <v>231</v>
      </c>
      <c r="B57" s="4">
        <v>17712</v>
      </c>
      <c r="C57" s="29">
        <v>0.78368213795849739</v>
      </c>
      <c r="D57" s="38">
        <v>2859.1488712833257</v>
      </c>
      <c r="E57" s="38">
        <v>297.88053297199639</v>
      </c>
      <c r="F57" s="38">
        <v>947.05675106360036</v>
      </c>
    </row>
    <row r="58" spans="1:6" x14ac:dyDescent="0.3">
      <c r="A58" s="34" t="s">
        <v>221</v>
      </c>
      <c r="B58" s="4">
        <v>5473</v>
      </c>
      <c r="C58" s="29">
        <v>0.77818853974122004</v>
      </c>
      <c r="D58" s="38">
        <v>3945.5746245691976</v>
      </c>
      <c r="E58" s="38">
        <v>397.42262013520923</v>
      </c>
      <c r="F58" s="38">
        <v>954.40185920402826</v>
      </c>
    </row>
    <row r="59" spans="1:6" x14ac:dyDescent="0.3">
      <c r="A59" s="34" t="s">
        <v>177</v>
      </c>
      <c r="B59" s="4">
        <v>47056</v>
      </c>
      <c r="C59" s="29">
        <v>0.72449576597382437</v>
      </c>
      <c r="D59" s="38">
        <v>3307.1038823838139</v>
      </c>
      <c r="E59" s="38">
        <v>440.99566473988438</v>
      </c>
      <c r="F59" s="38">
        <v>1007.0848591961434</v>
      </c>
    </row>
    <row r="60" spans="1:6" x14ac:dyDescent="0.3">
      <c r="A60" s="34" t="s">
        <v>182</v>
      </c>
      <c r="B60" s="4">
        <v>127060.32727272727</v>
      </c>
      <c r="C60" s="29">
        <v>0.72176805111513109</v>
      </c>
      <c r="D60" s="38">
        <v>3057.9679791354215</v>
      </c>
      <c r="E60" s="38">
        <v>443.53286284339083</v>
      </c>
      <c r="F60" s="38">
        <v>947.63952178344891</v>
      </c>
    </row>
    <row r="61" spans="1:6" x14ac:dyDescent="0.3">
      <c r="A61" s="34" t="s">
        <v>237</v>
      </c>
      <c r="B61" s="4">
        <v>587147.91139240516</v>
      </c>
      <c r="C61" s="29">
        <v>0.71432196721744523</v>
      </c>
      <c r="D61" s="38">
        <v>4060.7622395437065</v>
      </c>
      <c r="E61" s="38">
        <v>531.818329390401</v>
      </c>
      <c r="F61" s="38">
        <v>1012.7445442389368</v>
      </c>
    </row>
    <row r="62" spans="1:6" x14ac:dyDescent="0.3">
      <c r="A62" s="34" t="s">
        <v>180</v>
      </c>
      <c r="B62" s="4">
        <v>203738</v>
      </c>
      <c r="C62" s="29">
        <v>0.71259487251232934</v>
      </c>
      <c r="D62" s="38">
        <v>9091.6348265926244</v>
      </c>
      <c r="E62" s="38">
        <v>590.77190313049107</v>
      </c>
      <c r="F62" s="38">
        <v>1446.9048777843018</v>
      </c>
    </row>
    <row r="63" spans="1:6" x14ac:dyDescent="0.3">
      <c r="A63" s="34" t="s">
        <v>166</v>
      </c>
      <c r="B63" s="4">
        <v>683495</v>
      </c>
      <c r="C63" s="29">
        <v>0.70294550204148798</v>
      </c>
      <c r="D63" s="38">
        <v>4616.2519405504563</v>
      </c>
      <c r="E63" s="38">
        <v>287.66179416089363</v>
      </c>
      <c r="F63" s="38">
        <v>1074.3556319585625</v>
      </c>
    </row>
    <row r="64" spans="1:6" x14ac:dyDescent="0.3">
      <c r="A64" s="34" t="s">
        <v>179</v>
      </c>
      <c r="B64" s="4">
        <v>257121.99999999997</v>
      </c>
      <c r="C64" s="29">
        <v>0.67740113912646505</v>
      </c>
      <c r="D64" s="38">
        <v>5184.9593402023302</v>
      </c>
      <c r="E64" s="38">
        <v>537.53948320252641</v>
      </c>
      <c r="F64" s="38">
        <v>1130.8803312614905</v>
      </c>
    </row>
    <row r="65" spans="1:6" x14ac:dyDescent="0.3">
      <c r="A65" s="34" t="s">
        <v>149</v>
      </c>
      <c r="B65" s="4">
        <v>114152</v>
      </c>
      <c r="C65" s="29">
        <v>0.66764535580809115</v>
      </c>
      <c r="D65" s="38">
        <v>2081.7506401785618</v>
      </c>
      <c r="E65" s="38">
        <v>362.50270691709301</v>
      </c>
      <c r="F65" s="38">
        <v>886.26171424258564</v>
      </c>
    </row>
    <row r="66" spans="1:6" x14ac:dyDescent="0.3">
      <c r="A66" s="34" t="s">
        <v>220</v>
      </c>
      <c r="B66" s="4">
        <v>34800</v>
      </c>
      <c r="C66" s="29">
        <v>0.64239828693790146</v>
      </c>
      <c r="D66" s="38">
        <v>3210.870734033726</v>
      </c>
      <c r="E66" s="38">
        <v>283.87686781609193</v>
      </c>
      <c r="F66" s="38">
        <v>853.32637302773298</v>
      </c>
    </row>
    <row r="67" spans="1:6" x14ac:dyDescent="0.3">
      <c r="A67" s="34" t="s">
        <v>213</v>
      </c>
      <c r="B67" s="4">
        <v>485774</v>
      </c>
      <c r="C67" s="29">
        <v>0.62546303229394529</v>
      </c>
      <c r="D67" s="38">
        <v>2933.1635787173041</v>
      </c>
      <c r="E67" s="38">
        <v>649.91848678603628</v>
      </c>
      <c r="F67" s="38">
        <v>933.4196762210629</v>
      </c>
    </row>
    <row r="68" spans="1:6" x14ac:dyDescent="0.3">
      <c r="A68" s="34" t="s">
        <v>189</v>
      </c>
      <c r="B68" s="4">
        <v>3877</v>
      </c>
      <c r="C68" s="29">
        <v>0.60958937328798546</v>
      </c>
      <c r="D68" s="38">
        <v>7772.7319718657936</v>
      </c>
      <c r="E68" s="38">
        <v>1434.0273407273664</v>
      </c>
      <c r="F68" s="38">
        <v>1207.5295066668059</v>
      </c>
    </row>
    <row r="69" spans="1:6" x14ac:dyDescent="0.3">
      <c r="A69" s="34" t="s">
        <v>194</v>
      </c>
      <c r="B69" s="4">
        <v>170933.96044624748</v>
      </c>
      <c r="C69" s="29">
        <v>0.58097018554426372</v>
      </c>
      <c r="D69" s="38">
        <v>5433.5926238638031</v>
      </c>
      <c r="E69" s="38">
        <v>1179.7308161399528</v>
      </c>
      <c r="F69" s="38">
        <v>1029.6367545266601</v>
      </c>
    </row>
    <row r="70" spans="1:6" x14ac:dyDescent="0.3">
      <c r="A70" s="34" t="s">
        <v>206</v>
      </c>
      <c r="B70" s="4">
        <v>187011</v>
      </c>
      <c r="C70" s="29">
        <v>0.579604406172463</v>
      </c>
      <c r="D70" s="38">
        <v>3657.0106925078903</v>
      </c>
      <c r="E70" s="38">
        <v>553.46234713466049</v>
      </c>
      <c r="F70" s="38">
        <v>983.86017751358838</v>
      </c>
    </row>
    <row r="71" spans="1:6" x14ac:dyDescent="0.3">
      <c r="A71" s="34" t="s">
        <v>174</v>
      </c>
      <c r="B71" s="4">
        <v>33752</v>
      </c>
      <c r="C71" s="29">
        <v>0.57703617588730083</v>
      </c>
      <c r="D71" s="38">
        <v>6412.6064148573651</v>
      </c>
      <c r="E71" s="38">
        <v>566.09184640910166</v>
      </c>
      <c r="F71" s="38">
        <v>1124.5546503000255</v>
      </c>
    </row>
    <row r="72" spans="1:6" x14ac:dyDescent="0.3">
      <c r="A72" s="34" t="s">
        <v>230</v>
      </c>
      <c r="B72" s="4">
        <v>257781.88787375417</v>
      </c>
      <c r="C72" s="29">
        <v>0.55863657755241947</v>
      </c>
      <c r="D72" s="38">
        <v>4994.8562280590158</v>
      </c>
      <c r="E72" s="38">
        <v>747.34379901806767</v>
      </c>
      <c r="F72" s="38">
        <v>1082.8963714800971</v>
      </c>
    </row>
    <row r="73" spans="1:6" x14ac:dyDescent="0.3">
      <c r="A73" s="34" t="s">
        <v>199</v>
      </c>
      <c r="B73" s="4">
        <v>26291</v>
      </c>
      <c r="C73" s="29">
        <v>0.519348912549632</v>
      </c>
      <c r="D73" s="38">
        <v>4885.5433650946561</v>
      </c>
      <c r="E73" s="38">
        <v>267.06424251645052</v>
      </c>
      <c r="F73" s="38">
        <v>933.75192443986657</v>
      </c>
    </row>
    <row r="74" spans="1:6" x14ac:dyDescent="0.3">
      <c r="A74" s="34" t="s">
        <v>236</v>
      </c>
      <c r="B74" s="4">
        <v>127150</v>
      </c>
      <c r="C74" s="29">
        <v>0.51520374809981262</v>
      </c>
      <c r="D74" s="38">
        <v>3429.4062034119147</v>
      </c>
      <c r="E74" s="38">
        <v>1025.5888556822651</v>
      </c>
      <c r="F74" s="38">
        <v>935.3242252041731</v>
      </c>
    </row>
    <row r="75" spans="1:6" x14ac:dyDescent="0.3">
      <c r="A75" s="34" t="s">
        <v>186</v>
      </c>
      <c r="B75" s="4">
        <v>233394</v>
      </c>
      <c r="C75" s="29">
        <v>0.51387543374491407</v>
      </c>
      <c r="D75" s="38">
        <v>5446.527748538716</v>
      </c>
      <c r="E75" s="38">
        <v>1071.1081133191085</v>
      </c>
      <c r="F75" s="38">
        <v>1159.1942735445498</v>
      </c>
    </row>
    <row r="76" spans="1:6" x14ac:dyDescent="0.3">
      <c r="A76" s="34" t="s">
        <v>155</v>
      </c>
      <c r="B76" s="4">
        <v>60056</v>
      </c>
      <c r="C76" s="29">
        <v>0.45058671708532155</v>
      </c>
      <c r="D76" s="38">
        <v>3656.1985243111703</v>
      </c>
      <c r="E76" s="38">
        <v>700.27657519648324</v>
      </c>
      <c r="F76" s="38">
        <v>1148.0800030293419</v>
      </c>
    </row>
    <row r="77" spans="1:6" x14ac:dyDescent="0.3">
      <c r="A77" s="34" t="s">
        <v>228</v>
      </c>
      <c r="B77" s="4">
        <v>86807</v>
      </c>
      <c r="C77" s="29">
        <v>0.41458242387256117</v>
      </c>
      <c r="D77" s="38">
        <v>4045.3951102590472</v>
      </c>
      <c r="E77" s="38">
        <v>1840.4005091755273</v>
      </c>
      <c r="F77" s="38">
        <v>961.20490057616837</v>
      </c>
    </row>
    <row r="78" spans="1:6" x14ac:dyDescent="0.3">
      <c r="A78" s="34" t="s">
        <v>157</v>
      </c>
      <c r="B78" s="4">
        <v>28886</v>
      </c>
      <c r="C78" s="29">
        <v>0.39405762304922076</v>
      </c>
      <c r="D78" s="38">
        <v>2951.7558270801151</v>
      </c>
      <c r="E78" s="38">
        <v>267.95087585681642</v>
      </c>
      <c r="F78" s="38">
        <v>959.35239462237178</v>
      </c>
    </row>
    <row r="79" spans="1:6" x14ac:dyDescent="0.3">
      <c r="A79" s="34" t="s">
        <v>243</v>
      </c>
      <c r="B79" s="4">
        <v>375824</v>
      </c>
      <c r="C79" s="29">
        <v>0.34125612006218131</v>
      </c>
      <c r="D79" s="38">
        <v>3416.8519001429981</v>
      </c>
      <c r="E79" s="38">
        <v>170.09990314615351</v>
      </c>
      <c r="F79" s="38">
        <v>881.65225123045798</v>
      </c>
    </row>
    <row r="80" spans="1:6" x14ac:dyDescent="0.3">
      <c r="A80" s="34" t="s">
        <v>167</v>
      </c>
      <c r="B80" s="4">
        <v>14814</v>
      </c>
      <c r="C80" s="29">
        <v>0.3072742735060463</v>
      </c>
      <c r="D80" s="38">
        <v>7533.6292297298996</v>
      </c>
      <c r="E80" s="38">
        <v>822.26117186445254</v>
      </c>
      <c r="F80" s="38">
        <v>1213.0458498426706</v>
      </c>
    </row>
    <row r="81" spans="1:6" x14ac:dyDescent="0.3">
      <c r="A81" s="34" t="s">
        <v>154</v>
      </c>
      <c r="B81" s="4">
        <v>0</v>
      </c>
      <c r="C81" s="29">
        <v>0</v>
      </c>
      <c r="D81" s="38">
        <v>9344.2137343886734</v>
      </c>
      <c r="E81" s="38">
        <v>0</v>
      </c>
      <c r="F81" s="38">
        <v>1342.5101785043398</v>
      </c>
    </row>
    <row r="82" spans="1:6" x14ac:dyDescent="0.3">
      <c r="A82" s="34" t="s">
        <v>159</v>
      </c>
      <c r="B82" s="4">
        <v>0</v>
      </c>
      <c r="C82" s="29">
        <v>0</v>
      </c>
      <c r="D82" s="38">
        <v>2540.544436106888</v>
      </c>
      <c r="E82" s="38">
        <v>0</v>
      </c>
      <c r="F82" s="38">
        <v>584.54513244694624</v>
      </c>
    </row>
    <row r="83" spans="1:6" x14ac:dyDescent="0.3">
      <c r="A83" s="34" t="s">
        <v>162</v>
      </c>
      <c r="B83" s="4">
        <v>0</v>
      </c>
      <c r="C83" s="29">
        <v>0</v>
      </c>
      <c r="D83" s="38">
        <v>2786.524206723167</v>
      </c>
      <c r="E83" s="38">
        <v>0</v>
      </c>
      <c r="F83" s="38" t="e">
        <v>#DIV/0!</v>
      </c>
    </row>
    <row r="84" spans="1:6" x14ac:dyDescent="0.3">
      <c r="A84" s="34" t="s">
        <v>219</v>
      </c>
      <c r="B84" s="4">
        <v>0</v>
      </c>
      <c r="C84" s="29">
        <v>0</v>
      </c>
      <c r="D84" s="38">
        <v>2523.9311485534936</v>
      </c>
      <c r="E84" s="38">
        <v>0</v>
      </c>
      <c r="F84" s="38">
        <v>651.52892767195203</v>
      </c>
    </row>
    <row r="85" spans="1:6" x14ac:dyDescent="0.3">
      <c r="A85" s="34" t="s">
        <v>163</v>
      </c>
      <c r="B85" s="4">
        <v>0</v>
      </c>
      <c r="C85" s="29">
        <v>0</v>
      </c>
      <c r="D85" s="38">
        <v>2740.6099268559201</v>
      </c>
      <c r="E85" s="38">
        <v>0</v>
      </c>
      <c r="F85" s="38">
        <v>660.94948586633859</v>
      </c>
    </row>
    <row r="86" spans="1:6" x14ac:dyDescent="0.3">
      <c r="A86" s="34" t="s">
        <v>164</v>
      </c>
      <c r="B86" s="4">
        <v>0</v>
      </c>
      <c r="C86" s="29">
        <v>0</v>
      </c>
      <c r="D86" s="38">
        <v>8562.2978760356127</v>
      </c>
      <c r="E86" s="38">
        <v>0</v>
      </c>
      <c r="F86" s="38">
        <v>1328.093879415844</v>
      </c>
    </row>
    <row r="87" spans="1:6" x14ac:dyDescent="0.3">
      <c r="A87" s="34" t="s">
        <v>224</v>
      </c>
      <c r="B87" s="4">
        <v>0</v>
      </c>
      <c r="C87" s="29">
        <v>0</v>
      </c>
      <c r="D87" s="38">
        <v>2429.9999920913083</v>
      </c>
      <c r="E87" s="38">
        <v>0</v>
      </c>
      <c r="F87" s="38">
        <v>757.79317345514528</v>
      </c>
    </row>
    <row r="88" spans="1:6" x14ac:dyDescent="0.3">
      <c r="A88" s="34" t="s">
        <v>173</v>
      </c>
      <c r="B88" s="4">
        <v>0</v>
      </c>
      <c r="C88" s="29">
        <v>0</v>
      </c>
      <c r="D88" s="38">
        <v>8713.7251836476025</v>
      </c>
      <c r="E88" s="38">
        <v>0</v>
      </c>
      <c r="F88" s="38">
        <v>1250.1363767431858</v>
      </c>
    </row>
    <row r="89" spans="1:6" x14ac:dyDescent="0.3">
      <c r="A89" s="34" t="s">
        <v>178</v>
      </c>
      <c r="B89" s="4">
        <v>0</v>
      </c>
      <c r="C89" s="29">
        <v>0</v>
      </c>
      <c r="D89" s="38">
        <v>2595.7957883211957</v>
      </c>
      <c r="E89" s="38">
        <v>0</v>
      </c>
      <c r="F89" s="38" t="e">
        <v>#DIV/0!</v>
      </c>
    </row>
    <row r="90" spans="1:6" x14ac:dyDescent="0.3">
      <c r="A90" s="34" t="s">
        <v>181</v>
      </c>
      <c r="B90" s="4">
        <v>0</v>
      </c>
      <c r="C90" s="29">
        <v>0</v>
      </c>
      <c r="D90" s="38">
        <v>3481.4095788601062</v>
      </c>
      <c r="E90" s="38">
        <v>0</v>
      </c>
      <c r="F90" s="38">
        <v>567</v>
      </c>
    </row>
    <row r="91" spans="1:6" x14ac:dyDescent="0.3">
      <c r="A91" s="34" t="s">
        <v>184</v>
      </c>
      <c r="B91" s="4">
        <v>0</v>
      </c>
      <c r="C91" s="29">
        <v>0</v>
      </c>
      <c r="D91" s="38">
        <v>2891.1469179466221</v>
      </c>
      <c r="E91" s="38">
        <v>0</v>
      </c>
      <c r="F91" s="38">
        <v>775.42317012994135</v>
      </c>
    </row>
    <row r="92" spans="1:6" x14ac:dyDescent="0.3">
      <c r="A92" s="34" t="s">
        <v>187</v>
      </c>
      <c r="B92" s="4">
        <v>0</v>
      </c>
      <c r="C92" s="29">
        <v>0</v>
      </c>
      <c r="D92" s="38">
        <v>8756.5724263219745</v>
      </c>
      <c r="E92" s="38">
        <v>0</v>
      </c>
      <c r="F92" s="38">
        <v>1137.5844959547767</v>
      </c>
    </row>
    <row r="93" spans="1:6" x14ac:dyDescent="0.3">
      <c r="A93" s="34" t="s">
        <v>188</v>
      </c>
      <c r="B93" s="4">
        <v>0</v>
      </c>
      <c r="C93" s="29">
        <v>0</v>
      </c>
      <c r="D93" s="38">
        <v>2380.5253155860782</v>
      </c>
      <c r="E93" s="38">
        <v>0</v>
      </c>
      <c r="F93" s="38">
        <v>674.80286499867907</v>
      </c>
    </row>
    <row r="94" spans="1:6" x14ac:dyDescent="0.3">
      <c r="A94" s="34" t="s">
        <v>202</v>
      </c>
      <c r="B94" s="4">
        <v>0</v>
      </c>
      <c r="C94" s="29">
        <v>0</v>
      </c>
      <c r="D94" s="38">
        <v>4552.2509330828316</v>
      </c>
      <c r="E94" s="38">
        <v>0</v>
      </c>
      <c r="F94" s="38">
        <v>1289.2011668015668</v>
      </c>
    </row>
    <row r="95" spans="1:6" x14ac:dyDescent="0.3">
      <c r="A95" s="34" t="s">
        <v>207</v>
      </c>
      <c r="B95" s="4">
        <v>0</v>
      </c>
      <c r="C95" s="29">
        <v>0</v>
      </c>
      <c r="D95" s="38">
        <v>7022.6906506306741</v>
      </c>
      <c r="E95" s="38">
        <v>0</v>
      </c>
      <c r="F95" s="38">
        <v>1130.374799768214</v>
      </c>
    </row>
    <row r="96" spans="1:6" x14ac:dyDescent="0.3">
      <c r="A96" s="34" t="s">
        <v>242</v>
      </c>
      <c r="B96" s="4">
        <v>0</v>
      </c>
      <c r="C96" s="29">
        <v>0</v>
      </c>
      <c r="D96" s="38">
        <v>3641.1225125323795</v>
      </c>
      <c r="E96" s="38">
        <v>0</v>
      </c>
      <c r="F96" s="38">
        <v>1006.3832651315947</v>
      </c>
    </row>
    <row r="97" spans="1:6" x14ac:dyDescent="0.3">
      <c r="A97" s="36" t="s">
        <v>211</v>
      </c>
      <c r="B97" s="8">
        <v>0</v>
      </c>
      <c r="C97" s="32">
        <v>0</v>
      </c>
      <c r="D97" s="39">
        <v>2470.8214649519932</v>
      </c>
      <c r="E97" s="39">
        <v>0</v>
      </c>
      <c r="F97" s="39">
        <v>731.8272281203964</v>
      </c>
    </row>
  </sheetData>
  <autoFilter ref="A1:F1" xr:uid="{98E64007-1072-495D-9456-0DA84B1A9A29}">
    <sortState xmlns:xlrd2="http://schemas.microsoft.com/office/spreadsheetml/2017/richdata2" ref="A2:F97">
      <sortCondition descending="1" ref="C1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A4421-1A9A-48C3-B85D-8AC07D744DC7}">
  <dimension ref="A1:F97"/>
  <sheetViews>
    <sheetView workbookViewId="0">
      <selection activeCell="F2" sqref="F2"/>
    </sheetView>
  </sheetViews>
  <sheetFormatPr defaultRowHeight="14.4" x14ac:dyDescent="0.3"/>
  <cols>
    <col min="1" max="1" width="20.77734375" bestFit="1" customWidth="1"/>
    <col min="2" max="2" width="21.109375" bestFit="1" customWidth="1"/>
    <col min="3" max="3" width="13.21875" bestFit="1" customWidth="1"/>
    <col min="4" max="4" width="12" bestFit="1" customWidth="1"/>
    <col min="5" max="5" width="15.44140625" bestFit="1" customWidth="1"/>
    <col min="6" max="6" width="18.88671875" bestFit="1" customWidth="1"/>
  </cols>
  <sheetData>
    <row r="1" spans="1:6" ht="16.2" x14ac:dyDescent="0.3">
      <c r="A1" s="37" t="s">
        <v>0</v>
      </c>
      <c r="B1" s="22" t="s">
        <v>245</v>
      </c>
      <c r="C1" s="20" t="s">
        <v>248</v>
      </c>
      <c r="D1" s="16" t="s">
        <v>244</v>
      </c>
      <c r="E1" s="40" t="s">
        <v>250</v>
      </c>
      <c r="F1" s="40" t="s">
        <v>249</v>
      </c>
    </row>
    <row r="2" spans="1:6" x14ac:dyDescent="0.3">
      <c r="A2" s="34" t="s">
        <v>212</v>
      </c>
      <c r="B2" s="23">
        <v>144301.09020000001</v>
      </c>
      <c r="C2" s="26">
        <v>0.7749122918550897</v>
      </c>
      <c r="D2" s="41">
        <v>4311.0598696217785</v>
      </c>
      <c r="E2" s="38">
        <v>465.64001697657761</v>
      </c>
      <c r="F2" s="38">
        <v>1066.9364027237452</v>
      </c>
    </row>
    <row r="3" spans="1:6" x14ac:dyDescent="0.3">
      <c r="A3" s="34" t="s">
        <v>213</v>
      </c>
      <c r="B3" s="4">
        <v>342832.2904</v>
      </c>
      <c r="C3" s="29">
        <v>0.48580126625867798</v>
      </c>
      <c r="D3" s="38">
        <v>2933.1635787173041</v>
      </c>
      <c r="E3" s="38">
        <v>649.91848678603628</v>
      </c>
      <c r="F3" s="38">
        <v>933.4196762210629</v>
      </c>
    </row>
    <row r="4" spans="1:6" x14ac:dyDescent="0.3">
      <c r="A4" s="34" t="s">
        <v>148</v>
      </c>
      <c r="B4" s="4">
        <v>56821</v>
      </c>
      <c r="C4" s="29">
        <v>0.89487188532738304</v>
      </c>
      <c r="D4" s="38">
        <v>2031.0031932774014</v>
      </c>
      <c r="E4" s="38">
        <v>116.31686038952597</v>
      </c>
      <c r="F4" s="38">
        <v>858.21000322392149</v>
      </c>
    </row>
    <row r="5" spans="1:6" x14ac:dyDescent="0.3">
      <c r="A5" s="34" t="s">
        <v>214</v>
      </c>
      <c r="B5" s="4">
        <v>17998</v>
      </c>
      <c r="C5" s="29">
        <v>0.46281982288519463</v>
      </c>
      <c r="D5" s="38">
        <v>5356.1416471787525</v>
      </c>
      <c r="E5" s="38">
        <v>517.98632923070477</v>
      </c>
      <c r="F5" s="38">
        <v>992.19270758053176</v>
      </c>
    </row>
    <row r="6" spans="1:6" x14ac:dyDescent="0.3">
      <c r="A6" s="34" t="s">
        <v>149</v>
      </c>
      <c r="B6" s="4">
        <v>78295</v>
      </c>
      <c r="C6" s="29">
        <v>0.48207319558041817</v>
      </c>
      <c r="D6" s="38">
        <v>2081.7506401785618</v>
      </c>
      <c r="E6" s="38">
        <v>362.50270691709301</v>
      </c>
      <c r="F6" s="38">
        <v>886.26171424258564</v>
      </c>
    </row>
    <row r="7" spans="1:6" x14ac:dyDescent="0.3">
      <c r="A7" s="34" t="s">
        <v>150</v>
      </c>
      <c r="B7" s="4">
        <v>824685.43700000003</v>
      </c>
      <c r="C7" s="29">
        <v>0.70913840768986414</v>
      </c>
      <c r="D7" s="38">
        <v>5192.7239632433639</v>
      </c>
      <c r="E7" s="38">
        <v>549.37628132275677</v>
      </c>
      <c r="F7" s="38">
        <v>1011.2816747698521</v>
      </c>
    </row>
    <row r="8" spans="1:6" x14ac:dyDescent="0.3">
      <c r="A8" s="34" t="s">
        <v>151</v>
      </c>
      <c r="B8" s="4">
        <v>44652</v>
      </c>
      <c r="C8" s="29">
        <v>1</v>
      </c>
      <c r="D8" s="38">
        <v>5696.329129884236</v>
      </c>
      <c r="E8" s="38">
        <v>464.97690696502906</v>
      </c>
      <c r="F8" s="38">
        <v>1277.8521268804732</v>
      </c>
    </row>
    <row r="9" spans="1:6" x14ac:dyDescent="0.3">
      <c r="A9" s="34" t="s">
        <v>152</v>
      </c>
      <c r="B9" s="4">
        <v>51231</v>
      </c>
      <c r="C9" s="29">
        <v>0.78587108739481115</v>
      </c>
      <c r="D9" s="38">
        <v>5017.9579191527455</v>
      </c>
      <c r="E9" s="38">
        <v>260.94222248248133</v>
      </c>
      <c r="F9" s="38">
        <v>1123.3889963530778</v>
      </c>
    </row>
    <row r="10" spans="1:6" x14ac:dyDescent="0.3">
      <c r="A10" s="34" t="s">
        <v>153</v>
      </c>
      <c r="B10" s="4">
        <v>163437.45499999996</v>
      </c>
      <c r="C10" s="29">
        <v>0.7555816553763488</v>
      </c>
      <c r="D10" s="38">
        <v>3377.9891104448798</v>
      </c>
      <c r="E10" s="38">
        <v>235.04173823235556</v>
      </c>
      <c r="F10" s="38">
        <v>881.76461744158723</v>
      </c>
    </row>
    <row r="11" spans="1:6" x14ac:dyDescent="0.3">
      <c r="A11" s="34" t="s">
        <v>215</v>
      </c>
      <c r="B11" s="4">
        <v>537784.62</v>
      </c>
      <c r="C11" s="29">
        <v>0.95099905493490333</v>
      </c>
      <c r="D11" s="38">
        <v>2289.3048027101272</v>
      </c>
      <c r="E11" s="38">
        <v>226.09409604660655</v>
      </c>
      <c r="F11" s="38">
        <v>869.01712477784201</v>
      </c>
    </row>
    <row r="12" spans="1:6" x14ac:dyDescent="0.3">
      <c r="A12" s="34" t="s">
        <v>216</v>
      </c>
      <c r="B12" s="4">
        <v>35833</v>
      </c>
      <c r="C12" s="29">
        <v>0.65807406167836036</v>
      </c>
      <c r="D12" s="38">
        <v>3287.1513927360766</v>
      </c>
      <c r="E12" s="38">
        <v>117.51320148992653</v>
      </c>
      <c r="F12" s="38">
        <v>815.39582420647389</v>
      </c>
    </row>
    <row r="13" spans="1:6" x14ac:dyDescent="0.3">
      <c r="A13" s="34" t="s">
        <v>154</v>
      </c>
      <c r="B13" s="4">
        <v>0</v>
      </c>
      <c r="C13" s="29">
        <v>0</v>
      </c>
      <c r="D13" s="38">
        <v>9344.2137343886734</v>
      </c>
      <c r="E13" s="38">
        <v>0</v>
      </c>
      <c r="F13" s="38">
        <v>1342.5101785043398</v>
      </c>
    </row>
    <row r="14" spans="1:6" x14ac:dyDescent="0.3">
      <c r="A14" s="34" t="s">
        <v>155</v>
      </c>
      <c r="B14" s="4">
        <v>112123</v>
      </c>
      <c r="C14" s="29">
        <v>0.90088092403689746</v>
      </c>
      <c r="D14" s="38">
        <v>3656.1985243111703</v>
      </c>
      <c r="E14" s="38">
        <v>700.27657519648324</v>
      </c>
      <c r="F14" s="38">
        <v>1148.0800030293419</v>
      </c>
    </row>
    <row r="15" spans="1:6" x14ac:dyDescent="0.3">
      <c r="A15" s="34" t="s">
        <v>156</v>
      </c>
      <c r="B15" s="4">
        <v>12686</v>
      </c>
      <c r="C15" s="29">
        <v>0.90368998432825187</v>
      </c>
      <c r="D15" s="38">
        <v>4150.6170661294254</v>
      </c>
      <c r="E15" s="38">
        <v>429.64685480056755</v>
      </c>
      <c r="F15" s="38">
        <v>1005.8004070878204</v>
      </c>
    </row>
    <row r="16" spans="1:6" x14ac:dyDescent="0.3">
      <c r="A16" s="34" t="s">
        <v>157</v>
      </c>
      <c r="B16" s="4">
        <v>28887.603199999998</v>
      </c>
      <c r="C16" s="29">
        <v>0.39445329224350306</v>
      </c>
      <c r="D16" s="38">
        <v>2951.7558270801151</v>
      </c>
      <c r="E16" s="38">
        <v>267.95087585681642</v>
      </c>
      <c r="F16" s="38">
        <v>959.35239462237178</v>
      </c>
    </row>
    <row r="17" spans="1:6" x14ac:dyDescent="0.3">
      <c r="A17" s="34" t="s">
        <v>158</v>
      </c>
      <c r="B17" s="4">
        <v>345753</v>
      </c>
      <c r="C17" s="29">
        <v>0.99870595405559204</v>
      </c>
      <c r="D17" s="38">
        <v>3323.1464466795624</v>
      </c>
      <c r="E17" s="38">
        <v>136.08997952056754</v>
      </c>
      <c r="F17" s="38">
        <v>881.50380464219188</v>
      </c>
    </row>
    <row r="18" spans="1:6" x14ac:dyDescent="0.3">
      <c r="A18" s="34" t="s">
        <v>243</v>
      </c>
      <c r="B18" s="4">
        <v>338642</v>
      </c>
      <c r="C18" s="29">
        <v>0.31169420272664244</v>
      </c>
      <c r="D18" s="38">
        <v>3416.8519001429981</v>
      </c>
      <c r="E18" s="38">
        <v>170.09990314615351</v>
      </c>
      <c r="F18" s="38">
        <v>881.65225123045798</v>
      </c>
    </row>
    <row r="19" spans="1:6" x14ac:dyDescent="0.3">
      <c r="A19" s="34" t="s">
        <v>159</v>
      </c>
      <c r="B19" s="4">
        <v>0</v>
      </c>
      <c r="C19" s="29">
        <v>0</v>
      </c>
      <c r="D19" s="38">
        <v>2540.544436106888</v>
      </c>
      <c r="E19" s="38">
        <v>0</v>
      </c>
      <c r="F19" s="38">
        <v>584.54513244694624</v>
      </c>
    </row>
    <row r="20" spans="1:6" x14ac:dyDescent="0.3">
      <c r="A20" s="34" t="s">
        <v>217</v>
      </c>
      <c r="B20" s="4">
        <v>848</v>
      </c>
      <c r="C20" s="29">
        <v>0.45741298971980487</v>
      </c>
      <c r="D20" s="38">
        <v>8755.3728365109018</v>
      </c>
      <c r="E20" s="38">
        <v>2655.8828451882846</v>
      </c>
      <c r="F20" s="38">
        <v>1203.3840827735776</v>
      </c>
    </row>
    <row r="21" spans="1:6" x14ac:dyDescent="0.3">
      <c r="A21" s="34" t="s">
        <v>160</v>
      </c>
      <c r="B21" s="4">
        <v>1455466</v>
      </c>
      <c r="C21" s="29">
        <v>0.87243336064836641</v>
      </c>
      <c r="D21" s="38">
        <v>3094.292502585794</v>
      </c>
      <c r="E21" s="38">
        <v>222.77136689537272</v>
      </c>
      <c r="F21" s="38">
        <v>1088.7305871594242</v>
      </c>
    </row>
    <row r="22" spans="1:6" x14ac:dyDescent="0.3">
      <c r="A22" s="34" t="s">
        <v>161</v>
      </c>
      <c r="B22" s="4">
        <v>183599</v>
      </c>
      <c r="C22" s="29">
        <v>0.41647101779255585</v>
      </c>
      <c r="D22" s="38">
        <v>2110.748884833898</v>
      </c>
      <c r="E22" s="38">
        <v>181.16843881167642</v>
      </c>
      <c r="F22" s="38">
        <v>872.80412061637696</v>
      </c>
    </row>
    <row r="23" spans="1:6" x14ac:dyDescent="0.3">
      <c r="A23" s="34" t="s">
        <v>218</v>
      </c>
      <c r="B23" s="4">
        <v>10782</v>
      </c>
      <c r="C23" s="29">
        <v>0.81338210457527427</v>
      </c>
      <c r="D23" s="38">
        <v>3706.319173618182</v>
      </c>
      <c r="E23" s="38">
        <v>315.96115259862717</v>
      </c>
      <c r="F23" s="38">
        <v>968.23610754425545</v>
      </c>
    </row>
    <row r="24" spans="1:6" x14ac:dyDescent="0.3">
      <c r="A24" s="34" t="s">
        <v>162</v>
      </c>
      <c r="B24" s="4">
        <v>0</v>
      </c>
      <c r="C24" s="29">
        <v>0</v>
      </c>
      <c r="D24" s="38">
        <v>2786.524206723167</v>
      </c>
      <c r="E24" s="38">
        <v>0</v>
      </c>
      <c r="F24" s="38" t="e">
        <v>#DIV/0!</v>
      </c>
    </row>
    <row r="25" spans="1:6" x14ac:dyDescent="0.3">
      <c r="A25" s="34" t="s">
        <v>219</v>
      </c>
      <c r="B25" s="4">
        <v>0</v>
      </c>
      <c r="C25" s="29">
        <v>0</v>
      </c>
      <c r="D25" s="38">
        <v>2523.9311485534936</v>
      </c>
      <c r="E25" s="38">
        <v>0</v>
      </c>
      <c r="F25" s="38">
        <v>651.52892767195203</v>
      </c>
    </row>
    <row r="26" spans="1:6" x14ac:dyDescent="0.3">
      <c r="A26" s="34" t="s">
        <v>163</v>
      </c>
      <c r="B26" s="4">
        <v>1600</v>
      </c>
      <c r="C26" s="29">
        <v>1</v>
      </c>
      <c r="D26" s="38">
        <v>2740.6099268559201</v>
      </c>
      <c r="E26" s="38">
        <v>0</v>
      </c>
      <c r="F26" s="38">
        <v>660.94948586633859</v>
      </c>
    </row>
    <row r="27" spans="1:6" x14ac:dyDescent="0.3">
      <c r="A27" s="34" t="s">
        <v>164</v>
      </c>
      <c r="B27" s="4">
        <v>0</v>
      </c>
      <c r="C27" s="29">
        <v>0</v>
      </c>
      <c r="D27" s="38">
        <v>8562.2978760356127</v>
      </c>
      <c r="E27" s="38">
        <v>0</v>
      </c>
      <c r="F27" s="38">
        <v>1328.093879415844</v>
      </c>
    </row>
    <row r="28" spans="1:6" x14ac:dyDescent="0.3">
      <c r="A28" s="34" t="s">
        <v>165</v>
      </c>
      <c r="B28" s="4">
        <v>10640</v>
      </c>
      <c r="C28" s="29">
        <v>0.41646206923750823</v>
      </c>
      <c r="D28" s="38">
        <v>3026.5691925869396</v>
      </c>
      <c r="E28" s="38">
        <v>54.786451182677595</v>
      </c>
      <c r="F28" s="38">
        <v>875.25851197982342</v>
      </c>
    </row>
    <row r="29" spans="1:6" x14ac:dyDescent="0.3">
      <c r="A29" s="34" t="s">
        <v>166</v>
      </c>
      <c r="B29" s="4">
        <v>741667</v>
      </c>
      <c r="C29" s="29">
        <v>0.82309488754118565</v>
      </c>
      <c r="D29" s="38">
        <v>4616.2519405504563</v>
      </c>
      <c r="E29" s="38">
        <v>287.66179416089363</v>
      </c>
      <c r="F29" s="38">
        <v>1074.3556319585625</v>
      </c>
    </row>
    <row r="30" spans="1:6" x14ac:dyDescent="0.3">
      <c r="A30" s="34" t="s">
        <v>167</v>
      </c>
      <c r="B30" s="4">
        <v>14544</v>
      </c>
      <c r="C30" s="29">
        <v>0.30166277729996643</v>
      </c>
      <c r="D30" s="38">
        <v>7533.6292297298996</v>
      </c>
      <c r="E30" s="38">
        <v>822.26117186445254</v>
      </c>
      <c r="F30" s="38">
        <v>1213.0458498426706</v>
      </c>
    </row>
    <row r="31" spans="1:6" x14ac:dyDescent="0.3">
      <c r="A31" s="34" t="s">
        <v>168</v>
      </c>
      <c r="B31" s="4">
        <v>83583</v>
      </c>
      <c r="C31" s="29">
        <v>1</v>
      </c>
      <c r="D31" s="38">
        <v>2516.8208314401795</v>
      </c>
      <c r="E31" s="38">
        <v>164.26118295774484</v>
      </c>
      <c r="F31" s="38">
        <v>730.58433343325908</v>
      </c>
    </row>
    <row r="32" spans="1:6" x14ac:dyDescent="0.3">
      <c r="A32" s="34" t="s">
        <v>169</v>
      </c>
      <c r="B32" s="4">
        <v>221830.80589999998</v>
      </c>
      <c r="C32" s="29">
        <v>0.90546768444413084</v>
      </c>
      <c r="D32" s="38">
        <v>2604.4929237226129</v>
      </c>
      <c r="E32" s="38">
        <v>226.22632106954939</v>
      </c>
      <c r="F32" s="38">
        <v>801.44257293502926</v>
      </c>
    </row>
    <row r="33" spans="1:6" x14ac:dyDescent="0.3">
      <c r="A33" s="34" t="s">
        <v>170</v>
      </c>
      <c r="B33" s="4">
        <v>711469.24060000014</v>
      </c>
      <c r="C33" s="29">
        <v>0.841515206004806</v>
      </c>
      <c r="D33" s="38">
        <v>4794.343194380358</v>
      </c>
      <c r="E33" s="38">
        <v>267.65279788433099</v>
      </c>
      <c r="F33" s="38">
        <v>1010.9466209889661</v>
      </c>
    </row>
    <row r="34" spans="1:6" x14ac:dyDescent="0.3">
      <c r="A34" s="34" t="s">
        <v>220</v>
      </c>
      <c r="B34" s="4">
        <v>13762</v>
      </c>
      <c r="C34" s="29">
        <v>0.26210717254125493</v>
      </c>
      <c r="D34" s="38">
        <v>3210.870734033726</v>
      </c>
      <c r="E34" s="38">
        <v>283.87686781609193</v>
      </c>
      <c r="F34" s="38">
        <v>853.32637302773298</v>
      </c>
    </row>
    <row r="35" spans="1:6" x14ac:dyDescent="0.3">
      <c r="A35" s="34" t="s">
        <v>171</v>
      </c>
      <c r="B35" s="4">
        <v>142503</v>
      </c>
      <c r="C35" s="29">
        <v>0.8962646147138118</v>
      </c>
      <c r="D35" s="38">
        <v>3095.7264060274329</v>
      </c>
      <c r="E35" s="38">
        <v>369.82662938669029</v>
      </c>
      <c r="F35" s="38">
        <v>923.21512138982382</v>
      </c>
    </row>
    <row r="36" spans="1:6" x14ac:dyDescent="0.3">
      <c r="A36" s="34" t="s">
        <v>221</v>
      </c>
      <c r="B36" s="4">
        <v>5473</v>
      </c>
      <c r="C36" s="29">
        <v>0.77805047533154947</v>
      </c>
      <c r="D36" s="38">
        <v>3945.5746245691976</v>
      </c>
      <c r="E36" s="38">
        <v>397.42262013520923</v>
      </c>
      <c r="F36" s="38">
        <v>954.40185920402826</v>
      </c>
    </row>
    <row r="37" spans="1:6" x14ac:dyDescent="0.3">
      <c r="A37" s="34" t="s">
        <v>222</v>
      </c>
      <c r="B37" s="4">
        <v>282438.20959999994</v>
      </c>
      <c r="C37" s="29">
        <v>0.8609810652809583</v>
      </c>
      <c r="D37" s="38">
        <v>4478.0804465791862</v>
      </c>
      <c r="E37" s="38">
        <v>304.79570049305948</v>
      </c>
      <c r="F37" s="38">
        <v>975.62050612296275</v>
      </c>
    </row>
    <row r="38" spans="1:6" x14ac:dyDescent="0.3">
      <c r="A38" s="34" t="s">
        <v>223</v>
      </c>
      <c r="B38" s="4">
        <v>175919.38479999997</v>
      </c>
      <c r="C38" s="29">
        <v>1.0000000000000002</v>
      </c>
      <c r="D38" s="38">
        <v>1702.7782969643488</v>
      </c>
      <c r="E38" s="38">
        <v>68.440367561020381</v>
      </c>
      <c r="F38" s="38">
        <v>719.59063446820483</v>
      </c>
    </row>
    <row r="39" spans="1:6" x14ac:dyDescent="0.3">
      <c r="A39" s="34" t="s">
        <v>224</v>
      </c>
      <c r="B39" s="4">
        <v>0</v>
      </c>
      <c r="C39" s="29">
        <v>0</v>
      </c>
      <c r="D39" s="38">
        <v>2429.9999920913083</v>
      </c>
      <c r="E39" s="38">
        <v>0</v>
      </c>
      <c r="F39" s="38">
        <v>757.79317345514528</v>
      </c>
    </row>
    <row r="40" spans="1:6" x14ac:dyDescent="0.3">
      <c r="A40" s="34" t="s">
        <v>172</v>
      </c>
      <c r="B40" s="4">
        <v>202649</v>
      </c>
      <c r="C40" s="29">
        <v>0.98931350628301384</v>
      </c>
      <c r="D40" s="38">
        <v>2781.3601744633588</v>
      </c>
      <c r="E40" s="38">
        <v>145.93467650314255</v>
      </c>
      <c r="F40" s="38">
        <v>760.14703454268954</v>
      </c>
    </row>
    <row r="41" spans="1:6" x14ac:dyDescent="0.3">
      <c r="A41" s="34" t="s">
        <v>173</v>
      </c>
      <c r="B41" s="4">
        <v>0</v>
      </c>
      <c r="C41" s="29">
        <v>0</v>
      </c>
      <c r="D41" s="38">
        <v>8713.7251836476025</v>
      </c>
      <c r="E41" s="38">
        <v>0</v>
      </c>
      <c r="F41" s="38">
        <v>1250.1363767431858</v>
      </c>
    </row>
    <row r="42" spans="1:6" x14ac:dyDescent="0.3">
      <c r="A42" s="34" t="s">
        <v>225</v>
      </c>
      <c r="B42" s="4">
        <v>67810</v>
      </c>
      <c r="C42" s="29">
        <v>1</v>
      </c>
      <c r="D42" s="38">
        <v>2804.1752150736188</v>
      </c>
      <c r="E42" s="38">
        <v>150.29886912071279</v>
      </c>
      <c r="F42" s="38">
        <v>871.9928187179986</v>
      </c>
    </row>
    <row r="43" spans="1:6" x14ac:dyDescent="0.3">
      <c r="A43" s="34" t="s">
        <v>226</v>
      </c>
      <c r="B43" s="4">
        <v>292336</v>
      </c>
      <c r="C43" s="29">
        <v>0.69518426842992842</v>
      </c>
      <c r="D43" s="38">
        <v>2782.2611397694736</v>
      </c>
      <c r="E43" s="38">
        <v>44.567527581405315</v>
      </c>
      <c r="F43" s="38">
        <v>611.70204334255038</v>
      </c>
    </row>
    <row r="44" spans="1:6" x14ac:dyDescent="0.3">
      <c r="A44" s="34" t="s">
        <v>174</v>
      </c>
      <c r="B44" s="4">
        <v>34014</v>
      </c>
      <c r="C44" s="29">
        <v>0.57894548968307025</v>
      </c>
      <c r="D44" s="38">
        <v>6412.6064148573651</v>
      </c>
      <c r="E44" s="38">
        <v>566.09184640910166</v>
      </c>
      <c r="F44" s="38">
        <v>1124.5546503000255</v>
      </c>
    </row>
    <row r="45" spans="1:6" x14ac:dyDescent="0.3">
      <c r="A45" s="34" t="s">
        <v>175</v>
      </c>
      <c r="B45" s="4">
        <v>205151.94699999999</v>
      </c>
      <c r="C45" s="29">
        <v>0.7848238590450537</v>
      </c>
      <c r="D45" s="38">
        <v>5007.8117289519741</v>
      </c>
      <c r="E45" s="38">
        <v>530.54287852087043</v>
      </c>
      <c r="F45" s="38">
        <v>1073.6568429968261</v>
      </c>
    </row>
    <row r="46" spans="1:6" x14ac:dyDescent="0.3">
      <c r="A46" s="34" t="s">
        <v>176</v>
      </c>
      <c r="B46" s="4">
        <v>192100.78460000001</v>
      </c>
      <c r="C46" s="29">
        <v>0.9360269876303775</v>
      </c>
      <c r="D46" s="38">
        <v>3355.902522427587</v>
      </c>
      <c r="E46" s="38">
        <v>236.88127942483072</v>
      </c>
      <c r="F46" s="38">
        <v>589.46749614096052</v>
      </c>
    </row>
    <row r="47" spans="1:6" x14ac:dyDescent="0.3">
      <c r="A47" s="34" t="s">
        <v>227</v>
      </c>
      <c r="B47" s="4">
        <v>22025</v>
      </c>
      <c r="C47" s="29">
        <v>0.78935405550258908</v>
      </c>
      <c r="D47" s="38">
        <v>3427.1598332663075</v>
      </c>
      <c r="E47" s="38">
        <v>317.38384311887182</v>
      </c>
      <c r="F47" s="38">
        <v>932.63771857485779</v>
      </c>
    </row>
    <row r="48" spans="1:6" x14ac:dyDescent="0.3">
      <c r="A48" s="34" t="s">
        <v>177</v>
      </c>
      <c r="B48" s="4">
        <v>44942</v>
      </c>
      <c r="C48" s="29">
        <v>0.71508812165119395</v>
      </c>
      <c r="D48" s="38">
        <v>3307.1038823838139</v>
      </c>
      <c r="E48" s="38">
        <v>440.99566473988438</v>
      </c>
      <c r="F48" s="38">
        <v>1007.0848591961434</v>
      </c>
    </row>
    <row r="49" spans="1:6" x14ac:dyDescent="0.3">
      <c r="A49" s="34" t="s">
        <v>178</v>
      </c>
      <c r="B49" s="4">
        <v>0</v>
      </c>
      <c r="C49" s="29">
        <v>0</v>
      </c>
      <c r="D49" s="38">
        <v>2595.7957883211957</v>
      </c>
      <c r="E49" s="38">
        <v>0</v>
      </c>
      <c r="F49" s="38" t="e">
        <v>#DIV/0!</v>
      </c>
    </row>
    <row r="50" spans="1:6" x14ac:dyDescent="0.3">
      <c r="A50" s="34" t="s">
        <v>179</v>
      </c>
      <c r="B50" s="4">
        <v>263933.00199999998</v>
      </c>
      <c r="C50" s="29">
        <v>0.7230153400756566</v>
      </c>
      <c r="D50" s="38">
        <v>5184.9593402023302</v>
      </c>
      <c r="E50" s="38">
        <v>537.53948320252641</v>
      </c>
      <c r="F50" s="38">
        <v>1130.8803312614905</v>
      </c>
    </row>
    <row r="51" spans="1:6" x14ac:dyDescent="0.3">
      <c r="A51" s="34" t="s">
        <v>180</v>
      </c>
      <c r="B51" s="4">
        <v>174066.29019999999</v>
      </c>
      <c r="C51" s="29">
        <v>0.6739455874594712</v>
      </c>
      <c r="D51" s="38">
        <v>9091.6348265926244</v>
      </c>
      <c r="E51" s="38">
        <v>590.77190313049107</v>
      </c>
      <c r="F51" s="38">
        <v>1446.9048777843018</v>
      </c>
    </row>
    <row r="52" spans="1:6" x14ac:dyDescent="0.3">
      <c r="A52" s="34" t="s">
        <v>181</v>
      </c>
      <c r="B52" s="4">
        <v>0</v>
      </c>
      <c r="C52" s="29">
        <v>0</v>
      </c>
      <c r="D52" s="38">
        <v>3481.4095788601062</v>
      </c>
      <c r="E52" s="38">
        <v>0</v>
      </c>
      <c r="F52" s="38">
        <v>567</v>
      </c>
    </row>
    <row r="53" spans="1:6" x14ac:dyDescent="0.3">
      <c r="A53" s="34" t="s">
        <v>182</v>
      </c>
      <c r="B53" s="4">
        <v>124672</v>
      </c>
      <c r="C53" s="29">
        <v>0.63482477223662703</v>
      </c>
      <c r="D53" s="38">
        <v>3057.9679791354215</v>
      </c>
      <c r="E53" s="38">
        <v>443.53286284339083</v>
      </c>
      <c r="F53" s="38">
        <v>947.63952178344891</v>
      </c>
    </row>
    <row r="54" spans="1:6" x14ac:dyDescent="0.3">
      <c r="A54" s="34" t="s">
        <v>183</v>
      </c>
      <c r="B54" s="4">
        <v>225193</v>
      </c>
      <c r="C54" s="29">
        <v>0.86316557197669108</v>
      </c>
      <c r="D54" s="38">
        <v>2161.4657490202048</v>
      </c>
      <c r="E54" s="38">
        <v>105.83010204081633</v>
      </c>
      <c r="F54" s="38">
        <v>851.37135872239776</v>
      </c>
    </row>
    <row r="55" spans="1:6" x14ac:dyDescent="0.3">
      <c r="A55" s="34" t="s">
        <v>184</v>
      </c>
      <c r="B55" s="4">
        <v>0</v>
      </c>
      <c r="C55" s="29">
        <v>0</v>
      </c>
      <c r="D55" s="38">
        <v>2891.1469179466221</v>
      </c>
      <c r="E55" s="38">
        <v>0</v>
      </c>
      <c r="F55" s="38">
        <v>775.42317012994135</v>
      </c>
    </row>
    <row r="56" spans="1:6" x14ac:dyDescent="0.3">
      <c r="A56" s="34" t="s">
        <v>185</v>
      </c>
      <c r="B56" s="4">
        <v>480454.35719999997</v>
      </c>
      <c r="C56" s="29">
        <v>0.92847513608369681</v>
      </c>
      <c r="D56" s="38">
        <v>3632.7503325826078</v>
      </c>
      <c r="E56" s="38">
        <v>338.85195703507156</v>
      </c>
      <c r="F56" s="38">
        <v>965.30351986450466</v>
      </c>
    </row>
    <row r="57" spans="1:6" x14ac:dyDescent="0.3">
      <c r="A57" s="34" t="s">
        <v>186</v>
      </c>
      <c r="B57" s="4">
        <v>223619</v>
      </c>
      <c r="C57" s="29">
        <v>0.6330603138160481</v>
      </c>
      <c r="D57" s="38">
        <v>5446.527748538716</v>
      </c>
      <c r="E57" s="38">
        <v>1071.1081133191085</v>
      </c>
      <c r="F57" s="38">
        <v>1159.1942735445498</v>
      </c>
    </row>
    <row r="58" spans="1:6" x14ac:dyDescent="0.3">
      <c r="A58" s="34" t="s">
        <v>187</v>
      </c>
      <c r="B58" s="4">
        <v>0</v>
      </c>
      <c r="C58" s="29">
        <v>0</v>
      </c>
      <c r="D58" s="38">
        <v>8756.5724263219745</v>
      </c>
      <c r="E58" s="38">
        <v>0</v>
      </c>
      <c r="F58" s="38">
        <v>1137.5844959547767</v>
      </c>
    </row>
    <row r="59" spans="1:6" x14ac:dyDescent="0.3">
      <c r="A59" s="34" t="s">
        <v>188</v>
      </c>
      <c r="B59" s="4">
        <v>0</v>
      </c>
      <c r="C59" s="29">
        <v>0</v>
      </c>
      <c r="D59" s="38">
        <v>2380.5253155860782</v>
      </c>
      <c r="E59" s="38">
        <v>0</v>
      </c>
      <c r="F59" s="38">
        <v>674.80286499867907</v>
      </c>
    </row>
    <row r="60" spans="1:6" x14ac:dyDescent="0.3">
      <c r="A60" s="34" t="s">
        <v>189</v>
      </c>
      <c r="B60" s="4">
        <v>3877</v>
      </c>
      <c r="C60" s="29">
        <v>0.62923095739705548</v>
      </c>
      <c r="D60" s="38">
        <v>7772.7319718657936</v>
      </c>
      <c r="E60" s="38">
        <v>1434.0273407273664</v>
      </c>
      <c r="F60" s="38">
        <v>1207.5295066668059</v>
      </c>
    </row>
    <row r="61" spans="1:6" x14ac:dyDescent="0.3">
      <c r="A61" s="34" t="s">
        <v>190</v>
      </c>
      <c r="B61" s="4">
        <v>582942</v>
      </c>
      <c r="C61" s="29">
        <v>0.82098460201580581</v>
      </c>
      <c r="D61" s="38">
        <v>3714.7752747034965</v>
      </c>
      <c r="E61" s="38">
        <v>314.72083086943121</v>
      </c>
      <c r="F61" s="38">
        <v>933.97191977674504</v>
      </c>
    </row>
    <row r="62" spans="1:6" x14ac:dyDescent="0.3">
      <c r="A62" s="34" t="s">
        <v>191</v>
      </c>
      <c r="B62" s="4">
        <v>51663</v>
      </c>
      <c r="C62" s="29">
        <v>0.99480099358789209</v>
      </c>
      <c r="D62" s="38">
        <v>3366.6180747400394</v>
      </c>
      <c r="E62" s="38">
        <v>205.81588295962413</v>
      </c>
      <c r="F62" s="38">
        <v>919.3567460963651</v>
      </c>
    </row>
    <row r="63" spans="1:6" x14ac:dyDescent="0.3">
      <c r="A63" s="34" t="s">
        <v>192</v>
      </c>
      <c r="B63" s="4">
        <v>0</v>
      </c>
      <c r="C63" s="29">
        <v>0</v>
      </c>
      <c r="D63" s="38">
        <v>3641.3505242788506</v>
      </c>
      <c r="E63" s="38">
        <v>222.77329367327667</v>
      </c>
      <c r="F63" s="38">
        <v>812.87416039261211</v>
      </c>
    </row>
    <row r="64" spans="1:6" x14ac:dyDescent="0.3">
      <c r="A64" s="34" t="s">
        <v>228</v>
      </c>
      <c r="B64" s="4">
        <v>71388.929999999993</v>
      </c>
      <c r="C64" s="29">
        <v>0.34593482969177064</v>
      </c>
      <c r="D64" s="38">
        <v>4045.3951102590472</v>
      </c>
      <c r="E64" s="38">
        <v>1840.4005091755273</v>
      </c>
      <c r="F64" s="38">
        <v>961.20490057616837</v>
      </c>
    </row>
    <row r="65" spans="1:6" x14ac:dyDescent="0.3">
      <c r="A65" s="34" t="s">
        <v>193</v>
      </c>
      <c r="B65" s="4">
        <v>66616</v>
      </c>
      <c r="C65" s="29">
        <v>0.70319001427956229</v>
      </c>
      <c r="D65" s="38">
        <v>3852.1789068311318</v>
      </c>
      <c r="E65" s="38">
        <v>256.74588038283076</v>
      </c>
      <c r="F65" s="38">
        <v>1043.0264177454515</v>
      </c>
    </row>
    <row r="66" spans="1:6" x14ac:dyDescent="0.3">
      <c r="A66" s="34" t="s">
        <v>229</v>
      </c>
      <c r="B66" s="4">
        <v>367361.55440000002</v>
      </c>
      <c r="C66" s="29">
        <v>0.81445673368123594</v>
      </c>
      <c r="D66" s="38">
        <v>3655.403854700523</v>
      </c>
      <c r="E66" s="38">
        <v>259.22811334860495</v>
      </c>
      <c r="F66" s="38">
        <v>931.10424636162702</v>
      </c>
    </row>
    <row r="67" spans="1:6" x14ac:dyDescent="0.3">
      <c r="A67" s="34" t="s">
        <v>230</v>
      </c>
      <c r="B67" s="4">
        <v>248367.33120000002</v>
      </c>
      <c r="C67" s="29">
        <v>0.56156754633515382</v>
      </c>
      <c r="D67" s="38">
        <v>4994.8562280590158</v>
      </c>
      <c r="E67" s="38">
        <v>747.34379901806767</v>
      </c>
      <c r="F67" s="38">
        <v>1082.8963714800971</v>
      </c>
    </row>
    <row r="68" spans="1:6" x14ac:dyDescent="0.3">
      <c r="A68" s="34" t="s">
        <v>194</v>
      </c>
      <c r="B68" s="4">
        <v>163476</v>
      </c>
      <c r="C68" s="29">
        <v>0.56107951033317516</v>
      </c>
      <c r="D68" s="38">
        <v>5433.5926238638031</v>
      </c>
      <c r="E68" s="38">
        <v>1179.7308161399528</v>
      </c>
      <c r="F68" s="38">
        <v>1029.6367545266601</v>
      </c>
    </row>
    <row r="69" spans="1:6" x14ac:dyDescent="0.3">
      <c r="A69" s="34" t="s">
        <v>195</v>
      </c>
      <c r="B69" s="4">
        <v>511902.88260000001</v>
      </c>
      <c r="C69" s="29">
        <v>0.94026105904285773</v>
      </c>
      <c r="D69" s="38">
        <v>4392.7647729644286</v>
      </c>
      <c r="E69" s="38">
        <v>522.67750066642623</v>
      </c>
      <c r="F69" s="38">
        <v>1128.2533070575951</v>
      </c>
    </row>
    <row r="70" spans="1:6" x14ac:dyDescent="0.3">
      <c r="A70" s="34" t="s">
        <v>196</v>
      </c>
      <c r="B70" s="4">
        <v>135071</v>
      </c>
      <c r="C70" s="29">
        <v>0.85611693876272632</v>
      </c>
      <c r="D70" s="38">
        <v>7928.3575509659486</v>
      </c>
      <c r="E70" s="38">
        <v>615.71940314623725</v>
      </c>
      <c r="F70" s="38">
        <v>1223.879933407826</v>
      </c>
    </row>
    <row r="71" spans="1:6" x14ac:dyDescent="0.3">
      <c r="A71" s="34" t="s">
        <v>231</v>
      </c>
      <c r="B71" s="4">
        <v>15556</v>
      </c>
      <c r="C71" s="29">
        <v>0.70705877005590656</v>
      </c>
      <c r="D71" s="38">
        <v>2859.1488712833257</v>
      </c>
      <c r="E71" s="38">
        <v>297.88053297199639</v>
      </c>
      <c r="F71" s="38">
        <v>947.05675106360036</v>
      </c>
    </row>
    <row r="72" spans="1:6" x14ac:dyDescent="0.3">
      <c r="A72" s="34" t="s">
        <v>232</v>
      </c>
      <c r="B72" s="4">
        <v>142363</v>
      </c>
      <c r="C72" s="29">
        <v>0.90323094030779538</v>
      </c>
      <c r="D72" s="38">
        <v>3134.248176094768</v>
      </c>
      <c r="E72" s="38">
        <v>170.56390289847928</v>
      </c>
      <c r="F72" s="38">
        <v>824.47379975447643</v>
      </c>
    </row>
    <row r="73" spans="1:6" x14ac:dyDescent="0.3">
      <c r="A73" s="34" t="s">
        <v>233</v>
      </c>
      <c r="B73" s="4">
        <v>64342</v>
      </c>
      <c r="C73" s="29">
        <v>0.99228894852102034</v>
      </c>
      <c r="D73" s="38">
        <v>3142.9516800779456</v>
      </c>
      <c r="E73" s="38">
        <v>200.17853943344352</v>
      </c>
      <c r="F73" s="38">
        <v>858.55559526904085</v>
      </c>
    </row>
    <row r="74" spans="1:6" x14ac:dyDescent="0.3">
      <c r="A74" s="34" t="s">
        <v>234</v>
      </c>
      <c r="B74" s="4">
        <v>910</v>
      </c>
      <c r="C74" s="29">
        <v>1</v>
      </c>
      <c r="D74" s="38">
        <v>2464.8713845129237</v>
      </c>
      <c r="E74" s="38">
        <v>156</v>
      </c>
      <c r="F74" s="38">
        <v>788.26651356080492</v>
      </c>
    </row>
    <row r="75" spans="1:6" x14ac:dyDescent="0.3">
      <c r="A75" s="34" t="s">
        <v>197</v>
      </c>
      <c r="B75" s="4">
        <v>54165</v>
      </c>
      <c r="C75" s="29">
        <v>0.91679220053824406</v>
      </c>
      <c r="D75" s="38">
        <v>2757.0580727094225</v>
      </c>
      <c r="E75" s="38">
        <v>187.5750718041931</v>
      </c>
      <c r="F75" s="38">
        <v>722.52880252776572</v>
      </c>
    </row>
    <row r="76" spans="1:6" x14ac:dyDescent="0.3">
      <c r="A76" s="34" t="s">
        <v>235</v>
      </c>
      <c r="B76" s="4">
        <v>5735</v>
      </c>
      <c r="C76" s="29">
        <v>1</v>
      </c>
      <c r="D76" s="38">
        <v>6350.059239307624</v>
      </c>
      <c r="E76" s="38">
        <v>824.46556233653007</v>
      </c>
      <c r="F76" s="38">
        <v>1032.9475842322829</v>
      </c>
    </row>
    <row r="77" spans="1:6" x14ac:dyDescent="0.3">
      <c r="A77" s="34" t="s">
        <v>236</v>
      </c>
      <c r="B77" s="4">
        <v>108695</v>
      </c>
      <c r="C77" s="29">
        <v>0.45441723720138416</v>
      </c>
      <c r="D77" s="38">
        <v>3429.4062034119147</v>
      </c>
      <c r="E77" s="38">
        <v>1025.5888556822651</v>
      </c>
      <c r="F77" s="38">
        <v>935.3242252041731</v>
      </c>
    </row>
    <row r="78" spans="1:6" x14ac:dyDescent="0.3">
      <c r="A78" s="34" t="s">
        <v>198</v>
      </c>
      <c r="B78" s="4">
        <v>66917</v>
      </c>
      <c r="C78" s="29">
        <v>0.97002246865260566</v>
      </c>
      <c r="D78" s="38">
        <v>4807.9614923802201</v>
      </c>
      <c r="E78" s="38">
        <v>301.11082700283941</v>
      </c>
      <c r="F78" s="38">
        <v>948.33868569635138</v>
      </c>
    </row>
    <row r="79" spans="1:6" x14ac:dyDescent="0.3">
      <c r="A79" s="34" t="s">
        <v>237</v>
      </c>
      <c r="B79" s="4">
        <v>474766</v>
      </c>
      <c r="C79" s="29">
        <v>0.59088653326835461</v>
      </c>
      <c r="D79" s="38">
        <v>4060.7622395437065</v>
      </c>
      <c r="E79" s="38">
        <v>531.818329390401</v>
      </c>
      <c r="F79" s="38">
        <v>1012.7445442389368</v>
      </c>
    </row>
    <row r="80" spans="1:6" x14ac:dyDescent="0.3">
      <c r="A80" s="34" t="s">
        <v>238</v>
      </c>
      <c r="B80" s="4">
        <v>330409.06060000014</v>
      </c>
      <c r="C80" s="29">
        <v>0.72121892971787949</v>
      </c>
      <c r="D80" s="38">
        <v>5096.4667043956924</v>
      </c>
      <c r="E80" s="38">
        <v>602.03975185446814</v>
      </c>
      <c r="F80" s="38">
        <v>1123.9065492354266</v>
      </c>
    </row>
    <row r="81" spans="1:6" x14ac:dyDescent="0.3">
      <c r="A81" s="34" t="s">
        <v>239</v>
      </c>
      <c r="B81" s="4">
        <v>4519</v>
      </c>
      <c r="C81" s="29">
        <v>1</v>
      </c>
      <c r="D81" s="38">
        <v>2371.2694362825305</v>
      </c>
      <c r="E81" s="38">
        <v>244.98413666870042</v>
      </c>
      <c r="F81" s="38">
        <v>943.00610543195035</v>
      </c>
    </row>
    <row r="82" spans="1:6" x14ac:dyDescent="0.3">
      <c r="A82" s="34" t="s">
        <v>199</v>
      </c>
      <c r="B82" s="4">
        <v>2306</v>
      </c>
      <c r="C82" s="29">
        <v>4.6929149008302383E-2</v>
      </c>
      <c r="D82" s="38">
        <v>4885.5433650946561</v>
      </c>
      <c r="E82" s="38">
        <v>267.06424251645052</v>
      </c>
      <c r="F82" s="38">
        <v>933.75192443986657</v>
      </c>
    </row>
    <row r="83" spans="1:6" x14ac:dyDescent="0.3">
      <c r="A83" s="34" t="s">
        <v>200</v>
      </c>
      <c r="B83" s="4">
        <v>161971</v>
      </c>
      <c r="C83" s="29">
        <v>0.61181423366846877</v>
      </c>
      <c r="D83" s="38">
        <v>6925.4055312881092</v>
      </c>
      <c r="E83" s="38">
        <v>266.38604076873997</v>
      </c>
      <c r="F83" s="38">
        <v>1309.6100232134522</v>
      </c>
    </row>
    <row r="84" spans="1:6" x14ac:dyDescent="0.3">
      <c r="A84" s="34" t="s">
        <v>201</v>
      </c>
      <c r="B84" s="4">
        <v>99984.493400000007</v>
      </c>
      <c r="C84" s="29">
        <v>0.85123263869736121</v>
      </c>
      <c r="D84" s="38">
        <v>2786.5718867124119</v>
      </c>
      <c r="E84" s="38">
        <v>187.99193818637917</v>
      </c>
      <c r="F84" s="38">
        <v>837.72583163026616</v>
      </c>
    </row>
    <row r="85" spans="1:6" x14ac:dyDescent="0.3">
      <c r="A85" s="34" t="s">
        <v>202</v>
      </c>
      <c r="B85" s="4">
        <v>0</v>
      </c>
      <c r="C85" s="29">
        <v>0</v>
      </c>
      <c r="D85" s="38">
        <v>4552.2509330828316</v>
      </c>
      <c r="E85" s="38">
        <v>0</v>
      </c>
      <c r="F85" s="38">
        <v>1289.2011668015668</v>
      </c>
    </row>
    <row r="86" spans="1:6" x14ac:dyDescent="0.3">
      <c r="A86" s="34" t="s">
        <v>203</v>
      </c>
      <c r="B86" s="4">
        <v>208053</v>
      </c>
      <c r="C86" s="29">
        <v>1</v>
      </c>
      <c r="D86" s="38">
        <v>3995.8539114231303</v>
      </c>
      <c r="E86" s="38">
        <v>399.86592164797173</v>
      </c>
      <c r="F86" s="38">
        <v>971.93722314279819</v>
      </c>
    </row>
    <row r="87" spans="1:6" x14ac:dyDescent="0.3">
      <c r="A87" s="34" t="s">
        <v>240</v>
      </c>
      <c r="B87" s="4">
        <v>136932.01980000001</v>
      </c>
      <c r="C87" s="29">
        <v>0.98782282672852428</v>
      </c>
      <c r="D87" s="38">
        <v>2787.8242745806192</v>
      </c>
      <c r="E87" s="38">
        <v>214.07822075830558</v>
      </c>
      <c r="F87" s="38">
        <v>856.74790844183121</v>
      </c>
    </row>
    <row r="88" spans="1:6" x14ac:dyDescent="0.3">
      <c r="A88" s="34" t="s">
        <v>204</v>
      </c>
      <c r="B88" s="4">
        <v>644069</v>
      </c>
      <c r="C88" s="29">
        <v>0.97687446006337819</v>
      </c>
      <c r="D88" s="38">
        <v>6324.6621802054706</v>
      </c>
      <c r="E88" s="38">
        <v>636.33389257913302</v>
      </c>
      <c r="F88" s="38">
        <v>1134.4155974399839</v>
      </c>
    </row>
    <row r="89" spans="1:6" x14ac:dyDescent="0.3">
      <c r="A89" s="34" t="s">
        <v>205</v>
      </c>
      <c r="B89" s="4">
        <v>59438</v>
      </c>
      <c r="C89" s="29">
        <v>0.80477093360734264</v>
      </c>
      <c r="D89" s="38">
        <v>3286.6435849310469</v>
      </c>
      <c r="E89" s="38">
        <v>206.67482537919747</v>
      </c>
      <c r="F89" s="38">
        <v>981.01176021331923</v>
      </c>
    </row>
    <row r="90" spans="1:6" x14ac:dyDescent="0.3">
      <c r="A90" s="34" t="s">
        <v>206</v>
      </c>
      <c r="B90" s="4">
        <v>260600</v>
      </c>
      <c r="C90" s="29">
        <v>0.57834800392533003</v>
      </c>
      <c r="D90" s="38">
        <v>3657.0106925078903</v>
      </c>
      <c r="E90" s="38">
        <v>553.46234713466049</v>
      </c>
      <c r="F90" s="38">
        <v>983.86017751358838</v>
      </c>
    </row>
    <row r="91" spans="1:6" x14ac:dyDescent="0.3">
      <c r="A91" s="34" t="s">
        <v>207</v>
      </c>
      <c r="B91" s="4">
        <v>0</v>
      </c>
      <c r="C91" s="29">
        <v>0</v>
      </c>
      <c r="D91" s="38">
        <v>7022.6906506306741</v>
      </c>
      <c r="E91" s="38">
        <v>0</v>
      </c>
      <c r="F91" s="38">
        <v>1130.374799768214</v>
      </c>
    </row>
    <row r="92" spans="1:6" x14ac:dyDescent="0.3">
      <c r="A92" s="34" t="s">
        <v>208</v>
      </c>
      <c r="B92" s="4">
        <v>218563.6292</v>
      </c>
      <c r="C92" s="29">
        <v>0.93030930362112785</v>
      </c>
      <c r="D92" s="38">
        <v>3204.4794369001888</v>
      </c>
      <c r="E92" s="38">
        <v>319.4872467212432</v>
      </c>
      <c r="F92" s="38">
        <v>974.18465164732254</v>
      </c>
    </row>
    <row r="93" spans="1:6" x14ac:dyDescent="0.3">
      <c r="A93" s="34" t="s">
        <v>209</v>
      </c>
      <c r="B93" s="4">
        <v>7121</v>
      </c>
      <c r="C93" s="29">
        <v>0.33250198343199688</v>
      </c>
      <c r="D93" s="38">
        <v>3590.7536312501525</v>
      </c>
      <c r="E93" s="38">
        <v>299.17955099805863</v>
      </c>
      <c r="F93" s="38">
        <v>894.64559788245754</v>
      </c>
    </row>
    <row r="94" spans="1:6" x14ac:dyDescent="0.3">
      <c r="A94" s="34" t="s">
        <v>210</v>
      </c>
      <c r="B94" s="4">
        <v>169967</v>
      </c>
      <c r="C94" s="29">
        <v>0.66324834602631477</v>
      </c>
      <c r="D94" s="38">
        <v>3733.9069149129718</v>
      </c>
      <c r="E94" s="38">
        <v>367.7790654734311</v>
      </c>
      <c r="F94" s="38">
        <v>1075.660303196644</v>
      </c>
    </row>
    <row r="95" spans="1:6" x14ac:dyDescent="0.3">
      <c r="A95" s="34" t="s">
        <v>241</v>
      </c>
      <c r="B95" s="4">
        <v>11199</v>
      </c>
      <c r="C95" s="29">
        <v>0.61849456820496762</v>
      </c>
      <c r="D95" s="38">
        <v>6794.9785491428984</v>
      </c>
      <c r="E95" s="38">
        <v>436.5975505205144</v>
      </c>
      <c r="F95" s="38">
        <v>1161.6148742835176</v>
      </c>
    </row>
    <row r="96" spans="1:6" x14ac:dyDescent="0.3">
      <c r="A96" s="34" t="s">
        <v>242</v>
      </c>
      <c r="B96" s="4">
        <v>0</v>
      </c>
      <c r="C96" s="29">
        <v>0</v>
      </c>
      <c r="D96" s="38">
        <v>3641.1225125323795</v>
      </c>
      <c r="E96" s="38">
        <v>0</v>
      </c>
      <c r="F96" s="38">
        <v>1006.3832651315947</v>
      </c>
    </row>
    <row r="97" spans="1:6" x14ac:dyDescent="0.3">
      <c r="A97" s="36" t="s">
        <v>211</v>
      </c>
      <c r="B97" s="8">
        <v>0</v>
      </c>
      <c r="C97" s="32">
        <v>0</v>
      </c>
      <c r="D97" s="39">
        <v>2470.8214649519932</v>
      </c>
      <c r="E97" s="39">
        <v>0</v>
      </c>
      <c r="F97" s="39">
        <v>731.8272281203964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4186-37BD-4BC9-BBAE-5E39240BC9AC}">
  <dimension ref="A1:F97"/>
  <sheetViews>
    <sheetView workbookViewId="0">
      <selection activeCell="F90" sqref="F90"/>
    </sheetView>
  </sheetViews>
  <sheetFormatPr defaultRowHeight="14.4" x14ac:dyDescent="0.3"/>
  <cols>
    <col min="1" max="1" width="20.77734375" bestFit="1" customWidth="1"/>
    <col min="2" max="2" width="14.88671875" bestFit="1" customWidth="1"/>
    <col min="3" max="3" width="13.44140625" bestFit="1" customWidth="1"/>
    <col min="4" max="4" width="12" bestFit="1" customWidth="1"/>
    <col min="5" max="5" width="15.44140625" bestFit="1" customWidth="1"/>
    <col min="6" max="6" width="18.88671875" bestFit="1" customWidth="1"/>
  </cols>
  <sheetData>
    <row r="1" spans="1:6" ht="16.2" x14ac:dyDescent="0.3">
      <c r="A1" s="3" t="s">
        <v>0</v>
      </c>
      <c r="B1" s="22" t="s">
        <v>246</v>
      </c>
      <c r="C1" s="20" t="s">
        <v>146</v>
      </c>
      <c r="D1" s="42" t="s">
        <v>244</v>
      </c>
      <c r="E1" s="40" t="s">
        <v>250</v>
      </c>
      <c r="F1" s="40" t="s">
        <v>249</v>
      </c>
    </row>
    <row r="2" spans="1:6" x14ac:dyDescent="0.3">
      <c r="A2" s="34" t="s">
        <v>239</v>
      </c>
      <c r="B2" s="4">
        <v>-2880</v>
      </c>
      <c r="C2" s="29">
        <v>-1.7571690054911531</v>
      </c>
      <c r="D2" s="5">
        <v>2371.2694362825305</v>
      </c>
      <c r="E2" s="38">
        <v>244.98413666870042</v>
      </c>
      <c r="F2" s="38">
        <v>943.00610543195035</v>
      </c>
    </row>
    <row r="3" spans="1:6" x14ac:dyDescent="0.3">
      <c r="A3" s="34" t="s">
        <v>226</v>
      </c>
      <c r="B3" s="4">
        <v>-142960</v>
      </c>
      <c r="C3" s="29">
        <v>-0.9570479862896315</v>
      </c>
      <c r="D3" s="5">
        <v>2782.2611397694736</v>
      </c>
      <c r="E3" s="38">
        <v>44.567527581405315</v>
      </c>
      <c r="F3" s="38">
        <v>44.567527581405315</v>
      </c>
    </row>
    <row r="4" spans="1:6" x14ac:dyDescent="0.3">
      <c r="A4" s="34" t="s">
        <v>155</v>
      </c>
      <c r="B4" s="4">
        <v>-52067</v>
      </c>
      <c r="C4" s="29">
        <v>-0.86697415745304385</v>
      </c>
      <c r="D4" s="5">
        <v>3656.1985243111703</v>
      </c>
      <c r="E4" s="38">
        <v>700.27657519648324</v>
      </c>
      <c r="F4" s="38">
        <v>700.27657519648324</v>
      </c>
    </row>
    <row r="5" spans="1:6" x14ac:dyDescent="0.3">
      <c r="A5" s="34" t="s">
        <v>183</v>
      </c>
      <c r="B5" s="4">
        <v>-74273</v>
      </c>
      <c r="C5" s="29">
        <v>-0.49213490591041609</v>
      </c>
      <c r="D5" s="5">
        <v>2161.4657490202048</v>
      </c>
      <c r="E5" s="38">
        <v>105.83010204081633</v>
      </c>
      <c r="F5" s="38">
        <v>105.83010204081633</v>
      </c>
    </row>
    <row r="6" spans="1:6" x14ac:dyDescent="0.3">
      <c r="A6" s="34" t="s">
        <v>206</v>
      </c>
      <c r="B6" s="4">
        <v>-73589</v>
      </c>
      <c r="C6" s="29">
        <v>-0.39350091705835488</v>
      </c>
      <c r="D6" s="5">
        <v>3657.0106925078903</v>
      </c>
      <c r="E6" s="38">
        <v>553.46234713466049</v>
      </c>
      <c r="F6" s="38">
        <v>553.46234713466049</v>
      </c>
    </row>
    <row r="7" spans="1:6" x14ac:dyDescent="0.3">
      <c r="A7" s="34" t="s">
        <v>190</v>
      </c>
      <c r="B7" s="4">
        <v>-102674</v>
      </c>
      <c r="C7" s="29">
        <v>-0.21378480348472104</v>
      </c>
      <c r="D7" s="5">
        <v>3714.7752747034965</v>
      </c>
      <c r="E7" s="38">
        <v>314.72083086943121</v>
      </c>
      <c r="F7" s="38">
        <v>314.72083086943121</v>
      </c>
    </row>
    <row r="8" spans="1:6" x14ac:dyDescent="0.3">
      <c r="A8" s="34" t="s">
        <v>166</v>
      </c>
      <c r="B8" s="4">
        <v>-58172</v>
      </c>
      <c r="C8" s="29">
        <v>-8.5109620406879347E-2</v>
      </c>
      <c r="D8" s="5">
        <v>4616.2519405504563</v>
      </c>
      <c r="E8" s="38">
        <v>287.66179416089363</v>
      </c>
      <c r="F8" s="38">
        <v>287.66179416089363</v>
      </c>
    </row>
    <row r="9" spans="1:6" x14ac:dyDescent="0.3">
      <c r="A9" s="34" t="s">
        <v>179</v>
      </c>
      <c r="B9" s="4">
        <v>-6811.0020000000077</v>
      </c>
      <c r="C9" s="29">
        <v>-2.6489378582929539E-2</v>
      </c>
      <c r="D9" s="5">
        <v>5184.9593402023302</v>
      </c>
      <c r="E9" s="38">
        <v>537.53948320252641</v>
      </c>
      <c r="F9" s="38">
        <v>537.53948320252641</v>
      </c>
    </row>
    <row r="10" spans="1:6" x14ac:dyDescent="0.3">
      <c r="A10" s="34" t="s">
        <v>174</v>
      </c>
      <c r="B10" s="4">
        <v>-262</v>
      </c>
      <c r="C10" s="29">
        <v>-7.7625029627873907E-3</v>
      </c>
      <c r="D10" s="5">
        <v>6412.6064148573651</v>
      </c>
      <c r="E10" s="38">
        <v>566.09184640910166</v>
      </c>
      <c r="F10" s="38">
        <v>566.09184640910166</v>
      </c>
    </row>
    <row r="11" spans="1:6" x14ac:dyDescent="0.3">
      <c r="A11" s="34" t="s">
        <v>222</v>
      </c>
      <c r="B11" s="4">
        <v>-1336.2095999999437</v>
      </c>
      <c r="C11" s="29">
        <v>-4.7534688476067186E-3</v>
      </c>
      <c r="D11" s="5">
        <v>4478.0804465791862</v>
      </c>
      <c r="E11" s="38">
        <v>304.79570049305948</v>
      </c>
      <c r="F11" s="38">
        <v>304.79570049305948</v>
      </c>
    </row>
    <row r="12" spans="1:6" x14ac:dyDescent="0.3">
      <c r="A12" s="34" t="s">
        <v>195</v>
      </c>
      <c r="B12" s="4">
        <v>-1718.8826000000117</v>
      </c>
      <c r="C12" s="29">
        <v>-3.3691425054490375E-3</v>
      </c>
      <c r="D12" s="5">
        <v>4392.7647729644286</v>
      </c>
      <c r="E12" s="38">
        <v>522.67750066642623</v>
      </c>
      <c r="F12" s="38">
        <v>522.67750066642623</v>
      </c>
    </row>
    <row r="13" spans="1:6" x14ac:dyDescent="0.3">
      <c r="A13" s="34" t="s">
        <v>157</v>
      </c>
      <c r="B13" s="4">
        <v>-1.6031999999977415</v>
      </c>
      <c r="C13" s="29">
        <v>-5.5500934708777318E-5</v>
      </c>
      <c r="D13" s="5">
        <v>2951.7558270801151</v>
      </c>
      <c r="E13" s="38">
        <v>267.95087585681642</v>
      </c>
      <c r="F13" s="38">
        <v>267.95087585681642</v>
      </c>
    </row>
    <row r="14" spans="1:6" x14ac:dyDescent="0.3">
      <c r="A14" s="34" t="s">
        <v>152</v>
      </c>
      <c r="B14" s="4">
        <v>0</v>
      </c>
      <c r="C14" s="29">
        <v>0</v>
      </c>
      <c r="D14" s="5">
        <v>5017.9579191527455</v>
      </c>
      <c r="E14" s="38">
        <v>260.94222248248133</v>
      </c>
      <c r="F14" s="38">
        <v>260.94222248248133</v>
      </c>
    </row>
    <row r="15" spans="1:6" x14ac:dyDescent="0.3">
      <c r="A15" s="34" t="s">
        <v>154</v>
      </c>
      <c r="B15" s="4">
        <v>0</v>
      </c>
      <c r="C15" s="29">
        <v>0</v>
      </c>
      <c r="D15" s="5">
        <v>9344.2137343886734</v>
      </c>
      <c r="E15" s="38">
        <v>0</v>
      </c>
      <c r="F15" s="38">
        <v>0</v>
      </c>
    </row>
    <row r="16" spans="1:6" x14ac:dyDescent="0.3">
      <c r="A16" s="34" t="s">
        <v>156</v>
      </c>
      <c r="B16" s="4">
        <v>0</v>
      </c>
      <c r="C16" s="29">
        <v>0</v>
      </c>
      <c r="D16" s="5">
        <v>4150.6170661294254</v>
      </c>
      <c r="E16" s="38">
        <v>429.64685480056755</v>
      </c>
      <c r="F16" s="38">
        <v>429.64685480056755</v>
      </c>
    </row>
    <row r="17" spans="1:6" x14ac:dyDescent="0.3">
      <c r="A17" s="34" t="s">
        <v>159</v>
      </c>
      <c r="B17" s="4">
        <v>0</v>
      </c>
      <c r="C17" s="29">
        <v>0</v>
      </c>
      <c r="D17" s="5">
        <v>2540.544436106888</v>
      </c>
      <c r="E17" s="38">
        <v>0</v>
      </c>
      <c r="F17" s="38">
        <v>0</v>
      </c>
    </row>
    <row r="18" spans="1:6" x14ac:dyDescent="0.3">
      <c r="A18" s="34" t="s">
        <v>162</v>
      </c>
      <c r="B18" s="4">
        <v>0</v>
      </c>
      <c r="C18" s="29">
        <v>0</v>
      </c>
      <c r="D18" s="5">
        <v>2786.524206723167</v>
      </c>
      <c r="E18" s="38">
        <v>0</v>
      </c>
      <c r="F18" s="38">
        <v>0</v>
      </c>
    </row>
    <row r="19" spans="1:6" x14ac:dyDescent="0.3">
      <c r="A19" s="34" t="s">
        <v>219</v>
      </c>
      <c r="B19" s="4">
        <v>0</v>
      </c>
      <c r="C19" s="29">
        <v>0</v>
      </c>
      <c r="D19" s="5">
        <v>2523.9311485534936</v>
      </c>
      <c r="E19" s="38">
        <v>0</v>
      </c>
      <c r="F19" s="38">
        <v>0</v>
      </c>
    </row>
    <row r="20" spans="1:6" x14ac:dyDescent="0.3">
      <c r="A20" s="34" t="s">
        <v>163</v>
      </c>
      <c r="B20" s="4">
        <v>-1600</v>
      </c>
      <c r="C20" s="29">
        <v>0</v>
      </c>
      <c r="D20" s="5">
        <v>2740.6099268559201</v>
      </c>
      <c r="E20" s="38">
        <v>0</v>
      </c>
      <c r="F20" s="38">
        <v>0</v>
      </c>
    </row>
    <row r="21" spans="1:6" x14ac:dyDescent="0.3">
      <c r="A21" s="34" t="s">
        <v>164</v>
      </c>
      <c r="B21" s="4">
        <v>0</v>
      </c>
      <c r="C21" s="29">
        <v>0</v>
      </c>
      <c r="D21" s="5">
        <v>8562.2978760356127</v>
      </c>
      <c r="E21" s="38">
        <v>0</v>
      </c>
      <c r="F21" s="38">
        <v>0</v>
      </c>
    </row>
    <row r="22" spans="1:6" x14ac:dyDescent="0.3">
      <c r="A22" s="34" t="s">
        <v>221</v>
      </c>
      <c r="B22" s="4">
        <v>0</v>
      </c>
      <c r="C22" s="29">
        <v>0</v>
      </c>
      <c r="D22" s="5">
        <v>3945.5746245691976</v>
      </c>
      <c r="E22" s="38">
        <v>397.42262013520923</v>
      </c>
      <c r="F22" s="38">
        <v>397.42262013520923</v>
      </c>
    </row>
    <row r="23" spans="1:6" x14ac:dyDescent="0.3">
      <c r="A23" s="34" t="s">
        <v>224</v>
      </c>
      <c r="B23" s="4">
        <v>0</v>
      </c>
      <c r="C23" s="29">
        <v>0</v>
      </c>
      <c r="D23" s="5">
        <v>2429.9999920913083</v>
      </c>
      <c r="E23" s="38">
        <v>0</v>
      </c>
      <c r="F23" s="38">
        <v>0</v>
      </c>
    </row>
    <row r="24" spans="1:6" x14ac:dyDescent="0.3">
      <c r="A24" s="34" t="s">
        <v>173</v>
      </c>
      <c r="B24" s="4">
        <v>0</v>
      </c>
      <c r="C24" s="29">
        <v>0</v>
      </c>
      <c r="D24" s="5">
        <v>8713.7251836476025</v>
      </c>
      <c r="E24" s="38">
        <v>0</v>
      </c>
      <c r="F24" s="38">
        <v>0</v>
      </c>
    </row>
    <row r="25" spans="1:6" x14ac:dyDescent="0.3">
      <c r="A25" s="34" t="s">
        <v>178</v>
      </c>
      <c r="B25" s="4">
        <v>0</v>
      </c>
      <c r="C25" s="29">
        <v>0</v>
      </c>
      <c r="D25" s="5">
        <v>2595.7957883211957</v>
      </c>
      <c r="E25" s="38">
        <v>0</v>
      </c>
      <c r="F25" s="38">
        <v>0</v>
      </c>
    </row>
    <row r="26" spans="1:6" x14ac:dyDescent="0.3">
      <c r="A26" s="34" t="s">
        <v>181</v>
      </c>
      <c r="B26" s="4">
        <v>0</v>
      </c>
      <c r="C26" s="29">
        <v>0</v>
      </c>
      <c r="D26" s="5">
        <v>3481.4095788601062</v>
      </c>
      <c r="E26" s="38">
        <v>0</v>
      </c>
      <c r="F26" s="38">
        <v>0</v>
      </c>
    </row>
    <row r="27" spans="1:6" x14ac:dyDescent="0.3">
      <c r="A27" s="34" t="s">
        <v>184</v>
      </c>
      <c r="B27" s="4">
        <v>0</v>
      </c>
      <c r="C27" s="29">
        <v>0</v>
      </c>
      <c r="D27" s="5">
        <v>2891.1469179466221</v>
      </c>
      <c r="E27" s="38">
        <v>0</v>
      </c>
      <c r="F27" s="38">
        <v>0</v>
      </c>
    </row>
    <row r="28" spans="1:6" x14ac:dyDescent="0.3">
      <c r="A28" s="34" t="s">
        <v>187</v>
      </c>
      <c r="B28" s="4">
        <v>0</v>
      </c>
      <c r="C28" s="29">
        <v>0</v>
      </c>
      <c r="D28" s="5">
        <v>8756.5724263219745</v>
      </c>
      <c r="E28" s="38">
        <v>0</v>
      </c>
      <c r="F28" s="38">
        <v>0</v>
      </c>
    </row>
    <row r="29" spans="1:6" x14ac:dyDescent="0.3">
      <c r="A29" s="34" t="s">
        <v>188</v>
      </c>
      <c r="B29" s="4">
        <v>0</v>
      </c>
      <c r="C29" s="29">
        <v>0</v>
      </c>
      <c r="D29" s="5">
        <v>2380.5253155860782</v>
      </c>
      <c r="E29" s="38">
        <v>0</v>
      </c>
      <c r="F29" s="38">
        <v>0</v>
      </c>
    </row>
    <row r="30" spans="1:6" x14ac:dyDescent="0.3">
      <c r="A30" s="34" t="s">
        <v>189</v>
      </c>
      <c r="B30" s="4">
        <v>0</v>
      </c>
      <c r="C30" s="29">
        <v>0</v>
      </c>
      <c r="D30" s="5">
        <v>7772.7319718657936</v>
      </c>
      <c r="E30" s="38">
        <v>1434.0273407273664</v>
      </c>
      <c r="F30" s="38">
        <v>1434.0273407273664</v>
      </c>
    </row>
    <row r="31" spans="1:6" x14ac:dyDescent="0.3">
      <c r="A31" s="34" t="s">
        <v>234</v>
      </c>
      <c r="B31" s="4">
        <v>0</v>
      </c>
      <c r="C31" s="29">
        <v>0</v>
      </c>
      <c r="D31" s="5">
        <v>2464.8713845129237</v>
      </c>
      <c r="E31" s="38">
        <v>156</v>
      </c>
      <c r="F31" s="38">
        <v>156</v>
      </c>
    </row>
    <row r="32" spans="1:6" x14ac:dyDescent="0.3">
      <c r="A32" s="34" t="s">
        <v>235</v>
      </c>
      <c r="B32" s="4">
        <v>0</v>
      </c>
      <c r="C32" s="29">
        <v>0</v>
      </c>
      <c r="D32" s="5">
        <v>6350.059239307624</v>
      </c>
      <c r="E32" s="38">
        <v>824.46556233653007</v>
      </c>
      <c r="F32" s="38">
        <v>824.46556233653007</v>
      </c>
    </row>
    <row r="33" spans="1:6" x14ac:dyDescent="0.3">
      <c r="A33" s="34" t="s">
        <v>202</v>
      </c>
      <c r="B33" s="4">
        <v>0</v>
      </c>
      <c r="C33" s="29">
        <v>0</v>
      </c>
      <c r="D33" s="5">
        <v>4552.2509330828316</v>
      </c>
      <c r="E33" s="38">
        <v>0</v>
      </c>
      <c r="F33" s="38">
        <v>0</v>
      </c>
    </row>
    <row r="34" spans="1:6" x14ac:dyDescent="0.3">
      <c r="A34" s="34" t="s">
        <v>207</v>
      </c>
      <c r="B34" s="4">
        <v>0</v>
      </c>
      <c r="C34" s="29">
        <v>0</v>
      </c>
      <c r="D34" s="5">
        <v>7022.6906506306741</v>
      </c>
      <c r="E34" s="38">
        <v>0</v>
      </c>
      <c r="F34" s="38">
        <v>0</v>
      </c>
    </row>
    <row r="35" spans="1:6" x14ac:dyDescent="0.3">
      <c r="A35" s="34" t="s">
        <v>242</v>
      </c>
      <c r="B35" s="4">
        <v>0</v>
      </c>
      <c r="C35" s="29">
        <v>0</v>
      </c>
      <c r="D35" s="5">
        <v>3641.1225125323795</v>
      </c>
      <c r="E35" s="38">
        <v>0</v>
      </c>
      <c r="F35" s="38">
        <v>0</v>
      </c>
    </row>
    <row r="36" spans="1:6" x14ac:dyDescent="0.3">
      <c r="A36" s="34" t="s">
        <v>211</v>
      </c>
      <c r="B36" s="4">
        <v>0</v>
      </c>
      <c r="C36" s="29">
        <v>0</v>
      </c>
      <c r="D36" s="5">
        <v>2470.8214649519932</v>
      </c>
      <c r="E36" s="38">
        <v>0</v>
      </c>
      <c r="F36" s="38">
        <v>0</v>
      </c>
    </row>
    <row r="37" spans="1:6" x14ac:dyDescent="0.3">
      <c r="A37" s="34" t="s">
        <v>158</v>
      </c>
      <c r="B37" s="4">
        <v>448</v>
      </c>
      <c r="C37" s="29">
        <v>1.2940459444080172E-3</v>
      </c>
      <c r="D37" s="5">
        <v>3323.1464466795624</v>
      </c>
      <c r="E37" s="38">
        <v>136.08997952056754</v>
      </c>
      <c r="F37" s="38">
        <v>136.08997952056754</v>
      </c>
    </row>
    <row r="38" spans="1:6" x14ac:dyDescent="0.3">
      <c r="A38" s="34" t="s">
        <v>240</v>
      </c>
      <c r="B38" s="4">
        <v>294.98019999999087</v>
      </c>
      <c r="C38" s="29">
        <v>2.1495784357305112E-3</v>
      </c>
      <c r="D38" s="5">
        <v>2787.8242745806192</v>
      </c>
      <c r="E38" s="38">
        <v>214.07822075830558</v>
      </c>
      <c r="F38" s="38">
        <v>214.07822075830558</v>
      </c>
    </row>
    <row r="39" spans="1:6" x14ac:dyDescent="0.3">
      <c r="A39" s="34" t="s">
        <v>198</v>
      </c>
      <c r="B39" s="4">
        <v>350</v>
      </c>
      <c r="C39" s="29">
        <v>5.2031456732127192E-3</v>
      </c>
      <c r="D39" s="5">
        <v>4807.9614923802201</v>
      </c>
      <c r="E39" s="38">
        <v>301.11082700283941</v>
      </c>
      <c r="F39" s="38">
        <v>301.11082700283941</v>
      </c>
    </row>
    <row r="40" spans="1:6" x14ac:dyDescent="0.3">
      <c r="A40" s="34" t="s">
        <v>233</v>
      </c>
      <c r="B40" s="4">
        <v>400</v>
      </c>
      <c r="C40" s="29">
        <v>6.1783695282814867E-3</v>
      </c>
      <c r="D40" s="5">
        <v>3142.9516800779456</v>
      </c>
      <c r="E40" s="38">
        <v>200.17853943344352</v>
      </c>
      <c r="F40" s="38">
        <v>200.17853943344352</v>
      </c>
    </row>
    <row r="41" spans="1:6" x14ac:dyDescent="0.3">
      <c r="A41" s="34" t="s">
        <v>215</v>
      </c>
      <c r="B41" s="4">
        <v>3598.3800000000047</v>
      </c>
      <c r="C41" s="29">
        <v>6.6466438731914461E-3</v>
      </c>
      <c r="D41" s="5">
        <v>2289.3048027101272</v>
      </c>
      <c r="E41" s="38">
        <v>226.09409604660655</v>
      </c>
      <c r="F41" s="38">
        <v>226.09409604660655</v>
      </c>
    </row>
    <row r="42" spans="1:6" x14ac:dyDescent="0.3">
      <c r="A42" s="34" t="s">
        <v>172</v>
      </c>
      <c r="B42" s="4">
        <v>2438</v>
      </c>
      <c r="C42" s="29">
        <v>1.1887637929269041E-2</v>
      </c>
      <c r="D42" s="5">
        <v>2781.3601744633588</v>
      </c>
      <c r="E42" s="38">
        <v>145.93467650314255</v>
      </c>
      <c r="F42" s="38">
        <v>145.93467650314255</v>
      </c>
    </row>
    <row r="43" spans="1:6" x14ac:dyDescent="0.3">
      <c r="A43" s="34" t="s">
        <v>191</v>
      </c>
      <c r="B43" s="4">
        <v>695</v>
      </c>
      <c r="C43" s="29">
        <v>1.327399824286642E-2</v>
      </c>
      <c r="D43" s="5">
        <v>3366.6180747400394</v>
      </c>
      <c r="E43" s="38">
        <v>205.81588295962413</v>
      </c>
      <c r="F43" s="38">
        <v>205.81588295962413</v>
      </c>
    </row>
    <row r="44" spans="1:6" x14ac:dyDescent="0.3">
      <c r="A44" s="34" t="s">
        <v>167</v>
      </c>
      <c r="B44" s="4">
        <v>270</v>
      </c>
      <c r="C44" s="29">
        <v>1.8226002430133656E-2</v>
      </c>
      <c r="D44" s="5">
        <v>7533.6292297298996</v>
      </c>
      <c r="E44" s="38">
        <v>822.26117186445254</v>
      </c>
      <c r="F44" s="38">
        <v>822.26117186445254</v>
      </c>
    </row>
    <row r="45" spans="1:6" x14ac:dyDescent="0.3">
      <c r="A45" s="34" t="s">
        <v>182</v>
      </c>
      <c r="B45" s="4">
        <v>2388.3272727272706</v>
      </c>
      <c r="C45" s="29">
        <v>1.8796797741602471E-2</v>
      </c>
      <c r="D45" s="5">
        <v>3057.9679791354215</v>
      </c>
      <c r="E45" s="38">
        <v>443.53286284339083</v>
      </c>
      <c r="F45" s="38">
        <v>443.53286284339083</v>
      </c>
    </row>
    <row r="46" spans="1:6" x14ac:dyDescent="0.3">
      <c r="A46" s="34" t="s">
        <v>176</v>
      </c>
      <c r="B46" s="4">
        <v>3737.2153999999864</v>
      </c>
      <c r="C46" s="29">
        <v>1.9083198357826299E-2</v>
      </c>
      <c r="D46" s="5">
        <v>3355.902522427587</v>
      </c>
      <c r="E46" s="38">
        <v>236.88127942483072</v>
      </c>
      <c r="F46" s="38">
        <v>236.88127942483072</v>
      </c>
    </row>
    <row r="47" spans="1:6" x14ac:dyDescent="0.3">
      <c r="A47" s="34" t="s">
        <v>204</v>
      </c>
      <c r="B47" s="4">
        <v>12768</v>
      </c>
      <c r="C47" s="29">
        <v>1.9438612623832091E-2</v>
      </c>
      <c r="D47" s="5">
        <v>6324.6621802054706</v>
      </c>
      <c r="E47" s="38">
        <v>636.33389257913302</v>
      </c>
      <c r="F47" s="38">
        <v>636.33389257913302</v>
      </c>
    </row>
    <row r="48" spans="1:6" x14ac:dyDescent="0.3">
      <c r="A48" s="34" t="s">
        <v>185</v>
      </c>
      <c r="B48" s="4">
        <v>10782.185657142894</v>
      </c>
      <c r="C48" s="29">
        <v>2.1949070796792241E-2</v>
      </c>
      <c r="D48" s="5">
        <v>3632.7503325826078</v>
      </c>
      <c r="E48" s="38">
        <v>338.85195703507156</v>
      </c>
      <c r="F48" s="38">
        <v>338.85195703507156</v>
      </c>
    </row>
    <row r="49" spans="1:6" x14ac:dyDescent="0.3">
      <c r="A49" s="34" t="s">
        <v>168</v>
      </c>
      <c r="B49" s="4">
        <v>2016</v>
      </c>
      <c r="C49" s="29">
        <v>2.3551677005572494E-2</v>
      </c>
      <c r="D49" s="5">
        <v>2516.8208314401795</v>
      </c>
      <c r="E49" s="38">
        <v>164.26118295774484</v>
      </c>
      <c r="F49" s="38">
        <v>164.26118295774484</v>
      </c>
    </row>
    <row r="50" spans="1:6" x14ac:dyDescent="0.3">
      <c r="A50" s="34" t="s">
        <v>225</v>
      </c>
      <c r="B50" s="4">
        <v>2224</v>
      </c>
      <c r="C50" s="29">
        <v>3.1756004226518551E-2</v>
      </c>
      <c r="D50" s="5">
        <v>2804.1752150736188</v>
      </c>
      <c r="E50" s="38">
        <v>150.29886912071279</v>
      </c>
      <c r="F50" s="38">
        <v>150.29886912071279</v>
      </c>
    </row>
    <row r="51" spans="1:6" x14ac:dyDescent="0.3">
      <c r="A51" s="34" t="s">
        <v>230</v>
      </c>
      <c r="B51" s="4">
        <v>9414.5566737541521</v>
      </c>
      <c r="C51" s="29">
        <v>3.6521404786843778E-2</v>
      </c>
      <c r="D51" s="5">
        <v>4994.8562280590158</v>
      </c>
      <c r="E51" s="38">
        <v>747.34379901806767</v>
      </c>
      <c r="F51" s="38">
        <v>747.34379901806767</v>
      </c>
    </row>
    <row r="52" spans="1:6" x14ac:dyDescent="0.3">
      <c r="A52" s="34" t="s">
        <v>208</v>
      </c>
      <c r="B52" s="4">
        <v>9495.3708000000042</v>
      </c>
      <c r="C52" s="29">
        <v>4.1635589036170484E-2</v>
      </c>
      <c r="D52" s="5">
        <v>3204.4794369001888</v>
      </c>
      <c r="E52" s="38">
        <v>319.4872467212432</v>
      </c>
      <c r="F52" s="38">
        <v>319.4872467212432</v>
      </c>
    </row>
    <row r="53" spans="1:6" x14ac:dyDescent="0.3">
      <c r="A53" s="34" t="s">
        <v>186</v>
      </c>
      <c r="B53" s="4">
        <v>9775</v>
      </c>
      <c r="C53" s="29">
        <v>4.1881967831221029E-2</v>
      </c>
      <c r="D53" s="5">
        <v>5446.527748538716</v>
      </c>
      <c r="E53" s="38">
        <v>1071.1081133191085</v>
      </c>
      <c r="F53" s="38">
        <v>1071.1081133191085</v>
      </c>
    </row>
    <row r="54" spans="1:6" x14ac:dyDescent="0.3">
      <c r="A54" s="34" t="s">
        <v>201</v>
      </c>
      <c r="B54" s="4">
        <v>4458.5065999999933</v>
      </c>
      <c r="C54" s="29">
        <v>4.2688419520695436E-2</v>
      </c>
      <c r="D54" s="5">
        <v>2786.5718867124119</v>
      </c>
      <c r="E54" s="38">
        <v>187.99193818637917</v>
      </c>
      <c r="F54" s="38">
        <v>187.99193818637917</v>
      </c>
    </row>
    <row r="55" spans="1:6" x14ac:dyDescent="0.3">
      <c r="A55" s="34" t="s">
        <v>212</v>
      </c>
      <c r="B55" s="4">
        <v>6494.909799999994</v>
      </c>
      <c r="C55" s="29">
        <v>4.3070836096448142E-2</v>
      </c>
      <c r="D55" s="5">
        <v>4311.0598696217785</v>
      </c>
      <c r="E55" s="38">
        <v>465.64001697657761</v>
      </c>
      <c r="F55" s="38">
        <v>465.64001697657761</v>
      </c>
    </row>
    <row r="56" spans="1:6" x14ac:dyDescent="0.3">
      <c r="A56" s="34" t="s">
        <v>194</v>
      </c>
      <c r="B56" s="4">
        <v>7457.9604462474817</v>
      </c>
      <c r="C56" s="29">
        <v>4.3630653772822041E-2</v>
      </c>
      <c r="D56" s="5">
        <v>5433.5926238638031</v>
      </c>
      <c r="E56" s="38">
        <v>1179.7308161399528</v>
      </c>
      <c r="F56" s="38">
        <v>1179.7308161399528</v>
      </c>
    </row>
    <row r="57" spans="1:6" x14ac:dyDescent="0.3">
      <c r="A57" s="34" t="s">
        <v>177</v>
      </c>
      <c r="B57" s="4">
        <v>2114</v>
      </c>
      <c r="C57" s="29">
        <v>4.4925195511730701E-2</v>
      </c>
      <c r="D57" s="5">
        <v>3307.1038823838139</v>
      </c>
      <c r="E57" s="38">
        <v>440.99566473988438</v>
      </c>
      <c r="F57" s="38">
        <v>440.99566473988438</v>
      </c>
    </row>
    <row r="58" spans="1:6" x14ac:dyDescent="0.3">
      <c r="A58" s="34" t="s">
        <v>175</v>
      </c>
      <c r="B58" s="4">
        <v>16064.182032258104</v>
      </c>
      <c r="C58" s="29">
        <v>7.2617589425026052E-2</v>
      </c>
      <c r="D58" s="5">
        <v>5007.8117289519741</v>
      </c>
      <c r="E58" s="38">
        <v>530.54287852087043</v>
      </c>
      <c r="F58" s="38">
        <v>530.54287852087043</v>
      </c>
    </row>
    <row r="59" spans="1:6" x14ac:dyDescent="0.3">
      <c r="A59" s="34" t="s">
        <v>170</v>
      </c>
      <c r="B59" s="4">
        <v>62186.759399999864</v>
      </c>
      <c r="C59" s="29">
        <v>8.038037499870726E-2</v>
      </c>
      <c r="D59" s="5">
        <v>4794.343194380358</v>
      </c>
      <c r="E59" s="38">
        <v>267.65279788433099</v>
      </c>
      <c r="F59" s="38">
        <v>267.65279788433099</v>
      </c>
    </row>
    <row r="60" spans="1:6" x14ac:dyDescent="0.3">
      <c r="A60" s="34" t="s">
        <v>196</v>
      </c>
      <c r="B60" s="4">
        <v>13106</v>
      </c>
      <c r="C60" s="29">
        <v>8.8448274698502471E-2</v>
      </c>
      <c r="D60" s="5">
        <v>7928.3575509659486</v>
      </c>
      <c r="E60" s="38">
        <v>615.71940314623725</v>
      </c>
      <c r="F60" s="38">
        <v>615.71940314623725</v>
      </c>
    </row>
    <row r="61" spans="1:6" x14ac:dyDescent="0.3">
      <c r="A61" s="34" t="s">
        <v>169</v>
      </c>
      <c r="B61" s="4">
        <v>22384.194100000022</v>
      </c>
      <c r="C61" s="29">
        <v>9.1657736420776861E-2</v>
      </c>
      <c r="D61" s="5">
        <v>2604.4929237226129</v>
      </c>
      <c r="E61" s="38">
        <v>226.22632106954939</v>
      </c>
      <c r="F61" s="38">
        <v>226.22632106954939</v>
      </c>
    </row>
    <row r="62" spans="1:6" x14ac:dyDescent="0.3">
      <c r="A62" s="34" t="s">
        <v>243</v>
      </c>
      <c r="B62" s="4">
        <v>37182</v>
      </c>
      <c r="C62" s="29">
        <v>9.893460768870535E-2</v>
      </c>
      <c r="D62" s="5">
        <v>3416.8519001429981</v>
      </c>
      <c r="E62" s="38">
        <v>170.09990314615351</v>
      </c>
      <c r="F62" s="38">
        <v>170.09990314615351</v>
      </c>
    </row>
    <row r="63" spans="1:6" x14ac:dyDescent="0.3">
      <c r="A63" s="34" t="s">
        <v>171</v>
      </c>
      <c r="B63" s="4">
        <v>17726</v>
      </c>
      <c r="C63" s="29">
        <v>0.11062916201187051</v>
      </c>
      <c r="D63" s="5">
        <v>3095.7264060274329</v>
      </c>
      <c r="E63" s="38">
        <v>369.82662938669029</v>
      </c>
      <c r="F63" s="38">
        <v>369.82662938669029</v>
      </c>
    </row>
    <row r="64" spans="1:6" x14ac:dyDescent="0.3">
      <c r="A64" s="34" t="s">
        <v>150</v>
      </c>
      <c r="B64" s="4">
        <v>103765.469894576</v>
      </c>
      <c r="C64" s="29">
        <v>0.11176193498657262</v>
      </c>
      <c r="D64" s="5">
        <v>5192.7239632433639</v>
      </c>
      <c r="E64" s="38">
        <v>549.37628132275677</v>
      </c>
      <c r="F64" s="38">
        <v>549.37628132275677</v>
      </c>
    </row>
    <row r="65" spans="1:6" x14ac:dyDescent="0.3">
      <c r="A65" s="34" t="s">
        <v>229</v>
      </c>
      <c r="B65" s="4">
        <v>49970.445599999977</v>
      </c>
      <c r="C65" s="29">
        <v>0.11973787200598079</v>
      </c>
      <c r="D65" s="5">
        <v>3655.403854700523</v>
      </c>
      <c r="E65" s="38">
        <v>259.22811334860495</v>
      </c>
      <c r="F65" s="38">
        <v>259.22811334860495</v>
      </c>
    </row>
    <row r="66" spans="1:6" x14ac:dyDescent="0.3">
      <c r="A66" s="34" t="s">
        <v>231</v>
      </c>
      <c r="B66" s="4">
        <v>2156</v>
      </c>
      <c r="C66" s="29">
        <v>0.12172538392050587</v>
      </c>
      <c r="D66" s="5">
        <v>2859.1488712833257</v>
      </c>
      <c r="E66" s="38">
        <v>297.88053297199639</v>
      </c>
      <c r="F66" s="38">
        <v>297.88053297199639</v>
      </c>
    </row>
    <row r="67" spans="1:6" x14ac:dyDescent="0.3">
      <c r="A67" s="34" t="s">
        <v>160</v>
      </c>
      <c r="B67" s="4">
        <v>203432</v>
      </c>
      <c r="C67" s="29">
        <v>0.12263080671626586</v>
      </c>
      <c r="D67" s="5">
        <v>3094.292502585794</v>
      </c>
      <c r="E67" s="38">
        <v>222.77136689537272</v>
      </c>
      <c r="F67" s="38">
        <v>222.77136689537272</v>
      </c>
    </row>
    <row r="68" spans="1:6" x14ac:dyDescent="0.3">
      <c r="A68" s="34" t="s">
        <v>205</v>
      </c>
      <c r="B68" s="4">
        <v>8996</v>
      </c>
      <c r="C68" s="29">
        <v>0.13145512464564399</v>
      </c>
      <c r="D68" s="5">
        <v>3286.6435849310469</v>
      </c>
      <c r="E68" s="38">
        <v>206.67482537919747</v>
      </c>
      <c r="F68" s="38">
        <v>206.67482537919747</v>
      </c>
    </row>
    <row r="69" spans="1:6" x14ac:dyDescent="0.3">
      <c r="A69" s="34" t="s">
        <v>227</v>
      </c>
      <c r="B69" s="4">
        <v>3574</v>
      </c>
      <c r="C69" s="29">
        <v>0.13961482870424627</v>
      </c>
      <c r="D69" s="5">
        <v>3427.1598332663075</v>
      </c>
      <c r="E69" s="38">
        <v>317.38384311887182</v>
      </c>
      <c r="F69" s="38">
        <v>317.38384311887182</v>
      </c>
    </row>
    <row r="70" spans="1:6" x14ac:dyDescent="0.3">
      <c r="A70" s="34" t="s">
        <v>236</v>
      </c>
      <c r="B70" s="4">
        <v>18455</v>
      </c>
      <c r="C70" s="29">
        <v>0.14514353126228863</v>
      </c>
      <c r="D70" s="5">
        <v>3429.4062034119147</v>
      </c>
      <c r="E70" s="38">
        <v>1025.5888556822651</v>
      </c>
      <c r="F70" s="38">
        <v>1025.5888556822651</v>
      </c>
    </row>
    <row r="71" spans="1:6" x14ac:dyDescent="0.3">
      <c r="A71" s="34" t="s">
        <v>180</v>
      </c>
      <c r="B71" s="4">
        <v>29671.709800000011</v>
      </c>
      <c r="C71" s="29">
        <v>0.14563660092864369</v>
      </c>
      <c r="D71" s="5">
        <v>9091.6348265926244</v>
      </c>
      <c r="E71" s="38">
        <v>590.77190313049107</v>
      </c>
      <c r="F71" s="38">
        <v>590.77190313049107</v>
      </c>
    </row>
    <row r="72" spans="1:6" x14ac:dyDescent="0.3">
      <c r="A72" s="34" t="s">
        <v>228</v>
      </c>
      <c r="B72" s="4">
        <v>15418.070000000007</v>
      </c>
      <c r="C72" s="29">
        <v>0.17761321091617044</v>
      </c>
      <c r="D72" s="5">
        <v>4045.3951102590472</v>
      </c>
      <c r="E72" s="38">
        <v>1840.4005091755273</v>
      </c>
      <c r="F72" s="38">
        <v>1840.4005091755273</v>
      </c>
    </row>
    <row r="73" spans="1:6" x14ac:dyDescent="0.3">
      <c r="A73" s="34" t="s">
        <v>218</v>
      </c>
      <c r="B73" s="4">
        <v>2475</v>
      </c>
      <c r="C73" s="29">
        <v>0.18669382213170402</v>
      </c>
      <c r="D73" s="5">
        <v>3706.319173618182</v>
      </c>
      <c r="E73" s="38">
        <v>315.96115259862717</v>
      </c>
      <c r="F73" s="38">
        <v>315.96115259862717</v>
      </c>
    </row>
    <row r="74" spans="1:6" x14ac:dyDescent="0.3">
      <c r="A74" s="34" t="s">
        <v>237</v>
      </c>
      <c r="B74" s="4">
        <v>112381.91139240516</v>
      </c>
      <c r="C74" s="29">
        <v>0.19140306762889533</v>
      </c>
      <c r="D74" s="5">
        <v>4060.7622395437065</v>
      </c>
      <c r="E74" s="38">
        <v>531.818329390401</v>
      </c>
      <c r="F74" s="38">
        <v>531.818329390401</v>
      </c>
    </row>
    <row r="75" spans="1:6" x14ac:dyDescent="0.3">
      <c r="A75" s="34" t="s">
        <v>232</v>
      </c>
      <c r="B75" s="4">
        <v>40250</v>
      </c>
      <c r="C75" s="29">
        <v>0.2204114712534157</v>
      </c>
      <c r="D75" s="5">
        <v>3134.248176094768</v>
      </c>
      <c r="E75" s="38">
        <v>170.56390289847928</v>
      </c>
      <c r="F75" s="38">
        <v>170.56390289847928</v>
      </c>
    </row>
    <row r="76" spans="1:6" x14ac:dyDescent="0.3">
      <c r="A76" s="34" t="s">
        <v>193</v>
      </c>
      <c r="B76" s="4">
        <v>19375</v>
      </c>
      <c r="C76" s="29">
        <v>0.22531427707550791</v>
      </c>
      <c r="D76" s="5">
        <v>3852.1789068311318</v>
      </c>
      <c r="E76" s="38">
        <v>256.74588038283076</v>
      </c>
      <c r="F76" s="38">
        <v>256.74588038283076</v>
      </c>
    </row>
    <row r="77" spans="1:6" x14ac:dyDescent="0.3">
      <c r="A77" s="34" t="s">
        <v>197</v>
      </c>
      <c r="B77" s="4">
        <v>17906</v>
      </c>
      <c r="C77" s="29">
        <v>0.24844944568550456</v>
      </c>
      <c r="D77" s="5">
        <v>2757.0580727094225</v>
      </c>
      <c r="E77" s="38">
        <v>187.5750718041931</v>
      </c>
      <c r="F77" s="38">
        <v>187.5750718041931</v>
      </c>
    </row>
    <row r="78" spans="1:6" x14ac:dyDescent="0.3">
      <c r="A78" s="34" t="s">
        <v>200</v>
      </c>
      <c r="B78" s="4">
        <v>55892</v>
      </c>
      <c r="C78" s="29">
        <v>0.25654654530599508</v>
      </c>
      <c r="D78" s="5">
        <v>6925.4055312881092</v>
      </c>
      <c r="E78" s="38">
        <v>266.38604076873997</v>
      </c>
      <c r="F78" s="38">
        <v>266.38604076873997</v>
      </c>
    </row>
    <row r="79" spans="1:6" x14ac:dyDescent="0.3">
      <c r="A79" s="34" t="s">
        <v>216</v>
      </c>
      <c r="B79" s="4">
        <v>12760</v>
      </c>
      <c r="C79" s="29">
        <v>0.26258926182783526</v>
      </c>
      <c r="D79" s="5">
        <v>3287.1513927360766</v>
      </c>
      <c r="E79" s="38">
        <v>117.51320148992653</v>
      </c>
      <c r="F79" s="38">
        <v>117.51320148992653</v>
      </c>
    </row>
    <row r="80" spans="1:6" x14ac:dyDescent="0.3">
      <c r="A80" s="34" t="s">
        <v>238</v>
      </c>
      <c r="B80" s="4">
        <v>122550.93939999986</v>
      </c>
      <c r="C80" s="29">
        <v>0.27055576518897884</v>
      </c>
      <c r="D80" s="5">
        <v>5096.4667043956924</v>
      </c>
      <c r="E80" s="38">
        <v>602.03975185446814</v>
      </c>
      <c r="F80" s="38">
        <v>602.03975185446814</v>
      </c>
    </row>
    <row r="81" spans="1:6" x14ac:dyDescent="0.3">
      <c r="A81" s="34" t="s">
        <v>213</v>
      </c>
      <c r="B81" s="4">
        <v>142941.7096</v>
      </c>
      <c r="C81" s="29">
        <v>0.29425557893176663</v>
      </c>
      <c r="D81" s="5">
        <v>2933.1635787173041</v>
      </c>
      <c r="E81" s="38">
        <v>649.91848678603628</v>
      </c>
      <c r="F81" s="38">
        <v>649.91848678603628</v>
      </c>
    </row>
    <row r="82" spans="1:6" x14ac:dyDescent="0.3">
      <c r="A82" s="34" t="s">
        <v>223</v>
      </c>
      <c r="B82" s="4">
        <v>77912.615199999971</v>
      </c>
      <c r="C82" s="29">
        <v>0.30694559866368304</v>
      </c>
      <c r="D82" s="5">
        <v>1702.7782969643488</v>
      </c>
      <c r="E82" s="38">
        <v>68.440367561020381</v>
      </c>
      <c r="F82" s="38">
        <v>68.440367561020381</v>
      </c>
    </row>
    <row r="83" spans="1:6" x14ac:dyDescent="0.3">
      <c r="A83" s="34" t="s">
        <v>149</v>
      </c>
      <c r="B83" s="4">
        <v>35857</v>
      </c>
      <c r="C83" s="29">
        <v>0.31411626603125659</v>
      </c>
      <c r="D83" s="5">
        <v>2081.7506401785618</v>
      </c>
      <c r="E83" s="38">
        <v>362.50270691709301</v>
      </c>
      <c r="F83" s="38">
        <v>362.50270691709301</v>
      </c>
    </row>
    <row r="84" spans="1:6" x14ac:dyDescent="0.3">
      <c r="A84" s="34" t="s">
        <v>241</v>
      </c>
      <c r="B84" s="4">
        <v>5131</v>
      </c>
      <c r="C84" s="29">
        <v>0.31420698101653399</v>
      </c>
      <c r="D84" s="5">
        <v>6794.9785491428984</v>
      </c>
      <c r="E84" s="38">
        <v>436.5975505205144</v>
      </c>
      <c r="F84" s="38">
        <v>436.5975505205144</v>
      </c>
    </row>
    <row r="85" spans="1:6" x14ac:dyDescent="0.3">
      <c r="A85" s="34" t="s">
        <v>210</v>
      </c>
      <c r="B85" s="4">
        <v>84578.999999999971</v>
      </c>
      <c r="C85" s="29">
        <v>0.33227393084157669</v>
      </c>
      <c r="D85" s="5">
        <v>3733.9069149129718</v>
      </c>
      <c r="E85" s="38">
        <v>367.7790654734311</v>
      </c>
      <c r="F85" s="38">
        <v>367.7790654734311</v>
      </c>
    </row>
    <row r="86" spans="1:6" x14ac:dyDescent="0.3">
      <c r="A86" s="34" t="s">
        <v>153</v>
      </c>
      <c r="B86" s="4">
        <v>103799.54500000004</v>
      </c>
      <c r="C86" s="29">
        <v>0.38841756568139907</v>
      </c>
      <c r="D86" s="5">
        <v>3377.9891104448798</v>
      </c>
      <c r="E86" s="38">
        <v>235.04173823235556</v>
      </c>
      <c r="F86" s="38">
        <v>235.04173823235556</v>
      </c>
    </row>
    <row r="87" spans="1:6" x14ac:dyDescent="0.3">
      <c r="A87" s="34" t="s">
        <v>151</v>
      </c>
      <c r="B87" s="4">
        <v>30782</v>
      </c>
      <c r="C87" s="29">
        <v>0.40806532863165151</v>
      </c>
      <c r="D87" s="5">
        <v>5696.329129884236</v>
      </c>
      <c r="E87" s="38">
        <v>464.97690696502906</v>
      </c>
      <c r="F87" s="38">
        <v>464.97690696502906</v>
      </c>
    </row>
    <row r="88" spans="1:6" x14ac:dyDescent="0.3">
      <c r="A88" s="34" t="s">
        <v>203</v>
      </c>
      <c r="B88" s="4">
        <v>151759</v>
      </c>
      <c r="C88" s="29">
        <v>0.42177303703044922</v>
      </c>
      <c r="D88" s="5">
        <v>3995.8539114231303</v>
      </c>
      <c r="E88" s="38">
        <v>399.86592164797173</v>
      </c>
      <c r="F88" s="38">
        <v>399.86592164797173</v>
      </c>
    </row>
    <row r="89" spans="1:6" x14ac:dyDescent="0.3">
      <c r="A89" s="34" t="s">
        <v>217</v>
      </c>
      <c r="B89" s="4">
        <v>1064</v>
      </c>
      <c r="C89" s="29">
        <v>0.55648535564853552</v>
      </c>
      <c r="D89" s="5">
        <v>8755.3728365109018</v>
      </c>
      <c r="E89" s="38">
        <v>2655.8828451882846</v>
      </c>
      <c r="F89" s="38">
        <v>2655.8828451882846</v>
      </c>
    </row>
    <row r="90" spans="1:6" x14ac:dyDescent="0.3">
      <c r="A90" s="34" t="s">
        <v>165</v>
      </c>
      <c r="B90" s="4">
        <v>14853</v>
      </c>
      <c r="C90" s="29">
        <v>0.58263052602675247</v>
      </c>
      <c r="D90" s="5">
        <v>3026.5691925869396</v>
      </c>
      <c r="E90" s="38">
        <v>54.786451182677595</v>
      </c>
      <c r="F90" s="38">
        <v>54.786451182677595</v>
      </c>
    </row>
    <row r="91" spans="1:6" x14ac:dyDescent="0.3">
      <c r="A91" s="34" t="s">
        <v>161</v>
      </c>
      <c r="B91" s="4">
        <v>257392</v>
      </c>
      <c r="C91" s="29">
        <v>0.58366724037452011</v>
      </c>
      <c r="D91" s="5">
        <v>2110.748884833898</v>
      </c>
      <c r="E91" s="38">
        <v>181.16843881167642</v>
      </c>
      <c r="F91" s="38">
        <v>181.16843881167642</v>
      </c>
    </row>
    <row r="92" spans="1:6" x14ac:dyDescent="0.3">
      <c r="A92" s="34" t="s">
        <v>220</v>
      </c>
      <c r="B92" s="4">
        <v>21038</v>
      </c>
      <c r="C92" s="29">
        <v>0.60454022988505751</v>
      </c>
      <c r="D92" s="5">
        <v>3210.870734033726</v>
      </c>
      <c r="E92" s="38">
        <v>283.87686781609193</v>
      </c>
      <c r="F92" s="38">
        <v>283.87686781609193</v>
      </c>
    </row>
    <row r="93" spans="1:6" x14ac:dyDescent="0.3">
      <c r="A93" s="34" t="s">
        <v>214</v>
      </c>
      <c r="B93" s="4">
        <v>29695</v>
      </c>
      <c r="C93" s="29">
        <v>0.6226280586249554</v>
      </c>
      <c r="D93" s="5">
        <v>5356.1416471787525</v>
      </c>
      <c r="E93" s="38">
        <v>517.98632923070477</v>
      </c>
      <c r="F93" s="38">
        <v>517.98632923070477</v>
      </c>
    </row>
    <row r="94" spans="1:6" x14ac:dyDescent="0.3">
      <c r="A94" s="34" t="s">
        <v>209</v>
      </c>
      <c r="B94" s="4">
        <v>12968</v>
      </c>
      <c r="C94" s="29">
        <v>0.645527403056399</v>
      </c>
      <c r="D94" s="5">
        <v>3590.7536312501525</v>
      </c>
      <c r="E94" s="38">
        <v>299.17955099805863</v>
      </c>
      <c r="F94" s="38">
        <v>299.17955099805863</v>
      </c>
    </row>
    <row r="95" spans="1:6" x14ac:dyDescent="0.3">
      <c r="A95" s="35" t="s">
        <v>148</v>
      </c>
      <c r="B95" s="4">
        <v>173921</v>
      </c>
      <c r="C95" s="29">
        <v>0.75374660876650112</v>
      </c>
      <c r="D95" s="5">
        <v>2031.0031932774014</v>
      </c>
      <c r="E95" s="38">
        <v>116.31686038952597</v>
      </c>
      <c r="F95" s="38">
        <v>116.31686038952597</v>
      </c>
    </row>
    <row r="96" spans="1:6" x14ac:dyDescent="0.3">
      <c r="A96" s="34" t="s">
        <v>199</v>
      </c>
      <c r="B96" s="4">
        <v>23985</v>
      </c>
      <c r="C96" s="29">
        <v>0.91228937659275033</v>
      </c>
      <c r="D96" s="5">
        <v>4885.5433650946561</v>
      </c>
      <c r="E96" s="38">
        <v>267.06424251645052</v>
      </c>
      <c r="F96" s="38">
        <v>267.06424251645052</v>
      </c>
    </row>
    <row r="97" spans="1:6" x14ac:dyDescent="0.3">
      <c r="A97" s="36" t="s">
        <v>192</v>
      </c>
      <c r="B97" s="8">
        <v>529500</v>
      </c>
      <c r="C97" s="32">
        <v>1</v>
      </c>
      <c r="D97" s="5">
        <v>3641.3505242788506</v>
      </c>
      <c r="E97" s="39">
        <v>222.77329367327667</v>
      </c>
      <c r="F97" s="39">
        <v>222.77329367327667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2014</vt:lpstr>
      <vt:lpstr>2023</vt:lpstr>
      <vt:lpstr>2014 vs 2023</vt:lpstr>
      <vt:lpstr>Tab 1</vt:lpstr>
      <vt:lpstr>Tab 2</vt:lpstr>
      <vt:lpstr>Tab 3</vt:lpstr>
      <vt:lpstr>Tab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João  Milfont</cp:lastModifiedBy>
  <dcterms:created xsi:type="dcterms:W3CDTF">2023-11-28T04:15:00Z</dcterms:created>
  <dcterms:modified xsi:type="dcterms:W3CDTF">2023-12-10T19:08:50Z</dcterms:modified>
</cp:coreProperties>
</file>