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\Documents\MIEIC\4º Ano\2S\CPAR\CPAR\2 Projeto\SieveofErastosthenes\SieveofErastosthenes\excel files ready\"/>
    </mc:Choice>
  </mc:AlternateContent>
  <bookViews>
    <workbookView xWindow="0" yWindow="0" windowWidth="20490" windowHeight="6930"/>
  </bookViews>
  <sheets>
    <sheet name="ParallelSharedMemoryOpenMP" sheetId="1" r:id="rId1"/>
  </sheets>
  <calcPr calcId="171027"/>
</workbook>
</file>

<file path=xl/calcChain.xml><?xml version="1.0" encoding="utf-8"?>
<calcChain xmlns="http://schemas.openxmlformats.org/spreadsheetml/2006/main">
  <c r="I34" i="1" l="1"/>
  <c r="D9" i="1" s="1"/>
  <c r="I33" i="1"/>
  <c r="D8" i="1" s="1"/>
  <c r="I32" i="1"/>
  <c r="D7" i="1" s="1"/>
  <c r="I31" i="1"/>
  <c r="D6" i="1" s="1"/>
  <c r="I30" i="1"/>
  <c r="D5" i="1" s="1"/>
  <c r="I29" i="1"/>
  <c r="D4" i="1" s="1"/>
  <c r="I28" i="1"/>
  <c r="D3" i="1" s="1"/>
  <c r="I27" i="1"/>
  <c r="I14" i="1" s="1"/>
  <c r="R15" i="1"/>
  <c r="R16" i="1"/>
  <c r="R17" i="1"/>
  <c r="R18" i="1"/>
  <c r="R19" i="1"/>
  <c r="R20" i="1"/>
  <c r="R21" i="1"/>
  <c r="R14" i="1"/>
  <c r="M15" i="1"/>
  <c r="M16" i="1"/>
  <c r="M17" i="1"/>
  <c r="M18" i="1"/>
  <c r="M19" i="1"/>
  <c r="M20" i="1"/>
  <c r="M21" i="1"/>
  <c r="M14" i="1"/>
  <c r="H15" i="1"/>
  <c r="H16" i="1"/>
  <c r="H17" i="1"/>
  <c r="H18" i="1"/>
  <c r="H19" i="1"/>
  <c r="H20" i="1"/>
  <c r="H21" i="1"/>
  <c r="H14" i="1"/>
  <c r="C15" i="1"/>
  <c r="C16" i="1"/>
  <c r="C17" i="1"/>
  <c r="C18" i="1"/>
  <c r="C19" i="1"/>
  <c r="C20" i="1"/>
  <c r="C21" i="1"/>
  <c r="C14" i="1"/>
  <c r="R3" i="1"/>
  <c r="R4" i="1"/>
  <c r="R5" i="1"/>
  <c r="R6" i="1"/>
  <c r="R7" i="1"/>
  <c r="R8" i="1"/>
  <c r="R9" i="1"/>
  <c r="R2" i="1"/>
  <c r="M3" i="1"/>
  <c r="M4" i="1"/>
  <c r="M5" i="1"/>
  <c r="M6" i="1"/>
  <c r="M7" i="1"/>
  <c r="M8" i="1"/>
  <c r="M9" i="1"/>
  <c r="M2" i="1"/>
  <c r="H3" i="1"/>
  <c r="H4" i="1"/>
  <c r="H5" i="1"/>
  <c r="H6" i="1"/>
  <c r="H7" i="1"/>
  <c r="H8" i="1"/>
  <c r="H9" i="1"/>
  <c r="H2" i="1"/>
  <c r="C3" i="1"/>
  <c r="C4" i="1"/>
  <c r="C5" i="1"/>
  <c r="C6" i="1"/>
  <c r="C7" i="1"/>
  <c r="C8" i="1"/>
  <c r="C9" i="1"/>
  <c r="C2" i="1"/>
  <c r="N6" i="1" l="1"/>
  <c r="N14" i="1"/>
  <c r="D2" i="1"/>
  <c r="I9" i="1"/>
  <c r="I5" i="1"/>
  <c r="N9" i="1"/>
  <c r="N5" i="1"/>
  <c r="S9" i="1"/>
  <c r="S5" i="1"/>
  <c r="S21" i="1"/>
  <c r="S17" i="1"/>
  <c r="N21" i="1"/>
  <c r="N17" i="1"/>
  <c r="I21" i="1"/>
  <c r="I17" i="1"/>
  <c r="D21" i="1"/>
  <c r="D17" i="1"/>
  <c r="I2" i="1"/>
  <c r="N2" i="1"/>
  <c r="S6" i="1"/>
  <c r="S18" i="1"/>
  <c r="N18" i="1"/>
  <c r="D14" i="1"/>
  <c r="D18" i="1"/>
  <c r="I8" i="1"/>
  <c r="I4" i="1"/>
  <c r="N8" i="1"/>
  <c r="N4" i="1"/>
  <c r="S8" i="1"/>
  <c r="S4" i="1"/>
  <c r="S20" i="1"/>
  <c r="S16" i="1"/>
  <c r="N20" i="1"/>
  <c r="N16" i="1"/>
  <c r="I20" i="1"/>
  <c r="I16" i="1"/>
  <c r="D20" i="1"/>
  <c r="D16" i="1"/>
  <c r="I6" i="1"/>
  <c r="S2" i="1"/>
  <c r="S14" i="1"/>
  <c r="I18" i="1"/>
  <c r="I7" i="1"/>
  <c r="I3" i="1"/>
  <c r="N7" i="1"/>
  <c r="N3" i="1"/>
  <c r="S7" i="1"/>
  <c r="S3" i="1"/>
  <c r="S19" i="1"/>
  <c r="S15" i="1"/>
  <c r="N19" i="1"/>
  <c r="N15" i="1"/>
  <c r="I19" i="1"/>
  <c r="I15" i="1"/>
  <c r="D19" i="1"/>
  <c r="D15" i="1"/>
</calcChain>
</file>

<file path=xl/sharedStrings.xml><?xml version="1.0" encoding="utf-8"?>
<sst xmlns="http://schemas.openxmlformats.org/spreadsheetml/2006/main" count="118" uniqueCount="18">
  <si>
    <t>Prime Value</t>
  </si>
  <si>
    <t xml:space="preserve"> Time (secs)</t>
  </si>
  <si>
    <t>2^25</t>
  </si>
  <si>
    <t>2^26</t>
  </si>
  <si>
    <t>2^27</t>
  </si>
  <si>
    <t>2^28</t>
  </si>
  <si>
    <t>2^29</t>
  </si>
  <si>
    <t>2^30</t>
  </si>
  <si>
    <t>2^31</t>
  </si>
  <si>
    <t>2^32</t>
  </si>
  <si>
    <t xml:space="preserve">Number Threads: </t>
  </si>
  <si>
    <t>Speedup</t>
  </si>
  <si>
    <t>Time (secs)</t>
  </si>
  <si>
    <t>val of 2^25</t>
  </si>
  <si>
    <t>val of 2^32</t>
  </si>
  <si>
    <t>auxiliar table</t>
  </si>
  <si>
    <t>Sequential Times</t>
  </si>
  <si>
    <t>MOP/s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</si>
</sst>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77846652147204"/>
          <c:y val="4.3137254901960784E-2"/>
          <c:w val="0.7222811510263345"/>
          <c:h val="0.78273212907210132"/>
        </c:manualLayout>
      </c:layout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ParallelSharedMemoryOpenMP!$I$27:$I$34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ParallelSharedMemoryOpenMP!$S$14:$S$21</c:f>
              <c:numCache>
                <c:formatCode>General</c:formatCode>
                <c:ptCount val="8"/>
                <c:pt idx="0">
                  <c:v>355.15806916627741</c:v>
                </c:pt>
                <c:pt idx="1">
                  <c:v>379.2990119846537</c:v>
                </c:pt>
                <c:pt idx="2">
                  <c:v>362.78738860854645</c:v>
                </c:pt>
                <c:pt idx="3">
                  <c:v>344.82768257528403</c:v>
                </c:pt>
                <c:pt idx="4">
                  <c:v>326.26072725409409</c:v>
                </c:pt>
                <c:pt idx="5">
                  <c:v>318.97914192486013</c:v>
                </c:pt>
                <c:pt idx="6">
                  <c:v>322.68316157513294</c:v>
                </c:pt>
                <c:pt idx="7">
                  <c:v>314.9697206348622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6E-4F2F-AA54-74AA6DC4F4E2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ParallelSharedMemoryOpenMP!$I$27:$I$34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ParallelSharedMemoryOpenMP!$N$14:$N$21</c:f>
              <c:numCache>
                <c:formatCode>General</c:formatCode>
                <c:ptCount val="8"/>
                <c:pt idx="0">
                  <c:v>532.52664936934968</c:v>
                </c:pt>
                <c:pt idx="1">
                  <c:v>473.55589111899911</c:v>
                </c:pt>
                <c:pt idx="2">
                  <c:v>448.88506297202923</c:v>
                </c:pt>
                <c:pt idx="3">
                  <c:v>434.84021794421318</c:v>
                </c:pt>
                <c:pt idx="4">
                  <c:v>418.29477811778315</c:v>
                </c:pt>
                <c:pt idx="5">
                  <c:v>409.99700894931306</c:v>
                </c:pt>
                <c:pt idx="6">
                  <c:v>399.05683336119398</c:v>
                </c:pt>
                <c:pt idx="7">
                  <c:v>390.40980526932509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96E-4F2F-AA54-74AA6DC4F4E2}"/>
            </c:ext>
          </c:extLst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ParallelSharedMemoryOpenMP!$I$27:$I$34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ParallelSharedMemoryOpenMP!$I$14:$I$21</c:f>
              <c:numCache>
                <c:formatCode>General</c:formatCode>
                <c:ptCount val="8"/>
                <c:pt idx="0">
                  <c:v>445.76133906760322</c:v>
                </c:pt>
                <c:pt idx="1">
                  <c:v>422.04243617172352</c:v>
                </c:pt>
                <c:pt idx="2">
                  <c:v>401.23565226196189</c:v>
                </c:pt>
                <c:pt idx="3">
                  <c:v>385.89837671314007</c:v>
                </c:pt>
                <c:pt idx="4">
                  <c:v>375.40529594569983</c:v>
                </c:pt>
                <c:pt idx="5">
                  <c:v>365.73942487984675</c:v>
                </c:pt>
                <c:pt idx="6">
                  <c:v>357.22385985896386</c:v>
                </c:pt>
                <c:pt idx="7">
                  <c:v>394.91901547028004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96E-4F2F-AA54-74AA6DC4F4E2}"/>
            </c:ext>
          </c:extLst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ParallelSharedMemoryOpenMP!$I$27:$I$34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ParallelSharedMemoryOpenMP!$D$14:$D$21</c:f>
              <c:numCache>
                <c:formatCode>General</c:formatCode>
                <c:ptCount val="8"/>
                <c:pt idx="0">
                  <c:v>526.88916659072447</c:v>
                </c:pt>
                <c:pt idx="1">
                  <c:v>489.44659552399111</c:v>
                </c:pt>
                <c:pt idx="2">
                  <c:v>460.00447468960101</c:v>
                </c:pt>
                <c:pt idx="3">
                  <c:v>442.9132886808834</c:v>
                </c:pt>
                <c:pt idx="4">
                  <c:v>430.36166127577138</c:v>
                </c:pt>
                <c:pt idx="5">
                  <c:v>420.32052625465644</c:v>
                </c:pt>
                <c:pt idx="6">
                  <c:v>406.28050582486753</c:v>
                </c:pt>
                <c:pt idx="7">
                  <c:v>400.96577608669827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96E-4F2F-AA54-74AA6DC4F4E2}"/>
            </c:ext>
          </c:extLst>
        </c:ser>
        <c:ser>
          <c:idx val="4"/>
          <c:order val="4"/>
          <c:tx>
            <c:v>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ParallelSharedMemoryOpenMP!$I$27:$I$34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ParallelSharedMemoryOpenMP!$S$2:$S$9</c:f>
              <c:numCache>
                <c:formatCode>General</c:formatCode>
                <c:ptCount val="8"/>
                <c:pt idx="0">
                  <c:v>533.99439339410208</c:v>
                </c:pt>
                <c:pt idx="1">
                  <c:v>463.1507273077396</c:v>
                </c:pt>
                <c:pt idx="2">
                  <c:v>437.22020024690329</c:v>
                </c:pt>
                <c:pt idx="3">
                  <c:v>388.00866295011895</c:v>
                </c:pt>
                <c:pt idx="4">
                  <c:v>372.82852259863176</c:v>
                </c:pt>
                <c:pt idx="5">
                  <c:v>393.34661544780795</c:v>
                </c:pt>
                <c:pt idx="6">
                  <c:v>374.36212735381713</c:v>
                </c:pt>
                <c:pt idx="7">
                  <c:v>383.99027701169666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96E-4F2F-AA54-74AA6DC4F4E2}"/>
            </c:ext>
          </c:extLst>
        </c:ser>
        <c:ser>
          <c:idx val="5"/>
          <c:order val="5"/>
          <c:tx>
            <c:v>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ParallelSharedMemoryOpenMP!$I$27:$I$34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ParallelSharedMemoryOpenMP!$N$2:$N$9</c:f>
              <c:numCache>
                <c:formatCode>General</c:formatCode>
                <c:ptCount val="8"/>
                <c:pt idx="0">
                  <c:v>512.4810160326258</c:v>
                </c:pt>
                <c:pt idx="1">
                  <c:v>460.45271922691933</c:v>
                </c:pt>
                <c:pt idx="2">
                  <c:v>440.70963816718773</c:v>
                </c:pt>
                <c:pt idx="3">
                  <c:v>425.12230083246908</c:v>
                </c:pt>
                <c:pt idx="4">
                  <c:v>414.70167248923332</c:v>
                </c:pt>
                <c:pt idx="5">
                  <c:v>405.38994564536125</c:v>
                </c:pt>
                <c:pt idx="6">
                  <c:v>394.1288203894552</c:v>
                </c:pt>
                <c:pt idx="7">
                  <c:v>388.15793798827644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96E-4F2F-AA54-74AA6DC4F4E2}"/>
            </c:ext>
          </c:extLst>
        </c:ser>
        <c:ser>
          <c:idx val="6"/>
          <c:order val="6"/>
          <c:tx>
            <c:v>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ParallelSharedMemoryOpenMP!$I$27:$I$34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ParallelSharedMemoryOpenMP!$I$2:$I$9</c:f>
              <c:numCache>
                <c:formatCode>General</c:formatCode>
                <c:ptCount val="8"/>
                <c:pt idx="0">
                  <c:v>509.43136186935521</c:v>
                </c:pt>
                <c:pt idx="1">
                  <c:v>460.33365847312916</c:v>
                </c:pt>
                <c:pt idx="2">
                  <c:v>441.37209978022287</c:v>
                </c:pt>
                <c:pt idx="3">
                  <c:v>424.3020781920888</c:v>
                </c:pt>
                <c:pt idx="4">
                  <c:v>411.43438695648837</c:v>
                </c:pt>
                <c:pt idx="5">
                  <c:v>404.14200098540721</c:v>
                </c:pt>
                <c:pt idx="6">
                  <c:v>395.5654155613546</c:v>
                </c:pt>
                <c:pt idx="7">
                  <c:v>388.78488421028828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96E-4F2F-AA54-74AA6DC4F4E2}"/>
            </c:ext>
          </c:extLst>
        </c:ser>
        <c:ser>
          <c:idx val="7"/>
          <c:order val="7"/>
          <c:tx>
            <c:v>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ParallelSharedMemoryOpenMP!$I$27:$I$34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ParallelSharedMemoryOpenMP!$D$2:$D$9</c:f>
              <c:numCache>
                <c:formatCode>General</c:formatCode>
                <c:ptCount val="8"/>
                <c:pt idx="0">
                  <c:v>486.29127409600443</c:v>
                </c:pt>
                <c:pt idx="1">
                  <c:v>460.7632220448171</c:v>
                </c:pt>
                <c:pt idx="2">
                  <c:v>441.95804705090472</c:v>
                </c:pt>
                <c:pt idx="3">
                  <c:v>425.03151268687986</c:v>
                </c:pt>
                <c:pt idx="4">
                  <c:v>416.95668172601864</c:v>
                </c:pt>
                <c:pt idx="5">
                  <c:v>407.54126150876482</c:v>
                </c:pt>
                <c:pt idx="6">
                  <c:v>399.60877584053122</c:v>
                </c:pt>
                <c:pt idx="7">
                  <c:v>391.94447115678196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96E-4F2F-AA54-74AA6DC4F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67896"/>
        <c:axId val="353168552"/>
      </c:scatterChart>
      <c:valAx>
        <c:axId val="35316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Dimensão de dados</a:t>
                </a:r>
                <a:r>
                  <a:rPr lang="en-GB" baseline="0"/>
                  <a:t>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68552"/>
        <c:crosses val="autoZero"/>
        <c:crossBetween val="midCat"/>
      </c:valAx>
      <c:valAx>
        <c:axId val="35316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67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22</xdr:row>
      <xdr:rowOff>171450</xdr:rowOff>
    </xdr:from>
    <xdr:to>
      <xdr:col>19</xdr:col>
      <xdr:colOff>314325</xdr:colOff>
      <xdr:row>39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A16" workbookViewId="0">
      <selection activeCell="K33" sqref="K33"/>
    </sheetView>
  </sheetViews>
  <sheetFormatPr defaultRowHeight="15" x14ac:dyDescent="0.25"/>
  <cols>
    <col min="1" max="1" width="15.85546875" customWidth="1"/>
    <col min="2" max="2" width="11.7109375" customWidth="1"/>
    <col min="4" max="4" width="11" bestFit="1" customWidth="1"/>
    <col min="6" max="6" width="16.7109375" customWidth="1"/>
    <col min="7" max="7" width="10.85546875" customWidth="1"/>
    <col min="9" max="9" width="12" bestFit="1" customWidth="1"/>
    <col min="11" max="11" width="15.7109375" customWidth="1"/>
    <col min="12" max="12" width="12.28515625" customWidth="1"/>
    <col min="14" max="14" width="10" bestFit="1" customWidth="1"/>
    <col min="16" max="16" width="16" customWidth="1"/>
    <col min="17" max="17" width="11.7109375" customWidth="1"/>
    <col min="19" max="19" width="12" bestFit="1" customWidth="1"/>
  </cols>
  <sheetData>
    <row r="1" spans="1:19" x14ac:dyDescent="0.25">
      <c r="A1" t="s">
        <v>0</v>
      </c>
      <c r="B1" t="s">
        <v>1</v>
      </c>
      <c r="C1" t="s">
        <v>11</v>
      </c>
      <c r="D1" t="s">
        <v>17</v>
      </c>
      <c r="F1" t="s">
        <v>0</v>
      </c>
      <c r="G1" t="s">
        <v>1</v>
      </c>
      <c r="H1" t="s">
        <v>11</v>
      </c>
      <c r="I1" t="s">
        <v>17</v>
      </c>
      <c r="K1" t="s">
        <v>0</v>
      </c>
      <c r="L1" t="s">
        <v>1</v>
      </c>
      <c r="M1" t="s">
        <v>11</v>
      </c>
      <c r="N1" t="s">
        <v>17</v>
      </c>
      <c r="P1" t="s">
        <v>0</v>
      </c>
      <c r="Q1" t="s">
        <v>1</v>
      </c>
      <c r="R1" t="s">
        <v>11</v>
      </c>
      <c r="S1" t="s">
        <v>17</v>
      </c>
    </row>
    <row r="2" spans="1:19" x14ac:dyDescent="0.25">
      <c r="A2" t="s">
        <v>2</v>
      </c>
      <c r="B2">
        <v>0.19681499999999999</v>
      </c>
      <c r="C2">
        <f>B27/B2</f>
        <v>1.3121103574422681</v>
      </c>
      <c r="D2">
        <f>(I27*LN(LN(I27)) /B2)/1000000</f>
        <v>486.29127409600443</v>
      </c>
      <c r="F2" t="s">
        <v>2</v>
      </c>
      <c r="G2">
        <v>0.18787499999999999</v>
      </c>
      <c r="H2">
        <f>B27/G2</f>
        <v>1.3745469061876248</v>
      </c>
      <c r="I2">
        <f>(I27*LN(LN(I27)) /G2)/1000000</f>
        <v>509.43136186935521</v>
      </c>
      <c r="K2" t="s">
        <v>2</v>
      </c>
      <c r="L2">
        <v>0.18675700000000001</v>
      </c>
      <c r="M2">
        <f>B27/L2</f>
        <v>1.382775478295325</v>
      </c>
      <c r="N2">
        <f>(I27*LN(LN(I27)) /L2)/1000000</f>
        <v>512.4810160326258</v>
      </c>
      <c r="P2" t="s">
        <v>2</v>
      </c>
      <c r="Q2">
        <v>0.179233</v>
      </c>
      <c r="R2">
        <f>B27/Q2</f>
        <v>1.4408228395440572</v>
      </c>
      <c r="S2">
        <f>(I27*LN(LN(I27)) /Q2)/1000000</f>
        <v>533.99439339410208</v>
      </c>
    </row>
    <row r="3" spans="1:19" x14ac:dyDescent="0.25">
      <c r="A3" t="s">
        <v>3</v>
      </c>
      <c r="B3">
        <v>0.421151</v>
      </c>
      <c r="C3">
        <f t="shared" ref="C3:C9" si="0">B28/B3</f>
        <v>1.1660069666224229</v>
      </c>
      <c r="D3">
        <f t="shared" ref="D3:D9" si="1">(I28*LN(LN(I28)) /B3)/1000000</f>
        <v>460.7632220448171</v>
      </c>
      <c r="F3" t="s">
        <v>3</v>
      </c>
      <c r="G3">
        <v>0.42154399999999997</v>
      </c>
      <c r="H3">
        <f t="shared" ref="H3:H9" si="2">B28/G3</f>
        <v>1.1649199134609911</v>
      </c>
      <c r="I3">
        <f t="shared" ref="I3:I9" si="3">(I28*LN(LN(I28)) /G3)/1000000</f>
        <v>460.33365847312916</v>
      </c>
      <c r="K3" t="s">
        <v>3</v>
      </c>
      <c r="L3">
        <v>0.421435</v>
      </c>
      <c r="M3">
        <f t="shared" ref="M3:M9" si="4">B28/L3</f>
        <v>1.16522120849004</v>
      </c>
      <c r="N3">
        <f t="shared" ref="N3:N9" si="5">(I28*LN(LN(I28)) /L3)/1000000</f>
        <v>460.45271922691933</v>
      </c>
      <c r="P3" t="s">
        <v>3</v>
      </c>
      <c r="Q3">
        <v>0.41898000000000002</v>
      </c>
      <c r="R3">
        <f t="shared" ref="R3:R9" si="6">B28/Q3</f>
        <v>1.1720487851448755</v>
      </c>
      <c r="S3">
        <f t="shared" ref="S3:S9" si="7">(I28*LN(LN(I28)) /Q3)/1000000</f>
        <v>463.1507273077396</v>
      </c>
    </row>
    <row r="4" spans="1:19" x14ac:dyDescent="0.25">
      <c r="A4" t="s">
        <v>4</v>
      </c>
      <c r="B4">
        <v>0.88960300000000003</v>
      </c>
      <c r="C4">
        <f t="shared" si="0"/>
        <v>1.1940832034064632</v>
      </c>
      <c r="D4">
        <f t="shared" si="1"/>
        <v>441.95804705090472</v>
      </c>
      <c r="F4" t="s">
        <v>4</v>
      </c>
      <c r="G4">
        <v>0.89078400000000002</v>
      </c>
      <c r="H4">
        <f t="shared" si="2"/>
        <v>1.1925000898085281</v>
      </c>
      <c r="I4">
        <f t="shared" si="3"/>
        <v>441.37209978022287</v>
      </c>
      <c r="K4" t="s">
        <v>4</v>
      </c>
      <c r="L4">
        <v>0.892123</v>
      </c>
      <c r="M4">
        <f t="shared" si="4"/>
        <v>1.1907102495956274</v>
      </c>
      <c r="N4">
        <f t="shared" si="5"/>
        <v>440.70963816718773</v>
      </c>
      <c r="P4" t="s">
        <v>4</v>
      </c>
      <c r="Q4">
        <v>0.89924300000000001</v>
      </c>
      <c r="R4">
        <f t="shared" si="6"/>
        <v>1.1812824787070904</v>
      </c>
      <c r="S4">
        <f t="shared" si="7"/>
        <v>437.22020024690329</v>
      </c>
    </row>
    <row r="5" spans="1:19" x14ac:dyDescent="0.25">
      <c r="A5" t="s">
        <v>5</v>
      </c>
      <c r="B5">
        <v>1.87303</v>
      </c>
      <c r="C5">
        <f t="shared" si="0"/>
        <v>1.1986460441103453</v>
      </c>
      <c r="D5">
        <f t="shared" si="1"/>
        <v>425.03151268687986</v>
      </c>
      <c r="F5" t="s">
        <v>5</v>
      </c>
      <c r="G5">
        <v>1.87625</v>
      </c>
      <c r="H5">
        <f t="shared" si="2"/>
        <v>1.1965889407061958</v>
      </c>
      <c r="I5">
        <f t="shared" si="3"/>
        <v>424.3020781920888</v>
      </c>
      <c r="K5" t="s">
        <v>5</v>
      </c>
      <c r="L5">
        <v>1.87263</v>
      </c>
      <c r="M5">
        <f t="shared" si="4"/>
        <v>1.1989020788943892</v>
      </c>
      <c r="N5">
        <f t="shared" si="5"/>
        <v>425.12230083246908</v>
      </c>
      <c r="P5" t="s">
        <v>5</v>
      </c>
      <c r="Q5">
        <v>2.0517500000000002</v>
      </c>
      <c r="R5">
        <f t="shared" si="6"/>
        <v>1.094236627269404</v>
      </c>
      <c r="S5">
        <f t="shared" si="7"/>
        <v>388.00866295011895</v>
      </c>
    </row>
    <row r="6" spans="1:19" x14ac:dyDescent="0.25">
      <c r="A6" t="s">
        <v>6</v>
      </c>
      <c r="B6">
        <v>3.8637899999999998</v>
      </c>
      <c r="C6">
        <f t="shared" si="0"/>
        <v>1.2170925438494329</v>
      </c>
      <c r="D6">
        <f t="shared" si="1"/>
        <v>416.95668172601864</v>
      </c>
      <c r="F6" t="s">
        <v>6</v>
      </c>
      <c r="G6">
        <v>3.9156499999999999</v>
      </c>
      <c r="H6">
        <f t="shared" si="2"/>
        <v>1.2009730185282137</v>
      </c>
      <c r="I6">
        <f t="shared" si="3"/>
        <v>411.43438695648837</v>
      </c>
      <c r="K6" t="s">
        <v>6</v>
      </c>
      <c r="L6">
        <v>3.8847999999999998</v>
      </c>
      <c r="M6">
        <f t="shared" si="4"/>
        <v>1.2105101935749589</v>
      </c>
      <c r="N6">
        <f t="shared" si="5"/>
        <v>414.70167248923332</v>
      </c>
      <c r="P6" t="s">
        <v>6</v>
      </c>
      <c r="Q6">
        <v>4.32111</v>
      </c>
      <c r="R6">
        <f t="shared" si="6"/>
        <v>1.0882828717621167</v>
      </c>
      <c r="S6">
        <f t="shared" si="7"/>
        <v>372.82852259863176</v>
      </c>
    </row>
    <row r="7" spans="1:19" x14ac:dyDescent="0.25">
      <c r="A7" t="s">
        <v>7</v>
      </c>
      <c r="B7">
        <v>7.9954299999999998</v>
      </c>
      <c r="C7">
        <f t="shared" si="0"/>
        <v>1.2288107081170119</v>
      </c>
      <c r="D7">
        <f t="shared" si="1"/>
        <v>407.54126150876482</v>
      </c>
      <c r="F7" t="s">
        <v>7</v>
      </c>
      <c r="G7">
        <v>8.0626800000000003</v>
      </c>
      <c r="H7">
        <f t="shared" si="2"/>
        <v>1.2185613220418026</v>
      </c>
      <c r="I7">
        <f t="shared" si="3"/>
        <v>404.14200098540721</v>
      </c>
      <c r="K7" t="s">
        <v>7</v>
      </c>
      <c r="L7">
        <v>8.0378600000000002</v>
      </c>
      <c r="M7">
        <f t="shared" si="4"/>
        <v>1.222324101191113</v>
      </c>
      <c r="N7">
        <f t="shared" si="5"/>
        <v>405.38994564536125</v>
      </c>
      <c r="P7" t="s">
        <v>7</v>
      </c>
      <c r="Q7">
        <v>8.2839600000000004</v>
      </c>
      <c r="R7">
        <f t="shared" si="6"/>
        <v>1.1860112796295492</v>
      </c>
      <c r="S7">
        <f t="shared" si="7"/>
        <v>393.34661544780795</v>
      </c>
    </row>
    <row r="8" spans="1:19" x14ac:dyDescent="0.25">
      <c r="A8" t="s">
        <v>8</v>
      </c>
      <c r="B8">
        <v>16.484500000000001</v>
      </c>
      <c r="C8">
        <f t="shared" si="0"/>
        <v>1.2351178379690011</v>
      </c>
      <c r="D8">
        <f t="shared" si="1"/>
        <v>399.60877584053122</v>
      </c>
      <c r="F8" t="s">
        <v>8</v>
      </c>
      <c r="G8">
        <v>16.652999999999999</v>
      </c>
      <c r="H8">
        <f t="shared" si="2"/>
        <v>1.222620548850057</v>
      </c>
      <c r="I8">
        <f t="shared" si="3"/>
        <v>395.5654155613546</v>
      </c>
      <c r="K8" t="s">
        <v>8</v>
      </c>
      <c r="L8">
        <v>16.713699999999999</v>
      </c>
      <c r="M8">
        <f t="shared" si="4"/>
        <v>1.2181802952069261</v>
      </c>
      <c r="N8">
        <f t="shared" si="5"/>
        <v>394.1288203894552</v>
      </c>
      <c r="P8" t="s">
        <v>8</v>
      </c>
      <c r="Q8">
        <v>17.5962</v>
      </c>
      <c r="R8">
        <f t="shared" si="6"/>
        <v>1.1570850524545071</v>
      </c>
      <c r="S8">
        <f t="shared" si="7"/>
        <v>374.36212735381713</v>
      </c>
    </row>
    <row r="9" spans="1:19" x14ac:dyDescent="0.25">
      <c r="A9" t="s">
        <v>9</v>
      </c>
      <c r="B9">
        <v>33.961599999999997</v>
      </c>
      <c r="C9">
        <f t="shared" si="0"/>
        <v>1.2456715820220485</v>
      </c>
      <c r="D9">
        <f t="shared" si="1"/>
        <v>391.94447115678196</v>
      </c>
      <c r="F9" t="s">
        <v>9</v>
      </c>
      <c r="G9">
        <v>34.2376</v>
      </c>
      <c r="H9">
        <f t="shared" si="2"/>
        <v>1.2356298338668599</v>
      </c>
      <c r="I9">
        <f t="shared" si="3"/>
        <v>388.78488421028828</v>
      </c>
      <c r="K9" t="s">
        <v>9</v>
      </c>
      <c r="L9">
        <v>34.292900000000003</v>
      </c>
      <c r="M9">
        <f t="shared" si="4"/>
        <v>1.233637283519329</v>
      </c>
      <c r="N9">
        <f t="shared" si="5"/>
        <v>388.15793798827644</v>
      </c>
      <c r="P9" t="s">
        <v>9</v>
      </c>
      <c r="Q9">
        <v>34.665100000000002</v>
      </c>
      <c r="R9">
        <f t="shared" si="6"/>
        <v>1.2203916907783332</v>
      </c>
      <c r="S9">
        <f t="shared" si="7"/>
        <v>383.99027701169666</v>
      </c>
    </row>
    <row r="10" spans="1:19" x14ac:dyDescent="0.25">
      <c r="A10" t="s">
        <v>10</v>
      </c>
      <c r="B10">
        <v>8</v>
      </c>
      <c r="F10" t="s">
        <v>10</v>
      </c>
      <c r="G10">
        <v>7</v>
      </c>
      <c r="K10" t="s">
        <v>10</v>
      </c>
      <c r="L10">
        <v>6</v>
      </c>
      <c r="P10" t="s">
        <v>10</v>
      </c>
      <c r="Q10">
        <v>5</v>
      </c>
    </row>
    <row r="13" spans="1:19" x14ac:dyDescent="0.25">
      <c r="A13" t="s">
        <v>0</v>
      </c>
      <c r="B13" t="s">
        <v>1</v>
      </c>
      <c r="C13" t="s">
        <v>11</v>
      </c>
      <c r="D13" t="s">
        <v>17</v>
      </c>
      <c r="F13" t="s">
        <v>0</v>
      </c>
      <c r="G13" t="s">
        <v>1</v>
      </c>
      <c r="H13" t="s">
        <v>11</v>
      </c>
      <c r="I13" t="s">
        <v>17</v>
      </c>
      <c r="K13" t="s">
        <v>0</v>
      </c>
      <c r="L13" t="s">
        <v>1</v>
      </c>
      <c r="M13" t="s">
        <v>11</v>
      </c>
      <c r="N13" t="s">
        <v>17</v>
      </c>
      <c r="P13" t="s">
        <v>0</v>
      </c>
      <c r="Q13" t="s">
        <v>1</v>
      </c>
      <c r="R13" t="s">
        <v>11</v>
      </c>
      <c r="S13" t="s">
        <v>17</v>
      </c>
    </row>
    <row r="14" spans="1:19" x14ac:dyDescent="0.25">
      <c r="A14" t="s">
        <v>2</v>
      </c>
      <c r="B14">
        <v>0.18165000000000001</v>
      </c>
      <c r="C14">
        <f>B27/B14</f>
        <v>1.4216515276630883</v>
      </c>
      <c r="D14">
        <f>(I27*LN(LN(I27)) /B14)/1000000</f>
        <v>526.88916659072447</v>
      </c>
      <c r="F14" t="s">
        <v>2</v>
      </c>
      <c r="G14">
        <v>0.21471000000000001</v>
      </c>
      <c r="H14">
        <f>B27/G14</f>
        <v>1.2027525499510967</v>
      </c>
      <c r="I14">
        <f>(I27*LN(LN(I27)) /G14)/1000000</f>
        <v>445.76133906760322</v>
      </c>
      <c r="K14" t="s">
        <v>2</v>
      </c>
      <c r="L14">
        <v>0.179727</v>
      </c>
      <c r="M14">
        <f>B27/L14</f>
        <v>1.436862574905273</v>
      </c>
      <c r="N14">
        <f>(I27*LN(LN(I27)) /L14)/1000000</f>
        <v>532.52664936934968</v>
      </c>
      <c r="P14" t="s">
        <v>2</v>
      </c>
      <c r="Q14">
        <v>0.269484</v>
      </c>
      <c r="R14">
        <f>B27/Q14</f>
        <v>0.95828694839025697</v>
      </c>
      <c r="S14">
        <f>(I27*LN(LN(I27)) /Q14)/1000000</f>
        <v>355.15806916627741</v>
      </c>
    </row>
    <row r="15" spans="1:19" x14ac:dyDescent="0.25">
      <c r="A15" t="s">
        <v>3</v>
      </c>
      <c r="B15">
        <v>0.39646999999999999</v>
      </c>
      <c r="C15">
        <f t="shared" ref="C15:C21" si="8">B28/B15</f>
        <v>1.238593083966</v>
      </c>
      <c r="D15">
        <f t="shared" ref="D15:D21" si="9">(I28*LN(LN(I28)) /B15)/1000000</f>
        <v>489.44659552399111</v>
      </c>
      <c r="F15" t="s">
        <v>3</v>
      </c>
      <c r="G15">
        <v>0.45978999999999998</v>
      </c>
      <c r="H15">
        <f t="shared" ref="H15:H21" si="10">B28/G15</f>
        <v>1.0680201831270797</v>
      </c>
      <c r="I15">
        <f t="shared" ref="I15:I21" si="11">(I28*LN(LN(I28)) /G15)/1000000</f>
        <v>422.04243617172352</v>
      </c>
      <c r="K15" t="s">
        <v>3</v>
      </c>
      <c r="L15">
        <v>0.40977400000000003</v>
      </c>
      <c r="M15">
        <f t="shared" ref="M15:M21" si="12">B28/L15</f>
        <v>1.1983800826797208</v>
      </c>
      <c r="N15">
        <f t="shared" ref="N15:N21" si="13">(I28*LN(LN(I28)) /L15)/1000000</f>
        <v>473.55589111899911</v>
      </c>
      <c r="P15" t="s">
        <v>3</v>
      </c>
      <c r="Q15">
        <v>0.51160399999999995</v>
      </c>
      <c r="R15">
        <f t="shared" ref="R15:R21" si="14">B28/Q15</f>
        <v>0.95985371498268202</v>
      </c>
      <c r="S15">
        <f t="shared" ref="S15:S21" si="15">(I28*LN(LN(I28)) /Q15)/1000000</f>
        <v>379.2990119846537</v>
      </c>
    </row>
    <row r="16" spans="1:19" x14ac:dyDescent="0.25">
      <c r="A16" t="s">
        <v>4</v>
      </c>
      <c r="B16">
        <v>0.85470299999999999</v>
      </c>
      <c r="C16">
        <f t="shared" si="8"/>
        <v>1.2428410804688881</v>
      </c>
      <c r="D16">
        <f t="shared" si="9"/>
        <v>460.00447468960101</v>
      </c>
      <c r="F16" t="s">
        <v>4</v>
      </c>
      <c r="G16">
        <v>0.97989099999999996</v>
      </c>
      <c r="H16">
        <f t="shared" si="10"/>
        <v>1.084059349458256</v>
      </c>
      <c r="I16">
        <f t="shared" si="11"/>
        <v>401.23565226196189</v>
      </c>
      <c r="K16" t="s">
        <v>4</v>
      </c>
      <c r="L16">
        <v>0.87587499999999996</v>
      </c>
      <c r="M16">
        <f t="shared" si="12"/>
        <v>1.212798629941487</v>
      </c>
      <c r="N16">
        <f t="shared" si="13"/>
        <v>448.88506297202923</v>
      </c>
      <c r="P16" t="s">
        <v>4</v>
      </c>
      <c r="Q16">
        <v>1.0837399999999999</v>
      </c>
      <c r="R16">
        <f t="shared" si="14"/>
        <v>0.98017974791001539</v>
      </c>
      <c r="S16">
        <f t="shared" si="15"/>
        <v>362.78738860854645</v>
      </c>
    </row>
    <row r="17" spans="1:19" x14ac:dyDescent="0.25">
      <c r="A17" t="s">
        <v>5</v>
      </c>
      <c r="B17">
        <v>1.79741</v>
      </c>
      <c r="C17">
        <f t="shared" si="8"/>
        <v>1.2490750580001224</v>
      </c>
      <c r="D17">
        <f t="shared" si="9"/>
        <v>442.9132886808834</v>
      </c>
      <c r="F17" t="s">
        <v>5</v>
      </c>
      <c r="G17">
        <v>2.06297</v>
      </c>
      <c r="H17">
        <f t="shared" si="10"/>
        <v>1.088285336190056</v>
      </c>
      <c r="I17">
        <f t="shared" si="11"/>
        <v>385.89837671314007</v>
      </c>
      <c r="K17" t="s">
        <v>5</v>
      </c>
      <c r="L17">
        <v>1.8307800000000001</v>
      </c>
      <c r="M17">
        <f t="shared" si="12"/>
        <v>1.2263079124744642</v>
      </c>
      <c r="N17">
        <f t="shared" si="13"/>
        <v>434.84021794421318</v>
      </c>
      <c r="P17" t="s">
        <v>5</v>
      </c>
      <c r="Q17">
        <v>2.3086799999999998</v>
      </c>
      <c r="R17">
        <f t="shared" si="14"/>
        <v>0.97246045359252908</v>
      </c>
      <c r="S17">
        <f t="shared" si="15"/>
        <v>344.82768257528403</v>
      </c>
    </row>
    <row r="18" spans="1:19" x14ac:dyDescent="0.25">
      <c r="A18" t="s">
        <v>6</v>
      </c>
      <c r="B18">
        <v>3.7434400000000001</v>
      </c>
      <c r="C18">
        <f t="shared" si="8"/>
        <v>1.2562215502318723</v>
      </c>
      <c r="D18">
        <f t="shared" si="9"/>
        <v>430.36166127577138</v>
      </c>
      <c r="F18" t="s">
        <v>6</v>
      </c>
      <c r="G18">
        <v>4.2914500000000002</v>
      </c>
      <c r="H18">
        <f t="shared" si="10"/>
        <v>1.0958044483799181</v>
      </c>
      <c r="I18">
        <f t="shared" si="11"/>
        <v>375.40529594569983</v>
      </c>
      <c r="K18" t="s">
        <v>6</v>
      </c>
      <c r="L18">
        <v>3.8514300000000001</v>
      </c>
      <c r="M18">
        <f t="shared" si="12"/>
        <v>1.2209984343477616</v>
      </c>
      <c r="N18">
        <f t="shared" si="13"/>
        <v>418.29477811778315</v>
      </c>
      <c r="P18" t="s">
        <v>6</v>
      </c>
      <c r="Q18">
        <v>4.9378700000000002</v>
      </c>
      <c r="R18">
        <f t="shared" si="14"/>
        <v>0.95235192502030219</v>
      </c>
      <c r="S18">
        <f t="shared" si="15"/>
        <v>326.26072725409409</v>
      </c>
    </row>
    <row r="19" spans="1:19" x14ac:dyDescent="0.25">
      <c r="A19" t="s">
        <v>7</v>
      </c>
      <c r="B19">
        <v>7.7523400000000002</v>
      </c>
      <c r="C19">
        <f t="shared" si="8"/>
        <v>1.2673425056176588</v>
      </c>
      <c r="D19">
        <f t="shared" si="9"/>
        <v>420.32052625465644</v>
      </c>
      <c r="F19" t="s">
        <v>7</v>
      </c>
      <c r="G19">
        <v>8.9092599999999997</v>
      </c>
      <c r="H19">
        <f t="shared" si="10"/>
        <v>1.1027706004763584</v>
      </c>
      <c r="I19">
        <f t="shared" si="11"/>
        <v>365.73942487984675</v>
      </c>
      <c r="K19" t="s">
        <v>7</v>
      </c>
      <c r="L19">
        <v>7.94754</v>
      </c>
      <c r="M19">
        <f t="shared" si="12"/>
        <v>1.236215231379773</v>
      </c>
      <c r="N19">
        <f t="shared" si="13"/>
        <v>409.99700894931306</v>
      </c>
      <c r="P19" t="s">
        <v>7</v>
      </c>
      <c r="Q19">
        <v>10.215299999999999</v>
      </c>
      <c r="R19">
        <f t="shared" si="14"/>
        <v>0.96177987920080676</v>
      </c>
      <c r="S19">
        <f t="shared" si="15"/>
        <v>318.97914192486013</v>
      </c>
    </row>
    <row r="20" spans="1:19" x14ac:dyDescent="0.25">
      <c r="A20" t="s">
        <v>8</v>
      </c>
      <c r="B20">
        <v>16.213799999999999</v>
      </c>
      <c r="C20">
        <f t="shared" si="8"/>
        <v>1.2557389384351603</v>
      </c>
      <c r="D20">
        <f t="shared" si="9"/>
        <v>406.28050582486753</v>
      </c>
      <c r="F20" t="s">
        <v>8</v>
      </c>
      <c r="G20">
        <v>18.4404</v>
      </c>
      <c r="H20">
        <f t="shared" si="10"/>
        <v>1.1041137936270362</v>
      </c>
      <c r="I20">
        <f t="shared" si="11"/>
        <v>357.22385985896386</v>
      </c>
      <c r="K20" t="s">
        <v>8</v>
      </c>
      <c r="L20">
        <v>16.507300000000001</v>
      </c>
      <c r="M20">
        <f t="shared" si="12"/>
        <v>1.2334118844390056</v>
      </c>
      <c r="N20">
        <f t="shared" si="13"/>
        <v>399.05683336119398</v>
      </c>
      <c r="P20" t="s">
        <v>8</v>
      </c>
      <c r="Q20">
        <v>20.414300000000001</v>
      </c>
      <c r="R20">
        <f t="shared" si="14"/>
        <v>0.99735479541301919</v>
      </c>
      <c r="S20">
        <f t="shared" si="15"/>
        <v>322.68316157513294</v>
      </c>
    </row>
    <row r="21" spans="1:19" x14ac:dyDescent="0.25">
      <c r="A21" t="s">
        <v>9</v>
      </c>
      <c r="B21">
        <v>33.197499999999998</v>
      </c>
      <c r="C21">
        <f t="shared" si="8"/>
        <v>1.2743429475111079</v>
      </c>
      <c r="D21">
        <f t="shared" si="9"/>
        <v>400.96577608669827</v>
      </c>
      <c r="F21" t="s">
        <v>9</v>
      </c>
      <c r="G21">
        <v>33.705800000000004</v>
      </c>
      <c r="H21">
        <f t="shared" si="10"/>
        <v>1.2551252306724656</v>
      </c>
      <c r="I21">
        <f t="shared" si="11"/>
        <v>394.91901547028004</v>
      </c>
      <c r="K21" t="s">
        <v>9</v>
      </c>
      <c r="L21">
        <v>34.095100000000002</v>
      </c>
      <c r="M21">
        <f t="shared" si="12"/>
        <v>1.2407941317080753</v>
      </c>
      <c r="N21">
        <f t="shared" si="13"/>
        <v>390.40980526932509</v>
      </c>
      <c r="P21" t="s">
        <v>9</v>
      </c>
      <c r="Q21">
        <v>42.261400000000002</v>
      </c>
      <c r="R21">
        <f t="shared" si="14"/>
        <v>1.0010316742937999</v>
      </c>
      <c r="S21">
        <f t="shared" si="15"/>
        <v>314.9697206348622</v>
      </c>
    </row>
    <row r="22" spans="1:19" x14ac:dyDescent="0.25">
      <c r="A22" t="s">
        <v>10</v>
      </c>
      <c r="B22">
        <v>4</v>
      </c>
      <c r="F22" t="s">
        <v>10</v>
      </c>
      <c r="G22">
        <v>3</v>
      </c>
      <c r="K22" t="s">
        <v>10</v>
      </c>
      <c r="L22">
        <v>2</v>
      </c>
      <c r="P22" t="s">
        <v>10</v>
      </c>
      <c r="Q22">
        <v>1</v>
      </c>
    </row>
    <row r="25" spans="1:19" x14ac:dyDescent="0.25">
      <c r="A25" t="s">
        <v>16</v>
      </c>
    </row>
    <row r="26" spans="1:19" x14ac:dyDescent="0.25">
      <c r="A26" t="s">
        <v>0</v>
      </c>
      <c r="B26" t="s">
        <v>12</v>
      </c>
      <c r="I26" t="s">
        <v>15</v>
      </c>
    </row>
    <row r="27" spans="1:19" x14ac:dyDescent="0.25">
      <c r="A27" t="s">
        <v>2</v>
      </c>
      <c r="B27">
        <v>0.258243</v>
      </c>
      <c r="I27">
        <f>POWER(2,25)</f>
        <v>33554432</v>
      </c>
      <c r="J27" t="s">
        <v>13</v>
      </c>
    </row>
    <row r="28" spans="1:19" x14ac:dyDescent="0.25">
      <c r="A28" t="s">
        <v>3</v>
      </c>
      <c r="B28">
        <v>0.49106499999999997</v>
      </c>
      <c r="I28">
        <f>POWER(2,26)</f>
        <v>67108864</v>
      </c>
    </row>
    <row r="29" spans="1:19" x14ac:dyDescent="0.25">
      <c r="A29" t="s">
        <v>4</v>
      </c>
      <c r="B29">
        <v>1.06226</v>
      </c>
      <c r="I29">
        <f>POWER(2,27)</f>
        <v>134217728</v>
      </c>
    </row>
    <row r="30" spans="1:19" x14ac:dyDescent="0.25">
      <c r="A30" t="s">
        <v>5</v>
      </c>
      <c r="B30">
        <v>2.2450999999999999</v>
      </c>
      <c r="I30">
        <f>POWER(2,28)</f>
        <v>268435456</v>
      </c>
    </row>
    <row r="31" spans="1:19" x14ac:dyDescent="0.25">
      <c r="A31" t="s">
        <v>6</v>
      </c>
      <c r="B31">
        <v>4.7025899999999998</v>
      </c>
      <c r="I31">
        <f>POWER(2,29)</f>
        <v>536870912</v>
      </c>
    </row>
    <row r="32" spans="1:19" x14ac:dyDescent="0.25">
      <c r="A32" t="s">
        <v>7</v>
      </c>
      <c r="B32">
        <v>9.8248700000000007</v>
      </c>
      <c r="I32">
        <f>POWER(2,30)</f>
        <v>1073741824</v>
      </c>
    </row>
    <row r="33" spans="1:10" x14ac:dyDescent="0.25">
      <c r="A33" t="s">
        <v>8</v>
      </c>
      <c r="B33">
        <v>20.360299999999999</v>
      </c>
      <c r="I33">
        <f>POWER(2,31)</f>
        <v>2147483648</v>
      </c>
    </row>
    <row r="34" spans="1:10" x14ac:dyDescent="0.25">
      <c r="A34" t="s">
        <v>9</v>
      </c>
      <c r="B34">
        <v>42.305</v>
      </c>
      <c r="I34">
        <f>POWER(2,32)</f>
        <v>4294967296</v>
      </c>
      <c r="J34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ParallelSharedMemoryOpenMP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Joao Soares</cp:lastModifiedBy>
  <dcterms:created xsi:type="dcterms:W3CDTF">2016-05-23T01:37:47Z</dcterms:created>
  <dcterms:modified xsi:type="dcterms:W3CDTF">2016-05-24T16:21:24Z</dcterms:modified>
</cp:coreProperties>
</file>