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D8806461-7202-4B59-97A2-E3F5CC34F4A4}" xr6:coauthVersionLast="47" xr6:coauthVersionMax="47" xr10:uidLastSave="{00000000-0000-0000-0000-000000000000}"/>
  <bookViews>
    <workbookView xWindow="-120" yWindow="-120" windowWidth="38640" windowHeight="211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 l="1"/>
  <c r="E36" i="11"/>
  <c r="F35" i="11"/>
  <c r="E35" i="11"/>
  <c r="E32" i="11"/>
  <c r="F32" i="11"/>
  <c r="E33" i="11" s="1"/>
  <c r="F33" i="11" s="1"/>
  <c r="E34" i="11" s="1"/>
  <c r="F34" i="11" s="1"/>
  <c r="E10" i="11"/>
  <c r="F10" i="11" s="1"/>
  <c r="E11" i="11" s="1"/>
  <c r="F11" i="11" s="1"/>
  <c r="E12" i="11" s="1"/>
  <c r="F12" i="11" s="1"/>
  <c r="E13" i="11" s="1"/>
  <c r="E3" i="11"/>
  <c r="H7" i="11"/>
  <c r="E9" i="11" l="1"/>
  <c r="F9" i="11" l="1"/>
  <c r="I5" i="11"/>
  <c r="H38" i="11"/>
  <c r="H37" i="11"/>
  <c r="H31" i="11"/>
  <c r="H27" i="11"/>
  <c r="H20" i="11"/>
  <c r="H14" i="11"/>
  <c r="H8" i="11"/>
  <c r="H9" i="11" l="1"/>
  <c r="I6" i="11"/>
  <c r="H10" i="11" l="1"/>
  <c r="J5" i="11"/>
  <c r="K5" i="11" s="1"/>
  <c r="L5" i="11" s="1"/>
  <c r="M5" i="11" s="1"/>
  <c r="N5" i="11" s="1"/>
  <c r="O5" i="11" s="1"/>
  <c r="P5" i="11" s="1"/>
  <c r="I4" i="11"/>
  <c r="H11" i="11" l="1"/>
  <c r="P4" i="11"/>
  <c r="Q5" i="11"/>
  <c r="R5" i="11" s="1"/>
  <c r="S5" i="11" s="1"/>
  <c r="T5" i="11" s="1"/>
  <c r="U5" i="11" s="1"/>
  <c r="V5" i="11" s="1"/>
  <c r="W5" i="11" s="1"/>
  <c r="J6" i="11"/>
  <c r="H12" i="11" l="1"/>
  <c r="F13" i="11"/>
  <c r="W4" i="11"/>
  <c r="X5" i="11"/>
  <c r="Y5" i="11" s="1"/>
  <c r="Z5" i="11" s="1"/>
  <c r="AA5" i="11" s="1"/>
  <c r="AB5" i="11" s="1"/>
  <c r="AC5" i="11" s="1"/>
  <c r="AD5" i="11" s="1"/>
  <c r="K6" i="11"/>
  <c r="E15" i="11" l="1"/>
  <c r="H13" i="11"/>
  <c r="AE5" i="11"/>
  <c r="AF5" i="11" s="1"/>
  <c r="AG5" i="11" s="1"/>
  <c r="AH5" i="11" s="1"/>
  <c r="AI5" i="11" s="1"/>
  <c r="AJ5" i="11" s="1"/>
  <c r="AD4" i="11"/>
  <c r="L6" i="11"/>
  <c r="E16" i="11" l="1"/>
  <c r="F16" i="11" s="1"/>
  <c r="E17" i="11" s="1"/>
  <c r="F17" i="11" s="1"/>
  <c r="E18" i="11" s="1"/>
  <c r="F18" i="11" s="1"/>
  <c r="E19" i="11" s="1"/>
  <c r="F15" i="11"/>
  <c r="H15" i="11" s="1"/>
  <c r="AK5" i="11"/>
  <c r="AL5" i="11" s="1"/>
  <c r="AM5" i="11" s="1"/>
  <c r="AN5" i="11" s="1"/>
  <c r="AO5" i="11" s="1"/>
  <c r="AP5" i="11" s="1"/>
  <c r="AQ5" i="11" s="1"/>
  <c r="M6" i="11"/>
  <c r="H16" i="11" l="1"/>
  <c r="AR5" i="11"/>
  <c r="AS5" i="11" s="1"/>
  <c r="AK4" i="11"/>
  <c r="N6" i="11"/>
  <c r="H17" i="11" l="1"/>
  <c r="AT5" i="11"/>
  <c r="AS6" i="11"/>
  <c r="AR4" i="11"/>
  <c r="O6" i="11"/>
  <c r="F19" i="11" l="1"/>
  <c r="H18" i="11"/>
  <c r="AU5" i="11"/>
  <c r="AT6" i="11"/>
  <c r="H19" i="11" l="1"/>
  <c r="E21" i="11"/>
  <c r="AV5" i="11"/>
  <c r="AU6" i="11"/>
  <c r="P6" i="11"/>
  <c r="Q6" i="11"/>
  <c r="F21" i="11" l="1"/>
  <c r="H21" i="11" s="1"/>
  <c r="E22" i="11"/>
  <c r="E25" i="11" s="1"/>
  <c r="AW5" i="11"/>
  <c r="AV6" i="11"/>
  <c r="R6" i="11"/>
  <c r="E23" i="11" l="1"/>
  <c r="F22" i="11"/>
  <c r="H22" i="11"/>
  <c r="AX5" i="11"/>
  <c r="AY5" i="11" s="1"/>
  <c r="AW6" i="11"/>
  <c r="S6" i="11"/>
  <c r="F23" i="11" l="1"/>
  <c r="H23" i="11"/>
  <c r="AY6" i="11"/>
  <c r="AZ5" i="11"/>
  <c r="AY4" i="11"/>
  <c r="AX6" i="11"/>
  <c r="T6" i="11"/>
  <c r="E24" i="11" l="1"/>
  <c r="F24" i="11" s="1"/>
  <c r="F25" i="11" s="1"/>
  <c r="E26" i="11" s="1"/>
  <c r="BA5" i="11"/>
  <c r="AZ6" i="11"/>
  <c r="U6" i="11"/>
  <c r="F26" i="11" l="1"/>
  <c r="E28" i="11" s="1"/>
  <c r="H24" i="11"/>
  <c r="BA6" i="11"/>
  <c r="BB5" i="11"/>
  <c r="V6" i="11"/>
  <c r="H26" i="11" l="1"/>
  <c r="F28" i="11"/>
  <c r="E29" i="11" s="1"/>
  <c r="H28" i="11"/>
  <c r="BB6" i="11"/>
  <c r="BC5" i="11"/>
  <c r="W6" i="11"/>
  <c r="F29" i="11" l="1"/>
  <c r="E30" i="11" s="1"/>
  <c r="H29" i="11"/>
  <c r="BC6" i="11"/>
  <c r="BD5" i="11"/>
  <c r="X6" i="11"/>
  <c r="F30" i="11" l="1"/>
  <c r="H30" i="11"/>
  <c r="BE5" i="1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<sst xmlns="http://schemas.openxmlformats.org/spreadsheetml/2006/main" count="97" uniqueCount="80">
  <si>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</si>
  <si>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</si>
  <si>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</si>
  <si>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</si>
  <si>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</si>
  <si>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</si>
  <si>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</si>
  <si>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</si>
  <si>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</si>
  <si>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</si>
  <si>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</si>
  <si>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</si>
  <si>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</si>
  <si>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</si>
  <si>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</si>
  <si>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</si>
  <si>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</si>
  <si>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</si>
  <si>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</si>
  <si>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</si>
  <si>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</si>
  <si>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</si>
  <si>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</si>
  <si>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</si>
  <si>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</si>
  <si>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</si>
  <si>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</si>
  <si>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</si>
  <si>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</si>
  <si>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</si>
  <si>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</si>
  <si>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</si>
  <si>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</si>
  <si>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</si>
  <si>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</si>
  <si>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</si>
  <si>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</si>
  <si>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</si>
  <si>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</si>
  <si>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Implementação do Sistema de Base de Dados</t>
  </si>
  <si>
    <t>LTR</t>
  </si>
  <si>
    <t>Definição do Sistema</t>
  </si>
  <si>
    <t>Contextualização e Fundamentação</t>
  </si>
  <si>
    <t>Objetivos e Viabilidade</t>
  </si>
  <si>
    <t>Recursos e Equipa</t>
  </si>
  <si>
    <t>Plano de Execução</t>
  </si>
  <si>
    <t>Revisão e Aprovação</t>
  </si>
  <si>
    <t>Definição de Requisitos</t>
  </si>
  <si>
    <t>Definição do Método</t>
  </si>
  <si>
    <t>Levantamento de Requisitos</t>
  </si>
  <si>
    <t>Análise de Requisitos</t>
  </si>
  <si>
    <t>Organização de Requisitos</t>
  </si>
  <si>
    <t>Validação</t>
  </si>
  <si>
    <t>Definição do Processo de Modelação</t>
  </si>
  <si>
    <t>Modelação Concetual</t>
  </si>
  <si>
    <t>Identificação das Entidades</t>
  </si>
  <si>
    <t>Identificação dos Relacionamentos</t>
  </si>
  <si>
    <t>Definição de Atributos</t>
  </si>
  <si>
    <t>Elaboração do Esquema Concetual</t>
  </si>
  <si>
    <t>Validação do Esquema Concetual</t>
  </si>
  <si>
    <t>Modelação Lógica</t>
  </si>
  <si>
    <t>Derivação de Ralações do Modelo de Dados Local</t>
  </si>
  <si>
    <t>Elaboração do Esquema Lógico Final</t>
  </si>
  <si>
    <t>Validação do Esquema Lógico Final</t>
  </si>
  <si>
    <t>Implementaçãpo Física</t>
  </si>
  <si>
    <t>Criação do Sistema de Dados</t>
  </si>
  <si>
    <t>Criação do Esquema Físico da Base de Dados</t>
  </si>
  <si>
    <t>Povoamento Inicial da Base de Dados</t>
  </si>
  <si>
    <t>Exemplos de Queries de Consulta</t>
  </si>
  <si>
    <t>Exemplo de uma Transação Imobiliária</t>
  </si>
  <si>
    <t>João Felgueiras</t>
  </si>
  <si>
    <t>Sr. João Felgueiras</t>
  </si>
  <si>
    <t>Sr. João Felgueiras, Sr.Hélio Fernandes, Sr. Mário Rebelo</t>
  </si>
  <si>
    <t>Sr. João Felgueiras, Sr.Hélio Fernandes, Sr. Mário Rebelo, Empresa</t>
  </si>
  <si>
    <t>Analista</t>
  </si>
  <si>
    <t>Analista, Arquiteto</t>
  </si>
  <si>
    <t>Analista, Arquiteto, Engenheiro</t>
  </si>
  <si>
    <t>Sr. João Felgueiras, Gestor do Projeto</t>
  </si>
  <si>
    <t>Analista, Arquiteto, Engenheiro, Gestor do Projeto</t>
  </si>
  <si>
    <t>Engenheiro, Gestor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</si>
</sst>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14" borderId="2" xfId="12"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165" fontId="9" fillId="14" borderId="2" xfId="10" applyFill="1">
      <alignment horizontal="center" vertical="center"/>
    </xf>
    <xf numFmtId="0" fontId="9" fillId="15" borderId="2" xfId="12" applyFill="1">
      <alignment horizontal="left" vertical="center" indent="2"/>
    </xf>
    <xf numFmtId="0" fontId="9" fillId="15" borderId="2" xfId="11" applyFill="1">
      <alignment horizontal="center" vertical="center"/>
    </xf>
    <xf numFmtId="165" fontId="9" fillId="15" borderId="2" xfId="10" applyFill="1">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75" zoomScaleNormal="75" zoomScalePageLayoutView="70" workbookViewId="0">
      <pane ySplit="6" topLeftCell="A8" activePane="bottomLeft" state="frozen"/>
      <selection pane="bottomLeft" activeCell="C27" sqref="C27"/>
    </sheetView>
  </sheetViews>
  <sheetFormatPr defaultColWidth="8.85546875" defaultRowHeight="30" customHeight="1" x14ac:dyDescent="0.25"/>
  <cols>
    <col min="1" max="1" width="2.7109375" style="55" customWidth="1"/>
    <col min="2" max="2" width="43.85546875" customWidth="1"/>
    <col min="3" max="3" width="51.7109375" bestFit="1"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5">
      <c r="A1" s="56" t="s">
        <v>29</v>
      </c>
      <c r="B1" s="59" t="s">
        <v>39</v>
      </c>
      <c r="C1" s="1"/>
      <c r="D1" s="2"/>
      <c r="E1" s="4"/>
      <c r="F1" s="44"/>
      <c r="H1" s="2"/>
      <c r="I1" s="82"/>
    </row>
    <row r="2" spans="1:64" ht="30" customHeight="1" x14ac:dyDescent="0.3">
      <c r="A2" s="55" t="s">
        <v>24</v>
      </c>
      <c r="B2" s="60" t="s">
        <v>40</v>
      </c>
      <c r="I2" s="83"/>
    </row>
    <row r="3" spans="1:64" ht="30" customHeight="1" x14ac:dyDescent="0.25">
      <c r="A3" s="55" t="s">
        <v>36</v>
      </c>
      <c r="B3" s="61" t="s">
        <v>70</v>
      </c>
      <c r="C3" s="92" t="s">
        <v>1</v>
      </c>
      <c r="D3" s="93"/>
      <c r="E3" s="97">
        <f>DATE(2023,2,27)</f>
        <v>44984</v>
      </c>
      <c r="F3" s="97"/>
    </row>
    <row r="4" spans="1:64" ht="30" customHeight="1" x14ac:dyDescent="0.25">
      <c r="A4" s="56" t="s">
        <v>30</v>
      </c>
      <c r="C4" s="92" t="s">
        <v>8</v>
      </c>
      <c r="D4" s="93"/>
      <c r="E4" s="7">
        <v>1</v>
      </c>
      <c r="I4" s="94">
        <f>I5</f>
        <v>44984</v>
      </c>
      <c r="J4" s="95"/>
      <c r="K4" s="95"/>
      <c r="L4" s="95"/>
      <c r="M4" s="95"/>
      <c r="N4" s="95"/>
      <c r="O4" s="96"/>
      <c r="P4" s="94">
        <f>P5</f>
        <v>44991</v>
      </c>
      <c r="Q4" s="95"/>
      <c r="R4" s="95"/>
      <c r="S4" s="95"/>
      <c r="T4" s="95"/>
      <c r="U4" s="95"/>
      <c r="V4" s="96"/>
      <c r="W4" s="94">
        <f>W5</f>
        <v>44998</v>
      </c>
      <c r="X4" s="95"/>
      <c r="Y4" s="95"/>
      <c r="Z4" s="95"/>
      <c r="AA4" s="95"/>
      <c r="AB4" s="95"/>
      <c r="AC4" s="96"/>
      <c r="AD4" s="94">
        <f>AD5</f>
        <v>45005</v>
      </c>
      <c r="AE4" s="95"/>
      <c r="AF4" s="95"/>
      <c r="AG4" s="95"/>
      <c r="AH4" s="95"/>
      <c r="AI4" s="95"/>
      <c r="AJ4" s="96"/>
      <c r="AK4" s="94">
        <f>AK5</f>
        <v>45012</v>
      </c>
      <c r="AL4" s="95"/>
      <c r="AM4" s="95"/>
      <c r="AN4" s="95"/>
      <c r="AO4" s="95"/>
      <c r="AP4" s="95"/>
      <c r="AQ4" s="96"/>
      <c r="AR4" s="94">
        <f>AR5</f>
        <v>45019</v>
      </c>
      <c r="AS4" s="95"/>
      <c r="AT4" s="95"/>
      <c r="AU4" s="95"/>
      <c r="AV4" s="95"/>
      <c r="AW4" s="95"/>
      <c r="AX4" s="96"/>
      <c r="AY4" s="94">
        <f>AY5</f>
        <v>45026</v>
      </c>
      <c r="AZ4" s="95"/>
      <c r="BA4" s="95"/>
      <c r="BB4" s="95"/>
      <c r="BC4" s="95"/>
      <c r="BD4" s="95"/>
      <c r="BE4" s="96"/>
      <c r="BF4" s="94">
        <f>BF5</f>
        <v>45033</v>
      </c>
      <c r="BG4" s="95"/>
      <c r="BH4" s="95"/>
      <c r="BI4" s="95"/>
      <c r="BJ4" s="95"/>
      <c r="BK4" s="95"/>
      <c r="BL4" s="96"/>
    </row>
    <row r="5" spans="1:64" ht="15" customHeight="1" x14ac:dyDescent="0.25">
      <c r="A5" s="56" t="s">
        <v>31</v>
      </c>
      <c r="B5" s="81"/>
      <c r="C5" s="81"/>
      <c r="D5" s="81"/>
      <c r="E5" s="81"/>
      <c r="F5" s="81"/>
      <c r="G5" s="81"/>
      <c r="I5" s="11">
        <f>Project_Start-WEEKDAY(Project_Start,1)+2+7*(Display_Week-1)</f>
        <v>44984</v>
      </c>
      <c r="J5" s="10">
        <f>I5+1</f>
        <v>44985</v>
      </c>
      <c r="K5" s="10">
        <f t="shared" ref="K5:AX5" si="0">J5+1</f>
        <v>44986</v>
      </c>
      <c r="L5" s="10">
        <f t="shared" si="0"/>
        <v>44987</v>
      </c>
      <c r="M5" s="10">
        <f t="shared" si="0"/>
        <v>44988</v>
      </c>
      <c r="N5" s="10">
        <f t="shared" si="0"/>
        <v>44989</v>
      </c>
      <c r="O5" s="12">
        <f t="shared" si="0"/>
        <v>44990</v>
      </c>
      <c r="P5" s="11">
        <f>O5+1</f>
        <v>44991</v>
      </c>
      <c r="Q5" s="10">
        <f>P5+1</f>
        <v>44992</v>
      </c>
      <c r="R5" s="10">
        <f t="shared" si="0"/>
        <v>44993</v>
      </c>
      <c r="S5" s="10">
        <f t="shared" si="0"/>
        <v>44994</v>
      </c>
      <c r="T5" s="10">
        <f t="shared" si="0"/>
        <v>44995</v>
      </c>
      <c r="U5" s="10">
        <f t="shared" si="0"/>
        <v>44996</v>
      </c>
      <c r="V5" s="12">
        <f t="shared" si="0"/>
        <v>44997</v>
      </c>
      <c r="W5" s="11">
        <f>V5+1</f>
        <v>44998</v>
      </c>
      <c r="X5" s="10">
        <f>W5+1</f>
        <v>44999</v>
      </c>
      <c r="Y5" s="10">
        <f t="shared" si="0"/>
        <v>45000</v>
      </c>
      <c r="Z5" s="10">
        <f t="shared" si="0"/>
        <v>45001</v>
      </c>
      <c r="AA5" s="10">
        <f t="shared" si="0"/>
        <v>45002</v>
      </c>
      <c r="AB5" s="10">
        <f t="shared" si="0"/>
        <v>45003</v>
      </c>
      <c r="AC5" s="12">
        <f t="shared" si="0"/>
        <v>45004</v>
      </c>
      <c r="AD5" s="11">
        <f>AC5+1</f>
        <v>45005</v>
      </c>
      <c r="AE5" s="10">
        <f>AD5+1</f>
        <v>45006</v>
      </c>
      <c r="AF5" s="10">
        <f t="shared" si="0"/>
        <v>45007</v>
      </c>
      <c r="AG5" s="10">
        <f t="shared" si="0"/>
        <v>45008</v>
      </c>
      <c r="AH5" s="10">
        <f t="shared" si="0"/>
        <v>45009</v>
      </c>
      <c r="AI5" s="10">
        <f t="shared" si="0"/>
        <v>45010</v>
      </c>
      <c r="AJ5" s="12">
        <f t="shared" si="0"/>
        <v>45011</v>
      </c>
      <c r="AK5" s="11">
        <f>AJ5+1</f>
        <v>45012</v>
      </c>
      <c r="AL5" s="10">
        <f>AK5+1</f>
        <v>45013</v>
      </c>
      <c r="AM5" s="10">
        <f t="shared" si="0"/>
        <v>45014</v>
      </c>
      <c r="AN5" s="10">
        <f t="shared" si="0"/>
        <v>45015</v>
      </c>
      <c r="AO5" s="10">
        <f t="shared" si="0"/>
        <v>45016</v>
      </c>
      <c r="AP5" s="10">
        <f t="shared" si="0"/>
        <v>45017</v>
      </c>
      <c r="AQ5" s="12">
        <f t="shared" si="0"/>
        <v>45018</v>
      </c>
      <c r="AR5" s="11">
        <f>AQ5+1</f>
        <v>45019</v>
      </c>
      <c r="AS5" s="10">
        <f>AR5+1</f>
        <v>45020</v>
      </c>
      <c r="AT5" s="10">
        <f t="shared" si="0"/>
        <v>45021</v>
      </c>
      <c r="AU5" s="10">
        <f t="shared" si="0"/>
        <v>45022</v>
      </c>
      <c r="AV5" s="10">
        <f t="shared" si="0"/>
        <v>45023</v>
      </c>
      <c r="AW5" s="10">
        <f t="shared" si="0"/>
        <v>45024</v>
      </c>
      <c r="AX5" s="12">
        <f t="shared" si="0"/>
        <v>45025</v>
      </c>
      <c r="AY5" s="11">
        <f>AX5+1</f>
        <v>45026</v>
      </c>
      <c r="AZ5" s="10">
        <f>AY5+1</f>
        <v>45027</v>
      </c>
      <c r="BA5" s="10">
        <f t="shared" ref="BA5:BE5" si="1">AZ5+1</f>
        <v>45028</v>
      </c>
      <c r="BB5" s="10">
        <f t="shared" si="1"/>
        <v>45029</v>
      </c>
      <c r="BC5" s="10">
        <f t="shared" si="1"/>
        <v>45030</v>
      </c>
      <c r="BD5" s="10">
        <f t="shared" si="1"/>
        <v>45031</v>
      </c>
      <c r="BE5" s="12">
        <f t="shared" si="1"/>
        <v>45032</v>
      </c>
      <c r="BF5" s="11">
        <f>BE5+1</f>
        <v>45033</v>
      </c>
      <c r="BG5" s="10">
        <f>BF5+1</f>
        <v>45034</v>
      </c>
      <c r="BH5" s="10">
        <f t="shared" ref="BH5:BL5" si="2">BG5+1</f>
        <v>45035</v>
      </c>
      <c r="BI5" s="10">
        <f t="shared" si="2"/>
        <v>45036</v>
      </c>
      <c r="BJ5" s="10">
        <f t="shared" si="2"/>
        <v>45037</v>
      </c>
      <c r="BK5" s="10">
        <f t="shared" si="2"/>
        <v>45038</v>
      </c>
      <c r="BL5" s="12">
        <f t="shared" si="2"/>
        <v>45039</v>
      </c>
    </row>
    <row r="6" spans="1:64" ht="30" customHeight="1" thickBot="1" x14ac:dyDescent="0.3">
      <c r="A6" s="56" t="s">
        <v>32</v>
      </c>
      <c r="B6" s="8" t="s">
        <v>9</v>
      </c>
      <c r="C6" s="9" t="s">
        <v>3</v>
      </c>
      <c r="D6" s="9" t="s">
        <v>2</v>
      </c>
      <c r="E6" s="9" t="s">
        <v>5</v>
      </c>
      <c r="F6" s="9" t="s">
        <v>6</v>
      </c>
      <c r="G6" s="9"/>
      <c r="H6" s="9" t="s">
        <v>7</v>
      </c>
      <c r="I6" s="13" t="str">
        <f t="shared" ref="I6" si="3">LEFT(TEXT(I5,"ddd"),1)</f>
        <v>s</v>
      </c>
      <c r="J6" s="13" t="str">
        <f t="shared" ref="J6:AR6" si="4">LEFT(TEXT(J5,"ddd"),1)</f>
        <v>t</v>
      </c>
      <c r="K6" s="13" t="str">
        <f t="shared" si="4"/>
        <v>q</v>
      </c>
      <c r="L6" s="13" t="str">
        <f t="shared" si="4"/>
        <v>q</v>
      </c>
      <c r="M6" s="13" t="str">
        <f t="shared" si="4"/>
        <v>s</v>
      </c>
      <c r="N6" s="13" t="str">
        <f t="shared" si="4"/>
        <v>s</v>
      </c>
      <c r="O6" s="13" t="str">
        <f t="shared" si="4"/>
        <v>d</v>
      </c>
      <c r="P6" s="13" t="str">
        <f t="shared" si="4"/>
        <v>s</v>
      </c>
      <c r="Q6" s="13" t="str">
        <f t="shared" si="4"/>
        <v>t</v>
      </c>
      <c r="R6" s="13" t="str">
        <f t="shared" si="4"/>
        <v>q</v>
      </c>
      <c r="S6" s="13" t="str">
        <f t="shared" si="4"/>
        <v>q</v>
      </c>
      <c r="T6" s="13" t="str">
        <f t="shared" si="4"/>
        <v>s</v>
      </c>
      <c r="U6" s="13" t="str">
        <f t="shared" si="4"/>
        <v>s</v>
      </c>
      <c r="V6" s="13" t="str">
        <f t="shared" si="4"/>
        <v>d</v>
      </c>
      <c r="W6" s="13" t="str">
        <f t="shared" si="4"/>
        <v>s</v>
      </c>
      <c r="X6" s="13" t="str">
        <f t="shared" si="4"/>
        <v>t</v>
      </c>
      <c r="Y6" s="13" t="str">
        <f t="shared" si="4"/>
        <v>q</v>
      </c>
      <c r="Z6" s="13" t="str">
        <f t="shared" si="4"/>
        <v>q</v>
      </c>
      <c r="AA6" s="13" t="str">
        <f t="shared" si="4"/>
        <v>s</v>
      </c>
      <c r="AB6" s="13" t="str">
        <f t="shared" si="4"/>
        <v>s</v>
      </c>
      <c r="AC6" s="13" t="str">
        <f t="shared" si="4"/>
        <v>d</v>
      </c>
      <c r="AD6" s="13" t="str">
        <f t="shared" si="4"/>
        <v>s</v>
      </c>
      <c r="AE6" s="13" t="str">
        <f t="shared" si="4"/>
        <v>t</v>
      </c>
      <c r="AF6" s="13" t="str">
        <f t="shared" si="4"/>
        <v>q</v>
      </c>
      <c r="AG6" s="13" t="str">
        <f t="shared" si="4"/>
        <v>q</v>
      </c>
      <c r="AH6" s="13" t="str">
        <f t="shared" si="4"/>
        <v>s</v>
      </c>
      <c r="AI6" s="13" t="str">
        <f t="shared" si="4"/>
        <v>s</v>
      </c>
      <c r="AJ6" s="13" t="str">
        <f t="shared" si="4"/>
        <v>d</v>
      </c>
      <c r="AK6" s="13" t="str">
        <f t="shared" si="4"/>
        <v>s</v>
      </c>
      <c r="AL6" s="13" t="str">
        <f t="shared" si="4"/>
        <v>t</v>
      </c>
      <c r="AM6" s="13" t="str">
        <f t="shared" si="4"/>
        <v>q</v>
      </c>
      <c r="AN6" s="13" t="str">
        <f t="shared" si="4"/>
        <v>q</v>
      </c>
      <c r="AO6" s="13" t="str">
        <f t="shared" si="4"/>
        <v>s</v>
      </c>
      <c r="AP6" s="13" t="str">
        <f t="shared" si="4"/>
        <v>s</v>
      </c>
      <c r="AQ6" s="13" t="str">
        <f t="shared" si="4"/>
        <v>d</v>
      </c>
      <c r="AR6" s="13" t="str">
        <f t="shared" si="4"/>
        <v>s</v>
      </c>
      <c r="AS6" s="13" t="str">
        <f t="shared" ref="AS6:BL6" si="5">LEFT(TEXT(AS5,"ddd"),1)</f>
        <v>t</v>
      </c>
      <c r="AT6" s="13" t="str">
        <f t="shared" si="5"/>
        <v>q</v>
      </c>
      <c r="AU6" s="13" t="str">
        <f t="shared" si="5"/>
        <v>q</v>
      </c>
      <c r="AV6" s="13" t="str">
        <f t="shared" si="5"/>
        <v>s</v>
      </c>
      <c r="AW6" s="13" t="str">
        <f t="shared" si="5"/>
        <v>s</v>
      </c>
      <c r="AX6" s="13" t="str">
        <f t="shared" si="5"/>
        <v>d</v>
      </c>
      <c r="AY6" s="13" t="str">
        <f t="shared" si="5"/>
        <v>s</v>
      </c>
      <c r="AZ6" s="13" t="str">
        <f t="shared" si="5"/>
        <v>t</v>
      </c>
      <c r="BA6" s="13" t="str">
        <f t="shared" si="5"/>
        <v>q</v>
      </c>
      <c r="BB6" s="13" t="str">
        <f t="shared" si="5"/>
        <v>q</v>
      </c>
      <c r="BC6" s="13" t="str">
        <f t="shared" si="5"/>
        <v>s</v>
      </c>
      <c r="BD6" s="13" t="str">
        <f t="shared" si="5"/>
        <v>s</v>
      </c>
      <c r="BE6" s="13" t="str">
        <f t="shared" si="5"/>
        <v>d</v>
      </c>
      <c r="BF6" s="13" t="str">
        <f t="shared" si="5"/>
        <v>s</v>
      </c>
      <c r="BG6" s="13" t="str">
        <f t="shared" si="5"/>
        <v>t</v>
      </c>
      <c r="BH6" s="13" t="str">
        <f t="shared" si="5"/>
        <v>q</v>
      </c>
      <c r="BI6" s="13" t="str">
        <f t="shared" si="5"/>
        <v>q</v>
      </c>
      <c r="BJ6" s="13" t="str">
        <f t="shared" si="5"/>
        <v>s</v>
      </c>
      <c r="BK6" s="13" t="str">
        <f t="shared" si="5"/>
        <v>s</v>
      </c>
      <c r="BL6" s="13" t="str">
        <f t="shared" si="5"/>
        <v>d</v>
      </c>
    </row>
    <row r="7" spans="1:64" ht="30" hidden="1" customHeight="1" thickBot="1" x14ac:dyDescent="0.3">
      <c r="A7" s="55" t="s">
        <v>37</v>
      </c>
      <c r="C7" s="58"/>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3" customFormat="1" ht="30" customHeight="1" thickBot="1" x14ac:dyDescent="0.3">
      <c r="A8" s="56" t="s">
        <v>33</v>
      </c>
      <c r="B8" s="18" t="s">
        <v>41</v>
      </c>
      <c r="C8" s="67"/>
      <c r="D8" s="19"/>
      <c r="E8" s="20"/>
      <c r="F8" s="21"/>
      <c r="G8" s="17"/>
      <c r="H8" s="17" t="str">
        <f t="shared" ref="H8:H38" si="6">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3" customFormat="1" ht="30" customHeight="1" thickBot="1" x14ac:dyDescent="0.3">
      <c r="A9" s="56" t="s">
        <v>38</v>
      </c>
      <c r="B9" s="76" t="s">
        <v>42</v>
      </c>
      <c r="C9" s="68" t="s">
        <v>71</v>
      </c>
      <c r="D9" s="22">
        <v>1</v>
      </c>
      <c r="E9" s="62">
        <f>Project_Start</f>
        <v>44984</v>
      </c>
      <c r="F9" s="62">
        <f>E9+3</f>
        <v>44987</v>
      </c>
      <c r="G9" s="17"/>
      <c r="H9" s="17">
        <f t="shared" si="6"/>
        <v>4</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3" customFormat="1" ht="30" customHeight="1" thickBot="1" x14ac:dyDescent="0.3">
      <c r="A10" s="56" t="s">
        <v>34</v>
      </c>
      <c r="B10" s="76" t="s">
        <v>43</v>
      </c>
      <c r="C10" s="68" t="s">
        <v>72</v>
      </c>
      <c r="D10" s="22">
        <v>1</v>
      </c>
      <c r="E10" s="62">
        <f>DATE(2023,2,27)</f>
        <v>44984</v>
      </c>
      <c r="F10" s="62">
        <f>E10+1</f>
        <v>44985</v>
      </c>
      <c r="G10" s="17"/>
      <c r="H10" s="17">
        <f t="shared" si="6"/>
        <v>2</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3" customFormat="1" ht="30" customHeight="1" thickBot="1" x14ac:dyDescent="0.3">
      <c r="A11" s="55"/>
      <c r="B11" s="76" t="s">
        <v>44</v>
      </c>
      <c r="C11" s="68" t="s">
        <v>73</v>
      </c>
      <c r="D11" s="22">
        <v>1</v>
      </c>
      <c r="E11" s="62">
        <f>F10</f>
        <v>44985</v>
      </c>
      <c r="F11" s="62">
        <f>E11+2</f>
        <v>44987</v>
      </c>
      <c r="G11" s="17"/>
      <c r="H11" s="17">
        <f t="shared" si="6"/>
        <v>3</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3" customFormat="1" ht="30" customHeight="1" thickBot="1" x14ac:dyDescent="0.3">
      <c r="A12" s="55"/>
      <c r="B12" s="76" t="s">
        <v>45</v>
      </c>
      <c r="C12" s="68" t="s">
        <v>73</v>
      </c>
      <c r="D12" s="22">
        <v>1</v>
      </c>
      <c r="E12" s="62">
        <f>F11-1</f>
        <v>44986</v>
      </c>
      <c r="F12" s="62">
        <f>E12+4</f>
        <v>44990</v>
      </c>
      <c r="G12" s="17"/>
      <c r="H12" s="17">
        <f t="shared" si="6"/>
        <v>5</v>
      </c>
      <c r="I12" s="41"/>
      <c r="J12" s="41"/>
      <c r="K12" s="41"/>
      <c r="L12" s="41"/>
      <c r="M12" s="41"/>
      <c r="N12" s="41"/>
      <c r="O12" s="41"/>
      <c r="P12" s="41"/>
      <c r="Q12" s="41"/>
      <c r="R12" s="41"/>
      <c r="S12" s="41"/>
      <c r="T12" s="41"/>
      <c r="U12" s="41"/>
      <c r="V12" s="41"/>
      <c r="W12" s="41"/>
      <c r="X12" s="41"/>
      <c r="Y12" s="42"/>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3" customFormat="1" ht="30" customHeight="1" thickBot="1" x14ac:dyDescent="0.3">
      <c r="A13" s="55"/>
      <c r="B13" s="76" t="s">
        <v>46</v>
      </c>
      <c r="C13" s="68" t="s">
        <v>77</v>
      </c>
      <c r="D13" s="22">
        <v>1</v>
      </c>
      <c r="E13" s="62">
        <f>F12</f>
        <v>44990</v>
      </c>
      <c r="F13" s="62">
        <f>F12+1</f>
        <v>44991</v>
      </c>
      <c r="G13" s="17"/>
      <c r="H13" s="17">
        <f t="shared" si="6"/>
        <v>2</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3" customFormat="1" ht="30" customHeight="1" thickBot="1" x14ac:dyDescent="0.3">
      <c r="A14" s="56" t="s">
        <v>35</v>
      </c>
      <c r="B14" s="23" t="s">
        <v>47</v>
      </c>
      <c r="C14" s="69"/>
      <c r="D14" s="24"/>
      <c r="E14" s="25"/>
      <c r="F14" s="26"/>
      <c r="G14" s="17"/>
      <c r="H14" s="17" t="str">
        <f t="shared" si="6"/>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3" customFormat="1" ht="30" customHeight="1" thickBot="1" x14ac:dyDescent="0.3">
      <c r="A15" s="56"/>
      <c r="B15" s="77" t="s">
        <v>48</v>
      </c>
      <c r="C15" s="70" t="s">
        <v>75</v>
      </c>
      <c r="D15" s="22">
        <v>1</v>
      </c>
      <c r="E15" s="63">
        <f>E13+1</f>
        <v>44991</v>
      </c>
      <c r="F15" s="63">
        <f>E15</f>
        <v>44991</v>
      </c>
      <c r="G15" s="17"/>
      <c r="H15" s="17">
        <f t="shared" si="6"/>
        <v>1</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3" customFormat="1" ht="30" customHeight="1" thickBot="1" x14ac:dyDescent="0.3">
      <c r="A16" s="55"/>
      <c r="B16" s="77" t="s">
        <v>49</v>
      </c>
      <c r="C16" s="70" t="s">
        <v>74</v>
      </c>
      <c r="D16" s="22">
        <v>1</v>
      </c>
      <c r="E16" s="63">
        <f>E15</f>
        <v>44991</v>
      </c>
      <c r="F16" s="63">
        <f>E16+4</f>
        <v>44995</v>
      </c>
      <c r="G16" s="17"/>
      <c r="H16" s="17">
        <f t="shared" si="6"/>
        <v>5</v>
      </c>
      <c r="I16" s="41"/>
      <c r="J16" s="41"/>
      <c r="K16" s="41"/>
      <c r="L16" s="41"/>
      <c r="M16" s="41"/>
      <c r="N16" s="41"/>
      <c r="O16" s="41"/>
      <c r="P16" s="41"/>
      <c r="Q16" s="41"/>
      <c r="R16" s="41"/>
      <c r="S16" s="41"/>
      <c r="T16" s="41"/>
      <c r="U16" s="42"/>
      <c r="V16" s="42"/>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3" customFormat="1" ht="30" customHeight="1" thickBot="1" x14ac:dyDescent="0.3">
      <c r="A17" s="55"/>
      <c r="B17" s="77" t="s">
        <v>50</v>
      </c>
      <c r="C17" s="70" t="s">
        <v>74</v>
      </c>
      <c r="D17" s="22">
        <v>1</v>
      </c>
      <c r="E17" s="63">
        <f>F16-1</f>
        <v>44994</v>
      </c>
      <c r="F17" s="63">
        <f>E17+5</f>
        <v>44999</v>
      </c>
      <c r="G17" s="17"/>
      <c r="H17" s="17">
        <f t="shared" si="6"/>
        <v>6</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3" customFormat="1" ht="30" customHeight="1" thickBot="1" x14ac:dyDescent="0.3">
      <c r="A18" s="55"/>
      <c r="B18" s="77" t="s">
        <v>51</v>
      </c>
      <c r="C18" s="70" t="s">
        <v>76</v>
      </c>
      <c r="D18" s="22">
        <v>1</v>
      </c>
      <c r="E18" s="63">
        <f>F17-1</f>
        <v>44998</v>
      </c>
      <c r="F18" s="63">
        <f>E18+3</f>
        <v>45001</v>
      </c>
      <c r="G18" s="17"/>
      <c r="H18" s="17">
        <f t="shared" si="6"/>
        <v>4</v>
      </c>
      <c r="I18" s="41"/>
      <c r="J18" s="41"/>
      <c r="K18" s="41"/>
      <c r="L18" s="41"/>
      <c r="M18" s="41"/>
      <c r="N18" s="41"/>
      <c r="O18" s="41"/>
      <c r="P18" s="41"/>
      <c r="Q18" s="41"/>
      <c r="R18" s="41"/>
      <c r="S18" s="41"/>
      <c r="T18" s="41"/>
      <c r="U18" s="41"/>
      <c r="V18" s="41"/>
      <c r="W18" s="41"/>
      <c r="X18" s="41"/>
      <c r="Y18" s="42"/>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3" customFormat="1" ht="30" customHeight="1" thickBot="1" x14ac:dyDescent="0.3">
      <c r="A19" s="55"/>
      <c r="B19" s="77" t="s">
        <v>52</v>
      </c>
      <c r="C19" s="70" t="s">
        <v>77</v>
      </c>
      <c r="D19" s="22">
        <v>1</v>
      </c>
      <c r="E19" s="63">
        <f>F18</f>
        <v>45001</v>
      </c>
      <c r="F19" s="63">
        <f>E19+3</f>
        <v>45004</v>
      </c>
      <c r="G19" s="17"/>
      <c r="H19" s="17">
        <f t="shared" si="6"/>
        <v>4</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3" customFormat="1" ht="30" customHeight="1" thickBot="1" x14ac:dyDescent="0.3">
      <c r="A20" s="55" t="s">
        <v>26</v>
      </c>
      <c r="B20" s="27" t="s">
        <v>54</v>
      </c>
      <c r="C20" s="71"/>
      <c r="D20" s="28"/>
      <c r="E20" s="29"/>
      <c r="F20" s="30"/>
      <c r="G20" s="17"/>
      <c r="H20" s="17" t="str">
        <f t="shared" si="6"/>
        <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3" customFormat="1" ht="30" customHeight="1" thickBot="1" x14ac:dyDescent="0.3">
      <c r="A21" s="55"/>
      <c r="B21" s="78" t="s">
        <v>53</v>
      </c>
      <c r="C21" s="72" t="s">
        <v>78</v>
      </c>
      <c r="D21" s="22">
        <v>1</v>
      </c>
      <c r="E21" s="64">
        <f>F19-2</f>
        <v>45002</v>
      </c>
      <c r="F21" s="64">
        <f>E21+2</f>
        <v>45004</v>
      </c>
      <c r="G21" s="17"/>
      <c r="H21" s="17">
        <f t="shared" si="6"/>
        <v>3</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3" customFormat="1" ht="30" customHeight="1" thickBot="1" x14ac:dyDescent="0.3">
      <c r="A22" s="55"/>
      <c r="B22" s="78" t="s">
        <v>55</v>
      </c>
      <c r="C22" s="72" t="s">
        <v>76</v>
      </c>
      <c r="D22" s="22">
        <v>1</v>
      </c>
      <c r="E22" s="64">
        <f>E21+1</f>
        <v>45003</v>
      </c>
      <c r="F22" s="64">
        <f>E22+3</f>
        <v>45006</v>
      </c>
      <c r="G22" s="17"/>
      <c r="H22" s="17">
        <f t="shared" si="6"/>
        <v>4</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3" customFormat="1" ht="30" customHeight="1" thickBot="1" x14ac:dyDescent="0.3">
      <c r="A23" s="55"/>
      <c r="B23" s="78" t="s">
        <v>56</v>
      </c>
      <c r="C23" s="72" t="s">
        <v>76</v>
      </c>
      <c r="D23" s="22">
        <v>1</v>
      </c>
      <c r="E23" s="64">
        <f>E22+2</f>
        <v>45005</v>
      </c>
      <c r="F23" s="64">
        <f>E23+3</f>
        <v>45008</v>
      </c>
      <c r="G23" s="17"/>
      <c r="H23" s="17">
        <f t="shared" si="6"/>
        <v>4</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3" customFormat="1" ht="30" customHeight="1" thickBot="1" x14ac:dyDescent="0.3">
      <c r="A24" s="55"/>
      <c r="B24" s="78" t="s">
        <v>57</v>
      </c>
      <c r="C24" s="72" t="s">
        <v>76</v>
      </c>
      <c r="D24" s="22">
        <v>1</v>
      </c>
      <c r="E24" s="64">
        <f>F23-1</f>
        <v>45007</v>
      </c>
      <c r="F24" s="64">
        <f>E24+3</f>
        <v>45010</v>
      </c>
      <c r="G24" s="17"/>
      <c r="H24" s="17">
        <f t="shared" si="6"/>
        <v>4</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3" customFormat="1" ht="30" customHeight="1" thickBot="1" x14ac:dyDescent="0.3">
      <c r="A25" s="55"/>
      <c r="B25" s="78" t="s">
        <v>58</v>
      </c>
      <c r="C25" s="72" t="s">
        <v>78</v>
      </c>
      <c r="D25" s="22">
        <v>1</v>
      </c>
      <c r="E25" s="64">
        <f>E22+1</f>
        <v>45004</v>
      </c>
      <c r="F25" s="64">
        <f>F24+1</f>
        <v>45011</v>
      </c>
      <c r="G25" s="17"/>
      <c r="H25" s="17"/>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3" customFormat="1" ht="30" customHeight="1" thickBot="1" x14ac:dyDescent="0.3">
      <c r="A26" s="55"/>
      <c r="B26" s="78" t="s">
        <v>59</v>
      </c>
      <c r="C26" s="72" t="s">
        <v>77</v>
      </c>
      <c r="D26" s="22">
        <v>1</v>
      </c>
      <c r="E26" s="64">
        <f>F25</f>
        <v>45011</v>
      </c>
      <c r="F26" s="64">
        <f>E26+1</f>
        <v>45012</v>
      </c>
      <c r="G26" s="17"/>
      <c r="H26" s="17">
        <f t="shared" si="6"/>
        <v>2</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3" customFormat="1" ht="30" customHeight="1" thickBot="1" x14ac:dyDescent="0.3">
      <c r="A27" s="55" t="s">
        <v>26</v>
      </c>
      <c r="B27" s="31" t="s">
        <v>60</v>
      </c>
      <c r="C27" s="73"/>
      <c r="D27" s="32"/>
      <c r="E27" s="33"/>
      <c r="F27" s="34"/>
      <c r="G27" s="17"/>
      <c r="H27" s="17" t="str">
        <f t="shared" si="6"/>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3" customFormat="1" ht="30" customHeight="1" thickBot="1" x14ac:dyDescent="0.3">
      <c r="A28" s="55"/>
      <c r="B28" s="79" t="s">
        <v>61</v>
      </c>
      <c r="C28" s="74" t="s">
        <v>78</v>
      </c>
      <c r="D28" s="22">
        <v>1</v>
      </c>
      <c r="E28" s="65">
        <f>F26</f>
        <v>45012</v>
      </c>
      <c r="F28" s="65">
        <f>E28+2</f>
        <v>45014</v>
      </c>
      <c r="G28" s="17"/>
      <c r="H28" s="17">
        <f t="shared" si="6"/>
        <v>3</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3" customFormat="1" ht="30" customHeight="1" thickBot="1" x14ac:dyDescent="0.3">
      <c r="A29" s="55"/>
      <c r="B29" s="79" t="s">
        <v>62</v>
      </c>
      <c r="C29" s="74" t="s">
        <v>78</v>
      </c>
      <c r="D29" s="22">
        <v>1</v>
      </c>
      <c r="E29" s="65">
        <f>F28</f>
        <v>45014</v>
      </c>
      <c r="F29" s="65">
        <f>E29+3</f>
        <v>45017</v>
      </c>
      <c r="G29" s="17"/>
      <c r="H29" s="17">
        <f t="shared" si="6"/>
        <v>4</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3" customFormat="1" ht="30" customHeight="1" thickBot="1" x14ac:dyDescent="0.3">
      <c r="A30" s="55"/>
      <c r="B30" s="79" t="s">
        <v>63</v>
      </c>
      <c r="C30" s="74" t="s">
        <v>77</v>
      </c>
      <c r="D30" s="22">
        <v>1</v>
      </c>
      <c r="E30" s="65">
        <f>F29</f>
        <v>45017</v>
      </c>
      <c r="F30" s="65">
        <f>E30+1</f>
        <v>45018</v>
      </c>
      <c r="G30" s="17"/>
      <c r="H30" s="17">
        <f t="shared" si="6"/>
        <v>2</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3" customFormat="1" ht="30" customHeight="1" thickBot="1" x14ac:dyDescent="0.3">
      <c r="A31" s="55"/>
      <c r="B31" s="85" t="s">
        <v>64</v>
      </c>
      <c r="C31" s="86"/>
      <c r="D31" s="87"/>
      <c r="E31" s="88" t="s">
        <v>25</v>
      </c>
      <c r="F31" s="88" t="s">
        <v>25</v>
      </c>
      <c r="G31" s="17"/>
      <c r="H31" s="17" t="e">
        <f t="shared" si="6"/>
        <v>#VALUE!</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3" customFormat="1" ht="30" customHeight="1" thickBot="1" x14ac:dyDescent="0.3">
      <c r="A32" s="55"/>
      <c r="B32" s="89" t="s">
        <v>65</v>
      </c>
      <c r="C32" s="90" t="s">
        <v>78</v>
      </c>
      <c r="D32" s="22">
        <v>1</v>
      </c>
      <c r="E32" s="91">
        <f>F30+1</f>
        <v>45019</v>
      </c>
      <c r="F32" s="91">
        <f>E32+2</f>
        <v>45021</v>
      </c>
      <c r="G32" s="17"/>
      <c r="H32" s="17"/>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3" customFormat="1" ht="30" customHeight="1" thickBot="1" x14ac:dyDescent="0.3">
      <c r="A33" s="55"/>
      <c r="B33" s="89" t="s">
        <v>66</v>
      </c>
      <c r="C33" s="90" t="s">
        <v>78</v>
      </c>
      <c r="D33" s="22">
        <v>1</v>
      </c>
      <c r="E33" s="91">
        <f>F32</f>
        <v>45021</v>
      </c>
      <c r="F33" s="91">
        <f>E33+5</f>
        <v>45026</v>
      </c>
      <c r="G33" s="17"/>
      <c r="H33" s="17"/>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3" customFormat="1" ht="30" customHeight="1" thickBot="1" x14ac:dyDescent="0.3">
      <c r="A34" s="55"/>
      <c r="B34" s="89" t="s">
        <v>67</v>
      </c>
      <c r="C34" s="90" t="s">
        <v>78</v>
      </c>
      <c r="D34" s="22">
        <v>1</v>
      </c>
      <c r="E34" s="91">
        <f>F33</f>
        <v>45026</v>
      </c>
      <c r="F34" s="91">
        <f>E34</f>
        <v>45026</v>
      </c>
      <c r="G34" s="17"/>
      <c r="H34" s="17"/>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s="3" customFormat="1" ht="30" customHeight="1" thickBot="1" x14ac:dyDescent="0.3">
      <c r="A35" s="55"/>
      <c r="B35" s="89" t="s">
        <v>68</v>
      </c>
      <c r="C35" s="90" t="s">
        <v>79</v>
      </c>
      <c r="D35" s="22">
        <v>1</v>
      </c>
      <c r="E35" s="91">
        <f>F34+1</f>
        <v>45027</v>
      </c>
      <c r="F35" s="91">
        <f>E35+3</f>
        <v>45030</v>
      </c>
      <c r="G35" s="17"/>
      <c r="H35" s="17"/>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s="3" customFormat="1" ht="30" customHeight="1" thickBot="1" x14ac:dyDescent="0.3">
      <c r="A36" s="55"/>
      <c r="B36" s="89" t="s">
        <v>69</v>
      </c>
      <c r="C36" s="90" t="s">
        <v>79</v>
      </c>
      <c r="D36" s="22">
        <v>1</v>
      </c>
      <c r="E36" s="91">
        <f>E35</f>
        <v>45027</v>
      </c>
      <c r="F36" s="91">
        <f>F35</f>
        <v>45030</v>
      </c>
      <c r="G36" s="17"/>
      <c r="H36" s="17"/>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4" s="3" customFormat="1" ht="30" customHeight="1" thickBot="1" x14ac:dyDescent="0.3">
      <c r="A37" s="55" t="s">
        <v>28</v>
      </c>
      <c r="B37" s="80"/>
      <c r="C37" s="75"/>
      <c r="D37" s="16"/>
      <c r="E37" s="66"/>
      <c r="F37" s="66"/>
      <c r="G37" s="17"/>
      <c r="H37" s="17" t="str">
        <f t="shared" si="6"/>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s="3" customFormat="1" ht="30" customHeight="1" thickBot="1" x14ac:dyDescent="0.3">
      <c r="A38" s="56" t="s">
        <v>27</v>
      </c>
      <c r="B38" s="35" t="s">
        <v>0</v>
      </c>
      <c r="C38" s="36"/>
      <c r="D38" s="37"/>
      <c r="E38" s="38"/>
      <c r="F38" s="39"/>
      <c r="G38" s="40"/>
      <c r="H38" s="40" t="str">
        <f t="shared" si="6"/>
        <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ht="30" customHeight="1" x14ac:dyDescent="0.25">
      <c r="G39" s="6"/>
    </row>
    <row r="40" spans="1:64" ht="30" customHeight="1" x14ac:dyDescent="0.25">
      <c r="C40" s="14"/>
      <c r="F40" s="57"/>
    </row>
    <row r="41" spans="1:64" ht="30" customHeight="1" x14ac:dyDescent="0.25">
      <c r="C41"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5" customWidth="1"/>
    <col min="2" max="16384" width="9.140625" style="2"/>
  </cols>
  <sheetData>
    <row r="1" spans="1:2" ht="46.5" customHeight="1" x14ac:dyDescent="0.2"/>
    <row r="2" spans="1:2" s="47" customFormat="1" ht="15.75" x14ac:dyDescent="0.25">
      <c r="A2" s="46" t="s">
        <v>12</v>
      </c>
      <c r="B2" s="46"/>
    </row>
    <row r="3" spans="1:2" s="51" customFormat="1" ht="27" customHeight="1" x14ac:dyDescent="0.25">
      <c r="A3" s="84" t="s">
        <v>17</v>
      </c>
      <c r="B3" s="52"/>
    </row>
    <row r="4" spans="1:2" s="48" customFormat="1" ht="26.25" x14ac:dyDescent="0.4">
      <c r="A4" s="49" t="s">
        <v>11</v>
      </c>
    </row>
    <row r="5" spans="1:2" ht="74.099999999999994" customHeight="1" x14ac:dyDescent="0.2">
      <c r="A5" s="50" t="s">
        <v>20</v>
      </c>
    </row>
    <row r="6" spans="1:2" ht="26.25" customHeight="1" x14ac:dyDescent="0.2">
      <c r="A6" s="49" t="s">
        <v>23</v>
      </c>
    </row>
    <row r="7" spans="1:2" s="45" customFormat="1" ht="204.95" customHeight="1" x14ac:dyDescent="0.25">
      <c r="A7" s="54" t="s">
        <v>22</v>
      </c>
    </row>
    <row r="8" spans="1:2" s="48" customFormat="1" ht="26.25" x14ac:dyDescent="0.4">
      <c r="A8" s="49" t="s">
        <v>13</v>
      </c>
    </row>
    <row r="9" spans="1:2" ht="60" x14ac:dyDescent="0.2">
      <c r="A9" s="50" t="s">
        <v>21</v>
      </c>
    </row>
    <row r="10" spans="1:2" s="45" customFormat="1" ht="27.95" customHeight="1" x14ac:dyDescent="0.25">
      <c r="A10" s="53" t="s">
        <v>19</v>
      </c>
    </row>
    <row r="11" spans="1:2" s="48" customFormat="1" ht="26.25" x14ac:dyDescent="0.4">
      <c r="A11" s="49" t="s">
        <v>10</v>
      </c>
    </row>
    <row r="12" spans="1:2" ht="30" x14ac:dyDescent="0.2">
      <c r="A12" s="50" t="s">
        <v>18</v>
      </c>
    </row>
    <row r="13" spans="1:2" s="45" customFormat="1" ht="27.95" customHeight="1" x14ac:dyDescent="0.25">
      <c r="A13" s="53" t="s">
        <v>4</v>
      </c>
    </row>
    <row r="14" spans="1:2" s="48" customFormat="1" ht="26.25" x14ac:dyDescent="0.4">
      <c r="A14" s="49" t="s">
        <v>14</v>
      </c>
    </row>
    <row r="15" spans="1:2" ht="75" customHeight="1" x14ac:dyDescent="0.2">
      <c r="A15" s="50" t="s">
        <v>15</v>
      </c>
    </row>
    <row r="16" spans="1:2" ht="75" x14ac:dyDescent="0.2">
      <c r="A16" s="50"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2023-06-05T20:18:50Z</dcterms:modified>
</cp:coreProperties>
</file>