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2.xml" ContentType="application/vnd.openxmlformats-officedocument.spreadsheetml.pivotTable+xml"/>
  <Override PartName="/xl/drawings/drawing5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tables/table4.xml" ContentType="application/vnd.openxmlformats-officedocument.spreadsheetml.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6.xml" ContentType="application/vnd.openxmlformats-officedocument.drawing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8.xml" ContentType="application/vnd.openxmlformats-officedocument.drawing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4cccac11d0724/Egypt/2. Certificate in Egyptology/3. Year 3/Essay/cachette db/"/>
    </mc:Choice>
  </mc:AlternateContent>
  <xr:revisionPtr revIDLastSave="596" documentId="13_ncr:40009_{DA1D1DA1-4FF8-458B-AC1E-B2986556BAA1}" xr6:coauthVersionLast="47" xr6:coauthVersionMax="47" xr10:uidLastSave="{C37E4E32-2E43-4487-9F93-FE04BD71A280}"/>
  <bookViews>
    <workbookView xWindow="-120" yWindow="-120" windowWidth="51840" windowHeight="21120" tabRatio="953" xr2:uid="{00000000-000D-0000-FFFF-FFFF00000000}"/>
  </bookViews>
  <sheets>
    <sheet name="cachetteDB (2)" sheetId="28" r:id="rId1"/>
    <sheet name="Sheet27" sheetId="31" r:id="rId2"/>
    <sheet name="DatesNew" sheetId="30" r:id="rId3"/>
    <sheet name="cachetteDB" sheetId="26" r:id="rId4"/>
    <sheet name="Outliers" sheetId="25" r:id="rId5"/>
    <sheet name="Ratio" sheetId="24" r:id="rId6"/>
    <sheet name="Volume" sheetId="27" r:id="rId7"/>
    <sheet name="Depth" sheetId="22" r:id="rId8"/>
    <sheet name="Hist Depth" sheetId="23" r:id="rId9"/>
    <sheet name="Width" sheetId="19" r:id="rId10"/>
    <sheet name="Hist Width" sheetId="21" r:id="rId11"/>
    <sheet name="Height" sheetId="11" r:id="rId12"/>
    <sheet name="Hist Height" sheetId="18" r:id="rId13"/>
    <sheet name="Sheet3" sheetId="4" r:id="rId14"/>
    <sheet name="Sheet4" sheetId="5" r:id="rId15"/>
    <sheet name="cachette" sheetId="1" r:id="rId16"/>
    <sheet name="Dates" sheetId="8" r:id="rId17"/>
    <sheet name="Sheet25" sheetId="29" r:id="rId18"/>
    <sheet name="Materials" sheetId="6" r:id="rId19"/>
    <sheet name="Dimensions" sheetId="7" r:id="rId20"/>
    <sheet name="Sheet5" sheetId="9" r:id="rId21"/>
    <sheet name="Sheet1" sheetId="2" r:id="rId22"/>
    <sheet name="Sheet2" sheetId="3" r:id="rId23"/>
  </sheets>
  <definedNames>
    <definedName name="_xlnm._FilterDatabase" localSheetId="16" hidden="1">Dates!$A$1:$A$355</definedName>
    <definedName name="_xlchart.v1.0" hidden="1">Height!$H$5:$H$221</definedName>
    <definedName name="_xlchart.v1.1" hidden="1">Height!$I$4</definedName>
    <definedName name="_xlchart.v1.10" hidden="1">Sheet5!$A$2:$A$109</definedName>
    <definedName name="_xlchart.v1.11" hidden="1">Sheet5!$B$1</definedName>
    <definedName name="_xlchart.v1.12" hidden="1">Sheet5!$B$2:$B$109</definedName>
    <definedName name="_xlchart.v1.13" hidden="1">Sheet2!$H$5:$H$221</definedName>
    <definedName name="_xlchart.v1.14" hidden="1">Sheet2!$I$4</definedName>
    <definedName name="_xlchart.v1.15" hidden="1">Sheet2!$I$5:$I$221</definedName>
    <definedName name="_xlchart.v1.2" hidden="1">Height!$I$5:$I$221</definedName>
    <definedName name="_xlchart.v1.3" hidden="1">Sheet3!$D$4:$D$87</definedName>
    <definedName name="_xlchart.v1.4" hidden="1">Sheet3!$E$4:$E$87</definedName>
    <definedName name="_xlchart.v1.5" hidden="1">Dimensions!$D$1</definedName>
    <definedName name="_xlchart.v1.6" hidden="1">Dimensions!$D$2:$D$109</definedName>
    <definedName name="_xlchart.v1.7" hidden="1">Dimensions!$E$1</definedName>
    <definedName name="_xlchart.v1.8" hidden="1">Dimensions!$E$2:$E$109</definedName>
    <definedName name="_xlchart.v1.9" hidden="1">Sheet5!$A$1</definedName>
  </definedNames>
  <calcPr calcId="191029"/>
  <pivotCaches>
    <pivotCache cacheId="0" r:id="rId24"/>
    <pivotCache cacheId="1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30" l="1"/>
  <c r="F20" i="30"/>
  <c r="F7" i="30"/>
  <c r="F8" i="30"/>
  <c r="F5" i="30"/>
  <c r="K355" i="28"/>
  <c r="K354" i="28"/>
  <c r="K353" i="28"/>
  <c r="K352" i="28"/>
  <c r="K351" i="28"/>
  <c r="K350" i="28"/>
  <c r="K349" i="28"/>
  <c r="K348" i="28"/>
  <c r="K347" i="28"/>
  <c r="K346" i="28"/>
  <c r="K345" i="28"/>
  <c r="K344" i="28"/>
  <c r="K343" i="28"/>
  <c r="K342" i="28"/>
  <c r="K341" i="28"/>
  <c r="K340" i="28"/>
  <c r="K339" i="28"/>
  <c r="K338" i="28"/>
  <c r="K337" i="28"/>
  <c r="K336" i="28"/>
  <c r="K335" i="28"/>
  <c r="K334" i="28"/>
  <c r="K333" i="28"/>
  <c r="K332" i="28"/>
  <c r="K331" i="28"/>
  <c r="K330" i="28"/>
  <c r="K329" i="28"/>
  <c r="K328" i="28"/>
  <c r="K327" i="28"/>
  <c r="K326" i="28"/>
  <c r="K325" i="28"/>
  <c r="K324" i="28"/>
  <c r="K323" i="28"/>
  <c r="K322" i="28"/>
  <c r="K321" i="28"/>
  <c r="K320" i="28"/>
  <c r="K319" i="28"/>
  <c r="K318" i="28"/>
  <c r="K317" i="28"/>
  <c r="K316" i="28"/>
  <c r="K315" i="28"/>
  <c r="K314" i="28"/>
  <c r="K313" i="28"/>
  <c r="K312" i="28"/>
  <c r="K311" i="28"/>
  <c r="K310" i="28"/>
  <c r="K309" i="28"/>
  <c r="K308" i="28"/>
  <c r="K307" i="28"/>
  <c r="K306" i="28"/>
  <c r="K305" i="28"/>
  <c r="K304" i="28"/>
  <c r="K303" i="28"/>
  <c r="K302" i="28"/>
  <c r="K301" i="28"/>
  <c r="K300" i="28"/>
  <c r="K299" i="28"/>
  <c r="K298" i="28"/>
  <c r="K297" i="28"/>
  <c r="K296" i="28"/>
  <c r="K295" i="28"/>
  <c r="K294" i="28"/>
  <c r="K293" i="28"/>
  <c r="K292" i="28"/>
  <c r="K291" i="28"/>
  <c r="K290" i="28"/>
  <c r="K289" i="28"/>
  <c r="K288" i="28"/>
  <c r="K287" i="28"/>
  <c r="K286" i="28"/>
  <c r="K285" i="28"/>
  <c r="K284" i="28"/>
  <c r="K283" i="28"/>
  <c r="K282" i="28"/>
  <c r="K281" i="28"/>
  <c r="K280" i="28"/>
  <c r="K279" i="28"/>
  <c r="K278" i="28"/>
  <c r="K277" i="28"/>
  <c r="K276" i="28"/>
  <c r="K275" i="28"/>
  <c r="K274" i="28"/>
  <c r="K273" i="28"/>
  <c r="K272" i="28"/>
  <c r="K271" i="28"/>
  <c r="K270" i="28"/>
  <c r="K269" i="28"/>
  <c r="K268" i="28"/>
  <c r="K267" i="28"/>
  <c r="K266" i="28"/>
  <c r="K265" i="28"/>
  <c r="K264" i="28"/>
  <c r="K263" i="28"/>
  <c r="K262" i="28"/>
  <c r="K261" i="28"/>
  <c r="K260" i="28"/>
  <c r="K259" i="28"/>
  <c r="K258" i="28"/>
  <c r="K257" i="28"/>
  <c r="K256" i="28"/>
  <c r="K255" i="28"/>
  <c r="K254" i="28"/>
  <c r="K253" i="28"/>
  <c r="K252" i="28"/>
  <c r="K251" i="28"/>
  <c r="K250" i="28"/>
  <c r="K249" i="28"/>
  <c r="K248" i="28"/>
  <c r="K247" i="28"/>
  <c r="K246" i="28"/>
  <c r="K245" i="28"/>
  <c r="K244" i="28"/>
  <c r="K243" i="28"/>
  <c r="K242" i="28"/>
  <c r="K241" i="28"/>
  <c r="K240" i="28"/>
  <c r="K239" i="28"/>
  <c r="K238" i="28"/>
  <c r="K237" i="28"/>
  <c r="K236" i="28"/>
  <c r="K235" i="28"/>
  <c r="K234" i="28"/>
  <c r="K233" i="28"/>
  <c r="K232" i="28"/>
  <c r="K231" i="28"/>
  <c r="K230" i="28"/>
  <c r="K229" i="28"/>
  <c r="K228" i="28"/>
  <c r="K227" i="28"/>
  <c r="K226" i="28"/>
  <c r="K225" i="28"/>
  <c r="K224" i="28"/>
  <c r="K223" i="28"/>
  <c r="K222" i="28"/>
  <c r="K221" i="28"/>
  <c r="K220" i="28"/>
  <c r="K219" i="28"/>
  <c r="K218" i="28"/>
  <c r="K217" i="28"/>
  <c r="K216" i="28"/>
  <c r="K215" i="28"/>
  <c r="K214" i="28"/>
  <c r="K213" i="28"/>
  <c r="K212" i="28"/>
  <c r="K211" i="28"/>
  <c r="K210" i="28"/>
  <c r="K209" i="28"/>
  <c r="K208" i="28"/>
  <c r="K207" i="28"/>
  <c r="K206" i="28"/>
  <c r="K205" i="28"/>
  <c r="K204" i="28"/>
  <c r="K203" i="28"/>
  <c r="K202" i="28"/>
  <c r="K201" i="28"/>
  <c r="K200" i="28"/>
  <c r="K199" i="28"/>
  <c r="K198" i="28"/>
  <c r="K197" i="28"/>
  <c r="K196" i="28"/>
  <c r="K195" i="28"/>
  <c r="K194" i="28"/>
  <c r="K193" i="28"/>
  <c r="K192" i="28"/>
  <c r="K191" i="28"/>
  <c r="K190" i="28"/>
  <c r="K189" i="28"/>
  <c r="K188" i="28"/>
  <c r="K187" i="28"/>
  <c r="K186" i="28"/>
  <c r="K185" i="28"/>
  <c r="K184" i="28"/>
  <c r="K183" i="28"/>
  <c r="K182" i="28"/>
  <c r="K181" i="28"/>
  <c r="K180" i="28"/>
  <c r="K179" i="28"/>
  <c r="K178" i="28"/>
  <c r="K177" i="28"/>
  <c r="K176" i="28"/>
  <c r="K175" i="28"/>
  <c r="K174" i="28"/>
  <c r="K173" i="28"/>
  <c r="K172" i="28"/>
  <c r="K171" i="28"/>
  <c r="K170" i="28"/>
  <c r="K169" i="28"/>
  <c r="K168" i="28"/>
  <c r="K167" i="28"/>
  <c r="K166" i="28"/>
  <c r="K165" i="28"/>
  <c r="K164" i="28"/>
  <c r="K163" i="28"/>
  <c r="K162" i="28"/>
  <c r="K161" i="28"/>
  <c r="K160" i="28"/>
  <c r="K159" i="28"/>
  <c r="K158" i="28"/>
  <c r="K157" i="28"/>
  <c r="K156" i="28"/>
  <c r="K155" i="28"/>
  <c r="K154" i="28"/>
  <c r="K153" i="28"/>
  <c r="K152" i="28"/>
  <c r="K151" i="28"/>
  <c r="K150" i="28"/>
  <c r="K149" i="28"/>
  <c r="K148" i="28"/>
  <c r="K147" i="28"/>
  <c r="K146" i="28"/>
  <c r="K145" i="28"/>
  <c r="K144" i="28"/>
  <c r="K143" i="28"/>
  <c r="K142" i="28"/>
  <c r="K141" i="28"/>
  <c r="K140" i="28"/>
  <c r="K139" i="28"/>
  <c r="K138" i="28"/>
  <c r="K137" i="28"/>
  <c r="K136" i="28"/>
  <c r="K135" i="28"/>
  <c r="K134" i="28"/>
  <c r="K133" i="28"/>
  <c r="K132" i="28"/>
  <c r="K131" i="28"/>
  <c r="K130" i="28"/>
  <c r="K129" i="28"/>
  <c r="K128" i="28"/>
  <c r="K127" i="28"/>
  <c r="K126" i="28"/>
  <c r="K125" i="28"/>
  <c r="K124" i="28"/>
  <c r="K123" i="28"/>
  <c r="K122" i="28"/>
  <c r="K121" i="28"/>
  <c r="K120" i="28"/>
  <c r="K119" i="28"/>
  <c r="K118" i="28"/>
  <c r="K117" i="28"/>
  <c r="K116" i="28"/>
  <c r="K115" i="28"/>
  <c r="K114" i="28"/>
  <c r="K113" i="28"/>
  <c r="K112" i="28"/>
  <c r="K111" i="28"/>
  <c r="K110" i="28"/>
  <c r="K109" i="28"/>
  <c r="K108" i="28"/>
  <c r="K107" i="28"/>
  <c r="K106" i="28"/>
  <c r="K105" i="28"/>
  <c r="K104" i="28"/>
  <c r="K103" i="28"/>
  <c r="K102" i="28"/>
  <c r="K101" i="28"/>
  <c r="K100" i="28"/>
  <c r="K99" i="28"/>
  <c r="K98" i="28"/>
  <c r="K97" i="28"/>
  <c r="K96" i="28"/>
  <c r="K95" i="28"/>
  <c r="K94" i="28"/>
  <c r="K93" i="28"/>
  <c r="K92" i="28"/>
  <c r="K91" i="28"/>
  <c r="K90" i="28"/>
  <c r="K89" i="28"/>
  <c r="K88" i="28"/>
  <c r="K87" i="28"/>
  <c r="K86" i="28"/>
  <c r="K85" i="28"/>
  <c r="K84" i="28"/>
  <c r="K83" i="28"/>
  <c r="K82" i="28"/>
  <c r="K81" i="28"/>
  <c r="K80" i="28"/>
  <c r="K79" i="28"/>
  <c r="K78" i="28"/>
  <c r="K77" i="28"/>
  <c r="K76" i="28"/>
  <c r="K75" i="28"/>
  <c r="K74" i="28"/>
  <c r="K73" i="28"/>
  <c r="K72" i="28"/>
  <c r="K71" i="28"/>
  <c r="K70" i="28"/>
  <c r="K69" i="28"/>
  <c r="K68" i="28"/>
  <c r="K67" i="28"/>
  <c r="K66" i="28"/>
  <c r="K65" i="28"/>
  <c r="K64" i="28"/>
  <c r="K63" i="28"/>
  <c r="K62" i="28"/>
  <c r="K61" i="28"/>
  <c r="K60" i="28"/>
  <c r="K59" i="28"/>
  <c r="K58" i="28"/>
  <c r="K57" i="28"/>
  <c r="K56" i="28"/>
  <c r="K55" i="28"/>
  <c r="K54" i="28"/>
  <c r="K53" i="28"/>
  <c r="K52" i="28"/>
  <c r="K51" i="28"/>
  <c r="K50" i="28"/>
  <c r="K49" i="28"/>
  <c r="K48" i="28"/>
  <c r="K47" i="28"/>
  <c r="K46" i="28"/>
  <c r="K45" i="28"/>
  <c r="K44" i="28"/>
  <c r="K43" i="28"/>
  <c r="K42" i="28"/>
  <c r="K41" i="28"/>
  <c r="K40" i="28"/>
  <c r="K39" i="28"/>
  <c r="K38" i="28"/>
  <c r="K37" i="28"/>
  <c r="K36" i="28"/>
  <c r="K35" i="28"/>
  <c r="K34" i="28"/>
  <c r="K33" i="28"/>
  <c r="K32" i="28"/>
  <c r="K31" i="28"/>
  <c r="K30" i="28"/>
  <c r="K29" i="28"/>
  <c r="K28" i="28"/>
  <c r="K27" i="28"/>
  <c r="K26" i="28"/>
  <c r="K25" i="28"/>
  <c r="K24" i="28"/>
  <c r="K23" i="28"/>
  <c r="K22" i="28"/>
  <c r="K21" i="28"/>
  <c r="K20" i="28"/>
  <c r="K19" i="28"/>
  <c r="K18" i="28"/>
  <c r="K17" i="28"/>
  <c r="K16" i="28"/>
  <c r="K15" i="28"/>
  <c r="K14" i="28"/>
  <c r="K13" i="28"/>
  <c r="K12" i="28"/>
  <c r="K11" i="28"/>
  <c r="K10" i="28"/>
  <c r="K9" i="28"/>
  <c r="K8" i="28"/>
  <c r="K7" i="28"/>
  <c r="K6" i="28"/>
  <c r="K5" i="28"/>
  <c r="K4" i="28"/>
  <c r="K3" i="28"/>
  <c r="K2" i="28"/>
  <c r="K355" i="26"/>
  <c r="K354" i="26"/>
  <c r="K353" i="26"/>
  <c r="K352" i="26"/>
  <c r="K351" i="26"/>
  <c r="K350" i="26"/>
  <c r="K349" i="26"/>
  <c r="K348" i="26"/>
  <c r="K347" i="26"/>
  <c r="K346" i="26"/>
  <c r="K345" i="26"/>
  <c r="K344" i="26"/>
  <c r="K343" i="26"/>
  <c r="K342" i="26"/>
  <c r="K341" i="26"/>
  <c r="K340" i="26"/>
  <c r="K339" i="26"/>
  <c r="K338" i="26"/>
  <c r="K337" i="26"/>
  <c r="K336" i="26"/>
  <c r="K335" i="26"/>
  <c r="K334" i="26"/>
  <c r="K333" i="26"/>
  <c r="K332" i="26"/>
  <c r="K331" i="26"/>
  <c r="K330" i="26"/>
  <c r="K329" i="26"/>
  <c r="K328" i="26"/>
  <c r="K327" i="26"/>
  <c r="K326" i="26"/>
  <c r="K325" i="26"/>
  <c r="K324" i="26"/>
  <c r="K323" i="26"/>
  <c r="K322" i="26"/>
  <c r="K321" i="26"/>
  <c r="K320" i="26"/>
  <c r="K319" i="26"/>
  <c r="K318" i="26"/>
  <c r="K317" i="26"/>
  <c r="K316" i="26"/>
  <c r="K315" i="26"/>
  <c r="K314" i="26"/>
  <c r="K313" i="26"/>
  <c r="K312" i="26"/>
  <c r="K311" i="26"/>
  <c r="K310" i="26"/>
  <c r="K309" i="26"/>
  <c r="K308" i="26"/>
  <c r="K307" i="26"/>
  <c r="K306" i="26"/>
  <c r="K305" i="26"/>
  <c r="K304" i="26"/>
  <c r="K303" i="26"/>
  <c r="K302" i="26"/>
  <c r="K301" i="26"/>
  <c r="K300" i="26"/>
  <c r="K299" i="26"/>
  <c r="K298" i="26"/>
  <c r="K297" i="26"/>
  <c r="K296" i="26"/>
  <c r="K295" i="26"/>
  <c r="K294" i="26"/>
  <c r="K293" i="26"/>
  <c r="K292" i="26"/>
  <c r="K291" i="26"/>
  <c r="K290" i="26"/>
  <c r="K289" i="26"/>
  <c r="K288" i="26"/>
  <c r="K287" i="26"/>
  <c r="K286" i="26"/>
  <c r="K285" i="26"/>
  <c r="K284" i="26"/>
  <c r="K283" i="26"/>
  <c r="K282" i="26"/>
  <c r="K281" i="26"/>
  <c r="K280" i="26"/>
  <c r="K279" i="26"/>
  <c r="K278" i="26"/>
  <c r="K277" i="26"/>
  <c r="K276" i="26"/>
  <c r="K275" i="26"/>
  <c r="K274" i="26"/>
  <c r="K273" i="26"/>
  <c r="K272" i="26"/>
  <c r="K271" i="26"/>
  <c r="K270" i="26"/>
  <c r="K269" i="26"/>
  <c r="K268" i="26"/>
  <c r="K267" i="26"/>
  <c r="K266" i="26"/>
  <c r="K265" i="26"/>
  <c r="K264" i="26"/>
  <c r="K263" i="26"/>
  <c r="K262" i="26"/>
  <c r="K261" i="26"/>
  <c r="K260" i="26"/>
  <c r="K259" i="26"/>
  <c r="K258" i="26"/>
  <c r="K257" i="26"/>
  <c r="K256" i="26"/>
  <c r="K255" i="26"/>
  <c r="K254" i="26"/>
  <c r="K253" i="26"/>
  <c r="K252" i="26"/>
  <c r="K251" i="26"/>
  <c r="K250" i="26"/>
  <c r="K249" i="26"/>
  <c r="K248" i="26"/>
  <c r="K247" i="26"/>
  <c r="K246" i="26"/>
  <c r="K245" i="26"/>
  <c r="K244" i="26"/>
  <c r="K243" i="26"/>
  <c r="K242" i="26"/>
  <c r="K241" i="26"/>
  <c r="K240" i="26"/>
  <c r="K239" i="26"/>
  <c r="K238" i="26"/>
  <c r="K237" i="26"/>
  <c r="K236" i="26"/>
  <c r="K235" i="26"/>
  <c r="K234" i="26"/>
  <c r="K233" i="26"/>
  <c r="K232" i="26"/>
  <c r="K231" i="26"/>
  <c r="K230" i="26"/>
  <c r="K229" i="26"/>
  <c r="K228" i="26"/>
  <c r="K227" i="26"/>
  <c r="K226" i="26"/>
  <c r="K225" i="26"/>
  <c r="K224" i="26"/>
  <c r="K223" i="26"/>
  <c r="K222" i="26"/>
  <c r="K221" i="26"/>
  <c r="K220" i="26"/>
  <c r="K219" i="26"/>
  <c r="K218" i="26"/>
  <c r="K217" i="26"/>
  <c r="K216" i="26"/>
  <c r="K215" i="26"/>
  <c r="K214" i="26"/>
  <c r="K213" i="26"/>
  <c r="K212" i="26"/>
  <c r="K211" i="26"/>
  <c r="K210" i="26"/>
  <c r="K209" i="26"/>
  <c r="K208" i="26"/>
  <c r="K207" i="26"/>
  <c r="K206" i="26"/>
  <c r="K205" i="26"/>
  <c r="K204" i="26"/>
  <c r="K203" i="26"/>
  <c r="K202" i="26"/>
  <c r="K201" i="26"/>
  <c r="K200" i="26"/>
  <c r="K199" i="26"/>
  <c r="K198" i="26"/>
  <c r="K197" i="26"/>
  <c r="K196" i="26"/>
  <c r="K195" i="26"/>
  <c r="K194" i="26"/>
  <c r="K193" i="26"/>
  <c r="K192" i="26"/>
  <c r="K191" i="26"/>
  <c r="K190" i="26"/>
  <c r="K189" i="26"/>
  <c r="K188" i="26"/>
  <c r="K187" i="26"/>
  <c r="K186" i="26"/>
  <c r="K185" i="26"/>
  <c r="K184" i="26"/>
  <c r="K183" i="26"/>
  <c r="K182" i="26"/>
  <c r="K181" i="26"/>
  <c r="K180" i="26"/>
  <c r="K179" i="26"/>
  <c r="K178" i="26"/>
  <c r="K177" i="26"/>
  <c r="K176" i="26"/>
  <c r="K175" i="26"/>
  <c r="K174" i="26"/>
  <c r="K173" i="26"/>
  <c r="K172" i="26"/>
  <c r="K171" i="26"/>
  <c r="K170" i="26"/>
  <c r="K169" i="26"/>
  <c r="K168" i="26"/>
  <c r="K167" i="26"/>
  <c r="K166" i="26"/>
  <c r="K165" i="26"/>
  <c r="K164" i="26"/>
  <c r="K163" i="26"/>
  <c r="K162" i="26"/>
  <c r="K161" i="26"/>
  <c r="K160" i="26"/>
  <c r="K159" i="26"/>
  <c r="K158" i="26"/>
  <c r="K157" i="26"/>
  <c r="K156" i="26"/>
  <c r="K155" i="26"/>
  <c r="K154" i="26"/>
  <c r="K153" i="26"/>
  <c r="K152" i="26"/>
  <c r="K151" i="26"/>
  <c r="K150" i="26"/>
  <c r="K149" i="26"/>
  <c r="K148" i="26"/>
  <c r="K147" i="26"/>
  <c r="K146" i="26"/>
  <c r="K145" i="26"/>
  <c r="K144" i="26"/>
  <c r="K143" i="26"/>
  <c r="K142" i="26"/>
  <c r="K141" i="26"/>
  <c r="K140" i="26"/>
  <c r="K139" i="26"/>
  <c r="K138" i="26"/>
  <c r="K137" i="26"/>
  <c r="K136" i="26"/>
  <c r="K135" i="26"/>
  <c r="K134" i="26"/>
  <c r="K133" i="26"/>
  <c r="K132" i="26"/>
  <c r="K131" i="26"/>
  <c r="K130" i="26"/>
  <c r="K129" i="26"/>
  <c r="K128" i="26"/>
  <c r="K127" i="26"/>
  <c r="K126" i="26"/>
  <c r="K125" i="26"/>
  <c r="K124" i="26"/>
  <c r="K123" i="26"/>
  <c r="K122" i="26"/>
  <c r="K121" i="26"/>
  <c r="K120" i="26"/>
  <c r="K119" i="26"/>
  <c r="K118" i="26"/>
  <c r="K117" i="26"/>
  <c r="K116" i="26"/>
  <c r="K115" i="26"/>
  <c r="K114" i="26"/>
  <c r="K113" i="26"/>
  <c r="K112" i="26"/>
  <c r="K111" i="26"/>
  <c r="K110" i="26"/>
  <c r="K109" i="26"/>
  <c r="K108" i="26"/>
  <c r="K107" i="26"/>
  <c r="K106" i="26"/>
  <c r="K105" i="26"/>
  <c r="K104" i="26"/>
  <c r="K103" i="26"/>
  <c r="K102" i="26"/>
  <c r="K101" i="26"/>
  <c r="K100" i="26"/>
  <c r="K99" i="26"/>
  <c r="K98" i="26"/>
  <c r="K97" i="26"/>
  <c r="K96" i="26"/>
  <c r="K95" i="26"/>
  <c r="K94" i="26"/>
  <c r="K93" i="26"/>
  <c r="K92" i="26"/>
  <c r="K91" i="26"/>
  <c r="K90" i="26"/>
  <c r="K89" i="26"/>
  <c r="K88" i="26"/>
  <c r="K87" i="26"/>
  <c r="K86" i="26"/>
  <c r="K85" i="26"/>
  <c r="K84" i="26"/>
  <c r="K83" i="26"/>
  <c r="K82" i="26"/>
  <c r="K81" i="26"/>
  <c r="K80" i="26"/>
  <c r="K79" i="26"/>
  <c r="K78" i="26"/>
  <c r="K77" i="26"/>
  <c r="K76" i="26"/>
  <c r="K75" i="26"/>
  <c r="K74" i="26"/>
  <c r="K73" i="26"/>
  <c r="K72" i="26"/>
  <c r="K71" i="26"/>
  <c r="K70" i="26"/>
  <c r="K69" i="26"/>
  <c r="K68" i="26"/>
  <c r="K67" i="26"/>
  <c r="K66" i="26"/>
  <c r="K65" i="26"/>
  <c r="K64" i="26"/>
  <c r="K63" i="26"/>
  <c r="K62" i="26"/>
  <c r="K61" i="26"/>
  <c r="K60" i="26"/>
  <c r="K59" i="26"/>
  <c r="K58" i="26"/>
  <c r="K57" i="26"/>
  <c r="K56" i="26"/>
  <c r="K55" i="26"/>
  <c r="K54" i="26"/>
  <c r="K53" i="26"/>
  <c r="K52" i="26"/>
  <c r="K51" i="26"/>
  <c r="K50" i="26"/>
  <c r="K49" i="26"/>
  <c r="K48" i="26"/>
  <c r="K47" i="26"/>
  <c r="K46" i="26"/>
  <c r="K45" i="26"/>
  <c r="K44" i="26"/>
  <c r="K43" i="26"/>
  <c r="K42" i="26"/>
  <c r="K41" i="26"/>
  <c r="K40" i="26"/>
  <c r="K39" i="26"/>
  <c r="K38" i="26"/>
  <c r="K37" i="26"/>
  <c r="K36" i="26"/>
  <c r="K35" i="26"/>
  <c r="K34" i="26"/>
  <c r="K33" i="26"/>
  <c r="K32" i="26"/>
  <c r="K31" i="26"/>
  <c r="K30" i="26"/>
  <c r="K29" i="26"/>
  <c r="K28" i="26"/>
  <c r="K27" i="26"/>
  <c r="K26" i="26"/>
  <c r="K25" i="26"/>
  <c r="K24" i="26"/>
  <c r="K23" i="26"/>
  <c r="K22" i="26"/>
  <c r="K21" i="26"/>
  <c r="K20" i="26"/>
  <c r="K19" i="26"/>
  <c r="K18" i="26"/>
  <c r="K17" i="26"/>
  <c r="K16" i="26"/>
  <c r="K15" i="26"/>
  <c r="K14" i="26"/>
  <c r="K13" i="26"/>
  <c r="K12" i="26"/>
  <c r="K11" i="26"/>
  <c r="K10" i="26"/>
  <c r="K9" i="26"/>
  <c r="K8" i="26"/>
  <c r="K7" i="26"/>
  <c r="K6" i="26"/>
  <c r="K5" i="26"/>
  <c r="K4" i="26"/>
  <c r="K3" i="26"/>
  <c r="K2" i="26"/>
  <c r="G115" i="25"/>
  <c r="J115" i="25" s="1"/>
  <c r="G114" i="25"/>
  <c r="I114" i="25" s="1"/>
  <c r="G113" i="25"/>
  <c r="I113" i="25" s="1"/>
  <c r="G112" i="25"/>
  <c r="J112" i="25" s="1"/>
  <c r="G111" i="25"/>
  <c r="J111" i="25" s="1"/>
  <c r="G110" i="25"/>
  <c r="I110" i="25" s="1"/>
  <c r="G109" i="25"/>
  <c r="I109" i="25" s="1"/>
  <c r="G108" i="25"/>
  <c r="J108" i="25" s="1"/>
  <c r="G107" i="25"/>
  <c r="J107" i="25" s="1"/>
  <c r="G106" i="25"/>
  <c r="I106" i="25" s="1"/>
  <c r="G105" i="25"/>
  <c r="J105" i="25" s="1"/>
  <c r="G104" i="25"/>
  <c r="J104" i="25" s="1"/>
  <c r="G103" i="25"/>
  <c r="J103" i="25" s="1"/>
  <c r="G102" i="25"/>
  <c r="J102" i="25" s="1"/>
  <c r="G101" i="25"/>
  <c r="J101" i="25" s="1"/>
  <c r="G100" i="25"/>
  <c r="J100" i="25" s="1"/>
  <c r="G99" i="25"/>
  <c r="J99" i="25" s="1"/>
  <c r="G98" i="25"/>
  <c r="I98" i="25" s="1"/>
  <c r="G97" i="25"/>
  <c r="I97" i="25" s="1"/>
  <c r="G96" i="25"/>
  <c r="J96" i="25" s="1"/>
  <c r="G95" i="25"/>
  <c r="J95" i="25" s="1"/>
  <c r="G94" i="25"/>
  <c r="I94" i="25" s="1"/>
  <c r="G93" i="25"/>
  <c r="I93" i="25" s="1"/>
  <c r="G92" i="25"/>
  <c r="J92" i="25" s="1"/>
  <c r="G91" i="25"/>
  <c r="J91" i="25" s="1"/>
  <c r="G90" i="25"/>
  <c r="I90" i="25" s="1"/>
  <c r="G89" i="25"/>
  <c r="J89" i="25" s="1"/>
  <c r="G88" i="25"/>
  <c r="J88" i="25" s="1"/>
  <c r="G87" i="25"/>
  <c r="J87" i="25" s="1"/>
  <c r="G86" i="25"/>
  <c r="I86" i="25" s="1"/>
  <c r="G85" i="25"/>
  <c r="J85" i="25" s="1"/>
  <c r="G84" i="25"/>
  <c r="J84" i="25" s="1"/>
  <c r="G83" i="25"/>
  <c r="J83" i="25" s="1"/>
  <c r="G82" i="25"/>
  <c r="I82" i="25" s="1"/>
  <c r="G81" i="25"/>
  <c r="J81" i="25" s="1"/>
  <c r="G80" i="25"/>
  <c r="J80" i="25" s="1"/>
  <c r="G79" i="25"/>
  <c r="J79" i="25" s="1"/>
  <c r="G78" i="25"/>
  <c r="I78" i="25" s="1"/>
  <c r="G77" i="25"/>
  <c r="I77" i="25" s="1"/>
  <c r="G76" i="25"/>
  <c r="J76" i="25" s="1"/>
  <c r="G75" i="25"/>
  <c r="J75" i="25" s="1"/>
  <c r="G74" i="25"/>
  <c r="I74" i="25" s="1"/>
  <c r="G73" i="25"/>
  <c r="J73" i="25" s="1"/>
  <c r="G72" i="25"/>
  <c r="J72" i="25" s="1"/>
  <c r="G71" i="25"/>
  <c r="J71" i="25" s="1"/>
  <c r="G70" i="25"/>
  <c r="I70" i="25" s="1"/>
  <c r="G69" i="25"/>
  <c r="I69" i="25" s="1"/>
  <c r="G68" i="25"/>
  <c r="J68" i="25" s="1"/>
  <c r="G67" i="25"/>
  <c r="J67" i="25" s="1"/>
  <c r="G66" i="25"/>
  <c r="J66" i="25" s="1"/>
  <c r="G65" i="25"/>
  <c r="J65" i="25" s="1"/>
  <c r="G64" i="25"/>
  <c r="J64" i="25" s="1"/>
  <c r="G63" i="25"/>
  <c r="J63" i="25" s="1"/>
  <c r="G62" i="25"/>
  <c r="I62" i="25" s="1"/>
  <c r="G61" i="25"/>
  <c r="I61" i="25" s="1"/>
  <c r="G60" i="25"/>
  <c r="J60" i="25" s="1"/>
  <c r="G59" i="25"/>
  <c r="J59" i="25" s="1"/>
  <c r="G58" i="25"/>
  <c r="I58" i="25" s="1"/>
  <c r="G57" i="25"/>
  <c r="J57" i="25" s="1"/>
  <c r="G56" i="25"/>
  <c r="J56" i="25" s="1"/>
  <c r="G55" i="25"/>
  <c r="J55" i="25" s="1"/>
  <c r="G54" i="25"/>
  <c r="J54" i="25" s="1"/>
  <c r="G53" i="25"/>
  <c r="J53" i="25" s="1"/>
  <c r="G52" i="25"/>
  <c r="J52" i="25" s="1"/>
  <c r="G51" i="25"/>
  <c r="J51" i="25" s="1"/>
  <c r="G50" i="25"/>
  <c r="J50" i="25" s="1"/>
  <c r="G49" i="25"/>
  <c r="J49" i="25" s="1"/>
  <c r="G48" i="25"/>
  <c r="J48" i="25" s="1"/>
  <c r="G47" i="25"/>
  <c r="J47" i="25" s="1"/>
  <c r="G46" i="25"/>
  <c r="I46" i="25" s="1"/>
  <c r="G45" i="25"/>
  <c r="J45" i="25" s="1"/>
  <c r="G44" i="25"/>
  <c r="J44" i="25" s="1"/>
  <c r="G43" i="25"/>
  <c r="J43" i="25" s="1"/>
  <c r="G42" i="25"/>
  <c r="J42" i="25" s="1"/>
  <c r="G41" i="25"/>
  <c r="J41" i="25" s="1"/>
  <c r="G40" i="25"/>
  <c r="J40" i="25" s="1"/>
  <c r="G39" i="25"/>
  <c r="J39" i="25" s="1"/>
  <c r="G38" i="25"/>
  <c r="I38" i="25" s="1"/>
  <c r="G37" i="25"/>
  <c r="I37" i="25" s="1"/>
  <c r="G36" i="25"/>
  <c r="J36" i="25" s="1"/>
  <c r="G35" i="25"/>
  <c r="J35" i="25" s="1"/>
  <c r="G34" i="25"/>
  <c r="I34" i="25" s="1"/>
  <c r="G33" i="25"/>
  <c r="J33" i="25" s="1"/>
  <c r="G32" i="25"/>
  <c r="J32" i="25" s="1"/>
  <c r="G31" i="25"/>
  <c r="I31" i="25" s="1"/>
  <c r="G30" i="25"/>
  <c r="I30" i="25" s="1"/>
  <c r="G29" i="25"/>
  <c r="I29" i="25" s="1"/>
  <c r="G28" i="25"/>
  <c r="J28" i="25" s="1"/>
  <c r="G27" i="25"/>
  <c r="J27" i="25" s="1"/>
  <c r="G26" i="25"/>
  <c r="J26" i="25" s="1"/>
  <c r="G25" i="25"/>
  <c r="J25" i="25" s="1"/>
  <c r="G24" i="25"/>
  <c r="J24" i="25" s="1"/>
  <c r="G23" i="25"/>
  <c r="J23" i="25" s="1"/>
  <c r="G22" i="25"/>
  <c r="I22" i="25" s="1"/>
  <c r="G21" i="25"/>
  <c r="J21" i="25" s="1"/>
  <c r="G20" i="25"/>
  <c r="I20" i="25" s="1"/>
  <c r="G19" i="25"/>
  <c r="J19" i="25" s="1"/>
  <c r="G18" i="25"/>
  <c r="I18" i="25" s="1"/>
  <c r="G17" i="25"/>
  <c r="J17" i="25" s="1"/>
  <c r="G16" i="25"/>
  <c r="J16" i="25" s="1"/>
  <c r="G15" i="25"/>
  <c r="I15" i="25" s="1"/>
  <c r="G14" i="25"/>
  <c r="I14" i="25" s="1"/>
  <c r="G13" i="25"/>
  <c r="I13" i="25" s="1"/>
  <c r="G12" i="25"/>
  <c r="J12" i="25" s="1"/>
  <c r="G11" i="25"/>
  <c r="J11" i="25" s="1"/>
  <c r="G10" i="25"/>
  <c r="I10" i="25" s="1"/>
  <c r="G9" i="25"/>
  <c r="I9" i="25" s="1"/>
  <c r="G8" i="25"/>
  <c r="J8" i="25" s="1"/>
  <c r="G7" i="25"/>
  <c r="J7" i="25" s="1"/>
  <c r="G6" i="25"/>
  <c r="J6" i="25" s="1"/>
  <c r="G5" i="25"/>
  <c r="I5" i="25" s="1"/>
  <c r="G115" i="24"/>
  <c r="I115" i="24" s="1"/>
  <c r="G6" i="24"/>
  <c r="I6" i="24" s="1"/>
  <c r="G7" i="24"/>
  <c r="I7" i="24" s="1"/>
  <c r="G8" i="24"/>
  <c r="J8" i="24" s="1"/>
  <c r="I8" i="24"/>
  <c r="G9" i="24"/>
  <c r="J9" i="24" s="1"/>
  <c r="G10" i="24"/>
  <c r="I10" i="24" s="1"/>
  <c r="J10" i="24"/>
  <c r="G11" i="24"/>
  <c r="J11" i="24" s="1"/>
  <c r="I11" i="24"/>
  <c r="G12" i="24"/>
  <c r="J12" i="24" s="1"/>
  <c r="G13" i="24"/>
  <c r="I13" i="24" s="1"/>
  <c r="G14" i="24"/>
  <c r="I14" i="24" s="1"/>
  <c r="G15" i="24"/>
  <c r="I15" i="24" s="1"/>
  <c r="G16" i="24"/>
  <c r="J16" i="24" s="1"/>
  <c r="I16" i="24"/>
  <c r="G17" i="24"/>
  <c r="I17" i="24" s="1"/>
  <c r="G18" i="24"/>
  <c r="I18" i="24" s="1"/>
  <c r="G19" i="24"/>
  <c r="J19" i="24" s="1"/>
  <c r="G20" i="24"/>
  <c r="I20" i="24" s="1"/>
  <c r="G21" i="24"/>
  <c r="I21" i="24"/>
  <c r="J21" i="24"/>
  <c r="G22" i="24"/>
  <c r="I22" i="24" s="1"/>
  <c r="G23" i="24"/>
  <c r="I23" i="24" s="1"/>
  <c r="G24" i="24"/>
  <c r="I24" i="24" s="1"/>
  <c r="J24" i="24"/>
  <c r="G25" i="24"/>
  <c r="I25" i="24" s="1"/>
  <c r="J25" i="24"/>
  <c r="G26" i="24"/>
  <c r="I26" i="24" s="1"/>
  <c r="G27" i="24"/>
  <c r="J27" i="24" s="1"/>
  <c r="I27" i="24"/>
  <c r="G28" i="24"/>
  <c r="J28" i="24" s="1"/>
  <c r="I28" i="24"/>
  <c r="G29" i="24"/>
  <c r="I29" i="24" s="1"/>
  <c r="J29" i="24"/>
  <c r="G30" i="24"/>
  <c r="I30" i="24" s="1"/>
  <c r="G31" i="24"/>
  <c r="I31" i="24" s="1"/>
  <c r="G32" i="24"/>
  <c r="J32" i="24" s="1"/>
  <c r="G33" i="24"/>
  <c r="I33" i="24" s="1"/>
  <c r="G34" i="24"/>
  <c r="I34" i="24" s="1"/>
  <c r="G35" i="24"/>
  <c r="J35" i="24" s="1"/>
  <c r="G36" i="24"/>
  <c r="I36" i="24" s="1"/>
  <c r="G37" i="24"/>
  <c r="J37" i="24" s="1"/>
  <c r="G38" i="24"/>
  <c r="I38" i="24" s="1"/>
  <c r="G39" i="24"/>
  <c r="I39" i="24" s="1"/>
  <c r="G40" i="24"/>
  <c r="I40" i="24" s="1"/>
  <c r="G41" i="24"/>
  <c r="J41" i="24" s="1"/>
  <c r="I41" i="24"/>
  <c r="G42" i="24"/>
  <c r="I42" i="24" s="1"/>
  <c r="G43" i="24"/>
  <c r="J43" i="24" s="1"/>
  <c r="G44" i="24"/>
  <c r="I44" i="24" s="1"/>
  <c r="G45" i="24"/>
  <c r="I45" i="24" s="1"/>
  <c r="G46" i="24"/>
  <c r="I46" i="24" s="1"/>
  <c r="G47" i="24"/>
  <c r="I47" i="24" s="1"/>
  <c r="G48" i="24"/>
  <c r="I48" i="24" s="1"/>
  <c r="G49" i="24"/>
  <c r="I49" i="24" s="1"/>
  <c r="G50" i="24"/>
  <c r="I50" i="24" s="1"/>
  <c r="G51" i="24"/>
  <c r="J51" i="24" s="1"/>
  <c r="G52" i="24"/>
  <c r="I52" i="24" s="1"/>
  <c r="G53" i="24"/>
  <c r="I53" i="24"/>
  <c r="J53" i="24"/>
  <c r="G54" i="24"/>
  <c r="I54" i="24" s="1"/>
  <c r="G55" i="24"/>
  <c r="I55" i="24" s="1"/>
  <c r="G56" i="24"/>
  <c r="I56" i="24" s="1"/>
  <c r="G57" i="24"/>
  <c r="I57" i="24"/>
  <c r="J57" i="24"/>
  <c r="G58" i="24"/>
  <c r="I58" i="24" s="1"/>
  <c r="G59" i="24"/>
  <c r="J59" i="24" s="1"/>
  <c r="I59" i="24"/>
  <c r="G60" i="24"/>
  <c r="J60" i="24" s="1"/>
  <c r="I60" i="24"/>
  <c r="G61" i="24"/>
  <c r="I61" i="24" s="1"/>
  <c r="J61" i="24"/>
  <c r="G62" i="24"/>
  <c r="I62" i="24" s="1"/>
  <c r="G63" i="24"/>
  <c r="I63" i="24" s="1"/>
  <c r="G64" i="24"/>
  <c r="J64" i="24" s="1"/>
  <c r="I64" i="24"/>
  <c r="G65" i="24"/>
  <c r="I65" i="24" s="1"/>
  <c r="J65" i="24"/>
  <c r="G66" i="24"/>
  <c r="I66" i="24" s="1"/>
  <c r="G67" i="24"/>
  <c r="J67" i="24" s="1"/>
  <c r="G68" i="24"/>
  <c r="I68" i="24" s="1"/>
  <c r="G69" i="24"/>
  <c r="J69" i="24" s="1"/>
  <c r="I69" i="24"/>
  <c r="G70" i="24"/>
  <c r="I70" i="24" s="1"/>
  <c r="G71" i="24"/>
  <c r="I71" i="24" s="1"/>
  <c r="G72" i="24"/>
  <c r="I72" i="24" s="1"/>
  <c r="G73" i="24"/>
  <c r="J73" i="24" s="1"/>
  <c r="G74" i="24"/>
  <c r="I74" i="24" s="1"/>
  <c r="G75" i="24"/>
  <c r="J75" i="24" s="1"/>
  <c r="G76" i="24"/>
  <c r="I76" i="24" s="1"/>
  <c r="J76" i="24"/>
  <c r="G77" i="24"/>
  <c r="I77" i="24" s="1"/>
  <c r="G78" i="24"/>
  <c r="I78" i="24" s="1"/>
  <c r="G79" i="24"/>
  <c r="I79" i="24" s="1"/>
  <c r="G80" i="24"/>
  <c r="I80" i="24" s="1"/>
  <c r="G81" i="24"/>
  <c r="I81" i="24" s="1"/>
  <c r="G82" i="24"/>
  <c r="I82" i="24" s="1"/>
  <c r="G83" i="24"/>
  <c r="J83" i="24" s="1"/>
  <c r="G84" i="24"/>
  <c r="I84" i="24" s="1"/>
  <c r="J84" i="24"/>
  <c r="G85" i="24"/>
  <c r="I85" i="24" s="1"/>
  <c r="G86" i="24"/>
  <c r="I86" i="24" s="1"/>
  <c r="G87" i="24"/>
  <c r="I87" i="24" s="1"/>
  <c r="G88" i="24"/>
  <c r="I88" i="24" s="1"/>
  <c r="G89" i="24"/>
  <c r="J89" i="24" s="1"/>
  <c r="I89" i="24"/>
  <c r="G90" i="24"/>
  <c r="I90" i="24" s="1"/>
  <c r="G91" i="24"/>
  <c r="J91" i="24" s="1"/>
  <c r="I91" i="24"/>
  <c r="G92" i="24"/>
  <c r="J92" i="24" s="1"/>
  <c r="G93" i="24"/>
  <c r="J93" i="24" s="1"/>
  <c r="I93" i="24"/>
  <c r="G94" i="24"/>
  <c r="I94" i="24" s="1"/>
  <c r="G95" i="24"/>
  <c r="I95" i="24" s="1"/>
  <c r="G96" i="24"/>
  <c r="J96" i="24" s="1"/>
  <c r="G97" i="24"/>
  <c r="I97" i="24"/>
  <c r="J97" i="24"/>
  <c r="G98" i="24"/>
  <c r="I98" i="24" s="1"/>
  <c r="G99" i="24"/>
  <c r="J99" i="24" s="1"/>
  <c r="G100" i="24"/>
  <c r="I100" i="24" s="1"/>
  <c r="G101" i="24"/>
  <c r="J101" i="24" s="1"/>
  <c r="G102" i="24"/>
  <c r="I102" i="24" s="1"/>
  <c r="G103" i="24"/>
  <c r="I103" i="24" s="1"/>
  <c r="G104" i="24"/>
  <c r="I104" i="24" s="1"/>
  <c r="G105" i="24"/>
  <c r="J105" i="24" s="1"/>
  <c r="I105" i="24"/>
  <c r="G106" i="24"/>
  <c r="I106" i="24" s="1"/>
  <c r="G107" i="24"/>
  <c r="J107" i="24" s="1"/>
  <c r="G108" i="24"/>
  <c r="I108" i="24"/>
  <c r="J108" i="24"/>
  <c r="G109" i="24"/>
  <c r="I109" i="24" s="1"/>
  <c r="G110" i="24"/>
  <c r="I110" i="24" s="1"/>
  <c r="G111" i="24"/>
  <c r="I111" i="24" s="1"/>
  <c r="G112" i="24"/>
  <c r="I112" i="24" s="1"/>
  <c r="G113" i="24"/>
  <c r="I113" i="24" s="1"/>
  <c r="G114" i="24"/>
  <c r="I114" i="24" s="1"/>
  <c r="G5" i="24"/>
  <c r="I5" i="24" s="1"/>
  <c r="E20" i="30"/>
  <c r="C32" i="30"/>
  <c r="I103" i="25" l="1"/>
  <c r="I6" i="25"/>
  <c r="I44" i="25"/>
  <c r="I105" i="25"/>
  <c r="I76" i="25"/>
  <c r="J9" i="25"/>
  <c r="J30" i="25"/>
  <c r="I36" i="25"/>
  <c r="I49" i="25"/>
  <c r="I68" i="25"/>
  <c r="I81" i="25"/>
  <c r="I92" i="25"/>
  <c r="I87" i="25"/>
  <c r="J110" i="25"/>
  <c r="J20" i="25"/>
  <c r="I33" i="25"/>
  <c r="I52" i="25"/>
  <c r="I65" i="25"/>
  <c r="I84" i="25"/>
  <c r="I89" i="25"/>
  <c r="I102" i="25"/>
  <c r="J14" i="25"/>
  <c r="I28" i="25"/>
  <c r="J113" i="25"/>
  <c r="I41" i="25"/>
  <c r="I60" i="25"/>
  <c r="I73" i="25"/>
  <c r="J97" i="25"/>
  <c r="I108" i="25"/>
  <c r="I12" i="25"/>
  <c r="I17" i="25"/>
  <c r="J46" i="25"/>
  <c r="J70" i="25"/>
  <c r="J94" i="25"/>
  <c r="I111" i="25"/>
  <c r="J22" i="25"/>
  <c r="I57" i="25"/>
  <c r="J86" i="25"/>
  <c r="I95" i="25"/>
  <c r="I100" i="25"/>
  <c r="J38" i="25"/>
  <c r="J62" i="25"/>
  <c r="I25" i="25"/>
  <c r="I54" i="25"/>
  <c r="J78" i="25"/>
  <c r="I7" i="25"/>
  <c r="I63" i="25"/>
  <c r="I47" i="25"/>
  <c r="I79" i="25"/>
  <c r="J15" i="25"/>
  <c r="I26" i="25"/>
  <c r="J31" i="25"/>
  <c r="I42" i="25"/>
  <c r="I66" i="25"/>
  <c r="J10" i="25"/>
  <c r="I21" i="25"/>
  <c r="J34" i="25"/>
  <c r="I45" i="25"/>
  <c r="I53" i="25"/>
  <c r="J58" i="25"/>
  <c r="J74" i="25"/>
  <c r="I85" i="25"/>
  <c r="J90" i="25"/>
  <c r="J98" i="25"/>
  <c r="I101" i="25"/>
  <c r="J106" i="25"/>
  <c r="J114" i="25"/>
  <c r="J5" i="25"/>
  <c r="I8" i="25"/>
  <c r="J13" i="25"/>
  <c r="I16" i="25"/>
  <c r="I24" i="25"/>
  <c r="J29" i="25"/>
  <c r="I32" i="25"/>
  <c r="J37" i="25"/>
  <c r="I40" i="25"/>
  <c r="I48" i="25"/>
  <c r="I56" i="25"/>
  <c r="J61" i="25"/>
  <c r="I64" i="25"/>
  <c r="J69" i="25"/>
  <c r="I72" i="25"/>
  <c r="J77" i="25"/>
  <c r="I80" i="25"/>
  <c r="I88" i="25"/>
  <c r="J93" i="25"/>
  <c r="I96" i="25"/>
  <c r="I104" i="25"/>
  <c r="J109" i="25"/>
  <c r="I112" i="25"/>
  <c r="I23" i="25"/>
  <c r="I55" i="25"/>
  <c r="I71" i="25"/>
  <c r="J18" i="25"/>
  <c r="J82" i="25"/>
  <c r="I11" i="25"/>
  <c r="I19" i="25"/>
  <c r="I27" i="25"/>
  <c r="I35" i="25"/>
  <c r="I43" i="25"/>
  <c r="I51" i="25"/>
  <c r="I59" i="25"/>
  <c r="I67" i="25"/>
  <c r="I75" i="25"/>
  <c r="I83" i="25"/>
  <c r="I91" i="25"/>
  <c r="I99" i="25"/>
  <c r="I107" i="25"/>
  <c r="I115" i="25"/>
  <c r="I39" i="25"/>
  <c r="I50" i="25"/>
  <c r="J115" i="24"/>
  <c r="J112" i="24"/>
  <c r="I92" i="24"/>
  <c r="J88" i="24"/>
  <c r="I73" i="24"/>
  <c r="J44" i="24"/>
  <c r="J33" i="24"/>
  <c r="I9" i="24"/>
  <c r="I107" i="24"/>
  <c r="I101" i="24"/>
  <c r="I96" i="24"/>
  <c r="I67" i="24"/>
  <c r="J20" i="24"/>
  <c r="J48" i="24"/>
  <c r="I43" i="24"/>
  <c r="I37" i="24"/>
  <c r="I32" i="24"/>
  <c r="J85" i="24"/>
  <c r="J80" i="24"/>
  <c r="J56" i="24"/>
  <c r="J52" i="24"/>
  <c r="J5" i="24"/>
  <c r="I75" i="24"/>
  <c r="J104" i="24"/>
  <c r="J100" i="24"/>
  <c r="J81" i="24"/>
  <c r="J77" i="24"/>
  <c r="J40" i="24"/>
  <c r="J36" i="24"/>
  <c r="J17" i="24"/>
  <c r="I51" i="24"/>
  <c r="I12" i="24"/>
  <c r="I99" i="24"/>
  <c r="I35" i="24"/>
  <c r="J113" i="24"/>
  <c r="J109" i="24"/>
  <c r="J72" i="24"/>
  <c r="J68" i="24"/>
  <c r="J49" i="24"/>
  <c r="J45" i="24"/>
  <c r="J7" i="24"/>
  <c r="I83" i="24"/>
  <c r="I19" i="24"/>
  <c r="J13" i="24"/>
  <c r="J114" i="24"/>
  <c r="J106" i="24"/>
  <c r="J98" i="24"/>
  <c r="J90" i="24"/>
  <c r="J82" i="24"/>
  <c r="J74" i="24"/>
  <c r="J66" i="24"/>
  <c r="J58" i="24"/>
  <c r="J50" i="24"/>
  <c r="J42" i="24"/>
  <c r="J34" i="24"/>
  <c r="J26" i="24"/>
  <c r="J18" i="24"/>
  <c r="J111" i="24"/>
  <c r="J103" i="24"/>
  <c r="J95" i="24"/>
  <c r="J87" i="24"/>
  <c r="J79" i="24"/>
  <c r="J71" i="24"/>
  <c r="J63" i="24"/>
  <c r="J55" i="24"/>
  <c r="J47" i="24"/>
  <c r="J39" i="24"/>
  <c r="J31" i="24"/>
  <c r="J23" i="24"/>
  <c r="J15" i="24"/>
  <c r="J6" i="24"/>
  <c r="J110" i="24"/>
  <c r="J102" i="24"/>
  <c r="J94" i="24"/>
  <c r="J86" i="24"/>
  <c r="J78" i="24"/>
  <c r="J70" i="24"/>
  <c r="J62" i="24"/>
  <c r="J54" i="24"/>
  <c r="J46" i="24"/>
  <c r="J38" i="24"/>
  <c r="J30" i="24"/>
  <c r="J22" i="24"/>
  <c r="J14" i="24"/>
  <c r="C111" i="9" l="1"/>
  <c r="B111" i="9"/>
  <c r="A111" i="9"/>
  <c r="K21" i="6"/>
  <c r="K20" i="6"/>
  <c r="K19" i="6"/>
  <c r="K18" i="6"/>
  <c r="K15" i="6"/>
  <c r="G5" i="6"/>
  <c r="G6" i="6"/>
  <c r="G7" i="6"/>
  <c r="G8" i="6"/>
  <c r="G9" i="6"/>
  <c r="G10" i="6"/>
  <c r="G11" i="6"/>
  <c r="G12" i="6"/>
  <c r="G13" i="6"/>
  <c r="G14" i="6"/>
  <c r="G4" i="6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2" i="1"/>
  <c r="C4" i="2"/>
  <c r="D4" i="2" s="1"/>
  <c r="C2" i="6"/>
  <c r="G2" i="6"/>
  <c r="G3" i="6"/>
  <c r="C5" i="2" l="1"/>
  <c r="C6" i="2" l="1"/>
  <c r="D5" i="2"/>
  <c r="C7" i="2" l="1"/>
  <c r="D6" i="2"/>
  <c r="C8" i="2" l="1"/>
  <c r="D7" i="2"/>
  <c r="C9" i="2" l="1"/>
  <c r="D8" i="2"/>
  <c r="C10" i="2" l="1"/>
  <c r="D9" i="2"/>
  <c r="C11" i="2" l="1"/>
  <c r="D10" i="2"/>
  <c r="C12" i="2" l="1"/>
  <c r="D11" i="2"/>
  <c r="C13" i="2" l="1"/>
  <c r="D12" i="2"/>
  <c r="C14" i="2" l="1"/>
  <c r="D13" i="2"/>
  <c r="C15" i="2" l="1"/>
  <c r="D14" i="2"/>
  <c r="C16" i="2" l="1"/>
  <c r="D16" i="2" s="1"/>
  <c r="D15" i="2"/>
</calcChain>
</file>

<file path=xl/sharedStrings.xml><?xml version="1.0" encoding="utf-8"?>
<sst xmlns="http://schemas.openxmlformats.org/spreadsheetml/2006/main" count="7444" uniqueCount="922">
  <si>
    <t>id</t>
  </si>
  <si>
    <t>K</t>
  </si>
  <si>
    <t>Short description</t>
  </si>
  <si>
    <t>Type 1</t>
  </si>
  <si>
    <t>Type 2</t>
  </si>
  <si>
    <t>Material</t>
  </si>
  <si>
    <t>height</t>
  </si>
  <si>
    <t>width</t>
  </si>
  <si>
    <t>length</t>
  </si>
  <si>
    <t>depth</t>
  </si>
  <si>
    <t>diameter</t>
  </si>
  <si>
    <t>remarks</t>
  </si>
  <si>
    <t>Condition</t>
  </si>
  <si>
    <t>Datation</t>
  </si>
  <si>
    <t>Remarks on datation</t>
  </si>
  <si>
    <t>Date of discovery (DD/MM/YYYY)</t>
  </si>
  <si>
    <t>Conservation</t>
  </si>
  <si>
    <t>K 2</t>
  </si>
  <si>
    <t>Block statue of á¸¤r, son of Nsr-Jmn and á¸Žd-Mwt-jw.s-Ê¿ná¸«. Cairo CG 42226</t>
  </si>
  <si>
    <t>Statue</t>
  </si>
  <si>
    <t>Block statue</t>
  </si>
  <si>
    <t xml:space="preserve"> "Grey" granite</t>
  </si>
  <si>
    <t>K 10</t>
  </si>
  <si>
    <t>Block statue of JÊ¿á¸¥-ms, son of PÈ-á¸«Èr-á¸ªnsw and Èœst-m-Èœá¸«-bjt. Alexandria, National Museum 116 (= Cairo JE 36579)</t>
  </si>
  <si>
    <t>"Black" Granite</t>
  </si>
  <si>
    <t>Hauteur JE: 70
Jansen-Winkeln:2001 Largeur et Profondeur du socle</t>
  </si>
  <si>
    <t>K 16</t>
  </si>
  <si>
    <t>Naophorous block statue of Wn-nfr with figure of Ptah. Cairo CG 42170</t>
  </si>
  <si>
    <t>Naophorous block statue (Ptah)</t>
  </si>
  <si>
    <t>K 17</t>
  </si>
  <si>
    <t>Naophorous block statue of á¸ªÊ¿y, son of HÈjÈ and Ddt-Nwbt(?), with figure of Amun. Cairo CG 42166</t>
  </si>
  <si>
    <t>Naophorous block statue (Amun)</t>
  </si>
  <si>
    <t>Calcite</t>
  </si>
  <si>
    <t>K 18</t>
  </si>
  <si>
    <t>Block statue of SÈ-rÈy (SiroÃ¯). Cairo CG 42167</t>
  </si>
  <si>
    <t>K 20</t>
  </si>
  <si>
    <t>Block statue of Jmn-ms, son of á¹®Èw-n-Èny. Cairo JE 36654</t>
  </si>
  <si>
    <t>De Meulenaere, De Strooper:1998 : 45</t>
  </si>
  <si>
    <t>K 21</t>
  </si>
  <si>
    <t>Block statue of á¸Žd-Mwt-jw.f-Ê¿ná¸«, son of á¸¤r [and JtÈwy]. Cairo CG 42220</t>
  </si>
  <si>
    <t>K 24</t>
  </si>
  <si>
    <t>Block statue of Hr.s-n.f, son of Jry-jry and Ns-á¸¤r-pÈ-RÊ¿. Cairo JE 36663</t>
  </si>
  <si>
    <t>JE: H 56</t>
  </si>
  <si>
    <t>K 39</t>
  </si>
  <si>
    <t>Naophorous block statue of BÈk-n-á¸ªnsw son of Jmn-m-jpt [and of BÈkt-Mwt], with figure of Amun. Cairo CG 42159</t>
  </si>
  <si>
    <t>Sandstone</t>
  </si>
  <si>
    <t>K 40</t>
  </si>
  <si>
    <t>Block statue of RÈmÊ¿-RÈy (RomÃª-Roy). Cairo CG 42186</t>
  </si>
  <si>
    <t>K 42</t>
  </si>
  <si>
    <t>Block statue of Ns-nÈ-á¸«Ètyw, son of Å my-Jn, with figure of Osiris. Cairo JE 36736</t>
  </si>
  <si>
    <t>Block statue with figure of deity (Osiris)</t>
  </si>
  <si>
    <t>17/2/1904 (H.C.?)</t>
  </si>
  <si>
    <t>K 48</t>
  </si>
  <si>
    <t>Block statue of á¸¤r-Èá¸«-bjt, called Jry-jry, son of Jmn-m-Jpt. Cairo JE 37202 (= CG 42278*)</t>
  </si>
  <si>
    <t>Limestone</t>
  </si>
  <si>
    <t>JE: 28</t>
  </si>
  <si>
    <t>K 52</t>
  </si>
  <si>
    <t>Block statue of á¸Žd-á¸¤r, son of PÈ-hb / Wsjr-wr and T...(?). Cairo JE 36668 (statue) + 36669 (pedestal)</t>
  </si>
  <si>
    <t>K 56</t>
  </si>
  <si>
    <t>Block statue of PÈ-dj-á¸¤r-pÈ-RÊ¿, son of á¸¤r and ...?. Cairo JE 36734</t>
  </si>
  <si>
    <t>K 57</t>
  </si>
  <si>
    <t>Block statue of á¸¤r, son of [Ns?]-pÈ-mdw and Kky. Cairo JE 36741</t>
  </si>
  <si>
    <t>K 59</t>
  </si>
  <si>
    <t>Naophorous block statue of Wsr-á¸¥Èt, with figure of Amun. Cairo CG 42181</t>
  </si>
  <si>
    <t>K 64</t>
  </si>
  <si>
    <t>Block statue of Ê¿ná¸«.f-n-á¸ªnsw, son of Ns-pÈ-á¸¥r-n-tÈ-á¸¥Èt. Cairo JE 36926 (= CG 42266*)</t>
  </si>
  <si>
    <t>Hauteur corrigÃ©e au JE : 63 par R[eginald] E[ngelbach] sur ancienne probablement: 83(?) La statue est-elle entrÃ©e entiÃ¨re au MusÃ©e ?</t>
  </si>
  <si>
    <t>K 99</t>
  </si>
  <si>
    <t>Block statue of Ns-pÈ-qÈ-Å¡wty, son of á¸Žd-á¸Žá¸¥wty-jw.f-Ê¿ná¸«. Luxor, Egyptian Museum J.152 (= Cairo CG 42232)</t>
  </si>
  <si>
    <t>Hard crystalline limestone</t>
  </si>
  <si>
    <t>K 67</t>
  </si>
  <si>
    <t>Block statue of PÈ-dj-Èœst, called Jrt-á¸¤r-r.w, son of Ê¿ná¸«-wsr(k)n and Èœy. Cairo CG 48648</t>
  </si>
  <si>
    <t>Greywacke</t>
  </si>
  <si>
    <t>K 69</t>
  </si>
  <si>
    <t>Block statue of Ê¿ná¸«-pÈ-áº–rd, son of PÈ-dj-nfr-á¸¥tp and Ns-ná¹¯rt-[...]. Cairo JE 36735</t>
  </si>
  <si>
    <t>K 70</t>
  </si>
  <si>
    <t>Block statue of á¸Žd-á¸ªnsw-jw.f-Ê¿ná¸«, son of Ns-pÈ-nfr-á¸¥r. Cairo JE 36742 (= CG 42268*)</t>
  </si>
  <si>
    <t>Brandl:2008 = JE</t>
  </si>
  <si>
    <t>K 71</t>
  </si>
  <si>
    <t>Block statue of PÈ-á¸«Èr-á¸ªnsw, son of Ns-bÈ-nb-á¸Žd and TÈ-prt. Cairo JE 36747</t>
  </si>
  <si>
    <t>Steatite</t>
  </si>
  <si>
    <t>K 81</t>
  </si>
  <si>
    <t>Block statue of á¸¤r (III), son of Nsr-Jmn. Cairo CG 42230</t>
  </si>
  <si>
    <t>CG: 70
â€”â€”â€”
Brandl:2008
H. BP			51.2
l. BP			8.2
Pr. BP (haut)	1.2</t>
  </si>
  <si>
    <t>K 91</t>
  </si>
  <si>
    <t>Block statue of PÈ-Å¡rj-tÈ-jht, son of Ná¸«t-Mná¹¯w and Kky. Cairo JE 36738</t>
  </si>
  <si>
    <t>K 103</t>
  </si>
  <si>
    <t>Block statue of á¸Žd-á¸ªnsw-jw.f-Ê¿ná¸«, son of PÈ-mj and á¸Žd-Mwt-jw.s-Ê¿ná¸«. Cairo JE 36733</t>
  </si>
  <si>
    <t>K 104</t>
  </si>
  <si>
    <t>Block statue of á¸Žd-Jmn-jw.f-Ê¿ná¸«, son of Nb-ná¹¯rw. Cairo JE 36732</t>
  </si>
  <si>
    <t>K 108</t>
  </si>
  <si>
    <t>Block statue of PÈ-ná¸¥sy, [son of PÈ-mj]. Cairo JE 36739</t>
  </si>
  <si>
    <t>K 110</t>
  </si>
  <si>
    <t>Block statue of PÈ-dj-nfr-á¸¥tp, son of PÈ-dj-Jmn-Jpt and á¹®y...? Cairo JE 36740</t>
  </si>
  <si>
    <t>K 113</t>
  </si>
  <si>
    <t>Block statue of Jmn-ms, son of P(È)-n-á¸Žrty and Mwt-m-jnt, with figure of Sobek-Re. Cairo CG 42169</t>
  </si>
  <si>
    <t>Block statue with figure of deity (Sobek-Re)</t>
  </si>
  <si>
    <t>JE: 58</t>
  </si>
  <si>
    <t>K 121</t>
  </si>
  <si>
    <t>Block statue of Ná¸m, son of Qny-nÈ. Beni Suef, Beni Suef Museum, unknown number (= Cairo JE 36905)</t>
  </si>
  <si>
    <t>JE: 69</t>
  </si>
  <si>
    <t>K 122</t>
  </si>
  <si>
    <t>Block statue of Nsr-Jmn, son of á¸¤r and JtÈwy. Cairo CG 42221</t>
  </si>
  <si>
    <t>K 124</t>
  </si>
  <si>
    <t>Block statue of RÈmÊ¿-RÈy (RomÃª-Roy). Cairo CG 42185</t>
  </si>
  <si>
    <t>K 126</t>
  </si>
  <si>
    <t>Block statue of Sn-n-mwt holding princess Neferure. Cairo CG 42115</t>
  </si>
  <si>
    <t>Block statue holding a child</t>
  </si>
  <si>
    <t>"Pink" granite</t>
  </si>
  <si>
    <t>CG: 140</t>
  </si>
  <si>
    <t>K 127</t>
  </si>
  <si>
    <t>Block statue of á¸¤r-sÈ-Èœst, son of Ná¸«t.f-mwt (A). Cairo CG 42210</t>
  </si>
  <si>
    <t>JE: 55 / CG: 57
â€”â€”â€”
VÃ©rification du 28/01/2009
H.	56	H. base	10	H. marche	11
l.	24.5	l. base	23	l. BP		15
Pr.	33</t>
  </si>
  <si>
    <t>K 130</t>
  </si>
  <si>
    <t>Block statue of Jmn-m-jpt, son of Jry. Cairo CG 48644</t>
  </si>
  <si>
    <t>K 131</t>
  </si>
  <si>
    <t>Block statue of PÈ-dj-Jmn-nb-nswt-tÈwy, son of Ê¿ná¸«-pÈ-áº–rd and Ê¿ná¸«-n.s-jt.s. Cairo JE 37011 (= CG 42269*)</t>
  </si>
  <si>
    <t>Siltstone</t>
  </si>
  <si>
    <t>K 132</t>
  </si>
  <si>
    <t>Block statue of PÈ-dj-Jmn-nb-nswt-tÈwy, son of á¸¤r. Baltimore, WAG/WAM 166 (22.172) (ex-Cairo JE 37161)</t>
  </si>
  <si>
    <t>K 133</t>
  </si>
  <si>
    <t>Block statue of Jmn-m-á¸¥Èt. New York, MMA 25.184.15 (ex-Cairo JE 36972)</t>
  </si>
  <si>
    <t>Basalt</t>
  </si>
  <si>
    <t>K 134</t>
  </si>
  <si>
    <t>Block statue of PÈ-dj-Ê¿.s, son of [...?] and Nfrt. Cairo JE 37142</t>
  </si>
  <si>
    <t>K 135bis</t>
  </si>
  <si>
    <t>Statue of a prince (sÈ-nswt) with child hair lock, holding a figure of deity. Cairo JE 37188</t>
  </si>
  <si>
    <t>Block statue with figure of deity</t>
  </si>
  <si>
    <t>Granite</t>
  </si>
  <si>
    <t>4/2/1904(?)</t>
  </si>
  <si>
    <t>K 136</t>
  </si>
  <si>
    <t>Block statue of á¸¤r-sÈ-Èœst, son of Ns-Ptá¸¥. Cairo CG 42246</t>
  </si>
  <si>
    <t>Breccia</t>
  </si>
  <si>
    <t>K 137</t>
  </si>
  <si>
    <t>Block statue of Ê¿ná¸«-pÈ-áº–rd, son of á¸¤r-Èá¸«-bjt and N(È)-mná¸«-Jmn. Cairo CG 48625</t>
  </si>
  <si>
    <t>K 138</t>
  </si>
  <si>
    <t>Block statue of á¸¤r son of Ê¿ná¸«.f-n-á¸ªnsw and Ê¿ná¸«-jrty-nt-Èœst(?).  Cairo JE 36994 (= CG 42256*)</t>
  </si>
  <si>
    <t>K 139</t>
  </si>
  <si>
    <t>Block statue of á¸¤Èá¸¥Èt son of Pp(?). Cairo CG 48616</t>
  </si>
  <si>
    <t>K 142</t>
  </si>
  <si>
    <t>Block statue of PÈ-dj-Nfr-á¸¥tp, called Ns-Jn-á¸¤rt, son of Jrt-á¸¤r-r.w and TÈ-[...] Cairo JE 37429</t>
  </si>
  <si>
    <t>K 143</t>
  </si>
  <si>
    <t>Block statue of Ns-Mnw, son of PÈ-wrm and Ns-tÈ-ná¹¯rt-tn. Cairo JE 37017</t>
  </si>
  <si>
    <t>K 144</t>
  </si>
  <si>
    <t>Block statue of KÈp.f-á¸¥È-Mná¹¯w, son of Wsjr-wr and Nn-nwb. Cairo JE 36962</t>
  </si>
  <si>
    <t>K 145</t>
  </si>
  <si>
    <t>Block statue of Ns-Å w-Tfnwt, son of Ns-pÈ-qÈ-Å¡wty. Cairo JE 36963</t>
  </si>
  <si>
    <t>K 148</t>
  </si>
  <si>
    <t>Block statue of Ns-pÈ-mdw son of á¸¤r and ...?. Cairo JE 37368</t>
  </si>
  <si>
    <t>K 149bis</t>
  </si>
  <si>
    <t>Block statue of á¸Žd-á¸ªnsw-jw.f-Ê¿ná¸« [son of á¸¤r-sÈ-Èœst]. Cairo JE 37382</t>
  </si>
  <si>
    <t>JE: 35 [â€without headâ€ / â€œHead appears to have been found later &amp; put on. RE.â€]
â€”â€”â€”
Brandl:2008 = Jansen-Winkeln:2008</t>
  </si>
  <si>
    <t>TPI22e-23e dyn.Osorkon III-Takeloth III</t>
  </si>
  <si>
    <t>K 154</t>
  </si>
  <si>
    <t>Block statue of BÈk-n-á¸ªnsw, son of á¸Žd-á¸ªnsw-á»‰w.f-Ê¿ná¸«. Cairo CG 42213</t>
  </si>
  <si>
    <t>K 157</t>
  </si>
  <si>
    <t>Block statue of Jmn-m-jnt, son of á¸¤r-sÈ-Èœst. Cairo JE 37401 (= CG 42260*)</t>
  </si>
  <si>
    <t>JE: 19</t>
  </si>
  <si>
    <t>K 160</t>
  </si>
  <si>
    <t>Block statue of áº–nm-jb-RÊ¿-mn, son of Ns-Mnw and TÈ-nt-Jmn. Cairo JE 36918</t>
  </si>
  <si>
    <t>K 161</t>
  </si>
  <si>
    <t>Block statue of Jmn-n-dt (?), son of Jmn-n-dt (?). Cairo JE 37373</t>
  </si>
  <si>
    <t>K 162</t>
  </si>
  <si>
    <t>Block statue of Ns-Mnw, son of Wsr-á¸ªnsw. and TÈ-Å¡rjt-á¸ªnsw Cairo JE 36961</t>
  </si>
  <si>
    <t>JE: 39</t>
  </si>
  <si>
    <t>K 167</t>
  </si>
  <si>
    <t>Block statue of á¸Žd-á¸ªnsw-jw.f-Ê¿ná¸«, son of Jw.f-Ê¿È and Ns-nb-Ê¿ná¸«. Cairo JE 37196</t>
  </si>
  <si>
    <t>Basse Ã‰poque30e dyn.</t>
  </si>
  <si>
    <t>K 173</t>
  </si>
  <si>
    <t>Block statue of á¹®È-nfr. Cairo JE 36974</t>
  </si>
  <si>
    <t>K 174</t>
  </si>
  <si>
    <t>Block statue of á¸¤r-n-P, son of Wá¸È-á¸¤r and Jmn-jr-dj-s(y). Cairo JE 36970</t>
  </si>
  <si>
    <t>TPI25e dyn.Chabaka</t>
  </si>
  <si>
    <t>K 182</t>
  </si>
  <si>
    <t>Block statue of á¸¤rj, son of Nsr-jmn and TÈ-bÈkt-n-Mwt. Cairo CG 42219</t>
  </si>
  <si>
    <t>K 184</t>
  </si>
  <si>
    <t>Block statue of PÈ-dj.f. Cairo JE 37022 (= CG 42277*)</t>
  </si>
  <si>
    <t>K 185</t>
  </si>
  <si>
    <t>Block statue of á¸ªÈ-m-á¸¤r (â€œCâ€), son of RÊ¿-m-mÈÊ¿-á¸«rw and Kwkw. Cairo CG 42250</t>
  </si>
  <si>
    <t>K 186</t>
  </si>
  <si>
    <t>Block statue of Ns-pÈ-qÈ-Å¡wty, son of Ns-Å w-Tfnwt. Cairo JE 36964</t>
  </si>
  <si>
    <t>Basse Ã‰poque26e dyn.</t>
  </si>
  <si>
    <t>K 188</t>
  </si>
  <si>
    <t>Block statue of PÈ-dj-á¸¤r-pÈ-RÊ¿, son of KÈp.f-á¸¥È-Mná¹¯w. Cairo JE 37021</t>
  </si>
  <si>
    <t>K 189</t>
  </si>
  <si>
    <t>Block statue of Wsr-á¸ªnsw, son of á¸¤r-sÈ-Èœst and Ns-Tfnwt. Cairo JE 37431</t>
  </si>
  <si>
    <t>K 192</t>
  </si>
  <si>
    <t>Block statue of Ns-pÈ-sfj, called Snw-Å¡rj, son of PÈ-á¸ªÈrw. Cairo JE 36971 (= CG 42258*)</t>
  </si>
  <si>
    <t>EMD: 40
â€”â€”â€”
Jansen-Winkeln:2001
Hauteur: 38 /Socle profondeur: 29,8 / largeur: 18,5/ hauteur 4,9 (+ x)</t>
  </si>
  <si>
    <t>K 194</t>
  </si>
  <si>
    <t>Block statue of Bn-jw-thj-á¸¤r, son of PÈ-dj-Jmn-nb-nswt-tÈwy and Jrty-r.w. Cairo JE 36983</t>
  </si>
  <si>
    <t>K 195</t>
  </si>
  <si>
    <t>Block statue of Jry-jry, son of á¸¤r and TÈ-Å¡rjt-Mnw. Cairo JE 36977</t>
  </si>
  <si>
    <t>K 196</t>
  </si>
  <si>
    <t>Block statue of KÈp.f-á¸¥È-Mná¹¯w, son of Jmn-m-jpt and of TÈ-Å¡rjt-Mnw. Cairo T.R. 9/6/24/3</t>
  </si>
  <si>
    <t>Jansen-Winkeln:2001 Profondeur et largeur du socle</t>
  </si>
  <si>
    <t>K 198</t>
  </si>
  <si>
    <t>Block statue of á¸Žd-á¸ªnsw-jw.f-Ê¿ná¸«, son of á¸¤r-sÈ-Èœst. Cairo JE 36992</t>
  </si>
  <si>
    <t>TPI-Basse Ã‰poquetrans. 25e-26e dyn.</t>
  </si>
  <si>
    <t>K 202</t>
  </si>
  <si>
    <t>Block statue of á¸¤r son of Nsr-Jmn and of á¸Žd-Mwt-jw.s-Ê¿ná¸«. Cairo CG 42223</t>
  </si>
  <si>
    <t>K 206</t>
  </si>
  <si>
    <t>Block statue of á¸Žd-á¸ªnsw-jw.f-Ê¿ná¸«, son of PÈ-mj. Cairo CG 42217</t>
  </si>
  <si>
    <t>K 209</t>
  </si>
  <si>
    <t>Block statue of Ns-bÈ-nb-á¸Žd, son of PÈ-á¸«Èr-á¸ªnsw. Cairo JE 36978</t>
  </si>
  <si>
    <t>K 210</t>
  </si>
  <si>
    <t>Block statue of PÈ-n-ww-Pqr, son of JÊ¿á¸¥-wbn. Cairo JE 36938 (= CG 42271*)</t>
  </si>
  <si>
    <t>K 211</t>
  </si>
  <si>
    <t>Block statue of Ê¿ná¸«-pÈ-áº–rd, son of PÈ-dj-nfr-á¸¥tp. Cairo JE 37023</t>
  </si>
  <si>
    <t>K 212</t>
  </si>
  <si>
    <t>Block statue of Ms-nfr. Alexandria, National Museum 68 (= Cairo JE 37013)</t>
  </si>
  <si>
    <t>K 213</t>
  </si>
  <si>
    <t>Block statue of á¸Žd-Jmn-jw.f-Ê¿ná¸«, son of Nhm-sw-Mwt. Cairo JE 37018 (= CG 42272*)</t>
  </si>
  <si>
    <t>K 214</t>
  </si>
  <si>
    <t>Block statue of Jrt-á¸¤r-r.w, whose beautiful name is á¸Žd-á¸ªnsw-jw.f-Ê¿ná¸«. Cairo CG 48627</t>
  </si>
  <si>
    <t>K 216</t>
  </si>
  <si>
    <t>Block statue of PÈ-dj-mwt, son of Ns-pÈwty-tÈwy. Cairo CG 42215</t>
  </si>
  <si>
    <t>K 217</t>
  </si>
  <si>
    <t>Block statue of Wsjr-wr, son of Ns-pÈwty-tÈwy and Ns-Tfnwt. Cairo JE 36959</t>
  </si>
  <si>
    <t>K 218</t>
  </si>
  <si>
    <t>Block statue of Jmn-á¸¥tp. Cairo JE 36966</t>
  </si>
  <si>
    <t>K 219</t>
  </si>
  <si>
    <t>Block statue of DdjÈ, son of á¸¤ÈtjÈy. Cairo CG 42122</t>
  </si>
  <si>
    <t>Block statue holding basin</t>
  </si>
  <si>
    <t>K 225</t>
  </si>
  <si>
    <t>Block statue of á¹®È-nfr. Cairo JE 36979</t>
  </si>
  <si>
    <t>K 231</t>
  </si>
  <si>
    <t>Block statue of Psmá¹¯k, son of á¸¤r-sÈ-Èœst and TÈ-Å¡rjt-n-BÈstt. Cairo JE 36975</t>
  </si>
  <si>
    <t>Basse Ã‰poque-Ã‰poque ptolÃ©maÃ¯quePtolÃ©mÃ©es ?</t>
  </si>
  <si>
    <t>K 233</t>
  </si>
  <si>
    <t>Block statue of Ns-Ptá¸¥. Cairo CG 42235 (+ Cairo RT 18/12/28/25)</t>
  </si>
  <si>
    <t>11*</t>
  </si>
  <si>
    <t>Les dimensions de cette statuette fragmentaire Ã©taient contradictoires entre:
â€¢ JE qui donnait: â€œhaut. 0,16 m (0,20 Head found)â€ et
â€¢ CG (sans photo), oÃ¹ cette statue donnÃ©e pour acÃ©phale par Legrain (Â«Â Il ne reste que trois morceaux de cette statuette. La tÃªte manque ainsi que la partie postÃ©rieure gauche du corpsÂ Â»), fait pourtant aussi 20 cm.
AprÃ¨s vÃ©rification la statue est composÃ©e de fragments remontÃ©s (dont la moitiÃ© dâ€™une tÃªte) et les mesures prises sont donnÃ©es ci-dessus.
[EJ/FP â€” 24/03/2007 et 13/05/2008]
Les dimensions de RT 18/12/28/25 sont Ã  prendre en compte [LC â€” 23/6/2009]
[Dimensions RT 18/12/28/25: H. 6,5, larg. 6, prof. 7 (VÃ©rif. Ss-Sol du 28/05/2008)]</t>
  </si>
  <si>
    <t>K 234</t>
  </si>
  <si>
    <t>Block statue of Ns-pÈ-sfj, called Snw-Å¡rj, son of PÈ-á¸ªÈrw. Cairo JE 36998 (= CG 42257*)</t>
  </si>
  <si>
    <t>Jansen-Winkeln:2001
Hauteur: 21 / Socle profondeur: 15/ largeur: 10/ hauteur: 2,9</t>
  </si>
  <si>
    <t>K 236</t>
  </si>
  <si>
    <t>Block statue of J-jry, son of KÈp.f-á¸¥È-Mná¹¯w and Mry-Mwt. Cairo JE 36945</t>
  </si>
  <si>
    <t>K 236bis</t>
  </si>
  <si>
    <t>Block statue of Ê¿ná¸«-pÈ-áº–rd, son of PÈ-jw-n-á¸¤r. Cairo JE 37154</t>
  </si>
  <si>
    <t>K 237</t>
  </si>
  <si>
    <t>Block statue of á¸¤r-sÈ-Èœst, son of Ns-Ptá¸¥. Cairo CG 42247</t>
  </si>
  <si>
    <t>K 237bis</t>
  </si>
  <si>
    <t>Block statue of á¸¤r-sÈ-Èœst, son of PÈ-dj-nfr-á¸¥tp. Cairo RT 18/12/24/3</t>
  </si>
  <si>
    <t>Ã‰poque ptolÃ©maÃ¯que</t>
  </si>
  <si>
    <t>K 243</t>
  </si>
  <si>
    <t>Block statue of Ná¸«t.f-Mwt (A), called á¸Žd-á¸Žá¸¥wty-jw.f-Ê¿ná¸«, son of á¸Žd-á¸ªnsw-jw.f-Ê¿ná¸« and Ns-á¸ªnsw-pÈ-áº–rd, with figure of Ptah. Cairo CG 42209</t>
  </si>
  <si>
    <t>Block statue with figure of deity (Ptah)</t>
  </si>
  <si>
    <t>Idem Brandl:2008
JE: 41</t>
  </si>
  <si>
    <t>K 244</t>
  </si>
  <si>
    <t>Block statue of PÈ-mj, Third Prophet of Amun. Cairo JE 36940 (= CG 42275*)</t>
  </si>
  <si>
    <t>K 246</t>
  </si>
  <si>
    <t>Block statue of Swty holding ram-headed standard. Cairo CG 42172</t>
  </si>
  <si>
    <t>Block statue holding ram-headed standard</t>
  </si>
  <si>
    <t>JE: 49
CG: 47.5</t>
  </si>
  <si>
    <t>K 247</t>
  </si>
  <si>
    <t>Block statue of á¸¤Èt-jÈy. Cairo JE 37433</t>
  </si>
  <si>
    <t>Block statue holding sistrum</t>
  </si>
  <si>
    <t>Nouvel Empire</t>
  </si>
  <si>
    <t>K 248</t>
  </si>
  <si>
    <t>Block statue of á¸Žd-Mwt-jw.f-Ê¿ná¸«. Cairo JE 37430</t>
  </si>
  <si>
    <t>K 249</t>
  </si>
  <si>
    <t>Block statue of Ê¿ná¸«.f-n-Jmn, son of Ns-Jmn. Cairo JE 37439</t>
  </si>
  <si>
    <t>K 254</t>
  </si>
  <si>
    <t>Block statue of BÈ-sÈ, son of Jmn-m-jnt. Cairo JE 37219</t>
  </si>
  <si>
    <t>26/4/1904 (H.C.)</t>
  </si>
  <si>
    <t>K 257</t>
  </si>
  <si>
    <t>Block statue of Bs-n-mwt, son of Ê¿ná¸«.f-n-á¸ªnsw and Ns-á¸ªnsw. Cairo CG 48617</t>
  </si>
  <si>
    <t>K 259</t>
  </si>
  <si>
    <t>Block statue of PÈ-dj-Jmn-nb-nswt-tÈwy, son of Ê¿ná¸«-pÈ-áº–rd and Ns-á¸¤r-pÈ-RÊ¿. Cairo JE 37152</t>
  </si>
  <si>
    <t>K 263</t>
  </si>
  <si>
    <t>Block statue of Ê¿ná¸«-á¸¤r. Cairo JE 37192</t>
  </si>
  <si>
    <t>Basse Ã‰poque-Ã‰poque ptolÃ©maÃ¯que</t>
  </si>
  <si>
    <t>K 266</t>
  </si>
  <si>
    <t>Block statue of Bnr-mrwt, son of Tá¸«-m-Å¡È called Já¸«m [M], holding Princess Meritamun. Cairo CG 42171</t>
  </si>
  <si>
    <t>K 269</t>
  </si>
  <si>
    <t>Block statue of á¸Žd-Ptá¸¥-jw.f-Ê¿ná¸«, son of á¸¤r and Ná¸«t-Èst. Cairo CG 48637</t>
  </si>
  <si>
    <t>K 271</t>
  </si>
  <si>
    <t>Block statue of PÈ-dj-á¸¤r-mtnw. Cairo CG 48640</t>
  </si>
  <si>
    <t>K 272</t>
  </si>
  <si>
    <t>Block statue of Mná¹¯w-m-á¸¥Èt, son of RÈ-á¸¥Èt and TÈ-djt-jw (?). Cairo JE 36905bis</t>
  </si>
  <si>
    <t>K 281</t>
  </si>
  <si>
    <t>Block statue of á¸¤r-sÈ-Èœst, son of Mr-n-á¸ªnsw. Cairo JE 36967 (= CG 42274*)</t>
  </si>
  <si>
    <t>JE: 42</t>
  </si>
  <si>
    <t>K 283</t>
  </si>
  <si>
    <t>Block statue of Ê¿ná¸«-pÈ-áº–rd, son of PÈ-jw-n-á¸¤r. Baltimore, WAG/WAM 167 (22.178) (= ex-Cairo JE 37127)</t>
  </si>
  <si>
    <t>K 285</t>
  </si>
  <si>
    <t>Block statue of á¸Žd-Jn-á¸¥rt-jw.f-Ê¿ná¸«, son of Ns-pÈ-qÈ-Å¡wty. Cairo JE 37014</t>
  </si>
  <si>
    <t>K 287</t>
  </si>
  <si>
    <t>Block statue of Jmn-ms. Cairo JE 36997bis (= CG 42255*)</t>
  </si>
  <si>
    <t>K 289</t>
  </si>
  <si>
    <t>Block statue of á¸¤r-m-Èá¸«-bjt, called Wsjr-wr, son of PÈ-Mná¹¯w (called PÈ-á¸«Èr-á¸ªnsw) and Ns-á¸ªnsw. Cairo JE 36984</t>
  </si>
  <si>
    <t>K 295</t>
  </si>
  <si>
    <t>Block statue of á¸Žd-Mwt-jw.f-Ê¿ná¸«. Cairo JE 37437 (= CG 42259*)</t>
  </si>
  <si>
    <t>JE: 18</t>
  </si>
  <si>
    <t>K 300</t>
  </si>
  <si>
    <t>Block statue of á¸¤r, son of Ê¿ná¸«-á¸¤p and Qqj. Cairo T.R. 13/6/24/2</t>
  </si>
  <si>
    <t>K 301</t>
  </si>
  <si>
    <t>Block statue of PÈ-á¸«Èr-á¸ªnsw, son of PÈ-dj-Jmn-nb-nswt-tÈwy and Dj-Èœst-á¸¥b-sd. Cairo JE 36980</t>
  </si>
  <si>
    <t>K 305</t>
  </si>
  <si>
    <t>Block statue, holding ram-headed standard, of Jmn-ms, son of PÈ-wjÈ and Nbt-Jwnt. Cairo CG 42177</t>
  </si>
  <si>
    <t>Green hard stone</t>
  </si>
  <si>
    <t>K 307</t>
  </si>
  <si>
    <t>Block statue of á¸ªÈ-m-á¸¥r, son of á¸¤r-sÈ-Èœst. Cairo CG 42234</t>
  </si>
  <si>
    <t>K 308</t>
  </si>
  <si>
    <t>Block statue of á¸¤r-sÈ-Èœst, son of PÈ-dj-Èœst. Cairo CG 42233</t>
  </si>
  <si>
    <t>JE: 52</t>
  </si>
  <si>
    <t>K 309</t>
  </si>
  <si>
    <t>Block statue of á¹®È-n-WÈst, son of á¸¤r-sÈ-Èœst. New York, MMA 35.9.1 (ex-Cairo JE 37003)</t>
  </si>
  <si>
    <t>K 310bis</t>
  </si>
  <si>
    <t>Block statue of Ê¿ná¸«-pÈ-áº–rd, son of Wsr-á¸ªnsw and Ná¸¥m-s(y)-RÊ¿t-tÈwy. Cairo JE 37168</t>
  </si>
  <si>
    <t>K 311</t>
  </si>
  <si>
    <t>Block statue of Ns-pÈwty-tÈwy, son of Ê¿ná¸«.f-n-á¸ªnsw. Beni Suef, Beni Suef Museum  no 1645 (= Cairo JE 37322)</t>
  </si>
  <si>
    <t>CLES 1478: 59-60 cm ?</t>
  </si>
  <si>
    <t>K 312</t>
  </si>
  <si>
    <t>Block statue of Nb-ná¹¯rw, son of á¸¤r. Cairo JE 37422</t>
  </si>
  <si>
    <t>Quartzite</t>
  </si>
  <si>
    <t>JE: H 20</t>
  </si>
  <si>
    <t>Block statue of Wsr-á¸ªnsw, son of KÈp.f-á¸¥È-á¸ªnsw and Dj-s(y)-Èœst (?). Cairo T.R. 10/12/24/3</t>
  </si>
  <si>
    <t>K 314</t>
  </si>
  <si>
    <t>Block statue of Ns-bÈ-nb-á¸Žd, called á¸¤Èá¸¥Èt, son of Ns-Mnw and Ná¸¥m-s(y)-RÊ¿t-tÈwy. Cairo JE 36985</t>
  </si>
  <si>
    <t>K 315bis</t>
  </si>
  <si>
    <t>Block statue of PÈ-dj-Jmn-nb-nswt-tÈwy, son of PÈ-jw-n-á¸¤r and Èœst-wrt. Cairo JE 37167</t>
  </si>
  <si>
    <t>Jansen-Winkeln:2001 Largeur et Profondeur du socle</t>
  </si>
  <si>
    <t>Ã‰poque ptolÃ©maÃ¯quePtolÃ©mÃ©es</t>
  </si>
  <si>
    <t>K 316</t>
  </si>
  <si>
    <t>Block statue of á¸ªnsw-jr-dj.s, son of PÈ-dj-Jmn. Cairo JE 36941</t>
  </si>
  <si>
    <t>K 317bis</t>
  </si>
  <si>
    <t>Block statue of á¸Žd-á¸ªnsw-jw.f-Ê¿ná¸«, son of PÈ-á¸«Èr-á¸ªnsw. Alexandria, Bibliotheca Alexandrina BAAM 597 (= Cairo JE 37104)</t>
  </si>
  <si>
    <t>K 318</t>
  </si>
  <si>
    <t>Block statue of PÈ-dj-Jmn-nb-nswt-tÈwy, son of á¸¤r and Èœst-rÅ¡.tj. Cairo JE 36958</t>
  </si>
  <si>
    <t>K 320</t>
  </si>
  <si>
    <t>Block statue of PÈy.f-á¹¯Èw, son of PÈ-mj. Cairo JE 36969</t>
  </si>
  <si>
    <t>K 321</t>
  </si>
  <si>
    <t>Block statue of Jrt-á¸¤r-r.w, son of á¸Žd-mÈÊ¿t-ná¸«t. Cairo JE 36996</t>
  </si>
  <si>
    <t>K 322bis</t>
  </si>
  <si>
    <t>Block statue of [...], son of Wá¸È-á¸ªnsw. Cairo T.R. 18/6/24/3</t>
  </si>
  <si>
    <t>TPI25e dyn.</t>
  </si>
  <si>
    <t>K 323</t>
  </si>
  <si>
    <t>Block statue of Ê¿ná¸«-á¸¤r, son of PÈ.s-á¹¯nf.j. Cairo JE 42894 (= CG 42270*)</t>
  </si>
  <si>
    <t>8/5/1904(?)</t>
  </si>
  <si>
    <t>K 324</t>
  </si>
  <si>
    <t>Block statue of á¸¤r-n-tÈ-bÈt holding Abydene fetish. Cairo JE 37211</t>
  </si>
  <si>
    <t>Block statue with figure of deity (Abydene fetish)</t>
  </si>
  <si>
    <t>Broken (head missing)</t>
  </si>
  <si>
    <t>K 325</t>
  </si>
  <si>
    <t>Block statue of WÈá¸¥-jb-RÊ¿-á¸«w. Cairo JE 37432</t>
  </si>
  <si>
    <t>Basse Ã‰poque</t>
  </si>
  <si>
    <t>K 326bis</t>
  </si>
  <si>
    <t>Block statue of PÈ-dj-Jmn-nb-nswt-tÈwy, son of PÈ-dj-Ê¿.s and Èœst-m-Èœá¸«-bjt. Cairo JE 36989</t>
  </si>
  <si>
    <t>K 327</t>
  </si>
  <si>
    <t>Block statue of PÈ-dj-á¸¤r-pÈ-RÊ¿, son of Jmn-m-jpt and Dj-s(y)-Èœst. Cairo, Airport Museum, unknown number (ex-Cairo JE 37363)</t>
  </si>
  <si>
    <t>K 340</t>
  </si>
  <si>
    <t>Block statue of á¸¤r-wá¸È, son of á¸¤ÈrwÈ. Cairo CG 48626</t>
  </si>
  <si>
    <t>Diorite</t>
  </si>
  <si>
    <t>K 342</t>
  </si>
  <si>
    <t>Block statue of PÈ-Å¡rj-á¸ªnsw, son of PÈ-dj[...] and á¸ªÈÊ¿-s(t)-Jmn-jpt. Cairo JE 37181bis</t>
  </si>
  <si>
    <t>K 345</t>
  </si>
  <si>
    <t>Block statue (anepigraphic) holding ram-headed standard. Cairo JE 37174</t>
  </si>
  <si>
    <t>K 347</t>
  </si>
  <si>
    <t>Block statue of Nb-ná¹¯rw, son of Nsr-Jmn and á¸Žd-Mwt-jw.s-Ê¿ná¸«. Alexandria, National Museum 117 (= Cairo CG 42225)</t>
  </si>
  <si>
    <t>K 349</t>
  </si>
  <si>
    <t>Naophorous block statue of á¸ªÊ¿y, son of HÈjÈ and Ddt-Nwbt(?), with figures of Amun and Mut. Cairo CG 42165</t>
  </si>
  <si>
    <t>Naophorous block statue (Amun and Mut)</t>
  </si>
  <si>
    <t>JE: 74
CG: 73</t>
  </si>
  <si>
    <t>K 351</t>
  </si>
  <si>
    <t>Block statue of á¸¤r, son of Ê¿ná¸«-á¸ªnsw. Cairo CG 48624</t>
  </si>
  <si>
    <t>K 355</t>
  </si>
  <si>
    <t>Block statue of Jy-m-á¸¥tp, son of PÈ-km and TÈ-Å¡rjt-á¸ªnsw. Cairo JE 37181</t>
  </si>
  <si>
    <t>K 356</t>
  </si>
  <si>
    <t>Block statue of á¸¤r, son of Nsr-Jmn. Cairo CG 42222</t>
  </si>
  <si>
    <t>K 357</t>
  </si>
  <si>
    <t>Block statue of PÈ-jw-n-á¸¤r, son of PÈ-rd and Èœst-Èœá¸«-bjt. Cairo JE 37335</t>
  </si>
  <si>
    <t>K 359</t>
  </si>
  <si>
    <t>Block statue of [Bs]-n-Mwt, son of Wn-nfr. Cairo JE 37183</t>
  </si>
  <si>
    <t>Brandl:2008 = JE: 22</t>
  </si>
  <si>
    <t>K 361</t>
  </si>
  <si>
    <t>Block statue. Cairo JE 37180</t>
  </si>
  <si>
    <t>K 362</t>
  </si>
  <si>
    <t>Block statue of Ê¿ná¸«-pÈ-áº–rd. Cairo JE 37434</t>
  </si>
  <si>
    <t>JE: 20,5</t>
  </si>
  <si>
    <t>K 364</t>
  </si>
  <si>
    <t>Block statue of  PÈ-Èá¸«-rÈ.f, son of á¸¤r-sÈ-Èœst and Ê¿Èt-wbá¸«t, holding sistrum. Cairo CG 48642</t>
  </si>
  <si>
    <t>K 365</t>
  </si>
  <si>
    <t>Block statue of Ns-bÈ-nb-á¸Žd, son of PÈ-á¸«Èr-á¸ªnsw and Ná¸¥m-s(y)-RÊ¿t-tÈwy. Baltimore, WAG/WAM 163 (22.165) (ex-Cairo JE 37165)</t>
  </si>
  <si>
    <t>K 366</t>
  </si>
  <si>
    <t>Block statue of á¸¤r-m-Èá¸«t, son of PÈ-dj-Jmn-m-jpt and Jrty-r.w. Cairo JE 37199</t>
  </si>
  <si>
    <t>Hauteur JE: 34,5
Jansen-Winkeln:2001 Largeur et Profondeur du socle</t>
  </si>
  <si>
    <t>K 367</t>
  </si>
  <si>
    <t>Block statue of á¸¤r, son of PÈ-dj-Jmn-nb-nswt-tÈwy and NÈ-jr-s. Cairo JE 37205</t>
  </si>
  <si>
    <t>K 368</t>
  </si>
  <si>
    <t>Block statue of Ê¿ná¸«.f-n-Jmn. Cairo JE 37201</t>
  </si>
  <si>
    <t>K 369</t>
  </si>
  <si>
    <t>Block statue of Å d-sw-á¸ªnsw. Cairo CG 42131</t>
  </si>
  <si>
    <t>JE: 24
CG: 25</t>
  </si>
  <si>
    <t>K 373</t>
  </si>
  <si>
    <t>Block statue of Èœá¸«-Jmn-r.w, son of PÈ-kjry. Kharga Museum Inv. 1587 (= Cairo CG 48602)</t>
  </si>
  <si>
    <t>K 378</t>
  </si>
  <si>
    <t>Block statue of á¸Žd-á¸ªnsw-jw.f-Ê¿ná¸«, son of á¸¤r-sÈ-Èœst. Cairo CG 42211</t>
  </si>
  <si>
    <t>Idem Brandl:2008</t>
  </si>
  <si>
    <t>K 381</t>
  </si>
  <si>
    <t>Block statue of Ns-bÈ-nb-á¸Žd, son of Jrty-r-á¹¯Èy and áº–rdw-Ê¿ná¸«. Cairo JE 37157</t>
  </si>
  <si>
    <t>K 382</t>
  </si>
  <si>
    <t>Block statue of á¸¤r, son of Jy-m-á¸¥tp and Kr-hb. Cairo JE 37185</t>
  </si>
  <si>
    <t>K 383</t>
  </si>
  <si>
    <t>Block statue of á¸¤r, son of Nb-ná¹¯rw. Cairo JE 37344</t>
  </si>
  <si>
    <t>JE: H 28</t>
  </si>
  <si>
    <t>K 384</t>
  </si>
  <si>
    <t>Block statue of PÈ-dj-Jmn-jpt, son of N(È)-mná¸«-Èœst (M), with figure of Osiris. Cairo JE 37361</t>
  </si>
  <si>
    <t>K 386</t>
  </si>
  <si>
    <t>Block statue of WÈá¸¥-jb-RÊ¿, son of PÈ-dj-Jmn-nb-nswt-tÈwy and TÈy-Jmn-nb-nswt-tÈwy. Cairo JE 37198</t>
  </si>
  <si>
    <t>JE: 26</t>
  </si>
  <si>
    <t>K 387</t>
  </si>
  <si>
    <t>Block statue of Jmn-m-jpt, son of KÈp.f-á¸¥È-Mná¹¯w and TÈ-Å¡rjt-Mnw. Alexandria, National Museum 125 (Cairo JE 37170)</t>
  </si>
  <si>
    <t>Jansen-Winkeln:2001 Largeur et Profondeur: du socle.
â€”â€”â€”â€”â€”
JE: 44 (H)</t>
  </si>
  <si>
    <t>Complete</t>
  </si>
  <si>
    <t>K 388</t>
  </si>
  <si>
    <t>Block statue of á¸¤r, son of Nsr-jmn and á¸Žd-Mwt-jw.s-Ê¿ná¸«. Cairo CG 42227</t>
  </si>
  <si>
    <t>K 389</t>
  </si>
  <si>
    <t>Block statue of Jw.f-Ê¿È, son of PÈ-n-mw-(n)-Mwt. Cairo JE 37374 (= CG 42254*)</t>
  </si>
  <si>
    <t>JE: 49,5
â€”â€”â€”
Brandl:2008
H. relief av.		16.5
l. relief av.		19.5</t>
  </si>
  <si>
    <t>K 390</t>
  </si>
  <si>
    <t>Block statue of Jw.f-Ê¿È, son of PÈ-n-mw-(n)-Mwt. Cairo JE 37348</t>
  </si>
  <si>
    <t>Brandl:2008 = Payraudeau:2005
+
H. visage	8.5
H. base	8.5 (avant)</t>
  </si>
  <si>
    <t>TPI22e dyn.Harsiesis</t>
  </si>
  <si>
    <t>K 391</t>
  </si>
  <si>
    <t>Block statue of á¸Žd-á¸«nsw-jw.f-Ê¿ná¸«. Cairo JE 37212</t>
  </si>
  <si>
    <t>JE: 16</t>
  </si>
  <si>
    <t>K 392</t>
  </si>
  <si>
    <t>Block statue of Ns-áº–mnyw, son of KÈp.f-á¸¥È-Mná¹¯w and of TÈ-Å¡rjt-Mnw. Cairo JE 37128</t>
  </si>
  <si>
    <t>K 394</t>
  </si>
  <si>
    <t>Block statue of á¸¤r-Èá¸«-bjt, son of Sr-á¸Žá¸¥wty and TÈ-bÈkt-á¸ªnsw. Cairo JE 37184</t>
  </si>
  <si>
    <t>JE: 21
â€”â€”â€”
Brandl:2008
H.	21.5
l.	11.3
Pr.	15.5
H. visage	3.3
H. base	3.7</t>
  </si>
  <si>
    <t>K 395</t>
  </si>
  <si>
    <t>Block statue of Ns-pÈ-mdw, son ofÊ¿ná¸«-pÈ-áº–rd and Èœst-wrt. Cairo JE 37169</t>
  </si>
  <si>
    <t>K 398</t>
  </si>
  <si>
    <t>Block statue of PÈ-jw-n-á¸¤r, son of PÈ-rd and Èœst-Èœá¸«-bjt. Cairo JE 37350</t>
  </si>
  <si>
    <t>K 403</t>
  </si>
  <si>
    <t>Block statue of Ê¿ná¸«-nÈ-hbw, son of Wnn-nfr and Mwt-ms. Cairo JE 37163</t>
  </si>
  <si>
    <t>K 404</t>
  </si>
  <si>
    <t>Block statue of Ns-pÈ-ná¹¯r-n-á¸r-Ê¿. Cairo JE 37323 (= CG 42265*)</t>
  </si>
  <si>
    <t>JE: 47</t>
  </si>
  <si>
    <t>K 405</t>
  </si>
  <si>
    <t>Block statue of Wá¸È-á¸¤r. Cairo JE 37153</t>
  </si>
  <si>
    <t>K 408</t>
  </si>
  <si>
    <t>Block statue of á¸Žd-á¸¥r, son of á¹®È-nfr and Dj-s(y)-Èœst. Cairo JE 37354</t>
  </si>
  <si>
    <t>Jansen-Winkeln:2001: Hauteur: 55,5; Profondeur (socle): 30,5; Largeur (socle): 24; Hauteur du socle: 10.</t>
  </si>
  <si>
    <t>K 409</t>
  </si>
  <si>
    <t>Block statue of Jmn-wÈá¸¥-sw, with figure of Amenhotep I. Cairo CG 42183</t>
  </si>
  <si>
    <t>Block statue with figure of deity (Amenhotep I)</t>
  </si>
  <si>
    <t>K 411</t>
  </si>
  <si>
    <t>Block statue of Ns-pÈ-á¸¥r-n-tÈ-á¸¥Èt, son of Ns-pÈwty-tÈwy. Cairo CG 42189</t>
  </si>
  <si>
    <t>CG: 62</t>
  </si>
  <si>
    <t>K 291</t>
  </si>
  <si>
    <t>Block statue of Ns-Mnw, son of PÈ-dj-Jmn-nb-nswt-tÈwy and Nfrt-jwtj. Cairo JE 37191</t>
  </si>
  <si>
    <t>K 416</t>
  </si>
  <si>
    <t>Block statue of á¸Žd-á¸¤r, called á¸¤r-m-á¸¥b, son of á¹®È-nfr and TÈ-Jmnt. Cairo JE 37200</t>
  </si>
  <si>
    <t>JE: 32</t>
  </si>
  <si>
    <t>K 422</t>
  </si>
  <si>
    <t>Block statue of Bn-jw-thj-á¸¤r, son of PÈ-dj-Jmn-nb-nswt-tÈwy, Third Prophet of Amun, and Å p-n-Mwt. Cairo CG 48622</t>
  </si>
  <si>
    <t>JE: 31</t>
  </si>
  <si>
    <t>K 425</t>
  </si>
  <si>
    <t>Block statue of Sr-á¸Žá¸¥wty, son of Wn-nfr and of Ê¿ná¸«-n.s-Nfr-jb-RÊ¿. Cairo CG 48605</t>
  </si>
  <si>
    <t>K 426</t>
  </si>
  <si>
    <t>Block statue of Jmn-á¸¥tp, son of Ns-mnw and Sá¹¯È-jrt-bjnt. Cairo JE 37193</t>
  </si>
  <si>
    <t>JE: 46</t>
  </si>
  <si>
    <t>K 427</t>
  </si>
  <si>
    <t>Block statue of Hr.s-n.f, son of Jrt-á¸¤r-r.w and Èœst-wrt. Cairo JE 37141</t>
  </si>
  <si>
    <t>K 428</t>
  </si>
  <si>
    <t>Block statue of PÈ-mj, son of á¸Žd-á¸ªnsw-jw.f-Ê¿ná¸«. Cairo JE 37147</t>
  </si>
  <si>
    <t>JE : H. 34</t>
  </si>
  <si>
    <t>K 431</t>
  </si>
  <si>
    <t>Block statue of Jrty-r-á¹¯Èj, son of Ns-pÈwty-tÈwy and Jrt-r.w. Cairo JE 37132</t>
  </si>
  <si>
    <t>Almost complete</t>
  </si>
  <si>
    <t>K 433</t>
  </si>
  <si>
    <t>Block statue of RÈ-á¸¥Èt, son of Mná¹¯w-m-á¸¥Èt. Cairo JE 37342</t>
  </si>
  <si>
    <t>K 434</t>
  </si>
  <si>
    <t>Block statue of Ê¿ná¸«-pÈ-áº–rd, son of KÈp.f-á¸¥È-á¸ªnsw and Mr-Jmn-jt.s. Cairo JE 37129</t>
  </si>
  <si>
    <t>Profondeur et Largeur sont celles du socle (Jansen-Winkeln:2001)</t>
  </si>
  <si>
    <t>10/6/1904(?)</t>
  </si>
  <si>
    <t>K 435</t>
  </si>
  <si>
    <t>Block statue of Ê¿ná¸«.f-n-á¸ªnsw, son of Ê¿È.f-n-Mwt. Cairo JE 37182</t>
  </si>
  <si>
    <t>K 437</t>
  </si>
  <si>
    <t>Block statue of PÈ-dj-Jmn-nb-nswt-tÈwy, son of á¸¤r. Cairo CG 48623</t>
  </si>
  <si>
    <t>JE: 34</t>
  </si>
  <si>
    <t>K 438</t>
  </si>
  <si>
    <t>Block statue of Jw.f-Ê¿È, son of PÈ-Ná¸¥sy. Cairo JE 37364 (= CG 42261*)</t>
  </si>
  <si>
    <t>K 439</t>
  </si>
  <si>
    <t>Block statue of Ns-Mnw, son of PÈ-dj-Jmn-nb-nswt-tÈwy and Jr-Má¸¥yt-wá¸È-(n)-nfw. Cairo JE 37160</t>
  </si>
  <si>
    <t>K 440</t>
  </si>
  <si>
    <t>Block statue of á¸Žd-á¸ªnsw-jw.f-Ê¿ná¸«, son of Ná¸«t.f-Mwt. Cairo CG 48614</t>
  </si>
  <si>
    <t>K 441</t>
  </si>
  <si>
    <t>Block statue of Nb-ná¹¯rw, son of Ê¿ná¸«-Wn-nfr (I). Cairo JE 37413</t>
  </si>
  <si>
    <t>K 442</t>
  </si>
  <si>
    <t>Block statue of Ns-Mnw, son of á¹®È-n-á¸¥srt, with figure of Amun. Cairo JE 37435</t>
  </si>
  <si>
    <t>Block statue with figure of deity (Amun)</t>
  </si>
  <si>
    <t>K 443</t>
  </si>
  <si>
    <t>Block statue of Ê¿ná¸«-pÈ-áº–rd, fils de KÈp.f-á¸¥È[-á¸ªnsw] and Mr-Jmn-jt.s. Cairo JE 37143</t>
  </si>
  <si>
    <t>JE : 33</t>
  </si>
  <si>
    <t>Basse Ã‰poque-Ã‰poque ptolÃ©maÃ¯que30e dyn.-PtolÃ©mÃ©es</t>
  </si>
  <si>
    <t>K 444</t>
  </si>
  <si>
    <t>Block statue of á¸Žd-Ptá¸¥-jw.f-Ê¿ná¸«, son of Ê¿ná¸«-á¹®krá¹¯ and Jn.n-Jmn-nÈy.s-nbw. Cairo CG 42196</t>
  </si>
  <si>
    <t>Hauteur: CG: 3
Largeur: CLES: â€œacross armsâ€</t>
  </si>
  <si>
    <t>K 445</t>
  </si>
  <si>
    <t>Block statue of Wsjr-wr, son of Hr.s-n.f and Dj-s(y)-Jmnt, with figure of Osiris. Cairo JE 37134</t>
  </si>
  <si>
    <t>K 446</t>
  </si>
  <si>
    <t>Block statue of PÈ-dj-Jmn-jpt, son of N(È)-mná¸«-Èœst (M). Berlin, Ã„gyptisches Museum 23728 (ex-Cairo JE 37179)</t>
  </si>
  <si>
    <t>JE: 31,5</t>
  </si>
  <si>
    <t>K 447</t>
  </si>
  <si>
    <t>Block statue of Ê¿ná¸«.f-n-á¸ªnsw, son of Bs-n-Mwt. Cairo JE 37194</t>
  </si>
  <si>
    <t>K 448</t>
  </si>
  <si>
    <t>Block statue of [...?]. Cairo T.R. 12/1/41/1</t>
  </si>
  <si>
    <t>RT: 33</t>
  </si>
  <si>
    <t>K 449</t>
  </si>
  <si>
    <t>Block statue of Ns-Mnw, son of KÈp.f-á¸¥È-á¸ªnsw and Ns-á¸¤r-pÈ-RÊ¿. Baltimore, WAG/WAM 168 (22.183) (ex-Cairo JE 37164)</t>
  </si>
  <si>
    <t>K 450</t>
  </si>
  <si>
    <t>Block statue of PÈ-dj-Mnw, son of PÈ-n-á¸«tjw. Cairo JE 37415</t>
  </si>
  <si>
    <t>K 451</t>
  </si>
  <si>
    <t>Block statue of á¸ªnsw-jr-Ê¿È, son of á¸¤r-sÈ-Èœst. Baltimore WAG/WAM 161 (22.141) (ex-Cairo JE 37411)</t>
  </si>
  <si>
    <t>JE: 33</t>
  </si>
  <si>
    <t>K 452</t>
  </si>
  <si>
    <t>Block statue of PÈ-á¸«Èr-á¸ªnsw, son of PÈ-dj-Ê¿.s and Èœst-m-Èœá¸«-bjt. Cairo JE 37173</t>
  </si>
  <si>
    <t>JE: 48</t>
  </si>
  <si>
    <t>K 453</t>
  </si>
  <si>
    <t>Block statue of Ns-Mnw, son of JÊ¿á¸¥-ms and Dj-s-Jmn. Baltimore, WAG/WAM 162 (22.158) (ex-Cairo JE 37412)</t>
  </si>
  <si>
    <t>JE: 38</t>
  </si>
  <si>
    <t>K 454</t>
  </si>
  <si>
    <t>Block statue of á¸¤r-sÈ-Èœst, son of PÈ-á¸«Èr-á¸ªnsw. Cairo CG 48619</t>
  </si>
  <si>
    <t>JE: 41</t>
  </si>
  <si>
    <t>K 456</t>
  </si>
  <si>
    <t>Block statue of Ns-pÈwty-tÈwy, son of Wsjr-wr and Mwt-jr-dj.s. Cairo JE 37146</t>
  </si>
  <si>
    <t>K 458</t>
  </si>
  <si>
    <t>Block statue of Wsr-á¸ªnsw, son of KÈp.f-á¸¥È-Mná¹¯w and Ns-á¸ªnsw. Cairo JE 37149</t>
  </si>
  <si>
    <t>Jansen-Winkeln:2001 : Largeur et Profondeur du socle</t>
  </si>
  <si>
    <t>K 459</t>
  </si>
  <si>
    <t>Block statue of Já¸¥Èt, son of PÈ-n-MÈÊ¿t. Cairo JE 37148</t>
  </si>
  <si>
    <t>JE: 37</t>
  </si>
  <si>
    <t>K 460</t>
  </si>
  <si>
    <t>Block statue of Ns-Mnw, son of PÈ-dj-Jmn-nb-nswt-tÈwy and Nfrt-jwtj. Cairo JE 37178</t>
  </si>
  <si>
    <t>K 461</t>
  </si>
  <si>
    <t>Naophorous block statue of PÈ-sr, with figure of Ahmosi Nefertere. Cairo CG 42179</t>
  </si>
  <si>
    <t>Naophorous block statue (Ahmosi Nefertere)</t>
  </si>
  <si>
    <t>JE: 42
CG: 41.5</t>
  </si>
  <si>
    <t>K 463</t>
  </si>
  <si>
    <t>Block statue of Jmn-m-á¸¥Èt, called JbÈy(?). Cairo JE 37355</t>
  </si>
  <si>
    <t>Nouvel Empire18e dyn.</t>
  </si>
  <si>
    <t>K 464</t>
  </si>
  <si>
    <t>Block statue of Jmn-m-Jpt. Cairo JE 37203</t>
  </si>
  <si>
    <t>K 465</t>
  </si>
  <si>
    <t>Block statue of á¸¤r, son of [...]. Cairo JE 37438 (= CG 42253*)</t>
  </si>
  <si>
    <t>K 467</t>
  </si>
  <si>
    <t>Block statue of Ná¸«t-Mnw. Cairo CG 42124</t>
  </si>
  <si>
    <t>CG: 45</t>
  </si>
  <si>
    <t>K 469</t>
  </si>
  <si>
    <t>Block statue of PÈ-dj-mwt, son of PÈ-á¹¯Èw-m-dj-mwt and á¸Žd-Èœst-jw.s-Ê¿ná¸«. Cairo CG 42218</t>
  </si>
  <si>
    <t>CG: 28,5</t>
  </si>
  <si>
    <t>Block statue of á¸¤r-sÈ-Èœst, son of Jrty-r-á¹¯È and Ns-á¸ªnsw. Cairo T.R. 13/6/24/5</t>
  </si>
  <si>
    <t>JE: â€œHt. 0,31 37 ?â€</t>
  </si>
  <si>
    <t>City, museum</t>
  </si>
  <si>
    <t>K 229</t>
  </si>
  <si>
    <t>Block statue of á¸Žd-á¸«nsw-jw.f-Ê¿ná¸«, son of Jpw-wr. Cairo JE 37365</t>
  </si>
  <si>
    <t>JE: 16,3</t>
  </si>
  <si>
    <t>K 483</t>
  </si>
  <si>
    <t>Block statue (anepigraphic). Cairo JE 37220</t>
  </si>
  <si>
    <t>Date indÃ©terminÃ©e</t>
  </si>
  <si>
    <t>K 497</t>
  </si>
  <si>
    <t>Block statue of á¸Žd-BÈstt-jw.f-Ê¿ná¸«, son of Å d-sw-á¸Žá¸¥wty. Cairo JE 37527 (= CG 42251*)</t>
  </si>
  <si>
    <t>JE: 125
â€”â€”â€”
Brandl:2008
Relief av.	H. 37 x l. 37.8 [H. lignes 10]
Relief g.	H. 36.5 x l. 39 [H pers. 28.5; H. lignes 10]
Relief dr.	H. 36 x l. 39.8 [H. pers. 28.5; lignes 10]</t>
  </si>
  <si>
    <t>K 498</t>
  </si>
  <si>
    <t>Block statue of á¸¤r-Èá¸«-bjt, son of Jmn-m-jnt. Cairo CG 42231</t>
  </si>
  <si>
    <t>K 499</t>
  </si>
  <si>
    <t>Block statue of BÈk-n-á¸ªnsw (I). Cairo CG 42155</t>
  </si>
  <si>
    <t>15/6/1904 (H.C.)</t>
  </si>
  <si>
    <t>K 519</t>
  </si>
  <si>
    <t>Block statue of Nsr-Jmn, son of Ê¿ná¸«.f-n-á¸ªnsw, with figure of Osiris. Alexandria, Bibliotheca Alexandrina BAAM 598. (ex-Cairo JE 37521bis)</t>
  </si>
  <si>
    <t>JE 37190: 45</t>
  </si>
  <si>
    <t>K 522</t>
  </si>
  <si>
    <t>Block statue of Sn-n-mwt, holding Princess Neferure. Cairo CG 42114</t>
  </si>
  <si>
    <t>30/12/1904 (H.C.)</t>
  </si>
  <si>
    <t>K 531</t>
  </si>
  <si>
    <t>Block statue of PÈ-dj-nfr-á¸¥tp, son of TÈ-á¸«y (?) (M). Cairo JE 37837 / 38687</t>
  </si>
  <si>
    <t>K 541</t>
  </si>
  <si>
    <t>Block statue of [...?]-áº–rd, son of BÈk-n-mwt. Cairo JE 37839 / 38691 (= CG 42276*)</t>
  </si>
  <si>
    <t>JE 37839: 36
JE 38691: 35</t>
  </si>
  <si>
    <t>K 543</t>
  </si>
  <si>
    <t>Block statue of Ná¸«t-Jmn. Cairo JE 38063</t>
  </si>
  <si>
    <t>Nouvel Empire19e dyn.</t>
  </si>
  <si>
    <t>K 552</t>
  </si>
  <si>
    <t>Block statue of Wsjr-wr, called á¸¤È-á¸¥Èt, son of PÈ-dj-Jmn-m-jpt. Cairo JE 37843 / 38696</t>
  </si>
  <si>
    <t>Profondeur et largeur Jansen-Winkeln:2001 = du socle
Hauteur JE: 44</t>
  </si>
  <si>
    <t>K 566</t>
  </si>
  <si>
    <t>Block statue of Jmn-m-á¸¥Èt, son of PÈ-dj-Ê¿.s and Ns-BÈstt. Cairo JE 37847</t>
  </si>
  <si>
    <t>K 567</t>
  </si>
  <si>
    <t>Block statue of Ê¿ná¸«-Wn-nfr (II), son of Nb-ná¹¯rw. Cairo JE 37848</t>
  </si>
  <si>
    <t>Largeur: du socle
Profondeur: du socle</t>
  </si>
  <si>
    <t>K 568</t>
  </si>
  <si>
    <t>Block statue of á¸¤r, son of Jrty-r-á¹¯Èj. Cairo JE 37886</t>
  </si>
  <si>
    <t>K 570</t>
  </si>
  <si>
    <t>Block statue of Ê¿ná¸«-á¸ªnsw, son of á¸¤r. Cairo CG 48635 + Boston MFA 04.1841 (head and left shoulder)</t>
  </si>
  <si>
    <t>1905 et 1903 (H.C.?)</t>
  </si>
  <si>
    <t>K 571</t>
  </si>
  <si>
    <t>Block statue of Ns-Å w-Tfnwt, son of Ns-pÈ-qÈ-Å¡wty. Cairo JE 37849</t>
  </si>
  <si>
    <t>TPI26e dyn.</t>
  </si>
  <si>
    <t>K 572</t>
  </si>
  <si>
    <t>Block statue of Jry-jry, son of KÈp.f-á¸¥È-Jmn and TÈ-Å¡rjt-Mnw. Cairo JE 37883</t>
  </si>
  <si>
    <t>K 573</t>
  </si>
  <si>
    <t>Block statue of RÊ¿-m-mÈÊ¿-á¸«rw, son of P(È)-hrr. Cairo CG 42249 (anc. Buffalo Albright Art Gallery)</t>
  </si>
  <si>
    <t>JE: 20,5?</t>
  </si>
  <si>
    <t>K 574</t>
  </si>
  <si>
    <t>Block statue of á¸¤r, son of PÈ-dj-Jmn-nb-nswt-tÈwy and TÈ(y)-Jmn-nb-nswt-tÈwy. Cairo JE 37988</t>
  </si>
  <si>
    <t>Jansen-Winkeln:2001, Largeur et Profondeur du socle</t>
  </si>
  <si>
    <t>K 575</t>
  </si>
  <si>
    <t>Block statue of Ns-qÈ-Å¡wty, son of á¸¤r-sÈ-Èœst. Cairo JE 37851</t>
  </si>
  <si>
    <t>K 577</t>
  </si>
  <si>
    <t>Block statue of Ê¿ná¸«-pÈ-áº–rd, son of Ns-Mnw and TÈ-dj-Èœst-dj-Ê¿ná¸«. Cairo JE 37853</t>
  </si>
  <si>
    <t>K 579</t>
  </si>
  <si>
    <t>Block statue of Jrt-á¸¤r-r.w, son of Ns-Jn-á¸¥r(t), dÃ©dicated by his son Ê¿ná¸«-pÈ-áº–rd. Cairo JE 37989</t>
  </si>
  <si>
    <t>K 582</t>
  </si>
  <si>
    <t>Block statue of PÈ-á¸«Èr-á¸ªnsw, son of PÈ-mnj-[...]. Cairo JE 37991</t>
  </si>
  <si>
    <t>Ã‰poque ptolÃ©maÃ¯quePtolÃ©mÃ©esPtolÃ©mÃ©e II</t>
  </si>
  <si>
    <t>K 585</t>
  </si>
  <si>
    <t>Block statue of Ê¿ná¸«-pÈ-áº–rd, son of PÈ-á¸«Èr-á¸ªnsw. Cairo JE 37993</t>
  </si>
  <si>
    <t>K 588</t>
  </si>
  <si>
    <t>Block statue of Já¸¥Èt, son of WÈá¸¥-jb-RÊ¿. Cairo JE 37857</t>
  </si>
  <si>
    <t>K 589</t>
  </si>
  <si>
    <t>Block statue of á¸Žd-Ptá¸¥-jw.f-Ê¿ná¸«, son of Wsjr-wr. Cairo JE 37994</t>
  </si>
  <si>
    <t>K 591</t>
  </si>
  <si>
    <t>Block statue of RÊ¿-m-mÈÊ¿t (?). Cairo JE 37996</t>
  </si>
  <si>
    <t>K 597</t>
  </si>
  <si>
    <t>Block statue of KÈp.f-á¸¥È-Mná¹¯w, son of Wsr-á¸ªnsw and of TÈ-Å¡rjt-Mnw. Cairo JE 37858</t>
  </si>
  <si>
    <t>K 598</t>
  </si>
  <si>
    <t>Block statue of PÈ-ná¸¥sy. Cairo JE 37859</t>
  </si>
  <si>
    <t>K 600</t>
  </si>
  <si>
    <t>Block statue of á¸Žd-á¸¥r, son of Ns-pÈ-mdw and á¸ªnsw-jr-dj.s. Cairo JE 37861</t>
  </si>
  <si>
    <t>Jansen-Winkeln:2001 : Profondeur (du socle) 40,7; Largeur (du socle) 28,5; Hauteur du socle 7,8</t>
  </si>
  <si>
    <t>K 601</t>
  </si>
  <si>
    <t>Block statue of PÈ-dj-Jmn-nb-nswt-tÈwy, son of á¸¤r and Å p-n-Spdt. Cairo JE 37862</t>
  </si>
  <si>
    <t>K 602</t>
  </si>
  <si>
    <t>Block statue of PÈ-á¸«Èr-á¸ªnsw, son of Ê¿ná¸«.f-á¸ªnsw and Ns-ná¹¯rt-tn. Cairo JE 37863 / 38000 (?)</t>
  </si>
  <si>
    <t>K 603</t>
  </si>
  <si>
    <t>Block statue of KÈp.f-á¸¥È-á¸ªnsw, son of Wsr-á¸ªnsw and á¸ªnsw-jr-dj.s. Cairo JE 38001</t>
  </si>
  <si>
    <t>K 604</t>
  </si>
  <si>
    <t>Block statue of PÈ-á¸«Èr-á¸ªnsw, called á¸¤Èá¸¥Èt, son of á¸¤r and TÈ-Å¡rjt-BÈstt. Cairo JE 37864</t>
  </si>
  <si>
    <t>K 607</t>
  </si>
  <si>
    <t>Block statue (anonymous), holding ram-headed standard. Location unknown (ex-Cairo CG 42174)</t>
  </si>
  <si>
    <t>K 611</t>
  </si>
  <si>
    <t>Block statue of Ns-Mnw, son of Ê¿ná¸«-pÈ-áº–rd and Èœst-wrt. Glasgow, Burrell 13.233 (ex-Cairo JE 37868)</t>
  </si>
  <si>
    <t>10/4/1905(?)</t>
  </si>
  <si>
    <t>K 612</t>
  </si>
  <si>
    <t>Block statue of KÈp.f-á¸¥È-Mná¹¯w, son of PÈ-dj-Jmn-nb-nswt-tÈwy and Ná¸¥m-s(y)-RÊ¿t-tÈwy. Cairo JE 37869</t>
  </si>
  <si>
    <t>K 613</t>
  </si>
  <si>
    <t>Block statue of WÈá¸¥-jb-RÊ¿, son of PÈ-dj-Jmn-nb-nswt-tÈwy. San Bernardino, Coll. Harer 27 (ex-Cairo JE 37870)</t>
  </si>
  <si>
    <t>K 616</t>
  </si>
  <si>
    <t>Block statue of Èœá¸«-Jmn-r.w, son of PÈ-kjry. Cairo CG 48601</t>
  </si>
  <si>
    <t>K 617</t>
  </si>
  <si>
    <t>Block statue of Psmá¹¯k, son of á¹®È-n-nÈ-hbw and Nfr-Sá¸«mt. Cairo CG 48646</t>
  </si>
  <si>
    <t>K 618</t>
  </si>
  <si>
    <t>Block statue of RÈmÊ¿-RÈy (RomÃª-Roy). Cairo JE 37874</t>
  </si>
  <si>
    <t>K 619</t>
  </si>
  <si>
    <t>Block statue of á¸Žá¸¥wty-ms. Cairo JE 37875</t>
  </si>
  <si>
    <t>K 621</t>
  </si>
  <si>
    <t>Block statue of á¸Žd-á¸ªnsw-jw.f-Ê¿ná¸«, fils de Ns-pÈ-mdw. Cairo JE 37877</t>
  </si>
  <si>
    <t>K 622</t>
  </si>
  <si>
    <t>Block statue of vizir PÈ-sr, son of Nb-ná¹¯rw and of Mryt-RÊ¿. Cairo JE 38062</t>
  </si>
  <si>
    <t>JE: 72</t>
  </si>
  <si>
    <t>K 624</t>
  </si>
  <si>
    <t>Block statue of Ê¿ná¸«-pÈ-áº–rd, son of KÈp.f-á¸¥È-á¸ªnsw, with figure of Osiris. Cairo JE 38006</t>
  </si>
  <si>
    <t>K 627</t>
  </si>
  <si>
    <t>Block statue of á¸ªnsw-ms, son of á¸Žd-Èœst-jw.f-Ê¿ná¸« [and Ns-Mwt-Ê¿È-nrt]. Cairo JE 37878</t>
  </si>
  <si>
    <t>K 628</t>
  </si>
  <si>
    <t>Block statue of á¸Žd-á¸ªnsw-jw.f-Ê¿ná¸«, son of BÈk-n-á¸ªnsw. Cairo CG 42216</t>
  </si>
  <si>
    <t>K 629</t>
  </si>
  <si>
    <t>Block statue of PÈ-á¸«Èr-á¸ªnsw, son of Psmá¹¯k. Cairo JE 42892</t>
  </si>
  <si>
    <t>K 630</t>
  </si>
  <si>
    <t>Block statue of Ns-á¸ªnsw-[wn-...?], son of á¸Žd-Mwt-jw.f-Ê¿ná¸«. Cairo JE 37880</t>
  </si>
  <si>
    <t>K 641</t>
  </si>
  <si>
    <t>Block statue of á¸Žd-á¸ªnsw-jw.f-Ê¿ná¸« son of Ns-bÈ-nb-á¸Žd and of Djt-n-RÊ¿t-tÈwy(?). Cairo JE 38011</t>
  </si>
  <si>
    <t>K 642</t>
  </si>
  <si>
    <t>Block statue of Ê¿ná¸«-pÈ-áº–rd, son of Ná¸«t-Mná¹¯w and TÈ-Å¡rjt-á¸ªnsw. Cairo T.R. 18/12/28/15</t>
  </si>
  <si>
    <t>RT: 31</t>
  </si>
  <si>
    <t>Broken (upper part missing)</t>
  </si>
  <si>
    <t>K 643</t>
  </si>
  <si>
    <t>Block statue of á¸Žá¸¥wty-ms, usurped by Ê¿ná¸«-pÈ-áº–rd, son of Ná¸«t-Mná¹¯w and TÈ-Å¡rjt-á¸ªnsw. Cairo T.R. 4/6/24/3</t>
  </si>
  <si>
    <t>K 644</t>
  </si>
  <si>
    <t>Block statue of Jmn-jr-dj-s(w), son of á¸ªw-á¸¤ry-Å¡.f. Cairo CG 48632</t>
  </si>
  <si>
    <t>largeur: arriÃ¨re base
CLES 1582: 41,8.
JE/CG: 32 sans la tÃªte pour le premier, reportÃ© sans vÃ©rification sur le second</t>
  </si>
  <si>
    <t>K 645</t>
  </si>
  <si>
    <t>Block statue of á¸¤r, son of Ná¸«t-á¸¤r-á¸¥b and TÈ-Å¡rjt-á¸ªnsw. Cairo JE 38013</t>
  </si>
  <si>
    <t>K 646</t>
  </si>
  <si>
    <t>Block statue of PÈ-áº–rd-Má¸¥yt, son of TjÈ-[á¸¤r]-[...]. Cairo JE 38014</t>
  </si>
  <si>
    <t>JE: 49</t>
  </si>
  <si>
    <t>K 647</t>
  </si>
  <si>
    <t>Block statue of á¸¤rj (n WÈst), holding ram-headed standard. Cairo JE 38015</t>
  </si>
  <si>
    <t>Largeur arriÃ¨re (Goyon, Cardin:2004)</t>
  </si>
  <si>
    <t>K 652</t>
  </si>
  <si>
    <t>Block statue of Nsr-Jmn (VI), son of á¸¤r (VI) and TÈ-prt. Cairo T.R. 20/2/25/2 (= CG 42279*)</t>
  </si>
  <si>
    <t>RT: 30
Jansen-Winkeln:2008
H. 27 (env.)
l. 16</t>
  </si>
  <si>
    <t>K 653</t>
  </si>
  <si>
    <t>Block statue of Ns-Mnw, son of á¸Žd-á¸¤r and Jrty-r.w. Cairo JE 38020</t>
  </si>
  <si>
    <t>K 661</t>
  </si>
  <si>
    <t>Block statue of PÈ-dj-Jmn-nb-nswt-tÈwy, son of Jrt-á¸¤r-r.w. Cairo JE 38024</t>
  </si>
  <si>
    <t>K 682</t>
  </si>
  <si>
    <t>Block statue of Ê¿ná¸«.f-n-á¸ªnsw, son of PÈ-dj-Jmn-nb-nswt-tÈwy and TÈ-Jpt-wrt. Ismailiya, Regional Museum 2583 (ex-Cairo JE 38038)</t>
  </si>
  <si>
    <t>K 683</t>
  </si>
  <si>
    <t>Block statue of Ns-bÈ-nb-á¸Žd, son of Ê¿ná¸«-pÈ-áº–rd. Cairo JE 38039 (= CG 42273*)</t>
  </si>
  <si>
    <t>K 684</t>
  </si>
  <si>
    <t>Block statue of PÈ-jw-n-á¸¤r, son of á¸¤r and Èœst-rÅ¡.tj. Cairo JE 38040</t>
  </si>
  <si>
    <t>K 688</t>
  </si>
  <si>
    <t>Block statue of á¸¤r-nfr, son of Ns-Mnw and Ná¸¥m-s(y)-RÊ¿t-tÈwy. Cairo JE 38044</t>
  </si>
  <si>
    <t>JE: Ã˜</t>
  </si>
  <si>
    <t>K 690</t>
  </si>
  <si>
    <t>Block statue of á¸¤r, son of á¸Žd-á¸¥r and TÈ-nt-Jmn-nb-nswt-tÈwy. Cairo T.R. 18/6/24/1</t>
  </si>
  <si>
    <t>K 691</t>
  </si>
  <si>
    <t>Block statue of Sr-á¸Žá¸¥wty, son of Ns-Mnw and Ns-á¸ªnsw. Cairo JE 38046</t>
  </si>
  <si>
    <t>K 717</t>
  </si>
  <si>
    <t>Block statue of PÈ-dj-á¸¤r-pÈ-RÊ¿, son of á¸¤r-Èá¸«-bjt and Ta-Báº–. Cairo T.R. 18/12/24/4</t>
  </si>
  <si>
    <t>K 725</t>
  </si>
  <si>
    <t>Block statue (surface badly weathered). Cairo JE 38586</t>
  </si>
  <si>
    <t>K 727</t>
  </si>
  <si>
    <t>Block statue of Ê¿ná¸«-pÈ-áº–rd, son of á¸¤r-sÈ-Èœst. Cairo JE 38588</t>
  </si>
  <si>
    <t>K 728</t>
  </si>
  <si>
    <t>Block statue of á¸Žd-BÈstt-jw.f-Ê¿ná¸«, son of á¸¤r. Cairo CG 42224</t>
  </si>
  <si>
    <t>K 731</t>
  </si>
  <si>
    <t>Block statue of PÈ-jw-n-á¸¤r, son of Ná¸«t-á¸¤r-á¸¥b and Dj-s(y)-Èœst. Cairo JE 38590</t>
  </si>
  <si>
    <t>K 732</t>
  </si>
  <si>
    <t>Block statue of PÈ-dj-BÈstt, son of Ns-Mnw and Ná¸¥m-s(y)-RÊ¿t-tÈwy (?). Cairo JE 38591</t>
  </si>
  <si>
    <t>K 733</t>
  </si>
  <si>
    <t>Block statue of PÈ-á¸«Èr-á¸ªnsw, son of á¸¤r. Cairo JE 38592</t>
  </si>
  <si>
    <t>K 745</t>
  </si>
  <si>
    <t>Block statue of PÈ-dj-á¸¤r-pÈ-RÊ¿. Cairo JE 38603</t>
  </si>
  <si>
    <t>K 747</t>
  </si>
  <si>
    <t>Block statue of RÊ¿-m-mÈÊ¿-á¸«rw, son of P(È)-hrr. Cairo CG 48629</t>
  </si>
  <si>
    <t>K 749</t>
  </si>
  <si>
    <t>Block statue of Mná¹¯w-m-á¸¥Èt, son of Ns-Mnw and Ns-á¸ªnsw, with figure of Osiris. Cairo CG 48633</t>
  </si>
  <si>
    <t>K 750</t>
  </si>
  <si>
    <t>Block statue of PÈ-[...], fils de PÈ-[...]. Cairo T.R. 18/12/28/11</t>
  </si>
  <si>
    <t>K 771</t>
  </si>
  <si>
    <t>Block statue of á¸¤r-sÈ-Èœst, son of Ns-Mnw and TÈ-dj-Èœst-dj-Ê¿ná¸«. Cairo T.R. 8/12/24/3</t>
  </si>
  <si>
    <t>K 786</t>
  </si>
  <si>
    <t>Block statue of á¸¤r-m-á¸¥b, son of Ns-Mnw and of TÈ-hbt (TÈ-nÈy-hbw). Cairo JE 43652</t>
  </si>
  <si>
    <t>16/12/1908 (H.C.)</t>
  </si>
  <si>
    <t>K 22</t>
  </si>
  <si>
    <t>Block statue of á¸¤r (XVII), son of PÈ-dj-Jmn-nb-nswt-tÈwy (C). Cairo JE 36664 (= T.R. 7/6/24/3)</t>
  </si>
  <si>
    <t>JE: 43!</t>
  </si>
  <si>
    <t>K 58</t>
  </si>
  <si>
    <t>Block statue of PÈ-dj-á¸¤r-pÈ-RÊ¿, son of KÈp.f-á¸¥È-Mná¹¯w (called PÈ-wrm) and Ns-á¸ªnsw. (ex-Cairo JE 36666, ex-Coll. Omar Pacha nÂ° 399)</t>
  </si>
  <si>
    <t>JE: 30</t>
  </si>
  <si>
    <t>K 183</t>
  </si>
  <si>
    <t>Block statue of Ê¿ná¸«-pÈ-áº–rd, son of Wsjr-wr and TÈ-Å¡rjt-á¸ªnsw. Cairo T.R. 4/1/21/3 (err. JE 38009)</t>
  </si>
  <si>
    <t>K 230</t>
  </si>
  <si>
    <t>Block statue of PÈ-dj-Jmn-nb-nswt-tÈwy son of ...?. London. British Museum EA 48034</t>
  </si>
  <si>
    <t>K 368bis</t>
  </si>
  <si>
    <t>Block statue of Bn-jw-thj-á¸¤r. Cairo JE 37455</t>
  </si>
  <si>
    <t>Broken (feet missing)</t>
  </si>
  <si>
    <t>K 520</t>
  </si>
  <si>
    <t>Block statue of Ná¸«t-Mná¹¯w, son of Ê¿ná¸«.f-n-á¸ªnsw et de Èœst-rÅ¡.tj. Cairo JE 37973</t>
  </si>
  <si>
    <t>22/12/1904 (H.C.)</t>
  </si>
  <si>
    <t>K 322</t>
  </si>
  <si>
    <t>Block statue of á¸¤r. Cairo JE 37345</t>
  </si>
  <si>
    <t>Block statue of Hr.s-n.f, son of Ns-Mnw and TÈ-mjt. Cairo T.R. 18/12/24/2</t>
  </si>
  <si>
    <t>Naophorous block statue (lion-headed goddess)</t>
  </si>
  <si>
    <t>De Meulenaere, Clarysse:1978 : dÃ©but ptol.</t>
  </si>
  <si>
    <t>K 317</t>
  </si>
  <si>
    <t>Block statue of PÈ-jw-n-á¸¤r, son of á¸¤r and Sá¹¯È-jrt-bjnt. Philadelphia, Rosenbach Museum and Library 1954.1969 (70.604)</t>
  </si>
  <si>
    <t>K 326</t>
  </si>
  <si>
    <t>Block statue of Ns-pÈ-mdw son of PÈ-jw-n-á¸¤r and TÈ-nt-á¸¤wt. New York, MMA 07.228.28</t>
  </si>
  <si>
    <t>Block statue of Ns-á¸ªmnyw, son of KÈp.f-á¸¥È-(?). New York, MMA 07.228.26</t>
  </si>
  <si>
    <t>MMA 07.228.26 Block Statue of Nespamedu.doc</t>
  </si>
  <si>
    <t>Block statue of a man (anepigraphic ?). Location unknown</t>
  </si>
  <si>
    <t>Block statue of Hr.s-n.f, son of Ê¿ná¸«-á¸¤p, with figure of Amun. Karakol 185 (= â€œKarnak Generator 13â€)</t>
  </si>
  <si>
    <t>Unidentified stone</t>
  </si>
  <si>
    <t>K 55</t>
  </si>
  <si>
    <t>Block statue of PÈ-á¸«Èr-á¸ªnsw, called PÈ-Mná¹¯w, son of Wsjr-wr. Baltimore, WAG/WAM 170 (22.210) (ex-Cairo JE 36667)</t>
  </si>
  <si>
    <t>JE: 35</t>
  </si>
  <si>
    <t>K 502</t>
  </si>
  <si>
    <t>Block statue of PÈ-dj-Jmn-nb-nswt-tÈwy, son of Ns-mnw and Ná¸¥m-s(y)-RÊ¿t-tÈwy. Cairo JE 37514</t>
  </si>
  <si>
    <t>Hauteur JE: 85
Profondeur et Largeur sont celles du socle.</t>
  </si>
  <si>
    <t>Block statue (anepigraphic). Cairo JE 37156</t>
  </si>
  <si>
    <t>7/1904 (avant)</t>
  </si>
  <si>
    <t>Block statue of Jmn-m-jpt. Cairo JE 36952</t>
  </si>
  <si>
    <t>CLES ss nÂ° JE 36962 [D]: sans date</t>
  </si>
  <si>
    <t>Block statue of PÈ-jw-n-á¸¤r, son of [...]-Ê¿ná¸«, with figure of Osiris. Cairo JE 36960</t>
  </si>
  <si>
    <t xml:space="preserve">CLES 1441 : â€œPost-persâ€™ archaistic !â€ </t>
  </si>
  <si>
    <t>Block statue (anonymous). Cairo JE 37016</t>
  </si>
  <si>
    <t>K 313</t>
  </si>
  <si>
    <t>Block statue of á¸¤r, son of Nb-ná¹¯rw. Cairo JE 37025</t>
  </si>
  <si>
    <t>Block statue of á¸¤r. Cairo JE 37144</t>
  </si>
  <si>
    <t>Block statue of Mnw-ms, with figures of Amun, Mut, Khons. Cairo JE 37367</t>
  </si>
  <si>
    <t>Block statue with figure of deity (Amun, Mut, Khons)</t>
  </si>
  <si>
    <t>Nouvel Empire19e dyn.RamsÃ¨s II</t>
  </si>
  <si>
    <t>CLES ss nÂ° JE 37367: vide</t>
  </si>
  <si>
    <t>Block statue of Nwb-m-jrt. Cairo JE 37440</t>
  </si>
  <si>
    <t>Block statue of PÈ-dj-Jmn-nb-nswt-tÈwy, son of Wnn-nfr and Ns-á¸¤r-pÈ-áº–rd. ex-Cairo JE 37982 (ex-Kelekian B)</t>
  </si>
  <si>
    <t>K 470</t>
  </si>
  <si>
    <t>Block statue of á¸¤r-sÈ-Èœst. Brooklyn Museum 51.15 (ex-Cairo JE 37166)</t>
  </si>
  <si>
    <t>Block statue of Ns-á¸Žá¸¥wty son of PÈ-dj-Wsjr and TÈ-dj-Nfr-á¸¥tp, with figure of Lunar god. Brooklyn Museum 69.115.1</t>
  </si>
  <si>
    <t>Block statue with figure of deity (Lunar god)</t>
  </si>
  <si>
    <t>Block statue of á¹®Èw-nfr, son of Ns-pÈ-mdw and á¸ªnsw-jr-dj-s(w). New York, Pierpont Morgan Library, no. 10</t>
  </si>
  <si>
    <t>Bothmer:1960 : largeur et profondeur de la base; pour cette derniÃ¨re profondeur gauche; Ã  droite: 20,6.</t>
  </si>
  <si>
    <t>Block statue of Ns-pÈ-sfj, son of Bs-n-Mwt. Cairo T.R. 18/12/28/4</t>
  </si>
  <si>
    <t>TPI-Basse Ã‰poque</t>
  </si>
  <si>
    <t>Datation incertaine; dâ€™aprÃ¨s onomastique</t>
  </si>
  <si>
    <t>Block statue of á¸¤r, son of Nsr-Jmn and á¸Žd-Mwt-jw.s-Ê¿ná¸«. Berlin, Ã„gyptisches Museum 17272</t>
  </si>
  <si>
    <t>Seipel:1992 H. 31
â€”â€”â€”
Brandl:2008
H. relief av.		11.9
l. relief av.		11.8
H. relief dr.		11.9
H. relief g.		12</t>
  </si>
  <si>
    <t>Block statue of PÈ-dj-Jmn-nb-nswt-tÈwy. London. British Museum EA 48035</t>
  </si>
  <si>
    <t>Block statue of Sr-á¸Žá¸¥wty, son of PÈ-dj-Nfr-á¸¥tp and Mwt-Mnw. Los Angeles County Museum 48.24.8 = A 5141.48.372</t>
  </si>
  <si>
    <t>Block statue of Ê¿ná¸«-pÈ-áº–rd, son of PÈ-dj-Jmn-nb-nswt-tÈwy and Ns-á¸¤r-pÈ-RÊ¿. Baltimore, WAG/WAM 160 (22.420)</t>
  </si>
  <si>
    <t>Steindorff:1946</t>
  </si>
  <si>
    <t>Block statue of  Å Å¡nq, son of á¸¤r-sÈ-Èœst and TÈ-Å¡rjt-Jht. Baltimore, WAG/WAM 159 (22.80)</t>
  </si>
  <si>
    <t>Block statue of Å Å¡nq, son of PÈ-á¸«Èr-á¸ªnsw and Ttj (?). Baltimore, WAG/WAM 164 (22.167)</t>
  </si>
  <si>
    <t>Hauteur Steindorff:1946: 30,5</t>
  </si>
  <si>
    <t>Block statue of Jw-jt.f, called á¹®krd, son of á¸Žá¸¥wty-jr-dj-s(w) and TÈ-ryw. New York, MMA 66.99.63</t>
  </si>
  <si>
    <t>Block statue of Wsjr-wr, son of Jry-jry and Ns-Tfnt. Amsterdam, APM 8844 (ex. Coll. van Leer 52)</t>
  </si>
  <si>
    <t>Block statue of Ns-bÈ-nb-á¸Žd, son of Jrty-r-á¹¯Èy and áº–rdw-Ê¿ná¸«. Baltimore, WAG/WAM 165 (22.171)</t>
  </si>
  <si>
    <t>Hauteur 24 (Steindorff:1946)</t>
  </si>
  <si>
    <t>Block statue of Jrt-á¸¤r-r.w, son of Ê¿ná¸«-pÈ-áº–rd and TÈ-qtm. Baltimore, WAG/WAM 169 (22.189)</t>
  </si>
  <si>
    <t>K 198bis</t>
  </si>
  <si>
    <t>Block statue of á¸Žd-á¸ªnsw-jw.f-Ê¿ná¸«. Cairo JE 36992bis (= JE 36955 = CG 42217)</t>
  </si>
  <si>
    <t>Block statue of Wsjr-wr, son of PÈ-dj-Nfr-á¸¥tp and Nfr-á¸¤r-pÈ-RÊ¿. Cairo T.R. 13/6/24/4</t>
  </si>
  <si>
    <t>Block statue of á¸¤r-m-á¸¥b, son of Ns-Mnw and of TÈ-nÈy-hbw. Cairo T.R. 25/10/17/5</t>
  </si>
  <si>
    <t>RT: 41</t>
  </si>
  <si>
    <t>Cf. JE 43652</t>
  </si>
  <si>
    <t>Block statue of  Jrt-á¸¤r-r.w, son of PÈ-dj-Jmn-RÊ¿-nb-WÈst and of TÈ(-nt)-Jmn-nb-nswt-tÈwy. Cairo T.R. 15/12/24/1</t>
  </si>
  <si>
    <t>Block statue (anepigraphic). Cairo T.R. 24/12/24/2</t>
  </si>
  <si>
    <t>RT: 29</t>
  </si>
  <si>
    <t>Block statue (surface badly weathered). Cairo S.R. 164</t>
  </si>
  <si>
    <t>SR: 44</t>
  </si>
  <si>
    <t>Block statue (surface badly weathered). Cairo S.R. 165</t>
  </si>
  <si>
    <t>SR: 43</t>
  </si>
  <si>
    <t>Block statue (surface badly weathered). Cairo S.R. 166</t>
  </si>
  <si>
    <t>SR: 38</t>
  </si>
  <si>
    <t>Block statue of [...], son (?) of Ns-pr-nwb. Cairo S.R. 167</t>
  </si>
  <si>
    <t>SR: 32</t>
  </si>
  <si>
    <t>TPI22e dyn.</t>
  </si>
  <si>
    <t>Block statue (surface badly weathered). Cairo S.R. 168</t>
  </si>
  <si>
    <t>SR: 35</t>
  </si>
  <si>
    <t>Block statue (surface badly weathered). Cairo S.R. 169</t>
  </si>
  <si>
    <t>SR: 41</t>
  </si>
  <si>
    <t>Block statue. Cairo S.R. 170</t>
  </si>
  <si>
    <t>Naophorous block statue with figure of Osiris. Cairo S.R. 171</t>
  </si>
  <si>
    <t>Naophorous block statue (Osiris)</t>
  </si>
  <si>
    <t>SR : 38</t>
  </si>
  <si>
    <t>Block statue of [PÈ-á¸«Èr?]-á¸ªnsw, son of Ns-bÈ-nb-á¸d and TÈ-prt. Cairo S.R. 172</t>
  </si>
  <si>
    <t>Block statue (anepigraphic). Cairo S.R. 175</t>
  </si>
  <si>
    <t>SR: 25</t>
  </si>
  <si>
    <t>Block statue of [...], son of TÈ-á¸«j-bjÈt (?) (M) (fragment). Cairo S.R. 179</t>
  </si>
  <si>
    <t>SR 16</t>
  </si>
  <si>
    <t>Block statue of [...], son of Ns-Tfnwt (M). Cairo S.R. 183</t>
  </si>
  <si>
    <t>Block statue (fragment). Cairo S.R. 184</t>
  </si>
  <si>
    <t>SR: 26</t>
  </si>
  <si>
    <t>Broken (lower part missing)</t>
  </si>
  <si>
    <t>Block statue of á¸¤r-sÈ-Èœst, son of PÈ-dj-Èœst. Cairo S.R. 203 + S.R. 415</t>
  </si>
  <si>
    <t>18 + ?</t>
  </si>
  <si>
    <t>17 + ?</t>
  </si>
  <si>
    <t>24 + ?</t>
  </si>
  <si>
    <t xml:space="preserve">SR (203): H. 19; long. 24
SR (415) : H. 23
</t>
  </si>
  <si>
    <t>In separate pieces</t>
  </si>
  <si>
    <t>TPI</t>
  </si>
  <si>
    <t>Block statue (head missing). Cairo S.R. 233</t>
  </si>
  <si>
    <t>SR: 19</t>
  </si>
  <si>
    <t>Head of a block statue. Cairo S.R. 413</t>
  </si>
  <si>
    <t>Broken (body missing)</t>
  </si>
  <si>
    <t>Head and back pillar of a Block statue. Cairo S.R. 414</t>
  </si>
  <si>
    <t>Block statue of BÈk-n-á¸ªnsw, [son of Jmn-m-jpt and of BÈkt-Mwt]. Cairo T.R. 8/6/24/15 (= JE 36653 ?)</t>
  </si>
  <si>
    <t>RT: 36
JE: 40</t>
  </si>
  <si>
    <t>1903-1904</t>
  </si>
  <si>
    <t>K 223</t>
  </si>
  <si>
    <t>Block statue of WÈá¸¥-jb-RÊ¿-á¸«w, son of Wsr-á¸ªnsw. London BM EA 48039</t>
  </si>
  <si>
    <t>Fragmentary base of statue. Location unknown</t>
  </si>
  <si>
    <t>Block-statue</t>
  </si>
  <si>
    <t>Block statue (fragment). Cairo, unknown number</t>
  </si>
  <si>
    <t>Broken (isolated fragment)</t>
  </si>
  <si>
    <t>Row Labels</t>
  </si>
  <si>
    <t>(blank)</t>
  </si>
  <si>
    <t>Grand Total</t>
  </si>
  <si>
    <t>Count of id</t>
  </si>
  <si>
    <t>Average of height</t>
  </si>
  <si>
    <t>Average of width</t>
  </si>
  <si>
    <t>Average of depth</t>
  </si>
  <si>
    <t>area</t>
  </si>
  <si>
    <t>Count of area</t>
  </si>
  <si>
    <t>Average of area</t>
  </si>
  <si>
    <t>(All)</t>
  </si>
  <si>
    <t>(Multiple Items)</t>
  </si>
  <si>
    <t>Group1</t>
  </si>
  <si>
    <t>Number</t>
  </si>
  <si>
    <t>Height</t>
  </si>
  <si>
    <t>Sum of Number</t>
  </si>
  <si>
    <t>Dates</t>
  </si>
  <si>
    <t>Ptolomaic</t>
  </si>
  <si>
    <t>NK</t>
  </si>
  <si>
    <t># Items</t>
  </si>
  <si>
    <t>Percentage of Total</t>
  </si>
  <si>
    <t>Percentage</t>
  </si>
  <si>
    <t>Depth</t>
  </si>
  <si>
    <t>Average</t>
  </si>
  <si>
    <t>More</t>
  </si>
  <si>
    <t>Frequency</t>
  </si>
  <si>
    <t>Sum of height</t>
  </si>
  <si>
    <t>5</t>
  </si>
  <si>
    <t>Range</t>
  </si>
  <si>
    <t>Sum of width</t>
  </si>
  <si>
    <t>Sum of depth</t>
  </si>
  <si>
    <t>Sum of area</t>
  </si>
  <si>
    <t>Ratio</t>
  </si>
  <si>
    <t>Ptolomaic Period</t>
  </si>
  <si>
    <t>New Kingdom</t>
  </si>
  <si>
    <t>Third Intermediate Period</t>
  </si>
  <si>
    <t>Late Period</t>
  </si>
  <si>
    <t>Period</t>
  </si>
  <si>
    <t># Statues</t>
  </si>
  <si>
    <t>Grant Total</t>
  </si>
  <si>
    <t>Ptah</t>
  </si>
  <si>
    <t>Deity</t>
  </si>
  <si>
    <t>Amenhotep I</t>
  </si>
  <si>
    <t>Amun</t>
  </si>
  <si>
    <t>Karnak Triad</t>
  </si>
  <si>
    <t>Klunar God</t>
  </si>
  <si>
    <t>Osiris</t>
  </si>
  <si>
    <t>Sobek-Re</t>
  </si>
  <si>
    <t>Amun and Mut</t>
  </si>
  <si>
    <t>lion-headed goddess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</si>
</sst>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left" indent="1"/>
    </xf>
    <xf numFmtId="9" fontId="0" fillId="0" borderId="0" xfId="2" applyFont="1"/>
    <xf numFmtId="43" fontId="0" fillId="0" borderId="0" xfId="1" applyFont="1"/>
    <xf numFmtId="164" fontId="0" fillId="0" borderId="0" xfId="0" applyNumberFormat="1"/>
    <xf numFmtId="164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3" fillId="34" borderId="0" xfId="0" applyFont="1" applyFill="1"/>
    <xf numFmtId="9" fontId="13" fillId="34" borderId="0" xfId="2" applyFont="1" applyFill="1"/>
    <xf numFmtId="0" fontId="0" fillId="0" borderId="0" xfId="0" applyFill="1" applyBorder="1" applyAlignment="1"/>
    <xf numFmtId="0" fontId="0" fillId="0" borderId="12" xfId="0" applyFill="1" applyBorder="1" applyAlignment="1"/>
    <xf numFmtId="0" fontId="18" fillId="0" borderId="13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65" fontId="0" fillId="0" borderId="0" xfId="1" applyNumberFormat="1" applyFont="1"/>
    <xf numFmtId="166" fontId="16" fillId="33" borderId="11" xfId="0" applyNumberFormat="1" applyFont="1" applyFill="1" applyBorder="1"/>
    <xf numFmtId="2" fontId="16" fillId="33" borderId="11" xfId="0" applyNumberFormat="1" applyFont="1" applyFill="1" applyBorder="1"/>
    <xf numFmtId="0" fontId="0" fillId="33" borderId="14" xfId="0" applyFont="1" applyFill="1" applyBorder="1"/>
    <xf numFmtId="0" fontId="0" fillId="33" borderId="15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14" fillId="0" borderId="0" xfId="0" applyFont="1" applyAlignment="1">
      <alignment horizontal="left"/>
    </xf>
    <xf numFmtId="0" fontId="14" fillId="0" borderId="0" xfId="0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_-;\-* #,##0_-;_-* &quot;-&quot;??_-;_-@_-"/>
    </dxf>
    <dxf>
      <numFmt numFmtId="164" formatCode="_-* #,##0_-;\-* #,##0_-;_-* &quot;-&quot;??_-;_-@_-"/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SG" sz="1800" b="1" i="0" baseline="0">
                <a:effectLst/>
              </a:rPr>
              <a:t>Distribution of the block statues depth (n=110)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'Hist Depth'!$A$2:$A$17</c:f>
              <c:strCach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More</c:v>
                </c:pt>
              </c:strCache>
            </c:strRef>
          </c:cat>
          <c:val>
            <c:numRef>
              <c:f>'Hist Depth'!$B$2:$B$17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10</c:v>
                </c:pt>
                <c:pt idx="3">
                  <c:v>28</c:v>
                </c:pt>
                <c:pt idx="4">
                  <c:v>32</c:v>
                </c:pt>
                <c:pt idx="5">
                  <c:v>14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C9-4015-BB57-C6F3EFF9F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021791"/>
        <c:axId val="742022207"/>
      </c:barChart>
      <c:catAx>
        <c:axId val="742021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22207"/>
        <c:crosses val="autoZero"/>
        <c:auto val="1"/>
        <c:lblAlgn val="ctr"/>
        <c:lblOffset val="100"/>
        <c:noMultiLvlLbl val="0"/>
      </c:catAx>
      <c:valAx>
        <c:axId val="7420222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2179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Distribution of the block statues widths (n=115)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'Hist Width'!$A$2:$A$17</c:f>
              <c:strCach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More</c:v>
                </c:pt>
              </c:strCache>
            </c:strRef>
          </c:cat>
          <c:val>
            <c:numRef>
              <c:f>'Hist Width'!$B$2:$B$17</c:f>
              <c:numCache>
                <c:formatCode>General</c:formatCode>
                <c:ptCount val="16"/>
                <c:pt idx="0">
                  <c:v>1</c:v>
                </c:pt>
                <c:pt idx="1">
                  <c:v>7</c:v>
                </c:pt>
                <c:pt idx="2">
                  <c:v>39</c:v>
                </c:pt>
                <c:pt idx="3">
                  <c:v>33</c:v>
                </c:pt>
                <c:pt idx="4">
                  <c:v>18</c:v>
                </c:pt>
                <c:pt idx="5">
                  <c:v>6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5-4ED1-879E-CBA8AB70D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0106703"/>
        <c:axId val="600107535"/>
      </c:barChart>
      <c:catAx>
        <c:axId val="600106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07535"/>
        <c:crosses val="autoZero"/>
        <c:auto val="1"/>
        <c:lblAlgn val="ctr"/>
        <c:lblOffset val="100"/>
        <c:noMultiLvlLbl val="0"/>
      </c:catAx>
      <c:valAx>
        <c:axId val="600107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06703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Distribution of the block statues</a:t>
            </a:r>
            <a:r>
              <a:rPr lang="en-SG" baseline="0"/>
              <a:t> hieghts</a:t>
            </a:r>
            <a:r>
              <a:rPr lang="en-SG"/>
              <a:t> (N=261)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'Hist Height'!$A$2:$A$11</c:f>
              <c:strCache>
                <c:ptCount val="10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More</c:v>
                </c:pt>
              </c:strCache>
            </c:strRef>
          </c:cat>
          <c:val>
            <c:numRef>
              <c:f>'Hist Height'!$B$2:$B$11</c:f>
              <c:numCache>
                <c:formatCode>General</c:formatCode>
                <c:ptCount val="10"/>
                <c:pt idx="0">
                  <c:v>4</c:v>
                </c:pt>
                <c:pt idx="1">
                  <c:v>28</c:v>
                </c:pt>
                <c:pt idx="2">
                  <c:v>139</c:v>
                </c:pt>
                <c:pt idx="3">
                  <c:v>76</c:v>
                </c:pt>
                <c:pt idx="4">
                  <c:v>9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4-4EAC-986D-6122C99FB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3955551"/>
        <c:axId val="1823952223"/>
      </c:barChart>
      <c:catAx>
        <c:axId val="1823955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52223"/>
        <c:crosses val="autoZero"/>
        <c:auto val="1"/>
        <c:lblAlgn val="ctr"/>
        <c:lblOffset val="100"/>
        <c:noMultiLvlLbl val="0"/>
      </c:catAx>
      <c:valAx>
        <c:axId val="18239522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5555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Sheet5!$A$2:$A$109</c:f>
              <c:numCache>
                <c:formatCode>General</c:formatCode>
                <c:ptCount val="108"/>
                <c:pt idx="0">
                  <c:v>7.5</c:v>
                </c:pt>
                <c:pt idx="1">
                  <c:v>9</c:v>
                </c:pt>
                <c:pt idx="2">
                  <c:v>9.1999999999999993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16.5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19.3</c:v>
                </c:pt>
                <c:pt idx="12">
                  <c:v>20</c:v>
                </c:pt>
                <c:pt idx="13">
                  <c:v>20.6</c:v>
                </c:pt>
                <c:pt idx="14">
                  <c:v>21</c:v>
                </c:pt>
                <c:pt idx="15">
                  <c:v>21.5</c:v>
                </c:pt>
                <c:pt idx="16">
                  <c:v>21.7</c:v>
                </c:pt>
                <c:pt idx="17">
                  <c:v>22</c:v>
                </c:pt>
                <c:pt idx="18">
                  <c:v>23</c:v>
                </c:pt>
                <c:pt idx="19">
                  <c:v>23.6</c:v>
                </c:pt>
                <c:pt idx="20">
                  <c:v>24</c:v>
                </c:pt>
                <c:pt idx="21">
                  <c:v>24.5</c:v>
                </c:pt>
                <c:pt idx="22">
                  <c:v>25</c:v>
                </c:pt>
                <c:pt idx="23">
                  <c:v>26</c:v>
                </c:pt>
                <c:pt idx="24">
                  <c:v>26.5</c:v>
                </c:pt>
                <c:pt idx="25">
                  <c:v>27.5</c:v>
                </c:pt>
                <c:pt idx="26">
                  <c:v>27.8</c:v>
                </c:pt>
                <c:pt idx="27">
                  <c:v>28</c:v>
                </c:pt>
                <c:pt idx="28">
                  <c:v>28.2</c:v>
                </c:pt>
                <c:pt idx="29">
                  <c:v>28.5</c:v>
                </c:pt>
                <c:pt idx="30">
                  <c:v>28.7</c:v>
                </c:pt>
                <c:pt idx="31">
                  <c:v>28.8</c:v>
                </c:pt>
                <c:pt idx="32">
                  <c:v>29</c:v>
                </c:pt>
                <c:pt idx="33">
                  <c:v>29.4</c:v>
                </c:pt>
                <c:pt idx="34">
                  <c:v>29.5</c:v>
                </c:pt>
                <c:pt idx="35">
                  <c:v>29.7</c:v>
                </c:pt>
                <c:pt idx="36">
                  <c:v>30</c:v>
                </c:pt>
                <c:pt idx="37">
                  <c:v>30.5</c:v>
                </c:pt>
                <c:pt idx="38">
                  <c:v>30.7</c:v>
                </c:pt>
                <c:pt idx="39">
                  <c:v>31</c:v>
                </c:pt>
                <c:pt idx="40">
                  <c:v>31.4</c:v>
                </c:pt>
                <c:pt idx="41">
                  <c:v>31.5</c:v>
                </c:pt>
                <c:pt idx="42">
                  <c:v>32</c:v>
                </c:pt>
                <c:pt idx="43">
                  <c:v>32.299999999999997</c:v>
                </c:pt>
                <c:pt idx="44">
                  <c:v>32.4</c:v>
                </c:pt>
                <c:pt idx="45">
                  <c:v>32.5</c:v>
                </c:pt>
                <c:pt idx="46">
                  <c:v>33</c:v>
                </c:pt>
                <c:pt idx="47">
                  <c:v>33.5</c:v>
                </c:pt>
                <c:pt idx="48">
                  <c:v>33.6</c:v>
                </c:pt>
                <c:pt idx="49">
                  <c:v>34</c:v>
                </c:pt>
                <c:pt idx="50">
                  <c:v>34.5</c:v>
                </c:pt>
                <c:pt idx="51">
                  <c:v>34.799999999999997</c:v>
                </c:pt>
                <c:pt idx="52">
                  <c:v>35</c:v>
                </c:pt>
                <c:pt idx="53">
                  <c:v>35.5</c:v>
                </c:pt>
                <c:pt idx="54">
                  <c:v>36</c:v>
                </c:pt>
                <c:pt idx="55">
                  <c:v>36.5</c:v>
                </c:pt>
                <c:pt idx="56">
                  <c:v>36.700000000000003</c:v>
                </c:pt>
                <c:pt idx="57">
                  <c:v>36.799999999999997</c:v>
                </c:pt>
                <c:pt idx="58">
                  <c:v>37</c:v>
                </c:pt>
                <c:pt idx="59">
                  <c:v>38</c:v>
                </c:pt>
                <c:pt idx="60">
                  <c:v>38.200000000000003</c:v>
                </c:pt>
                <c:pt idx="61">
                  <c:v>38.5</c:v>
                </c:pt>
                <c:pt idx="62">
                  <c:v>39</c:v>
                </c:pt>
                <c:pt idx="63">
                  <c:v>40</c:v>
                </c:pt>
                <c:pt idx="64">
                  <c:v>40.5</c:v>
                </c:pt>
                <c:pt idx="65">
                  <c:v>41</c:v>
                </c:pt>
                <c:pt idx="66">
                  <c:v>41.4</c:v>
                </c:pt>
                <c:pt idx="67">
                  <c:v>41.5</c:v>
                </c:pt>
                <c:pt idx="68">
                  <c:v>42</c:v>
                </c:pt>
                <c:pt idx="69">
                  <c:v>42.2</c:v>
                </c:pt>
                <c:pt idx="70">
                  <c:v>42.3</c:v>
                </c:pt>
                <c:pt idx="71">
                  <c:v>42.6</c:v>
                </c:pt>
                <c:pt idx="72">
                  <c:v>43</c:v>
                </c:pt>
                <c:pt idx="73">
                  <c:v>44</c:v>
                </c:pt>
                <c:pt idx="74">
                  <c:v>44.4</c:v>
                </c:pt>
                <c:pt idx="75">
                  <c:v>44.5</c:v>
                </c:pt>
                <c:pt idx="76">
                  <c:v>45</c:v>
                </c:pt>
                <c:pt idx="77">
                  <c:v>45.5</c:v>
                </c:pt>
                <c:pt idx="78">
                  <c:v>46</c:v>
                </c:pt>
                <c:pt idx="79">
                  <c:v>46.4</c:v>
                </c:pt>
                <c:pt idx="80">
                  <c:v>47</c:v>
                </c:pt>
                <c:pt idx="81">
                  <c:v>48</c:v>
                </c:pt>
                <c:pt idx="82">
                  <c:v>49</c:v>
                </c:pt>
                <c:pt idx="83">
                  <c:v>49.5</c:v>
                </c:pt>
                <c:pt idx="84">
                  <c:v>50.5</c:v>
                </c:pt>
                <c:pt idx="85">
                  <c:v>51</c:v>
                </c:pt>
                <c:pt idx="86">
                  <c:v>52</c:v>
                </c:pt>
                <c:pt idx="87">
                  <c:v>53.3</c:v>
                </c:pt>
                <c:pt idx="88">
                  <c:v>54</c:v>
                </c:pt>
                <c:pt idx="89">
                  <c:v>54.5</c:v>
                </c:pt>
                <c:pt idx="90">
                  <c:v>55</c:v>
                </c:pt>
                <c:pt idx="91">
                  <c:v>55.5</c:v>
                </c:pt>
                <c:pt idx="92">
                  <c:v>55.6</c:v>
                </c:pt>
                <c:pt idx="93">
                  <c:v>56</c:v>
                </c:pt>
                <c:pt idx="94">
                  <c:v>57</c:v>
                </c:pt>
                <c:pt idx="95">
                  <c:v>59.5</c:v>
                </c:pt>
                <c:pt idx="96">
                  <c:v>62</c:v>
                </c:pt>
                <c:pt idx="97">
                  <c:v>63</c:v>
                </c:pt>
                <c:pt idx="98">
                  <c:v>66</c:v>
                </c:pt>
                <c:pt idx="99">
                  <c:v>68</c:v>
                </c:pt>
                <c:pt idx="100">
                  <c:v>70</c:v>
                </c:pt>
                <c:pt idx="101">
                  <c:v>70.5</c:v>
                </c:pt>
                <c:pt idx="102">
                  <c:v>72</c:v>
                </c:pt>
                <c:pt idx="103">
                  <c:v>74</c:v>
                </c:pt>
                <c:pt idx="104">
                  <c:v>87</c:v>
                </c:pt>
                <c:pt idx="105">
                  <c:v>134</c:v>
                </c:pt>
                <c:pt idx="106">
                  <c:v>140</c:v>
                </c:pt>
                <c:pt idx="107">
                  <c:v>143</c:v>
                </c:pt>
              </c:numCache>
            </c:numRef>
          </c:cat>
          <c:val>
            <c:numRef>
              <c:f>Sheet5!$B$2:$B$109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4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6</c:v>
                </c:pt>
                <c:pt idx="23">
                  <c:v>3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6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7</c:v>
                </c:pt>
                <c:pt idx="40">
                  <c:v>1</c:v>
                </c:pt>
                <c:pt idx="41">
                  <c:v>1</c:v>
                </c:pt>
                <c:pt idx="42">
                  <c:v>8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6</c:v>
                </c:pt>
                <c:pt idx="47">
                  <c:v>1</c:v>
                </c:pt>
                <c:pt idx="48">
                  <c:v>2</c:v>
                </c:pt>
                <c:pt idx="49">
                  <c:v>10</c:v>
                </c:pt>
                <c:pt idx="50">
                  <c:v>1</c:v>
                </c:pt>
                <c:pt idx="51">
                  <c:v>1</c:v>
                </c:pt>
                <c:pt idx="52">
                  <c:v>3</c:v>
                </c:pt>
                <c:pt idx="53">
                  <c:v>1</c:v>
                </c:pt>
                <c:pt idx="54">
                  <c:v>6</c:v>
                </c:pt>
                <c:pt idx="55">
                  <c:v>4</c:v>
                </c:pt>
                <c:pt idx="56">
                  <c:v>3</c:v>
                </c:pt>
                <c:pt idx="57">
                  <c:v>1</c:v>
                </c:pt>
                <c:pt idx="58">
                  <c:v>4</c:v>
                </c:pt>
                <c:pt idx="59">
                  <c:v>4</c:v>
                </c:pt>
                <c:pt idx="60">
                  <c:v>1</c:v>
                </c:pt>
                <c:pt idx="61">
                  <c:v>1</c:v>
                </c:pt>
                <c:pt idx="62">
                  <c:v>4</c:v>
                </c:pt>
                <c:pt idx="63">
                  <c:v>5</c:v>
                </c:pt>
                <c:pt idx="64">
                  <c:v>1</c:v>
                </c:pt>
                <c:pt idx="65">
                  <c:v>7</c:v>
                </c:pt>
                <c:pt idx="66">
                  <c:v>1</c:v>
                </c:pt>
                <c:pt idx="67">
                  <c:v>1</c:v>
                </c:pt>
                <c:pt idx="68">
                  <c:v>7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4</c:v>
                </c:pt>
                <c:pt idx="73">
                  <c:v>3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12</c:v>
                </c:pt>
                <c:pt idx="79">
                  <c:v>2</c:v>
                </c:pt>
                <c:pt idx="80">
                  <c:v>5</c:v>
                </c:pt>
                <c:pt idx="81">
                  <c:v>5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4</c:v>
                </c:pt>
                <c:pt idx="87">
                  <c:v>1</c:v>
                </c:pt>
                <c:pt idx="88">
                  <c:v>3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B-409F-A48D-E77125692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939119"/>
        <c:axId val="2008945359"/>
      </c:barChart>
      <c:catAx>
        <c:axId val="200893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45359"/>
        <c:crosses val="autoZero"/>
        <c:auto val="1"/>
        <c:lblAlgn val="ctr"/>
        <c:lblOffset val="100"/>
        <c:noMultiLvlLbl val="0"/>
      </c:catAx>
      <c:valAx>
        <c:axId val="200894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93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ADA9C7C7-2B3D-4D85-BBE7-1213D7FC9902}">
          <cx:tx>
            <cx:txData>
              <cx:f>_xlchart.v1.1</cx:f>
              <cx:v>Average of height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EC65F37C-38AB-436C-8582-EEC8C633960C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title pos="t" align="ctr" overlay="0">
      <cx:tx>
        <cx:txData>
          <cx:v>Distribution of the block statue heights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the block statue heights</a:t>
          </a:r>
        </a:p>
      </cx:txPr>
    </cx:title>
    <cx:plotArea>
      <cx:plotAreaRegion>
        <cx:series layoutId="clusteredColumn" uniqueId="{651D9DEF-D3E6-414B-AD70-1EC0CEF10038}" formatIdx="0">
          <cx:tx>
            <cx:txData>
              <cx:f>_xlchart.v1.5</cx:f>
              <cx:v>Height</cx:v>
            </cx:txData>
          </cx:tx>
          <cx:dataLabels/>
          <cx:dataId val="0"/>
          <cx:layoutPr>
            <cx:binning intervalClosed="r"/>
          </cx:layoutPr>
        </cx:series>
        <cx:series layoutId="clusteredColumn" hidden="1" uniqueId="{7E826847-0AC8-4719-B901-A917F9F57267}" formatIdx="1">
          <cx:tx>
            <cx:txData>
              <cx:f>_xlchart.v1.7</cx:f>
              <cx:v>Number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_xlchart.v1.12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8E668B8C-B0BB-4320-9DB8-5AE2F3A4D7E6}" formatIdx="0">
          <cx:tx>
            <cx:txData>
              <cx:f>_xlchart.v1.9</cx:f>
              <cx:v>Depth</cx:v>
            </cx:txData>
          </cx:tx>
          <cx:dataLabels/>
          <cx:dataId val="0"/>
          <cx:layoutPr>
            <cx:binning intervalClosed="r"/>
          </cx:layoutPr>
        </cx:series>
        <cx:series layoutId="clusteredColumn" hidden="1" uniqueId="{0CFBE20B-3867-453B-B18E-526B58554B74}" formatIdx="1">
          <cx:tx>
            <cx:txData>
              <cx:f>_xlchart.v1.11</cx:f>
              <cx:v>Number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ADA9C7C7-2B3D-4D85-BBE7-1213D7FC9902}">
          <cx:tx>
            <cx:txData>
              <cx:f>_xlchart.v1.14</cx:f>
              <cx:v>Average of height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180974</xdr:rowOff>
    </xdr:from>
    <xdr:to>
      <xdr:col>12</xdr:col>
      <xdr:colOff>581025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D8B469-BADA-4708-963E-05C5A09A9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180974</xdr:rowOff>
    </xdr:from>
    <xdr:to>
      <xdr:col>13</xdr:col>
      <xdr:colOff>371475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FE508D-ACCC-4FBE-B61D-069A8D896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414338</xdr:colOff>
      <xdr:row>4</xdr:row>
      <xdr:rowOff>90487</xdr:rowOff>
    </xdr:from>
    <xdr:to>
      <xdr:col>16</xdr:col>
      <xdr:colOff>452438</xdr:colOff>
      <xdr:row>19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CFEE24-52B8-45C1-8149-A7CAA414A6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9013" y="852487"/>
              <a:ext cx="430530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180974</xdr:rowOff>
    </xdr:from>
    <xdr:to>
      <xdr:col>14</xdr:col>
      <xdr:colOff>209550</xdr:colOff>
      <xdr:row>24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299AB-2149-4B82-B34A-0EF105EE5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316706</xdr:colOff>
      <xdr:row>2</xdr:row>
      <xdr:rowOff>80961</xdr:rowOff>
    </xdr:from>
    <xdr:to>
      <xdr:col>15</xdr:col>
      <xdr:colOff>400050</xdr:colOff>
      <xdr:row>25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192FFC6-AF31-4CC5-9F4A-2E266D4222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8631" y="461961"/>
              <a:ext cx="6179344" cy="4338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178594</xdr:colOff>
      <xdr:row>88</xdr:row>
      <xdr:rowOff>38100</xdr:rowOff>
    </xdr:from>
    <xdr:to>
      <xdr:col>18</xdr:col>
      <xdr:colOff>216694</xdr:colOff>
      <xdr:row>103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80262A6-54A5-4DA6-B697-58A98CE19A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3869" y="16802100"/>
              <a:ext cx="430530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488155</xdr:colOff>
      <xdr:row>2</xdr:row>
      <xdr:rowOff>28575</xdr:rowOff>
    </xdr:from>
    <xdr:to>
      <xdr:col>12</xdr:col>
      <xdr:colOff>526255</xdr:colOff>
      <xdr:row>17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335D80-5592-4295-AC80-D5B1F86ED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521495</xdr:colOff>
      <xdr:row>17</xdr:row>
      <xdr:rowOff>180974</xdr:rowOff>
    </xdr:from>
    <xdr:to>
      <xdr:col>12</xdr:col>
      <xdr:colOff>559595</xdr:colOff>
      <xdr:row>33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F97B63E-BB05-47E4-93D0-BF1803B080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9495" y="3419474"/>
              <a:ext cx="4305300" cy="289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414338</xdr:colOff>
      <xdr:row>4</xdr:row>
      <xdr:rowOff>90487</xdr:rowOff>
    </xdr:from>
    <xdr:to>
      <xdr:col>16</xdr:col>
      <xdr:colOff>452438</xdr:colOff>
      <xdr:row>19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0D4C2E0-D004-4F75-8005-DCC3AEF318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2438" y="852487"/>
              <a:ext cx="430530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o Bilhim" refreshedDate="44572.175438310187" createdVersion="7" refreshedVersion="7" minRefreshableVersion="3" recordCount="355" xr:uid="{00000000-000A-0000-FFFF-FFFF23000000}">
  <cacheSource type="worksheet">
    <worksheetSource ref="A1:R1048576" sheet="cachette"/>
  </cacheSource>
  <cacheFields count="19">
    <cacheField name="id" numFmtId="0">
      <sharedItems containsString="0" containsBlank="1" containsNumber="1" containsInteger="1" minValue="0" maxValue="353" count="35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m/>
      </sharedItems>
    </cacheField>
    <cacheField name="K" numFmtId="0">
      <sharedItems containsBlank="1" count="304">
        <s v="K 2"/>
        <s v="K 10"/>
        <s v="K 16"/>
        <s v="K 17"/>
        <s v="K 18"/>
        <s v="K 20"/>
        <s v="K 21"/>
        <s v="K 24"/>
        <s v="K 39"/>
        <s v="K 40"/>
        <s v="K 42"/>
        <s v="K 48"/>
        <s v="K 52"/>
        <s v="K 56"/>
        <s v="K 57"/>
        <s v="K 59"/>
        <s v="K 64"/>
        <s v="K 99"/>
        <s v="K 67"/>
        <s v="K 69"/>
        <s v="K 70"/>
        <s v="K 71"/>
        <s v="K 81"/>
        <s v="K 91"/>
        <s v="K 103"/>
        <s v="K 104"/>
        <s v="K 108"/>
        <s v="K 110"/>
        <s v="K 113"/>
        <s v="K 121"/>
        <s v="K 122"/>
        <s v="K 124"/>
        <s v="K 126"/>
        <s v="K 127"/>
        <s v="K 130"/>
        <s v="K 131"/>
        <s v="K 132"/>
        <s v="K 133"/>
        <s v="K 134"/>
        <s v="K 135bis"/>
        <s v="K 136"/>
        <s v="K 137"/>
        <s v="K 138"/>
        <s v="K 139"/>
        <s v="K 142"/>
        <s v="K 143"/>
        <s v="K 144"/>
        <s v="K 145"/>
        <s v="K 148"/>
        <s v="K 149bis"/>
        <s v="K 154"/>
        <s v="K 157"/>
        <s v="K 160"/>
        <s v="K 161"/>
        <s v="K 162"/>
        <s v="K 167"/>
        <s v="K 173"/>
        <s v="K 174"/>
        <s v="K 182"/>
        <s v="K 184"/>
        <s v="K 185"/>
        <s v="K 186"/>
        <s v="K 188"/>
        <s v="K 189"/>
        <s v="K 192"/>
        <s v="K 194"/>
        <s v="K 195"/>
        <s v="K 196"/>
        <s v="K 198"/>
        <s v="K 202"/>
        <s v="K 206"/>
        <s v="K 209"/>
        <s v="K 210"/>
        <s v="K 211"/>
        <s v="K 212"/>
        <s v="K 213"/>
        <s v="K 214"/>
        <s v="K 216"/>
        <s v="K 217"/>
        <s v="K 218"/>
        <s v="K 219"/>
        <s v="K 225"/>
        <s v="K 231"/>
        <s v="K 233"/>
        <s v="K 234"/>
        <s v="K 236"/>
        <s v="K 236bis"/>
        <s v="K 237"/>
        <s v="K 237bis"/>
        <s v="K 243"/>
        <s v="K 244"/>
        <s v="K 246"/>
        <s v="K 247"/>
        <s v="K 248"/>
        <s v="K 249"/>
        <s v="K 254"/>
        <s v="K 257"/>
        <s v="K 259"/>
        <s v="K 263"/>
        <s v="K 266"/>
        <s v="K 269"/>
        <s v="K 271"/>
        <s v="K 272"/>
        <s v="K 281"/>
        <s v="K 283"/>
        <s v="K 285"/>
        <s v="K 287"/>
        <s v="K 289"/>
        <s v="K 295"/>
        <s v="K 300"/>
        <s v="K 301"/>
        <s v="K 305"/>
        <s v="K 307"/>
        <s v="K 308"/>
        <s v="K 309"/>
        <s v="K 310bis"/>
        <s v="K 311"/>
        <s v="K 312"/>
        <m/>
        <s v="K 314"/>
        <s v="K 315bis"/>
        <s v="K 316"/>
        <s v="K 317bis"/>
        <s v="K 318"/>
        <s v="K 320"/>
        <s v="K 321"/>
        <s v="K 322bis"/>
        <s v="K 323"/>
        <s v="K 324"/>
        <s v="K 325"/>
        <s v="K 326bis"/>
        <s v="K 327"/>
        <s v="K 340"/>
        <s v="K 342"/>
        <s v="K 345"/>
        <s v="K 347"/>
        <s v="K 349"/>
        <s v="K 351"/>
        <s v="K 355"/>
        <s v="K 356"/>
        <s v="K 357"/>
        <s v="K 359"/>
        <s v="K 361"/>
        <s v="K 362"/>
        <s v="K 364"/>
        <s v="K 365"/>
        <s v="K 366"/>
        <s v="K 367"/>
        <s v="K 368"/>
        <s v="K 369"/>
        <s v="K 373"/>
        <s v="K 378"/>
        <s v="K 381"/>
        <s v="K 382"/>
        <s v="K 383"/>
        <s v="K 384"/>
        <s v="K 386"/>
        <s v="K 387"/>
        <s v="K 388"/>
        <s v="K 389"/>
        <s v="K 390"/>
        <s v="K 391"/>
        <s v="K 392"/>
        <s v="K 394"/>
        <s v="K 395"/>
        <s v="K 398"/>
        <s v="K 403"/>
        <s v="K 404"/>
        <s v="K 405"/>
        <s v="K 408"/>
        <s v="K 409"/>
        <s v="K 411"/>
        <s v="K 291"/>
        <s v="K 416"/>
        <s v="K 422"/>
        <s v="K 425"/>
        <s v="K 426"/>
        <s v="K 427"/>
        <s v="K 428"/>
        <s v="K 431"/>
        <s v="K 433"/>
        <s v="K 434"/>
        <s v="K 435"/>
        <s v="K 437"/>
        <s v="K 438"/>
        <s v="K 439"/>
        <s v="K 440"/>
        <s v="K 441"/>
        <s v="K 442"/>
        <s v="K 443"/>
        <s v="K 444"/>
        <s v="K 445"/>
        <s v="K 446"/>
        <s v="K 447"/>
        <s v="K 448"/>
        <s v="K 449"/>
        <s v="K 450"/>
        <s v="K 451"/>
        <s v="K 452"/>
        <s v="K 453"/>
        <s v="K 454"/>
        <s v="K 456"/>
        <s v="K 458"/>
        <s v="K 459"/>
        <s v="K 460"/>
        <s v="K 461"/>
        <s v="K 463"/>
        <s v="K 464"/>
        <s v="K 465"/>
        <s v="K 467"/>
        <s v="K 469"/>
        <s v="K 229"/>
        <s v="K 483"/>
        <s v="K 497"/>
        <s v="K 498"/>
        <s v="K 499"/>
        <s v="K 519"/>
        <s v="K 522"/>
        <s v="K 531"/>
        <s v="K 541"/>
        <s v="K 543"/>
        <s v="K 552"/>
        <s v="K 566"/>
        <s v="K 567"/>
        <s v="K 568"/>
        <s v="K 570"/>
        <s v="K 571"/>
        <s v="K 572"/>
        <s v="K 573"/>
        <s v="K 574"/>
        <s v="K 575"/>
        <s v="K 577"/>
        <s v="K 579"/>
        <s v="K 582"/>
        <s v="K 585"/>
        <s v="K 588"/>
        <s v="K 589"/>
        <s v="K 591"/>
        <s v="K 597"/>
        <s v="K 598"/>
        <s v="K 600"/>
        <s v="K 601"/>
        <s v="K 602"/>
        <s v="K 603"/>
        <s v="K 604"/>
        <s v="K 607"/>
        <s v="K 611"/>
        <s v="K 612"/>
        <s v="K 613"/>
        <s v="K 616"/>
        <s v="K 617"/>
        <s v="K 618"/>
        <s v="K 619"/>
        <s v="K 621"/>
        <s v="K 622"/>
        <s v="K 624"/>
        <s v="K 627"/>
        <s v="K 628"/>
        <s v="K 629"/>
        <s v="K 630"/>
        <s v="K 641"/>
        <s v="K 642"/>
        <s v="K 643"/>
        <s v="K 644"/>
        <s v="K 645"/>
        <s v="K 646"/>
        <s v="K 647"/>
        <s v="K 652"/>
        <s v="K 653"/>
        <s v="K 661"/>
        <s v="K 682"/>
        <s v="K 683"/>
        <s v="K 684"/>
        <s v="K 688"/>
        <s v="K 690"/>
        <s v="K 691"/>
        <s v="K 717"/>
        <s v="K 725"/>
        <s v="K 727"/>
        <s v="K 728"/>
        <s v="K 731"/>
        <s v="K 732"/>
        <s v="K 733"/>
        <s v="K 745"/>
        <s v="K 747"/>
        <s v="K 749"/>
        <s v="K 750"/>
        <s v="K 771"/>
        <s v="K 786"/>
        <s v="K 22"/>
        <s v="K 58"/>
        <s v="K 183"/>
        <s v="K 230"/>
        <s v="K 368bis"/>
        <s v="K 520"/>
        <s v="K 322"/>
        <s v="K 317"/>
        <s v="K 326"/>
        <s v="K 55"/>
        <s v="K 502"/>
        <s v="K 313"/>
        <s v="K 470"/>
        <s v="K 198bis"/>
        <s v="K 223"/>
      </sharedItems>
    </cacheField>
    <cacheField name="Short description" numFmtId="0">
      <sharedItems containsBlank="1"/>
    </cacheField>
    <cacheField name="Type 1" numFmtId="0">
      <sharedItems containsBlank="1"/>
    </cacheField>
    <cacheField name="Type 2" numFmtId="0">
      <sharedItems containsBlank="1"/>
    </cacheField>
    <cacheField name="Material" numFmtId="0">
      <sharedItems containsBlank="1" count="18">
        <s v=" &quot;Grey&quot; granite"/>
        <s v="&quot;Black&quot; Granite"/>
        <s v="Calcite"/>
        <s v="Sandstone"/>
        <s v="Limestone"/>
        <s v="Hard crystalline limestone"/>
        <s v="Greywacke"/>
        <s v="Steatite"/>
        <s v="&quot;Pink&quot; granite"/>
        <s v="Siltstone"/>
        <s v="Basalt"/>
        <s v="Granite"/>
        <s v="Breccia"/>
        <s v="Green hard stone"/>
        <s v="Quartzite"/>
        <s v="Diorite"/>
        <s v="Unidentified stone"/>
        <m/>
      </sharedItems>
      <fieldGroup par="18"/>
    </cacheField>
    <cacheField name="height" numFmtId="0">
      <sharedItems containsBlank="1" containsMixedTypes="1" containsNumber="1" minValue="7.5" maxValue="143" count="110">
        <m/>
        <n v="70.5"/>
        <n v="46"/>
        <n v="55.6"/>
        <n v="23"/>
        <n v="28.8"/>
        <n v="35"/>
        <n v="31"/>
        <n v="63"/>
        <n v="34"/>
        <n v="21"/>
        <n v="70"/>
        <n v="30"/>
        <n v="19"/>
        <n v="41"/>
        <n v="52"/>
        <n v="143"/>
        <n v="54.5"/>
        <n v="28"/>
        <n v="32"/>
        <n v="33"/>
        <n v="46.4"/>
        <n v="19.3"/>
        <n v="54"/>
        <n v="38.5"/>
        <n v="51"/>
        <n v="38"/>
        <n v="18"/>
        <n v="14"/>
        <n v="24.5"/>
        <n v="39"/>
        <n v="38.200000000000003"/>
        <n v="40"/>
        <n v="29"/>
        <n v="36"/>
        <n v="20"/>
        <n v="42"/>
        <n v="17"/>
        <n v="48"/>
        <n v="16"/>
        <n v="49"/>
        <n v="27.5"/>
        <n v="55"/>
        <n v="36.700000000000003"/>
        <n v="50.5"/>
        <n v="25"/>
        <n v="66"/>
        <n v="20.6"/>
        <n v="32.299999999999997"/>
        <n v="41.5"/>
        <n v="27.8"/>
        <n v="40.5"/>
        <n v="74"/>
        <n v="59.5"/>
        <n v="24"/>
        <n v="21.7"/>
        <n v="30.5"/>
        <n v="28.2"/>
        <n v="44.5"/>
        <n v="49.5"/>
        <n v="57"/>
        <n v="47"/>
        <n v="56"/>
        <n v="62"/>
        <n v="32.5"/>
        <n v="29.4"/>
        <n v="34.799999999999997"/>
        <n v="32.4"/>
        <n v="37"/>
        <n v="22"/>
        <n v="12"/>
        <n v="33.5"/>
        <n v="31.4"/>
        <n v="42.3"/>
        <n v="45"/>
        <n v="28.5"/>
        <n v="44"/>
        <n v="28.7"/>
        <n v="16.5"/>
        <n v="134"/>
        <n v="140"/>
        <n v="33.6"/>
        <n v="44.4"/>
        <n v="43"/>
        <n v="36.5"/>
        <n v="26.5"/>
        <n v="26"/>
        <n v="55.5"/>
        <n v="31.5"/>
        <n v="72"/>
        <n v="36.799999999999997"/>
        <n v="42.6"/>
        <n v="7.5"/>
        <n v="53.3"/>
        <n v="15"/>
        <n v="68"/>
        <n v="29.7"/>
        <n v="41.4"/>
        <n v="30.7"/>
        <n v="87"/>
        <n v="42.2"/>
        <n v="9"/>
        <n v="45.5"/>
        <n v="21.5"/>
        <n v="35.5"/>
        <n v="23.6"/>
        <n v="9.1999999999999993"/>
        <n v="34.5"/>
        <n v="29.5"/>
        <s v="18 + ?"/>
      </sharedItems>
    </cacheField>
    <cacheField name="width" numFmtId="0">
      <sharedItems containsBlank="1" containsMixedTypes="1" containsNumber="1" minValue="5" maxValue="73" count="64">
        <m/>
        <n v="31"/>
        <n v="14.4"/>
        <n v="41"/>
        <n v="32"/>
        <n v="73"/>
        <n v="23.5"/>
        <n v="15"/>
        <n v="23.2"/>
        <n v="11.6"/>
        <n v="14.5"/>
        <n v="22"/>
        <n v="18.5"/>
        <n v="11"/>
        <n v="30"/>
        <n v="20.7"/>
        <n v="7.8"/>
        <n v="12"/>
        <n v="17.600000000000001"/>
        <n v="10"/>
        <n v="25"/>
        <n v="18"/>
        <n v="17"/>
        <n v="16"/>
        <n v="14"/>
        <n v="24.5"/>
        <n v="27"/>
        <n v="16.5"/>
        <n v="10.5"/>
        <n v="24"/>
        <n v="33"/>
        <n v="15.8"/>
        <n v="15.5"/>
        <n v="13"/>
        <n v="17.899999999999999"/>
        <n v="20.5"/>
        <n v="13.2"/>
        <n v="8.1"/>
        <n v="63.5"/>
        <n v="64.5"/>
        <n v="18.2"/>
        <n v="15.3"/>
        <n v="9.8000000000000007"/>
        <n v="12.6"/>
        <n v="27.5"/>
        <n v="21"/>
        <n v="35"/>
        <n v="21.5"/>
        <n v="23"/>
        <n v="19"/>
        <n v="16.2"/>
        <n v="5"/>
        <n v="13.5"/>
        <n v="28"/>
        <n v="12.9"/>
        <n v="14.1"/>
        <n v="37"/>
        <n v="17.5"/>
        <n v="12.3"/>
        <n v="11.5"/>
        <n v="20"/>
        <s v="17 + ?"/>
        <n v="25.5"/>
        <n v="8.5"/>
      </sharedItems>
    </cacheField>
    <cacheField name="length" numFmtId="0">
      <sharedItems containsNonDate="0" containsString="0" containsBlank="1"/>
    </cacheField>
    <cacheField name="depth" numFmtId="0">
      <sharedItems containsBlank="1" containsMixedTypes="1" containsNumber="1" minValue="8" maxValue="93.5" count="71">
        <m/>
        <n v="41"/>
        <n v="22.2"/>
        <n v="50"/>
        <n v="43.5"/>
        <n v="45"/>
        <n v="77"/>
        <n v="32.5"/>
        <n v="20"/>
        <n v="23.3"/>
        <n v="18"/>
        <n v="19.5"/>
        <n v="29.5"/>
        <n v="22"/>
        <n v="24"/>
        <s v="11*"/>
        <n v="10"/>
        <n v="38.5"/>
        <n v="28.2"/>
        <n v="12"/>
        <n v="25.8"/>
        <n v="14"/>
        <n v="36"/>
        <n v="32"/>
        <n v="24.7"/>
        <n v="16"/>
        <n v="21.5"/>
        <n v="25"/>
        <n v="34.5"/>
        <n v="34"/>
        <n v="13"/>
        <n v="23.5"/>
        <n v="15.5"/>
        <n v="23.6"/>
        <n v="36.5"/>
        <n v="30"/>
        <n v="22.5"/>
        <n v="29"/>
        <n v="23"/>
        <n v="32.799999999999997"/>
        <n v="21"/>
        <n v="20.5"/>
        <n v="19"/>
        <n v="26.3"/>
        <n v="13.7"/>
        <n v="11.4"/>
        <n v="93.5"/>
        <n v="88"/>
        <n v="26.5"/>
        <n v="27"/>
        <n v="40"/>
        <n v="26"/>
        <n v="44"/>
        <n v="17.5"/>
        <n v="8"/>
        <n v="35.200000000000003"/>
        <n v="16.7"/>
        <n v="25.5"/>
        <n v="20.6"/>
        <n v="18.5"/>
        <n v="51"/>
        <n v="12.5"/>
        <n v="39"/>
        <n v="17"/>
        <n v="21.2"/>
        <n v="15.8"/>
        <n v="19.100000000000001"/>
        <n v="31"/>
        <n v="28"/>
        <s v="24 + ?"/>
        <n v="11"/>
      </sharedItems>
    </cacheField>
    <cacheField name="area" numFmtId="0">
      <sharedItems containsBlank="1" containsMixedTypes="1" containsNumber="1" minValue="300" maxValue="803803" count="113">
        <e v="#N/A"/>
        <n v="89605.5"/>
        <n v="9206.7839999999997"/>
        <n v="129150"/>
        <n v="94395"/>
        <n v="100800"/>
        <n v="803803"/>
        <n v="41624.375"/>
        <n v="8400"/>
        <n v="25081.984"/>
        <n v="4029.84"/>
        <n v="10885.875"/>
        <n v="25311"/>
        <n v="12606"/>
        <n v="20601.599999999999"/>
        <e v="#VALUE!"/>
        <n v="2310"/>
        <n v="55440"/>
        <n v="24517.079999999998"/>
        <n v="1684.8000000000002"/>
        <n v="18844.320000000003"/>
        <n v="3920"/>
        <n v="103230"/>
        <n v="53550"/>
        <n v="4968"/>
        <n v="33792"/>
        <n v="15116.4"/>
        <n v="6528"/>
        <n v="7525"/>
        <n v="17800"/>
        <n v="41839.875"/>
        <n v="49572"/>
        <n v="2652"/>
        <n v="16285.5"/>
        <n v="3417.75"/>
        <n v="14514"/>
        <n v="40314.25"/>
        <n v="40320"/>
        <n v="11700"/>
        <n v="29348"/>
        <n v="12646.320000000002"/>
        <n v="23894.799999999999"/>
        <n v="9472.125"/>
        <n v="9927.75"/>
        <n v="9061"/>
        <n v="8398"/>
        <n v="22126.19"/>
        <n v="12505.525000000001"/>
        <n v="19803"/>
        <n v="8122.5"/>
        <n v="3435.9599999999996"/>
        <n v="24200"/>
        <n v="8947.2250000000004"/>
        <n v="1523.6100000000001"/>
        <n v="795591.5"/>
        <n v="794640"/>
        <n v="12600"/>
        <n v="21414.12"/>
        <n v="19926"/>
        <n v="5824"/>
        <n v="13123.575000000001"/>
        <n v="4547.2000000000007"/>
        <n v="6551.9999999999991"/>
        <n v="43240"/>
        <n v="62576.25"/>
        <n v="25116"/>
        <n v="110880"/>
        <n v="14781.5"/>
        <n v="10880"/>
        <n v="16728"/>
        <n v="27348"/>
        <n v="32568"/>
        <n v="17100"/>
        <n v="7700"/>
        <n v="17107.199999999997"/>
        <n v="300"/>
        <n v="11220"/>
        <n v="46904.000000000007"/>
        <n v="7282.0349999999989"/>
        <n v="48552"/>
        <n v="11001.636"/>
        <n v="9664.25"/>
        <n v="8008.0950000000003"/>
        <n v="164169"/>
        <n v="2268.75"/>
        <n v="44226"/>
        <n v="12920"/>
        <n v="16880.5"/>
        <n v="10416"/>
        <n v="4850.6000000000004"/>
        <n v="3120"/>
        <n v="5544.3480000000009"/>
        <n v="16912.5"/>
        <n v="15015"/>
        <n v="5635"/>
        <n v="13683.75"/>
        <n v="15587.5"/>
        <n v="13125.75"/>
        <n v="9920"/>
        <n v="12454.5"/>
        <n v="25389"/>
        <n v="11497.5"/>
        <n v="17920"/>
        <n v="6760"/>
        <n v="4464"/>
        <n v="7286.5"/>
        <n v="4025"/>
        <n v="3391.5"/>
        <n v="3610"/>
        <n v="29070"/>
        <n v="2142"/>
        <n v="1287"/>
        <m/>
      </sharedItems>
    </cacheField>
    <cacheField name="diameter" numFmtId="0">
      <sharedItems containsNonDate="0" containsString="0" containsBlank="1" count="1">
        <m/>
      </sharedItems>
    </cacheField>
    <cacheField name="remarks" numFmtId="0">
      <sharedItems containsBlank="1" longText="1"/>
    </cacheField>
    <cacheField name="Condition" numFmtId="0">
      <sharedItems containsBlank="1" count="10">
        <m/>
        <s v="Broken (head missing)"/>
        <s v="Complete"/>
        <s v="Almost complete"/>
        <s v="Broken (upper part missing)"/>
        <s v="Broken (feet missing)"/>
        <s v="Broken (lower part missing)"/>
        <s v="In separate pieces"/>
        <s v="Broken (body missing)"/>
        <s v="Broken (isolated fragment)"/>
      </sharedItems>
    </cacheField>
    <cacheField name="Datation" numFmtId="0">
      <sharedItems containsBlank="1" count="24">
        <m/>
        <s v="TPI22e-23e dyn.Osorkon III-Takeloth III"/>
        <s v="Basse Ã‰poque30e dyn."/>
        <s v="TPI25e dyn.Chabaka"/>
        <s v="Basse Ã‰poque26e dyn."/>
        <s v="TPI-Basse Ã‰poquetrans. 25e-26e dyn."/>
        <s v="Basse Ã‰poque-Ã‰poque ptolÃ©maÃ¯quePtolÃ©mÃ©es ?"/>
        <s v="Ã‰poque ptolÃ©maÃ¯que"/>
        <s v="Nouvel Empire"/>
        <s v="Basse Ã‰poque-Ã‰poque ptolÃ©maÃ¯que"/>
        <s v="Ã‰poque ptolÃ©maÃ¯quePtolÃ©mÃ©es"/>
        <s v="TPI25e dyn."/>
        <s v="Basse Ã‰poque"/>
        <s v="TPI22e dyn.Harsiesis"/>
        <s v="Basse Ã‰poque-Ã‰poque ptolÃ©maÃ¯que30e dyn.-PtolÃ©mÃ©es"/>
        <s v="Nouvel Empire18e dyn."/>
        <s v="Date indÃ©terminÃ©e"/>
        <s v="Nouvel Empire19e dyn."/>
        <s v="TPI26e dyn."/>
        <s v="Ã‰poque ptolÃ©maÃ¯quePtolÃ©mÃ©esPtolÃ©mÃ©e II"/>
        <s v="Nouvel Empire19e dyn.RamsÃ¨s II"/>
        <s v="TPI-Basse Ã‰poque"/>
        <s v="TPI22e dyn."/>
        <s v="TPI"/>
      </sharedItems>
    </cacheField>
    <cacheField name="Remarks on datation" numFmtId="0">
      <sharedItems containsBlank="1"/>
    </cacheField>
    <cacheField name="Date of discovery (DD/MM/YYYY)" numFmtId="0">
      <sharedItems containsDate="1" containsBlank="1" containsMixedTypes="1" minDate="1903-12-26T00:00:00" maxDate="1904-06-10T00:00:00"/>
    </cacheField>
    <cacheField name="Conservation" numFmtId="0">
      <sharedItems containsBlank="1"/>
    </cacheField>
    <cacheField name="Material2" numFmtId="0" databaseField="0">
      <fieldGroup base="5">
        <discretePr count="18">
          <x v="13"/>
          <x v="13"/>
          <x v="0"/>
          <x v="1"/>
          <x v="12"/>
          <x v="12"/>
          <x v="2"/>
          <x v="3"/>
          <x v="13"/>
          <x v="4"/>
          <x v="5"/>
          <x v="13"/>
          <x v="6"/>
          <x v="7"/>
          <x v="8"/>
          <x v="9"/>
          <x v="10"/>
          <x v="11"/>
        </discretePr>
        <groupItems count="14">
          <s v="Calcite"/>
          <s v="Sandstone"/>
          <s v="Greywacke"/>
          <s v="Steatite"/>
          <s v="Siltstone"/>
          <s v="Basalt"/>
          <s v="Breccia"/>
          <s v="Green hard stone"/>
          <s v="Quartzite"/>
          <s v="Diorite"/>
          <s v="Unidentified stone"/>
          <m/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o Bilhim" refreshedDate="44592.739744444443" createdVersion="7" refreshedVersion="7" minRefreshableVersion="3" recordCount="108" xr:uid="{AD00E9C2-CBB7-4A3E-B19C-0906486D2376}">
  <cacheSource type="worksheet">
    <worksheetSource ref="D1:E109" sheet="Dimensions"/>
  </cacheSource>
  <cacheFields count="2">
    <cacheField name="Height" numFmtId="164">
      <sharedItems containsSemiMixedTypes="0" containsString="0" containsNumber="1" minValue="7.5" maxValue="143" count="108">
        <n v="7.5"/>
        <n v="9"/>
        <n v="9.1999999999999993"/>
        <n v="12"/>
        <n v="14"/>
        <n v="15"/>
        <n v="16"/>
        <n v="16.5"/>
        <n v="17"/>
        <n v="18"/>
        <n v="19"/>
        <n v="19.3"/>
        <n v="20"/>
        <n v="20.6"/>
        <n v="21"/>
        <n v="21.5"/>
        <n v="21.7"/>
        <n v="22"/>
        <n v="23"/>
        <n v="23.6"/>
        <n v="24"/>
        <n v="24.5"/>
        <n v="25"/>
        <n v="26"/>
        <n v="26.5"/>
        <n v="27.5"/>
        <n v="27.8"/>
        <n v="28"/>
        <n v="28.2"/>
        <n v="28.5"/>
        <n v="28.7"/>
        <n v="28.8"/>
        <n v="29"/>
        <n v="29.4"/>
        <n v="29.5"/>
        <n v="29.7"/>
        <n v="30"/>
        <n v="30.5"/>
        <n v="30.7"/>
        <n v="31"/>
        <n v="31.4"/>
        <n v="31.5"/>
        <n v="32"/>
        <n v="32.299999999999997"/>
        <n v="32.4"/>
        <n v="32.5"/>
        <n v="33"/>
        <n v="33.5"/>
        <n v="33.6"/>
        <n v="34"/>
        <n v="34.5"/>
        <n v="34.799999999999997"/>
        <n v="35"/>
        <n v="35.5"/>
        <n v="36"/>
        <n v="36.5"/>
        <n v="36.700000000000003"/>
        <n v="36.799999999999997"/>
        <n v="37"/>
        <n v="38"/>
        <n v="38.200000000000003"/>
        <n v="38.5"/>
        <n v="39"/>
        <n v="40"/>
        <n v="40.5"/>
        <n v="41"/>
        <n v="41.4"/>
        <n v="41.5"/>
        <n v="42"/>
        <n v="42.2"/>
        <n v="42.3"/>
        <n v="42.6"/>
        <n v="43"/>
        <n v="44"/>
        <n v="44.4"/>
        <n v="44.5"/>
        <n v="45"/>
        <n v="45.5"/>
        <n v="46"/>
        <n v="46.4"/>
        <n v="47"/>
        <n v="48"/>
        <n v="49"/>
        <n v="49.5"/>
        <n v="50.5"/>
        <n v="51"/>
        <n v="52"/>
        <n v="53.3"/>
        <n v="54"/>
        <n v="54.5"/>
        <n v="55"/>
        <n v="55.5"/>
        <n v="55.6"/>
        <n v="56"/>
        <n v="57"/>
        <n v="59.5"/>
        <n v="62"/>
        <n v="63"/>
        <n v="66"/>
        <n v="68"/>
        <n v="70"/>
        <n v="70.5"/>
        <n v="72"/>
        <n v="74"/>
        <n v="87"/>
        <n v="134"/>
        <n v="140"/>
        <n v="143"/>
      </sharedItems>
    </cacheField>
    <cacheField name="Number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5">
  <r>
    <x v="0"/>
    <x v="0"/>
    <s v="Block statue of á¸¤r, son of Nsr-Jmn and á¸Žd-Mwt-jw.s-Ê¿ná¸«. Cairo CG 42226"/>
    <s v="Statue"/>
    <s v="Block statue"/>
    <x v="0"/>
    <x v="0"/>
    <x v="0"/>
    <m/>
    <x v="0"/>
    <x v="0"/>
    <x v="0"/>
    <m/>
    <x v="0"/>
    <x v="0"/>
    <m/>
    <d v="1904-01-06T00:00:00"/>
    <m/>
  </r>
  <r>
    <x v="1"/>
    <x v="1"/>
    <s v="Block statue of JÊ¿á¸¥-ms, son of PÈ-á¸«Èr-á¸ªnsw and Èœst-m-Èœá¸«-bjt. Alexandria, National Museum 116 (= Cairo JE 36579)"/>
    <s v="Statue"/>
    <s v="Block statue"/>
    <x v="1"/>
    <x v="1"/>
    <x v="1"/>
    <m/>
    <x v="1"/>
    <x v="1"/>
    <x v="0"/>
    <s v="Hauteur JE: 70_x000a_Jansen-Winkeln:2001 Largeur et Profondeur du socle"/>
    <x v="0"/>
    <x v="0"/>
    <m/>
    <d v="1903-12-26T00:00:00"/>
    <m/>
  </r>
  <r>
    <x v="2"/>
    <x v="2"/>
    <s v="Naophorous block statue of Wn-nfr with figure of Ptah. Cairo CG 42170"/>
    <s v="Statue"/>
    <s v="Naophorous block statue (Ptah)"/>
    <x v="1"/>
    <x v="2"/>
    <x v="0"/>
    <m/>
    <x v="0"/>
    <x v="0"/>
    <x v="0"/>
    <m/>
    <x v="0"/>
    <x v="0"/>
    <m/>
    <d v="1904-02-08T00:00:00"/>
    <m/>
  </r>
  <r>
    <x v="3"/>
    <x v="3"/>
    <s v="Naophorous block statue of á¸ªÊ¿y, son of HÈjÈ and Ddt-Nwbt(?), with figure of Amun. Cairo CG 42166"/>
    <s v="Statue"/>
    <s v="Naophorous block statue (Amun)"/>
    <x v="2"/>
    <x v="0"/>
    <x v="0"/>
    <m/>
    <x v="0"/>
    <x v="0"/>
    <x v="0"/>
    <m/>
    <x v="0"/>
    <x v="0"/>
    <m/>
    <d v="1903-12-26T00:00:00"/>
    <m/>
  </r>
  <r>
    <x v="4"/>
    <x v="4"/>
    <s v="Block statue of SÈ-rÈy (SiroÃ¯). Cairo CG 42167"/>
    <s v="Statue"/>
    <s v="Block statue"/>
    <x v="0"/>
    <x v="0"/>
    <x v="0"/>
    <m/>
    <x v="0"/>
    <x v="0"/>
    <x v="0"/>
    <m/>
    <x v="0"/>
    <x v="0"/>
    <m/>
    <d v="1903-12-26T00:00:00"/>
    <m/>
  </r>
  <r>
    <x v="5"/>
    <x v="5"/>
    <s v="Block statue of Jmn-ms, son of á¹®Èw-n-Èny. Cairo JE 36654"/>
    <s v="Statue"/>
    <s v="Block statue"/>
    <x v="1"/>
    <x v="2"/>
    <x v="0"/>
    <m/>
    <x v="0"/>
    <x v="0"/>
    <x v="0"/>
    <s v="De Meulenaere, De Strooper:1998 : 45"/>
    <x v="0"/>
    <x v="0"/>
    <m/>
    <d v="1904-02-06T00:00:00"/>
    <m/>
  </r>
  <r>
    <x v="6"/>
    <x v="6"/>
    <s v="Block statue of á¸Žd-Mwt-jw.f-Ê¿ná¸«, son of á¸¤r [and JtÈwy]. Cairo CG 42220"/>
    <s v="Statue"/>
    <s v="Block statue"/>
    <x v="0"/>
    <x v="0"/>
    <x v="0"/>
    <m/>
    <x v="0"/>
    <x v="0"/>
    <x v="0"/>
    <m/>
    <x v="0"/>
    <x v="0"/>
    <m/>
    <d v="1904-02-06T00:00:00"/>
    <m/>
  </r>
  <r>
    <x v="7"/>
    <x v="7"/>
    <s v="Block statue of Hr.s-n.f, son of Jry-jry and Ns-á¸¤r-pÈ-RÊ¿. Cairo JE 36663"/>
    <s v="Statue"/>
    <s v="Block statue"/>
    <x v="1"/>
    <x v="3"/>
    <x v="0"/>
    <m/>
    <x v="0"/>
    <x v="0"/>
    <x v="0"/>
    <s v="JE: H 56"/>
    <x v="0"/>
    <x v="0"/>
    <m/>
    <d v="1904-02-05T00:00:00"/>
    <m/>
  </r>
  <r>
    <x v="8"/>
    <x v="8"/>
    <s v="Naophorous block statue of BÈk-n-á¸ªnsw son of Jmn-m-jpt [and of BÈkt-Mwt], with figure of Amun. Cairo CG 42159"/>
    <s v="Statue"/>
    <s v="Naophorous block statue (Amun)"/>
    <x v="3"/>
    <x v="0"/>
    <x v="0"/>
    <m/>
    <x v="0"/>
    <x v="0"/>
    <x v="0"/>
    <m/>
    <x v="0"/>
    <x v="0"/>
    <m/>
    <d v="1904-02-15T00:00:00"/>
    <m/>
  </r>
  <r>
    <x v="9"/>
    <x v="9"/>
    <s v="Block statue of RÈmÊ¿-RÈy (RomÃª-Roy). Cairo CG 42186"/>
    <s v="Statue"/>
    <s v="Block statue"/>
    <x v="0"/>
    <x v="0"/>
    <x v="0"/>
    <m/>
    <x v="0"/>
    <x v="0"/>
    <x v="0"/>
    <m/>
    <x v="0"/>
    <x v="0"/>
    <m/>
    <d v="1904-02-15T00:00:00"/>
    <m/>
  </r>
  <r>
    <x v="10"/>
    <x v="10"/>
    <s v="Block statue of Ns-nÈ-á¸«Ètyw, son of Å my-Jn, with figure of Osiris. Cairo JE 36736"/>
    <s v="Statue"/>
    <s v="Block statue with figure of deity (Osiris)"/>
    <x v="1"/>
    <x v="4"/>
    <x v="0"/>
    <m/>
    <x v="0"/>
    <x v="0"/>
    <x v="0"/>
    <m/>
    <x v="0"/>
    <x v="0"/>
    <m/>
    <s v="17/2/1904 (H.C.?)"/>
    <m/>
  </r>
  <r>
    <x v="11"/>
    <x v="11"/>
    <s v="Block statue of á¸¤r-Èá¸«-bjt, called Jry-jry, son of Jmn-m-Jpt. Cairo JE 37202 (= CG 42278*)"/>
    <s v="Statue"/>
    <s v="Block statue"/>
    <x v="4"/>
    <x v="5"/>
    <x v="2"/>
    <m/>
    <x v="2"/>
    <x v="2"/>
    <x v="0"/>
    <s v="JE: 28"/>
    <x v="0"/>
    <x v="0"/>
    <m/>
    <d v="1904-02-20T00:00:00"/>
    <m/>
  </r>
  <r>
    <x v="12"/>
    <x v="12"/>
    <s v="Block statue of á¸Žd-á¸¤r, son of PÈ-hb / Wsjr-wr and T...(?). Cairo JE 36668 (statue) + 36669 (pedestal)"/>
    <s v="Statue"/>
    <s v="Block statue"/>
    <x v="4"/>
    <x v="0"/>
    <x v="0"/>
    <m/>
    <x v="0"/>
    <x v="0"/>
    <x v="0"/>
    <m/>
    <x v="0"/>
    <x v="0"/>
    <m/>
    <d v="1904-02-20T00:00:00"/>
    <m/>
  </r>
  <r>
    <x v="13"/>
    <x v="13"/>
    <s v="Block statue of PÈ-dj-á¸¤r-pÈ-RÊ¿, son of á¸¤r and ...?. Cairo JE 36734"/>
    <s v="Statue"/>
    <s v="Block statue"/>
    <x v="1"/>
    <x v="6"/>
    <x v="0"/>
    <m/>
    <x v="0"/>
    <x v="0"/>
    <x v="0"/>
    <m/>
    <x v="0"/>
    <x v="0"/>
    <m/>
    <d v="1904-02-20T00:00:00"/>
    <m/>
  </r>
  <r>
    <x v="14"/>
    <x v="14"/>
    <s v="Block statue of á¸¤r, son of [Ns?]-pÈ-mdw and Kky. Cairo JE 36741"/>
    <s v="Statue"/>
    <s v="Block statue"/>
    <x v="4"/>
    <x v="7"/>
    <x v="0"/>
    <m/>
    <x v="0"/>
    <x v="0"/>
    <x v="0"/>
    <m/>
    <x v="0"/>
    <x v="0"/>
    <m/>
    <d v="1904-02-20T00:00:00"/>
    <m/>
  </r>
  <r>
    <x v="15"/>
    <x v="15"/>
    <s v="Naophorous block statue of Wsr-á¸¥Èt, with figure of Amun. Cairo CG 42181"/>
    <s v="Statue"/>
    <s v="Naophorous block statue (Amun)"/>
    <x v="0"/>
    <x v="0"/>
    <x v="0"/>
    <m/>
    <x v="0"/>
    <x v="0"/>
    <x v="0"/>
    <m/>
    <x v="0"/>
    <x v="0"/>
    <m/>
    <d v="1904-02-20T00:00:00"/>
    <m/>
  </r>
  <r>
    <x v="16"/>
    <x v="16"/>
    <s v="Block statue of Ê¿ná¸«.f-n-á¸ªnsw, son of Ns-pÈ-á¸¥r-n-tÈ-á¸¥Èt. Cairo JE 36926 (= CG 42266*)"/>
    <s v="Statue"/>
    <s v="Block statue"/>
    <x v="1"/>
    <x v="8"/>
    <x v="3"/>
    <m/>
    <x v="3"/>
    <x v="3"/>
    <x v="0"/>
    <s v="Hauteur corrigÃ©e au JE : 63 par R[eginald] E[ngelbach] sur ancienne probablement: 83(?) La statue est-elle entrÃ©e entiÃ¨re au MusÃ©e ?"/>
    <x v="0"/>
    <x v="0"/>
    <m/>
    <d v="1904-02-29T00:00:00"/>
    <m/>
  </r>
  <r>
    <x v="17"/>
    <x v="17"/>
    <s v="Block statue of Ns-pÈ-qÈ-Å¡wty, son of á¸Žd-á¸Žá¸¥wty-jw.f-Ê¿ná¸«. Luxor, Egyptian Museum J.152 (= Cairo CG 42232)"/>
    <s v="Statue"/>
    <s v="Block statue"/>
    <x v="5"/>
    <x v="0"/>
    <x v="0"/>
    <m/>
    <x v="0"/>
    <x v="0"/>
    <x v="0"/>
    <m/>
    <x v="0"/>
    <x v="0"/>
    <m/>
    <d v="1904-02-05T00:00:00"/>
    <m/>
  </r>
  <r>
    <x v="18"/>
    <x v="18"/>
    <s v="Block statue of PÈ-dj-Èœst, called Jrt-á¸¤r-r.w, son of Ê¿ná¸«-wsr(k)n and Èœy. Cairo CG 48648"/>
    <s v="Statue"/>
    <s v="Block statue"/>
    <x v="6"/>
    <x v="0"/>
    <x v="0"/>
    <m/>
    <x v="0"/>
    <x v="0"/>
    <x v="0"/>
    <m/>
    <x v="0"/>
    <x v="0"/>
    <m/>
    <d v="1904-02-29T00:00:00"/>
    <m/>
  </r>
  <r>
    <x v="19"/>
    <x v="19"/>
    <s v="Block statue of Ê¿ná¸«-pÈ-áº–rd, son of PÈ-dj-nfr-á¸¥tp and Ns-ná¹¯rt-[...]. Cairo JE 36735"/>
    <s v="Statue"/>
    <s v="Block statue"/>
    <x v="1"/>
    <x v="9"/>
    <x v="0"/>
    <m/>
    <x v="0"/>
    <x v="0"/>
    <x v="0"/>
    <m/>
    <x v="0"/>
    <x v="0"/>
    <m/>
    <d v="1904-02-29T00:00:00"/>
    <m/>
  </r>
  <r>
    <x v="20"/>
    <x v="20"/>
    <s v="Block statue of á¸Žd-á¸ªnsw-jw.f-Ê¿ná¸«, son of Ns-pÈ-nfr-á¸¥r. Cairo JE 36742 (= CG 42268*)"/>
    <s v="Statue"/>
    <s v="Block statue"/>
    <x v="4"/>
    <x v="10"/>
    <x v="0"/>
    <m/>
    <x v="0"/>
    <x v="0"/>
    <x v="0"/>
    <s v="Brandl:2008 = JE"/>
    <x v="0"/>
    <x v="0"/>
    <m/>
    <d v="1904-02-29T00:00:00"/>
    <m/>
  </r>
  <r>
    <x v="21"/>
    <x v="21"/>
    <s v="Block statue of PÈ-á¸«Èr-á¸ªnsw, son of Ns-bÈ-nb-á¸Žd and TÈ-prt. Cairo JE 36747"/>
    <s v="Statue"/>
    <s v="Block statue"/>
    <x v="7"/>
    <x v="0"/>
    <x v="0"/>
    <m/>
    <x v="0"/>
    <x v="0"/>
    <x v="0"/>
    <m/>
    <x v="0"/>
    <x v="0"/>
    <m/>
    <d v="1904-02-29T00:00:00"/>
    <m/>
  </r>
  <r>
    <x v="22"/>
    <x v="22"/>
    <s v="Block statue of á¸¤r (III), son of Nsr-Jmn. Cairo CG 42230"/>
    <s v="Statue"/>
    <s v="Block statue"/>
    <x v="1"/>
    <x v="11"/>
    <x v="1"/>
    <m/>
    <x v="4"/>
    <x v="4"/>
    <x v="0"/>
    <s v="CG: 70_x000a__x000a_â€”â€”â€”_x000a_Brandl:2008_x000a_H. BP_x0009__x0009__x0009_51.2_x000a_l. BP_x0009__x0009__x0009_8.2_x000a_Pr. BP (haut)_x0009_1.2"/>
    <x v="0"/>
    <x v="0"/>
    <m/>
    <d v="1904-03-03T00:00:00"/>
    <m/>
  </r>
  <r>
    <x v="23"/>
    <x v="23"/>
    <s v="Block statue of PÈ-Å¡rj-tÈ-jht, son of Ná¸«t-Mná¹¯w and Kky. Cairo JE 36738"/>
    <s v="Statue"/>
    <s v="Block statue"/>
    <x v="1"/>
    <x v="10"/>
    <x v="0"/>
    <m/>
    <x v="0"/>
    <x v="0"/>
    <x v="0"/>
    <m/>
    <x v="0"/>
    <x v="0"/>
    <m/>
    <d v="1904-03-04T00:00:00"/>
    <m/>
  </r>
  <r>
    <x v="24"/>
    <x v="24"/>
    <s v="Block statue of á¸Žd-á¸ªnsw-jw.f-Ê¿ná¸«, son of PÈ-mj and á¸Žd-Mwt-jw.s-Ê¿ná¸«. Cairo JE 36733"/>
    <s v="Statue"/>
    <s v="Block statue"/>
    <x v="0"/>
    <x v="0"/>
    <x v="0"/>
    <m/>
    <x v="0"/>
    <x v="0"/>
    <x v="0"/>
    <m/>
    <x v="0"/>
    <x v="0"/>
    <m/>
    <d v="1904-03-10T00:00:00"/>
    <m/>
  </r>
  <r>
    <x v="25"/>
    <x v="25"/>
    <s v="Block statue of á¸Žd-Jmn-jw.f-Ê¿ná¸«, son of Nb-ná¹¯rw. Cairo JE 36732"/>
    <s v="Statue"/>
    <s v="Block statue"/>
    <x v="1"/>
    <x v="12"/>
    <x v="0"/>
    <m/>
    <x v="0"/>
    <x v="0"/>
    <x v="0"/>
    <m/>
    <x v="0"/>
    <x v="0"/>
    <m/>
    <d v="1904-03-10T00:00:00"/>
    <m/>
  </r>
  <r>
    <x v="26"/>
    <x v="26"/>
    <s v="Block statue of PÈ-ná¸¥sy, [son of PÈ-mj]. Cairo JE 36739"/>
    <s v="Statue"/>
    <s v="Block statue"/>
    <x v="1"/>
    <x v="13"/>
    <x v="0"/>
    <m/>
    <x v="0"/>
    <x v="0"/>
    <x v="0"/>
    <m/>
    <x v="0"/>
    <x v="0"/>
    <m/>
    <d v="1904-03-11T00:00:00"/>
    <m/>
  </r>
  <r>
    <x v="27"/>
    <x v="27"/>
    <s v="Block statue of PÈ-dj-nfr-á¸¥tp, son of PÈ-dj-Jmn-Jpt and á¹®y...? Cairo JE 36740"/>
    <s v="Statue"/>
    <s v="Block statue"/>
    <x v="4"/>
    <x v="14"/>
    <x v="0"/>
    <m/>
    <x v="0"/>
    <x v="0"/>
    <x v="0"/>
    <m/>
    <x v="0"/>
    <x v="0"/>
    <m/>
    <d v="1904-03-11T00:00:00"/>
    <m/>
  </r>
  <r>
    <x v="28"/>
    <x v="28"/>
    <s v="Block statue of Jmn-ms, son of P(È)-n-á¸Žrty and Mwt-m-jnt, with figure of Sobek-Re. Cairo CG 42169"/>
    <s v="Statue"/>
    <s v="Block statue with figure of deity (Sobek-Re)"/>
    <x v="4"/>
    <x v="15"/>
    <x v="0"/>
    <m/>
    <x v="0"/>
    <x v="0"/>
    <x v="0"/>
    <s v="JE: 58"/>
    <x v="0"/>
    <x v="0"/>
    <m/>
    <d v="1904-03-12T00:00:00"/>
    <m/>
  </r>
  <r>
    <x v="29"/>
    <x v="29"/>
    <s v="Block statue of Ná¸m, son of Qny-nÈ. Beni Suef, Beni Suef Museum, unknown number (= Cairo JE 36905)"/>
    <s v="Statue"/>
    <s v="Block statue"/>
    <x v="1"/>
    <x v="11"/>
    <x v="4"/>
    <m/>
    <x v="5"/>
    <x v="5"/>
    <x v="0"/>
    <s v="JE: 69"/>
    <x v="0"/>
    <x v="0"/>
    <m/>
    <d v="1904-03-23T00:00:00"/>
    <m/>
  </r>
  <r>
    <x v="30"/>
    <x v="30"/>
    <s v="Block statue of Nsr-Jmn, son of á¸¤r and JtÈwy. Cairo CG 42221"/>
    <s v="Statue"/>
    <s v="Block statue"/>
    <x v="5"/>
    <x v="0"/>
    <x v="0"/>
    <m/>
    <x v="0"/>
    <x v="0"/>
    <x v="0"/>
    <m/>
    <x v="0"/>
    <x v="0"/>
    <m/>
    <d v="1904-03-23T00:00:00"/>
    <m/>
  </r>
  <r>
    <x v="31"/>
    <x v="31"/>
    <s v="Block statue of RÈmÊ¿-RÈy (RomÃª-Roy). Cairo CG 42185"/>
    <s v="Statue"/>
    <s v="Block statue"/>
    <x v="5"/>
    <x v="0"/>
    <x v="0"/>
    <m/>
    <x v="0"/>
    <x v="0"/>
    <x v="0"/>
    <m/>
    <x v="0"/>
    <x v="0"/>
    <m/>
    <d v="1904-03-26T00:00:00"/>
    <m/>
  </r>
  <r>
    <x v="32"/>
    <x v="32"/>
    <s v="Block statue of Sn-n-mwt holding princess Neferure. Cairo CG 42115"/>
    <s v="Statue"/>
    <s v="Block statue holding a child"/>
    <x v="8"/>
    <x v="16"/>
    <x v="5"/>
    <m/>
    <x v="6"/>
    <x v="6"/>
    <x v="0"/>
    <s v="CG: 140"/>
    <x v="0"/>
    <x v="0"/>
    <m/>
    <d v="1904-03-26T00:00:00"/>
    <m/>
  </r>
  <r>
    <x v="33"/>
    <x v="33"/>
    <s v="Block statue of á¸¤r-sÈ-Èœst, son of Ná¸«t.f-mwt (A). Cairo CG 42210"/>
    <s v="Statue"/>
    <s v="Block statue"/>
    <x v="2"/>
    <x v="17"/>
    <x v="6"/>
    <m/>
    <x v="7"/>
    <x v="7"/>
    <x v="0"/>
    <s v="JE: 55 / CG: 57_x000a_â€”â€”â€”_x000a_VÃ©rification du 28/01/2009_x000a_H._x0009_56_x0009_H. base_x0009_10_x0009_H. marche_x0009_11_x000a_l._x0009_24.5_x0009_l. base_x0009_23_x0009_l. BP_x0009__x0009_15_x000a_Pr._x0009_33"/>
    <x v="0"/>
    <x v="0"/>
    <m/>
    <d v="1904-03-30T00:00:00"/>
    <m/>
  </r>
  <r>
    <x v="34"/>
    <x v="34"/>
    <s v="Block statue of Jmn-m-jpt, son of Jry. Cairo CG 48644"/>
    <s v="Statue"/>
    <s v="Block statue"/>
    <x v="6"/>
    <x v="0"/>
    <x v="0"/>
    <m/>
    <x v="0"/>
    <x v="0"/>
    <x v="0"/>
    <m/>
    <x v="0"/>
    <x v="0"/>
    <m/>
    <d v="1904-03-30T00:00:00"/>
    <m/>
  </r>
  <r>
    <x v="35"/>
    <x v="35"/>
    <s v="Block statue of PÈ-dj-Jmn-nb-nswt-tÈwy, son of Ê¿ná¸«-pÈ-áº–rd and Ê¿ná¸«-n.s-jt.s. Cairo JE 37011 (= CG 42269*)"/>
    <s v="Statue"/>
    <s v="Block statue"/>
    <x v="9"/>
    <x v="0"/>
    <x v="0"/>
    <m/>
    <x v="0"/>
    <x v="0"/>
    <x v="0"/>
    <m/>
    <x v="0"/>
    <x v="0"/>
    <m/>
    <d v="1904-03-30T00:00:00"/>
    <m/>
  </r>
  <r>
    <x v="36"/>
    <x v="36"/>
    <s v="Block statue of PÈ-dj-Jmn-nb-nswt-tÈwy, son of á¸¤r. Baltimore, WAG/WAM 166 (22.172) (ex-Cairo JE 37161)"/>
    <s v="Statue"/>
    <s v="Block statue"/>
    <x v="1"/>
    <x v="0"/>
    <x v="0"/>
    <m/>
    <x v="0"/>
    <x v="0"/>
    <x v="0"/>
    <m/>
    <x v="0"/>
    <x v="0"/>
    <m/>
    <d v="1904-03-30T00:00:00"/>
    <m/>
  </r>
  <r>
    <x v="37"/>
    <x v="37"/>
    <s v="Block statue of Jmn-m-á¸¥Èt. New York, MMA 25.184.15 (ex-Cairo JE 36972)"/>
    <s v="Statue"/>
    <s v="Block statue"/>
    <x v="10"/>
    <x v="0"/>
    <x v="0"/>
    <m/>
    <x v="0"/>
    <x v="0"/>
    <x v="0"/>
    <m/>
    <x v="0"/>
    <x v="0"/>
    <m/>
    <d v="1904-03-30T00:00:00"/>
    <m/>
  </r>
  <r>
    <x v="38"/>
    <x v="38"/>
    <s v="Block statue of PÈ-dj-Ê¿.s, son of [...?] and Nfrt. Cairo JE 37142"/>
    <s v="Statue"/>
    <s v="Block statue"/>
    <x v="1"/>
    <x v="18"/>
    <x v="7"/>
    <m/>
    <x v="8"/>
    <x v="8"/>
    <x v="0"/>
    <m/>
    <x v="0"/>
    <x v="0"/>
    <m/>
    <d v="1904-03-30T00:00:00"/>
    <m/>
  </r>
  <r>
    <x v="39"/>
    <x v="39"/>
    <s v="Statue of a prince (sÈ-nswt) with child hair lock, holding a figure of deity. Cairo JE 37188"/>
    <s v="Statue"/>
    <s v="Block statue with figure of deity"/>
    <x v="11"/>
    <x v="0"/>
    <x v="0"/>
    <m/>
    <x v="0"/>
    <x v="0"/>
    <x v="0"/>
    <m/>
    <x v="0"/>
    <x v="0"/>
    <m/>
    <s v="4/2/1904(?)"/>
    <m/>
  </r>
  <r>
    <x v="40"/>
    <x v="40"/>
    <s v="Block statue of á¸¤r-sÈ-Èœst, son of Ns-Ptá¸¥. Cairo CG 42246"/>
    <s v="Statue"/>
    <s v="Block statue"/>
    <x v="12"/>
    <x v="0"/>
    <x v="0"/>
    <m/>
    <x v="0"/>
    <x v="0"/>
    <x v="0"/>
    <m/>
    <x v="0"/>
    <x v="0"/>
    <m/>
    <d v="1904-03-31T00:00:00"/>
    <m/>
  </r>
  <r>
    <x v="41"/>
    <x v="41"/>
    <s v="Block statue of Ê¿ná¸«-pÈ-áº–rd, son of á¸¤r-Èá¸«-bjt and N(È)-mná¸«-Jmn. Cairo CG 48625"/>
    <s v="Statue"/>
    <s v="Block statue"/>
    <x v="6"/>
    <x v="0"/>
    <x v="0"/>
    <m/>
    <x v="0"/>
    <x v="0"/>
    <x v="0"/>
    <m/>
    <x v="0"/>
    <x v="0"/>
    <m/>
    <d v="1904-03-31T00:00:00"/>
    <m/>
  </r>
  <r>
    <x v="42"/>
    <x v="42"/>
    <s v="Block statue of á¸¤r son of Ê¿ná¸«.f-n-á¸ªnsw and Ê¿ná¸«-jrty-nt-Èœst(?).  Cairo JE 36994 (= CG 42256*)"/>
    <s v="Statue"/>
    <s v="Block statue"/>
    <x v="6"/>
    <x v="0"/>
    <x v="0"/>
    <m/>
    <x v="0"/>
    <x v="0"/>
    <x v="0"/>
    <m/>
    <x v="0"/>
    <x v="0"/>
    <m/>
    <d v="1904-03-31T00:00:00"/>
    <m/>
  </r>
  <r>
    <x v="43"/>
    <x v="43"/>
    <s v="Block statue of á¸¤Èá¸¥Èt son of Pp(?). Cairo CG 48616"/>
    <s v="Statue"/>
    <s v="Block statue"/>
    <x v="6"/>
    <x v="0"/>
    <x v="0"/>
    <m/>
    <x v="0"/>
    <x v="0"/>
    <x v="0"/>
    <m/>
    <x v="0"/>
    <x v="0"/>
    <m/>
    <d v="1904-03-31T00:00:00"/>
    <m/>
  </r>
  <r>
    <x v="44"/>
    <x v="44"/>
    <s v="Block statue of PÈ-dj-Nfr-á¸¥tp, called Ns-Jn-á¸¤rt, son of Jrt-á¸¤r-r.w and TÈ-[...] Cairo JE 37429"/>
    <s v="Statue"/>
    <s v="Block statue"/>
    <x v="0"/>
    <x v="0"/>
    <x v="0"/>
    <m/>
    <x v="0"/>
    <x v="0"/>
    <x v="0"/>
    <m/>
    <x v="0"/>
    <x v="0"/>
    <m/>
    <d v="1904-03-31T00:00:00"/>
    <m/>
  </r>
  <r>
    <x v="45"/>
    <x v="45"/>
    <s v="Block statue of Ns-Mnw, son of PÈ-wrm and Ns-tÈ-ná¹¯rt-tn. Cairo JE 37017"/>
    <s v="Statue"/>
    <s v="Block statue"/>
    <x v="4"/>
    <x v="19"/>
    <x v="0"/>
    <m/>
    <x v="0"/>
    <x v="0"/>
    <x v="0"/>
    <m/>
    <x v="0"/>
    <x v="0"/>
    <m/>
    <d v="1904-03-31T00:00:00"/>
    <m/>
  </r>
  <r>
    <x v="46"/>
    <x v="46"/>
    <s v="Block statue of KÈp.f-á¸¥È-Mná¹¯w, son of Wsjr-wr and Nn-nwb. Cairo JE 36962"/>
    <s v="Statue"/>
    <s v="Block statue"/>
    <x v="10"/>
    <x v="0"/>
    <x v="0"/>
    <m/>
    <x v="0"/>
    <x v="0"/>
    <x v="0"/>
    <m/>
    <x v="0"/>
    <x v="0"/>
    <m/>
    <d v="1904-03-31T00:00:00"/>
    <m/>
  </r>
  <r>
    <x v="47"/>
    <x v="47"/>
    <s v="Block statue of Ns-Å w-Tfnwt, son of Ns-pÈ-qÈ-Å¡wty. Cairo JE 36963"/>
    <s v="Statue"/>
    <s v="Block statue"/>
    <x v="1"/>
    <x v="20"/>
    <x v="0"/>
    <m/>
    <x v="0"/>
    <x v="0"/>
    <x v="0"/>
    <m/>
    <x v="0"/>
    <x v="0"/>
    <m/>
    <d v="1904-03-31T00:00:00"/>
    <m/>
  </r>
  <r>
    <x v="48"/>
    <x v="48"/>
    <s v="Block statue of Ns-pÈ-mdw son of á¸¤r and ...?. Cairo JE 37368"/>
    <s v="Statue"/>
    <s v="Block statue"/>
    <x v="4"/>
    <x v="9"/>
    <x v="0"/>
    <m/>
    <x v="0"/>
    <x v="0"/>
    <x v="0"/>
    <m/>
    <x v="0"/>
    <x v="0"/>
    <m/>
    <d v="1904-03-31T00:00:00"/>
    <m/>
  </r>
  <r>
    <x v="49"/>
    <x v="49"/>
    <s v="Block statue of á¸Žd-á¸ªnsw-jw.f-Ê¿ná¸« [son of á¸¤r-sÈ-Èœst]. Cairo JE 37382"/>
    <s v="Statue"/>
    <s v="Block statue"/>
    <x v="4"/>
    <x v="21"/>
    <x v="8"/>
    <m/>
    <x v="9"/>
    <x v="9"/>
    <x v="0"/>
    <s v="JE: 35 [â€without headâ€ / â€œHead appears to have been found later &amp; put on. RE.â€]_x000a_â€”â€”â€”_x000a_Brandl:2008 = Jansen-Winkeln:2008"/>
    <x v="0"/>
    <x v="1"/>
    <m/>
    <m/>
    <m/>
  </r>
  <r>
    <x v="50"/>
    <x v="50"/>
    <s v="Block statue of BÈk-n-á¸ªnsw, son of á¸Žd-á¸ªnsw-á»‰w.f-Ê¿ná¸«. Cairo CG 42213"/>
    <s v="Statue"/>
    <s v="Block statue"/>
    <x v="0"/>
    <x v="0"/>
    <x v="0"/>
    <m/>
    <x v="0"/>
    <x v="0"/>
    <x v="0"/>
    <m/>
    <x v="0"/>
    <x v="0"/>
    <m/>
    <d v="1904-04-01T00:00:00"/>
    <m/>
  </r>
  <r>
    <x v="51"/>
    <x v="51"/>
    <s v="Block statue of Jmn-m-jnt, son of á¸¤r-sÈ-Èœst. Cairo JE 37401 (= CG 42260*)"/>
    <s v="Statue"/>
    <s v="Block statue"/>
    <x v="4"/>
    <x v="22"/>
    <x v="9"/>
    <m/>
    <x v="10"/>
    <x v="10"/>
    <x v="0"/>
    <s v="JE: 19"/>
    <x v="0"/>
    <x v="0"/>
    <m/>
    <d v="1904-04-02T00:00:00"/>
    <m/>
  </r>
  <r>
    <x v="52"/>
    <x v="52"/>
    <s v="Block statue of áº–nm-jb-RÊ¿-mn, son of Ns-Mnw and TÈ-nt-Jmn. Cairo JE 36918"/>
    <s v="Statue"/>
    <s v="Block statue"/>
    <x v="1"/>
    <x v="23"/>
    <x v="0"/>
    <m/>
    <x v="0"/>
    <x v="0"/>
    <x v="0"/>
    <m/>
    <x v="0"/>
    <x v="0"/>
    <m/>
    <d v="1904-04-03T00:00:00"/>
    <m/>
  </r>
  <r>
    <x v="53"/>
    <x v="53"/>
    <s v="Block statue of Jmn-n-dt (?), son of Jmn-n-dt (?). Cairo JE 37373"/>
    <s v="Statue"/>
    <s v="Block statue"/>
    <x v="1"/>
    <x v="12"/>
    <x v="0"/>
    <m/>
    <x v="0"/>
    <x v="0"/>
    <x v="0"/>
    <m/>
    <x v="0"/>
    <x v="0"/>
    <m/>
    <d v="1904-04-03T00:00:00"/>
    <m/>
  </r>
  <r>
    <x v="54"/>
    <x v="54"/>
    <s v="Block statue of Ns-Mnw, son of Wsr-á¸ªnsw. and TÈ-Å¡rjt-á¸ªnsw Cairo JE 36961"/>
    <s v="Statue"/>
    <s v="Block statue"/>
    <x v="1"/>
    <x v="24"/>
    <x v="10"/>
    <m/>
    <x v="11"/>
    <x v="11"/>
    <x v="0"/>
    <s v="JE: 39"/>
    <x v="0"/>
    <x v="0"/>
    <m/>
    <d v="1904-04-03T00:00:00"/>
    <m/>
  </r>
  <r>
    <x v="55"/>
    <x v="55"/>
    <s v="Block statue of á¸Žd-á¸ªnsw-jw.f-Ê¿ná¸«, son of Jw.f-Ê¿È and Ns-nb-Ê¿ná¸«. Cairo JE 37196"/>
    <s v="Statue"/>
    <s v="Block statue"/>
    <x v="1"/>
    <x v="25"/>
    <x v="0"/>
    <m/>
    <x v="0"/>
    <x v="0"/>
    <x v="0"/>
    <m/>
    <x v="0"/>
    <x v="2"/>
    <m/>
    <m/>
    <m/>
  </r>
  <r>
    <x v="56"/>
    <x v="56"/>
    <s v="Block statue of á¹®È-nfr. Cairo JE 36974"/>
    <s v="Statue"/>
    <s v="Block statue"/>
    <x v="10"/>
    <x v="0"/>
    <x v="0"/>
    <m/>
    <x v="0"/>
    <x v="0"/>
    <x v="0"/>
    <m/>
    <x v="0"/>
    <x v="0"/>
    <m/>
    <d v="1904-04-08T00:00:00"/>
    <m/>
  </r>
  <r>
    <x v="57"/>
    <x v="57"/>
    <s v="Block statue of á¸¤r-n-P, son of Wá¸È-á¸¤r and Jmn-jr-dj-s(y). Cairo JE 36970"/>
    <s v="Statue"/>
    <s v="Block statue"/>
    <x v="1"/>
    <x v="26"/>
    <x v="0"/>
    <m/>
    <x v="0"/>
    <x v="0"/>
    <x v="0"/>
    <m/>
    <x v="0"/>
    <x v="3"/>
    <m/>
    <m/>
    <m/>
  </r>
  <r>
    <x v="58"/>
    <x v="58"/>
    <s v="Block statue of á¸¤rj, son of Nsr-jmn and TÈ-bÈkt-n-Mwt. Cairo CG 42219"/>
    <s v="Statue"/>
    <s v="Block statue"/>
    <x v="5"/>
    <x v="0"/>
    <x v="0"/>
    <m/>
    <x v="0"/>
    <x v="0"/>
    <x v="0"/>
    <m/>
    <x v="0"/>
    <x v="0"/>
    <m/>
    <d v="1904-04-10T00:00:00"/>
    <m/>
  </r>
  <r>
    <x v="59"/>
    <x v="59"/>
    <s v="Block statue of PÈ-dj.f. Cairo JE 37022 (= CG 42277*)"/>
    <s v="Statue"/>
    <s v="Block statue"/>
    <x v="4"/>
    <x v="27"/>
    <x v="0"/>
    <m/>
    <x v="0"/>
    <x v="0"/>
    <x v="0"/>
    <m/>
    <x v="0"/>
    <x v="0"/>
    <m/>
    <d v="1904-04-10T00:00:00"/>
    <m/>
  </r>
  <r>
    <x v="60"/>
    <x v="60"/>
    <s v="Block statue of á¸ªÈ-m-á¸¤r (â€œCâ€), son of RÊ¿-m-mÈÊ¿-á¸«rw and Kwkw. Cairo CG 42250"/>
    <s v="Statue"/>
    <s v="Block statue"/>
    <x v="0"/>
    <x v="0"/>
    <x v="0"/>
    <m/>
    <x v="0"/>
    <x v="0"/>
    <x v="0"/>
    <m/>
    <x v="0"/>
    <x v="0"/>
    <m/>
    <d v="1904-04-10T00:00:00"/>
    <m/>
  </r>
  <r>
    <x v="61"/>
    <x v="61"/>
    <s v="Block statue of Ns-pÈ-qÈ-Å¡wty, son of Ns-Å w-Tfnwt. Cairo JE 36964"/>
    <s v="Statue"/>
    <s v="Block statue"/>
    <x v="1"/>
    <x v="19"/>
    <x v="0"/>
    <m/>
    <x v="0"/>
    <x v="0"/>
    <x v="0"/>
    <m/>
    <x v="0"/>
    <x v="4"/>
    <m/>
    <m/>
    <m/>
  </r>
  <r>
    <x v="62"/>
    <x v="62"/>
    <s v="Block statue of PÈ-dj-á¸¤r-pÈ-RÊ¿, son of KÈp.f-á¸¥È-Mná¹¯w. Cairo JE 37021"/>
    <s v="Statue"/>
    <s v="Block statue"/>
    <x v="4"/>
    <x v="28"/>
    <x v="0"/>
    <m/>
    <x v="0"/>
    <x v="0"/>
    <x v="0"/>
    <m/>
    <x v="0"/>
    <x v="0"/>
    <m/>
    <d v="1904-04-11T00:00:00"/>
    <m/>
  </r>
  <r>
    <x v="63"/>
    <x v="63"/>
    <s v="Block statue of Wsr-á¸ªnsw, son of á¸¤r-sÈ-Èœst and Ns-Tfnwt. Cairo JE 37431"/>
    <s v="Statue"/>
    <s v="Block statue"/>
    <x v="5"/>
    <x v="29"/>
    <x v="0"/>
    <m/>
    <x v="0"/>
    <x v="0"/>
    <x v="0"/>
    <m/>
    <x v="0"/>
    <x v="0"/>
    <m/>
    <m/>
    <m/>
  </r>
  <r>
    <x v="64"/>
    <x v="64"/>
    <s v="Block statue of Ns-pÈ-sfj, called Snw-Å¡rj, son of PÈ-á¸ªÈrw. Cairo JE 36971 (= CG 42258*)"/>
    <s v="Statue"/>
    <s v="Block statue"/>
    <x v="4"/>
    <x v="30"/>
    <x v="11"/>
    <m/>
    <x v="12"/>
    <x v="12"/>
    <x v="0"/>
    <s v="EMD: 40_x000a_â€”â€”â€”_x000a_Jansen-Winkeln:2001_x000a_Hauteur: 38 /Socle profondeur: 29,8 / largeur: 18,5/ hauteur 4,9 (+ x)"/>
    <x v="0"/>
    <x v="0"/>
    <m/>
    <d v="1904-04-14T00:00:00"/>
    <m/>
  </r>
  <r>
    <x v="65"/>
    <x v="65"/>
    <s v="Block statue of Bn-jw-thj-á¸¤r, son of PÈ-dj-Jmn-nb-nswt-tÈwy and Jrty-r.w. Cairo JE 36983"/>
    <s v="Statue"/>
    <s v="Block statue"/>
    <x v="10"/>
    <x v="0"/>
    <x v="0"/>
    <m/>
    <x v="0"/>
    <x v="0"/>
    <x v="0"/>
    <m/>
    <x v="0"/>
    <x v="0"/>
    <m/>
    <d v="1904-04-14T00:00:00"/>
    <m/>
  </r>
  <r>
    <x v="66"/>
    <x v="66"/>
    <s v="Block statue of Jry-jry, son of á¸¤r and TÈ-Å¡rjt-Mnw. Cairo JE 36977"/>
    <s v="Statue"/>
    <s v="Block statue"/>
    <x v="1"/>
    <x v="31"/>
    <x v="7"/>
    <m/>
    <x v="13"/>
    <x v="13"/>
    <x v="0"/>
    <m/>
    <x v="0"/>
    <x v="0"/>
    <m/>
    <d v="1904-04-14T00:00:00"/>
    <m/>
  </r>
  <r>
    <x v="67"/>
    <x v="67"/>
    <s v="Block statue of KÈp.f-á¸¥È-Mná¹¯w, son of Jmn-m-jpt and of TÈ-Å¡rjt-Mnw. Cairo T.R. 9/6/24/3"/>
    <s v="Statue"/>
    <s v="Block statue"/>
    <x v="1"/>
    <x v="21"/>
    <x v="12"/>
    <m/>
    <x v="14"/>
    <x v="14"/>
    <x v="0"/>
    <s v="Jansen-Winkeln:2001 Profondeur et largeur du socle"/>
    <x v="0"/>
    <x v="0"/>
    <m/>
    <d v="1904-04-14T00:00:00"/>
    <m/>
  </r>
  <r>
    <x v="68"/>
    <x v="68"/>
    <s v="Block statue of á¸Žd-á¸ªnsw-jw.f-Ê¿ná¸«, son of á¸¤r-sÈ-Èœst. Cairo JE 36992"/>
    <s v="Statue"/>
    <s v="Block statue"/>
    <x v="1"/>
    <x v="13"/>
    <x v="0"/>
    <m/>
    <x v="0"/>
    <x v="0"/>
    <x v="0"/>
    <m/>
    <x v="0"/>
    <x v="5"/>
    <m/>
    <m/>
    <m/>
  </r>
  <r>
    <x v="69"/>
    <x v="69"/>
    <s v="Block statue of á¸¤r son of Nsr-Jmn and of á¸Žd-Mwt-jw.s-Ê¿ná¸«. Cairo CG 42223"/>
    <s v="Statue"/>
    <s v="Block statue"/>
    <x v="2"/>
    <x v="0"/>
    <x v="0"/>
    <m/>
    <x v="0"/>
    <x v="0"/>
    <x v="0"/>
    <m/>
    <x v="0"/>
    <x v="0"/>
    <m/>
    <d v="1904-04-15T00:00:00"/>
    <m/>
  </r>
  <r>
    <x v="70"/>
    <x v="70"/>
    <s v="Block statue of á¸Žd-á¸ªnsw-jw.f-Ê¿ná¸«, son of PÈ-mj. Cairo CG 42217"/>
    <s v="Statue"/>
    <s v="Block statue"/>
    <x v="0"/>
    <x v="0"/>
    <x v="0"/>
    <m/>
    <x v="0"/>
    <x v="0"/>
    <x v="0"/>
    <m/>
    <x v="0"/>
    <x v="0"/>
    <m/>
    <d v="1904-04-16T00:00:00"/>
    <m/>
  </r>
  <r>
    <x v="71"/>
    <x v="71"/>
    <s v="Block statue of Ns-bÈ-nb-á¸Žd, son of PÈ-á¸«Èr-á¸ªnsw. Cairo JE 36978"/>
    <s v="Statue"/>
    <s v="Block statue"/>
    <x v="1"/>
    <x v="32"/>
    <x v="0"/>
    <m/>
    <x v="0"/>
    <x v="0"/>
    <x v="0"/>
    <m/>
    <x v="0"/>
    <x v="0"/>
    <m/>
    <d v="1904-04-16T00:00:00"/>
    <m/>
  </r>
  <r>
    <x v="72"/>
    <x v="72"/>
    <s v="Block statue of PÈ-n-ww-Pqr, son of JÊ¿á¸¥-wbn. Cairo JE 36938 (= CG 42271*)"/>
    <s v="Statue"/>
    <s v="Block statue"/>
    <x v="6"/>
    <x v="0"/>
    <x v="0"/>
    <m/>
    <x v="0"/>
    <x v="0"/>
    <x v="0"/>
    <m/>
    <x v="0"/>
    <x v="0"/>
    <m/>
    <d v="1904-04-17T00:00:00"/>
    <m/>
  </r>
  <r>
    <x v="73"/>
    <x v="73"/>
    <s v="Block statue of Ê¿ná¸«-pÈ-áº–rd, son of PÈ-dj-nfr-á¸¥tp. Cairo JE 37023"/>
    <s v="Statue"/>
    <s v="Block statue"/>
    <x v="4"/>
    <x v="10"/>
    <x v="0"/>
    <m/>
    <x v="0"/>
    <x v="0"/>
    <x v="0"/>
    <m/>
    <x v="0"/>
    <x v="0"/>
    <m/>
    <d v="1904-04-18T00:00:00"/>
    <m/>
  </r>
  <r>
    <x v="74"/>
    <x v="74"/>
    <s v="Block statue of Ms-nfr. Alexandria, National Museum 68 (= Cairo JE 37013)"/>
    <s v="Statue"/>
    <s v="Block statue"/>
    <x v="10"/>
    <x v="0"/>
    <x v="0"/>
    <m/>
    <x v="0"/>
    <x v="0"/>
    <x v="0"/>
    <m/>
    <x v="0"/>
    <x v="0"/>
    <m/>
    <d v="1904-04-18T00:00:00"/>
    <m/>
  </r>
  <r>
    <x v="75"/>
    <x v="75"/>
    <s v="Block statue of á¸Žd-Jmn-jw.f-Ê¿ná¸«, son of Nhm-sw-Mwt. Cairo JE 37018 (= CG 42272*)"/>
    <s v="Statue"/>
    <s v="Block statue"/>
    <x v="4"/>
    <x v="33"/>
    <x v="0"/>
    <m/>
    <x v="0"/>
    <x v="0"/>
    <x v="0"/>
    <m/>
    <x v="0"/>
    <x v="0"/>
    <m/>
    <d v="1904-04-18T00:00:00"/>
    <m/>
  </r>
  <r>
    <x v="76"/>
    <x v="76"/>
    <s v="Block statue of Jrt-á¸¤r-r.w, whose beautiful name is á¸Žd-á¸ªnsw-jw.f-Ê¿ná¸«. Cairo CG 48627"/>
    <s v="Statue"/>
    <s v="Block statue"/>
    <x v="6"/>
    <x v="0"/>
    <x v="0"/>
    <m/>
    <x v="0"/>
    <x v="0"/>
    <x v="0"/>
    <m/>
    <x v="0"/>
    <x v="0"/>
    <m/>
    <d v="1904-04-17T00:00:00"/>
    <m/>
  </r>
  <r>
    <x v="77"/>
    <x v="77"/>
    <s v="Block statue of PÈ-dj-mwt, son of Ns-pÈwty-tÈwy. Cairo CG 42215"/>
    <s v="Statue"/>
    <s v="Block statue"/>
    <x v="0"/>
    <x v="0"/>
    <x v="0"/>
    <m/>
    <x v="0"/>
    <x v="0"/>
    <x v="0"/>
    <m/>
    <x v="0"/>
    <x v="0"/>
    <m/>
    <d v="1904-04-16T00:00:00"/>
    <m/>
  </r>
  <r>
    <x v="78"/>
    <x v="78"/>
    <s v="Block statue of Wsjr-wr, son of Ns-pÈwty-tÈwy and Ns-Tfnwt. Cairo JE 36959"/>
    <s v="Statue"/>
    <s v="Block statue"/>
    <x v="4"/>
    <x v="34"/>
    <x v="0"/>
    <m/>
    <x v="0"/>
    <x v="0"/>
    <x v="0"/>
    <m/>
    <x v="0"/>
    <x v="0"/>
    <m/>
    <n v="1904"/>
    <m/>
  </r>
  <r>
    <x v="79"/>
    <x v="79"/>
    <s v="Block statue of Jmn-á¸¥tp. Cairo JE 36966"/>
    <s v="Statue"/>
    <s v="Block statue"/>
    <x v="4"/>
    <x v="9"/>
    <x v="0"/>
    <m/>
    <x v="0"/>
    <x v="0"/>
    <x v="0"/>
    <m/>
    <x v="0"/>
    <x v="0"/>
    <m/>
    <d v="1904-04-16T00:00:00"/>
    <m/>
  </r>
  <r>
    <x v="80"/>
    <x v="80"/>
    <s v="Block statue of DdjÈ, son of á¸¤ÈtjÈy. Cairo CG 42122"/>
    <s v="Statue"/>
    <s v="Block statue holding basin"/>
    <x v="1"/>
    <x v="0"/>
    <x v="0"/>
    <m/>
    <x v="0"/>
    <x v="0"/>
    <x v="0"/>
    <m/>
    <x v="0"/>
    <x v="0"/>
    <m/>
    <d v="1904-04-16T00:00:00"/>
    <m/>
  </r>
  <r>
    <x v="81"/>
    <x v="81"/>
    <s v="Block statue of á¹®È-nfr. Cairo JE 36979"/>
    <s v="Statue"/>
    <s v="Block statue"/>
    <x v="1"/>
    <x v="15"/>
    <x v="0"/>
    <m/>
    <x v="0"/>
    <x v="0"/>
    <x v="0"/>
    <m/>
    <x v="0"/>
    <x v="0"/>
    <m/>
    <d v="1904-04-20T00:00:00"/>
    <m/>
  </r>
  <r>
    <x v="82"/>
    <x v="82"/>
    <s v="Block statue of Psmá¹¯k, son of á¸¤r-sÈ-Èœst and TÈ-Å¡rjt-n-BÈstt. Cairo JE 36975"/>
    <s v="Statue"/>
    <s v="Block statue"/>
    <x v="4"/>
    <x v="19"/>
    <x v="0"/>
    <m/>
    <x v="0"/>
    <x v="0"/>
    <x v="0"/>
    <m/>
    <x v="0"/>
    <x v="6"/>
    <m/>
    <m/>
    <m/>
  </r>
  <r>
    <x v="83"/>
    <x v="83"/>
    <s v="Block statue of Ns-Ptá¸¥. Cairo CG 42235 (+ Cairo RT 18/12/28/25)"/>
    <s v="Statue"/>
    <s v="Block statue"/>
    <x v="4"/>
    <x v="35"/>
    <x v="13"/>
    <m/>
    <x v="15"/>
    <x v="15"/>
    <x v="0"/>
    <s v="Les dimensions de cette statuette fragmentaire Ã©taient contradictoires entre:_x000a_â€¢ JE qui donnait: â€œhaut. 0,16 m (0,20 Head found)â€ et_x000a_â€¢ CG (sans photo), oÃ¹ cette statue donnÃ©e pour acÃ©phale par Legrain (Â«Â Il ne reste que trois morceaux de cette statuette. La tÃªte manque ainsi que la partie postÃ©rieure gauche du corpsÂ Â»), fait pourtant aussi 20 cm._x000a_AprÃ¨s vÃ©rification la statue est composÃ©e de fragments remontÃ©s (dont la moitiÃ© dâ€™une tÃªte) et les mesures prises sont donnÃ©es ci-dessus._x000a_[EJ/FP â€” 24/03/2007 et 13/05/2008]_x000a_Les dimensions de RT 18/12/28/25 sont Ã  prendre en compte [LC â€” 23/6/2009]_x000a_[Dimensions RT 18/12/28/25: H. 6,5, larg. 6, prof. 7 (VÃ©rif. Ss-Sol du 28/05/2008)]"/>
    <x v="0"/>
    <x v="0"/>
    <m/>
    <d v="1904-04-23T00:00:00"/>
    <m/>
  </r>
  <r>
    <x v="84"/>
    <x v="84"/>
    <s v="Block statue of Ns-pÈ-sfj, called Snw-Å¡rj, son of PÈ-á¸ªÈrw. Cairo JE 36998 (= CG 42257*)"/>
    <s v="Statue"/>
    <s v="Block statue"/>
    <x v="4"/>
    <x v="10"/>
    <x v="13"/>
    <m/>
    <x v="16"/>
    <x v="16"/>
    <x v="0"/>
    <s v="Jansen-Winkeln:2001_x000a_Hauteur: 21 / Socle profondeur: 15/ largeur: 10/ hauteur: 2,9"/>
    <x v="0"/>
    <x v="0"/>
    <m/>
    <d v="1904-04-23T00:00:00"/>
    <m/>
  </r>
  <r>
    <x v="85"/>
    <x v="85"/>
    <s v="Block statue of J-jry, son of KÈp.f-á¸¥È-Mná¹¯w and Mry-Mwt. Cairo JE 36945"/>
    <s v="Statue"/>
    <s v="Block statue"/>
    <x v="1"/>
    <x v="0"/>
    <x v="0"/>
    <m/>
    <x v="0"/>
    <x v="0"/>
    <x v="0"/>
    <m/>
    <x v="0"/>
    <x v="0"/>
    <m/>
    <d v="1904-04-23T00:00:00"/>
    <m/>
  </r>
  <r>
    <x v="86"/>
    <x v="86"/>
    <s v="Block statue of Ê¿ná¸«-pÈ-áº–rd, son of PÈ-jw-n-á¸¤r. Cairo JE 37154"/>
    <s v="Statue"/>
    <s v="Block statue"/>
    <x v="1"/>
    <x v="36"/>
    <x v="0"/>
    <m/>
    <x v="0"/>
    <x v="0"/>
    <x v="0"/>
    <m/>
    <x v="0"/>
    <x v="0"/>
    <m/>
    <d v="1904-04-23T00:00:00"/>
    <m/>
  </r>
  <r>
    <x v="87"/>
    <x v="87"/>
    <s v="Block statue of á¸¤r-sÈ-Èœst, son of Ns-Ptá¸¥. Cairo CG 42247"/>
    <s v="Statue"/>
    <s v="Block statue"/>
    <x v="4"/>
    <x v="37"/>
    <x v="0"/>
    <m/>
    <x v="0"/>
    <x v="0"/>
    <x v="0"/>
    <m/>
    <x v="0"/>
    <x v="0"/>
    <m/>
    <d v="1904-04-23T00:00:00"/>
    <m/>
  </r>
  <r>
    <x v="88"/>
    <x v="88"/>
    <s v="Block statue of á¸¤r-sÈ-Èœst, son of PÈ-dj-nfr-á¸¥tp. Cairo RT 18/12/24/3"/>
    <s v="Statue"/>
    <s v="Block statue"/>
    <x v="4"/>
    <x v="6"/>
    <x v="0"/>
    <m/>
    <x v="0"/>
    <x v="0"/>
    <x v="0"/>
    <m/>
    <x v="0"/>
    <x v="7"/>
    <m/>
    <m/>
    <m/>
  </r>
  <r>
    <x v="89"/>
    <x v="89"/>
    <s v="Block statue of Ná¸«t.f-Mwt (A), called á¸Žd-á¸Žá¸¥wty-jw.f-Ê¿ná¸«, son of á¸Žd-á¸ªnsw-jw.f-Ê¿ná¸« and Ns-á¸ªnsw-pÈ-áº–rd, with figure of Ptah. Cairo CG 42209"/>
    <s v="Statue"/>
    <s v="Block statue with figure of deity (Ptah)"/>
    <x v="4"/>
    <x v="36"/>
    <x v="0"/>
    <m/>
    <x v="0"/>
    <x v="0"/>
    <x v="0"/>
    <s v="Idem Brandl:2008_x000a_JE: 41"/>
    <x v="0"/>
    <x v="0"/>
    <m/>
    <d v="1904-04-24T00:00:00"/>
    <m/>
  </r>
  <r>
    <x v="90"/>
    <x v="90"/>
    <s v="Block statue of PÈ-mj, Third Prophet of Amun. Cairo JE 36940 (= CG 42275*)"/>
    <s v="Statue"/>
    <s v="Block statue"/>
    <x v="10"/>
    <x v="0"/>
    <x v="0"/>
    <m/>
    <x v="0"/>
    <x v="0"/>
    <x v="0"/>
    <m/>
    <x v="0"/>
    <x v="0"/>
    <m/>
    <d v="1904-04-24T00:00:00"/>
    <m/>
  </r>
  <r>
    <x v="91"/>
    <x v="91"/>
    <s v="Block statue of Swty holding ram-headed standard. Cairo CG 42172"/>
    <s v="Statue"/>
    <s v="Block statue holding ram-headed standard"/>
    <x v="1"/>
    <x v="38"/>
    <x v="14"/>
    <m/>
    <x v="17"/>
    <x v="17"/>
    <x v="0"/>
    <s v="JE: 49_x000a_CG: 47.5"/>
    <x v="0"/>
    <x v="0"/>
    <m/>
    <d v="1904-04-24T00:00:00"/>
    <m/>
  </r>
  <r>
    <x v="92"/>
    <x v="92"/>
    <s v="Block statue of á¸¤Èt-jÈy. Cairo JE 37433"/>
    <s v="Statue"/>
    <s v="Block statue holding sistrum"/>
    <x v="10"/>
    <x v="28"/>
    <x v="0"/>
    <m/>
    <x v="0"/>
    <x v="0"/>
    <x v="0"/>
    <m/>
    <x v="0"/>
    <x v="8"/>
    <m/>
    <m/>
    <m/>
  </r>
  <r>
    <x v="93"/>
    <x v="93"/>
    <s v="Block statue of á¸Žd-Mwt-jw.f-Ê¿ná¸«. Cairo JE 37430"/>
    <s v="Statue"/>
    <s v="Block statue"/>
    <x v="4"/>
    <x v="39"/>
    <x v="0"/>
    <m/>
    <x v="0"/>
    <x v="0"/>
    <x v="0"/>
    <m/>
    <x v="0"/>
    <x v="0"/>
    <m/>
    <d v="1904-04-24T00:00:00"/>
    <m/>
  </r>
  <r>
    <x v="94"/>
    <x v="94"/>
    <s v="Block statue of Ê¿ná¸«.f-n-Jmn, son of Ns-Jmn. Cairo JE 37439"/>
    <s v="Statue"/>
    <s v="Block statue"/>
    <x v="4"/>
    <x v="37"/>
    <x v="0"/>
    <m/>
    <x v="0"/>
    <x v="0"/>
    <x v="0"/>
    <s v="Brandl:2008 = JE"/>
    <x v="0"/>
    <x v="0"/>
    <m/>
    <d v="1904-04-24T00:00:00"/>
    <m/>
  </r>
  <r>
    <x v="95"/>
    <x v="95"/>
    <s v="Block statue of BÈ-sÈ, son of Jmn-m-jnt. Cairo JE 37219"/>
    <s v="Statue"/>
    <s v="Naophorous block statue (Ptah)"/>
    <x v="10"/>
    <x v="0"/>
    <x v="0"/>
    <m/>
    <x v="0"/>
    <x v="0"/>
    <x v="0"/>
    <m/>
    <x v="0"/>
    <x v="0"/>
    <m/>
    <s v="26/4/1904 (H.C.)"/>
    <m/>
  </r>
  <r>
    <x v="96"/>
    <x v="96"/>
    <s v="Block statue of Bs-n-mwt, son of Ê¿ná¸«.f-n-á¸ªnsw and Ns-á¸ªnsw. Cairo CG 48617"/>
    <s v="Statue"/>
    <s v="Block statue"/>
    <x v="10"/>
    <x v="0"/>
    <x v="0"/>
    <m/>
    <x v="0"/>
    <x v="0"/>
    <x v="0"/>
    <m/>
    <x v="0"/>
    <x v="0"/>
    <m/>
    <d v="1904-05-04T00:00:00"/>
    <m/>
  </r>
  <r>
    <x v="97"/>
    <x v="97"/>
    <s v="Block statue of PÈ-dj-Jmn-nb-nswt-tÈwy, son of Ê¿ná¸«-pÈ-áº–rd and Ns-á¸¤r-pÈ-RÊ¿. Cairo JE 37152"/>
    <s v="Statue"/>
    <s v="Block statue"/>
    <x v="1"/>
    <x v="20"/>
    <x v="0"/>
    <m/>
    <x v="0"/>
    <x v="0"/>
    <x v="0"/>
    <m/>
    <x v="0"/>
    <x v="7"/>
    <m/>
    <m/>
    <m/>
  </r>
  <r>
    <x v="98"/>
    <x v="98"/>
    <s v="Block statue of Ê¿ná¸«-á¸¤r. Cairo JE 37192"/>
    <s v="Statue"/>
    <s v="Block statue"/>
    <x v="4"/>
    <x v="40"/>
    <x v="0"/>
    <m/>
    <x v="0"/>
    <x v="0"/>
    <x v="0"/>
    <m/>
    <x v="0"/>
    <x v="9"/>
    <m/>
    <m/>
    <m/>
  </r>
  <r>
    <x v="99"/>
    <x v="99"/>
    <s v="Block statue of Bnr-mrwt, son of Tá¸«-m-Å¡È called Já¸«m [M], holding Princess Meritamun. Cairo CG 42171"/>
    <s v="Statue"/>
    <s v="Block statue holding a child"/>
    <x v="1"/>
    <x v="0"/>
    <x v="0"/>
    <m/>
    <x v="0"/>
    <x v="0"/>
    <x v="0"/>
    <m/>
    <x v="0"/>
    <x v="0"/>
    <m/>
    <d v="1904-05-05T00:00:00"/>
    <m/>
  </r>
  <r>
    <x v="100"/>
    <x v="100"/>
    <s v="Block statue of á¸Žd-Ptá¸¥-jw.f-Ê¿ná¸«, son of á¸¤r and Ná¸«t-Èst. Cairo CG 48637"/>
    <s v="Statue"/>
    <s v="Block statue"/>
    <x v="6"/>
    <x v="0"/>
    <x v="0"/>
    <m/>
    <x v="0"/>
    <x v="0"/>
    <x v="0"/>
    <m/>
    <x v="0"/>
    <x v="0"/>
    <m/>
    <d v="1904-05-05T00:00:00"/>
    <m/>
  </r>
  <r>
    <x v="101"/>
    <x v="101"/>
    <s v="Block statue of PÈ-dj-á¸¤r-mtnw. Cairo CG 48640"/>
    <s v="Statue"/>
    <s v="Block statue"/>
    <x v="11"/>
    <x v="0"/>
    <x v="0"/>
    <m/>
    <x v="0"/>
    <x v="0"/>
    <x v="0"/>
    <m/>
    <x v="0"/>
    <x v="0"/>
    <m/>
    <d v="1904-05-05T00:00:00"/>
    <m/>
  </r>
  <r>
    <x v="102"/>
    <x v="102"/>
    <s v="Block statue of Mná¹¯w-m-á¸¥Èt, son of RÈ-á¸¥Èt and TÈ-djt-jw (?). Cairo JE 36905bis"/>
    <s v="Statue"/>
    <s v="Block statue"/>
    <x v="9"/>
    <x v="0"/>
    <x v="0"/>
    <m/>
    <x v="0"/>
    <x v="0"/>
    <x v="0"/>
    <m/>
    <x v="0"/>
    <x v="0"/>
    <m/>
    <d v="1904-05-05T00:00:00"/>
    <m/>
  </r>
  <r>
    <x v="103"/>
    <x v="103"/>
    <s v="Block statue of á¸¤r-sÈ-Èœst, son of Mr-n-á¸ªnsw. Cairo JE 36967 (= CG 42274*)"/>
    <s v="Statue"/>
    <s v="Block statue"/>
    <x v="1"/>
    <x v="36"/>
    <x v="15"/>
    <m/>
    <x v="18"/>
    <x v="18"/>
    <x v="0"/>
    <s v="JE: 42"/>
    <x v="0"/>
    <x v="0"/>
    <m/>
    <d v="1904-05-06T00:00:00"/>
    <m/>
  </r>
  <r>
    <x v="104"/>
    <x v="104"/>
    <s v="Block statue of Ê¿ná¸«-pÈ-áº–rd, son of PÈ-jw-n-á¸¤r. Baltimore, WAG/WAM 167 (22.178) (= ex-Cairo JE 37127)"/>
    <s v="Statue"/>
    <s v="Block statue"/>
    <x v="1"/>
    <x v="41"/>
    <x v="0"/>
    <m/>
    <x v="0"/>
    <x v="0"/>
    <x v="0"/>
    <m/>
    <x v="0"/>
    <x v="9"/>
    <m/>
    <m/>
    <m/>
  </r>
  <r>
    <x v="105"/>
    <x v="105"/>
    <s v="Block statue of á¸Žd-Jn-á¸¥rt-jw.f-Ê¿ná¸«, son of Ns-pÈ-qÈ-Å¡wty. Cairo JE 37014"/>
    <s v="Statue"/>
    <s v="Block statue"/>
    <x v="4"/>
    <x v="4"/>
    <x v="0"/>
    <m/>
    <x v="0"/>
    <x v="0"/>
    <x v="0"/>
    <m/>
    <x v="0"/>
    <x v="0"/>
    <m/>
    <d v="1904-05-06T00:00:00"/>
    <m/>
  </r>
  <r>
    <x v="106"/>
    <x v="106"/>
    <s v="Block statue of Jmn-ms. Cairo JE 36997bis (= CG 42255*)"/>
    <s v="Statue"/>
    <s v="Block statue"/>
    <x v="4"/>
    <x v="27"/>
    <x v="0"/>
    <m/>
    <x v="0"/>
    <x v="0"/>
    <x v="0"/>
    <s v="Brandl:2008 = JE"/>
    <x v="0"/>
    <x v="0"/>
    <m/>
    <d v="1904-05-06T00:00:00"/>
    <m/>
  </r>
  <r>
    <x v="107"/>
    <x v="107"/>
    <s v="Block statue of á¸¤r-m-Èá¸«-bjt, called Wsjr-wr, son of PÈ-Mná¹¯w (called PÈ-á¸«Èr-á¸ªnsw) and Ns-á¸ªnsw. Cairo JE 36984"/>
    <s v="Statue"/>
    <s v="Block statue"/>
    <x v="1"/>
    <x v="42"/>
    <x v="0"/>
    <m/>
    <x v="0"/>
    <x v="0"/>
    <x v="0"/>
    <m/>
    <x v="0"/>
    <x v="0"/>
    <m/>
    <d v="1904-05-06T00:00:00"/>
    <m/>
  </r>
  <r>
    <x v="108"/>
    <x v="108"/>
    <s v="Block statue of á¸Žd-Mwt-jw.f-Ê¿ná¸«. Cairo JE 37437 (= CG 42259*)"/>
    <s v="Statue"/>
    <s v="Block statue"/>
    <x v="4"/>
    <x v="27"/>
    <x v="16"/>
    <m/>
    <x v="19"/>
    <x v="19"/>
    <x v="0"/>
    <s v="JE: 18"/>
    <x v="0"/>
    <x v="0"/>
    <m/>
    <d v="1904-05-06T00:00:00"/>
    <m/>
  </r>
  <r>
    <x v="109"/>
    <x v="109"/>
    <s v="Block statue of á¸¤r, son of Ê¿ná¸«-á¸¤p and Qqj. Cairo T.R. 13/6/24/2"/>
    <s v="Statue"/>
    <s v="Block statue"/>
    <x v="11"/>
    <x v="43"/>
    <x v="0"/>
    <m/>
    <x v="0"/>
    <x v="0"/>
    <x v="0"/>
    <m/>
    <x v="0"/>
    <x v="9"/>
    <m/>
    <m/>
    <m/>
  </r>
  <r>
    <x v="110"/>
    <x v="110"/>
    <s v="Block statue of PÈ-á¸«Èr-á¸ªnsw, son of PÈ-dj-Jmn-nb-nswt-tÈwy and Dj-Èœst-á¸¥b-sd. Cairo JE 36980"/>
    <s v="Statue"/>
    <s v="Block statue"/>
    <x v="1"/>
    <x v="14"/>
    <x v="0"/>
    <m/>
    <x v="0"/>
    <x v="0"/>
    <x v="0"/>
    <m/>
    <x v="0"/>
    <x v="0"/>
    <m/>
    <d v="1904-05-07T00:00:00"/>
    <m/>
  </r>
  <r>
    <x v="111"/>
    <x v="111"/>
    <s v="Block statue, holding ram-headed standard, of Jmn-ms, son of PÈ-wjÈ and Nbt-Jwnt. Cairo CG 42177"/>
    <s v="Statue"/>
    <s v="Block statue holding ram-headed standard"/>
    <x v="13"/>
    <x v="0"/>
    <x v="0"/>
    <m/>
    <x v="0"/>
    <x v="0"/>
    <x v="0"/>
    <m/>
    <x v="0"/>
    <x v="0"/>
    <m/>
    <d v="1904-05-08T00:00:00"/>
    <m/>
  </r>
  <r>
    <x v="112"/>
    <x v="112"/>
    <s v="Block statue of á¸ªÈ-m-á¸¥r, son of á¸¤r-sÈ-Èœst. Cairo CG 42234"/>
    <s v="Statue"/>
    <s v="Block statue"/>
    <x v="0"/>
    <x v="0"/>
    <x v="0"/>
    <m/>
    <x v="0"/>
    <x v="0"/>
    <x v="0"/>
    <m/>
    <x v="0"/>
    <x v="0"/>
    <m/>
    <d v="1904-05-08T00:00:00"/>
    <m/>
  </r>
  <r>
    <x v="113"/>
    <x v="113"/>
    <s v="Block statue of á¸¤r-sÈ-Èœst, son of PÈ-dj-Èœst. Cairo CG 42233"/>
    <s v="Statue"/>
    <s v="Block statue"/>
    <x v="1"/>
    <x v="44"/>
    <x v="0"/>
    <m/>
    <x v="0"/>
    <x v="0"/>
    <x v="0"/>
    <s v="JE: 52"/>
    <x v="0"/>
    <x v="0"/>
    <m/>
    <d v="1904-05-08T00:00:00"/>
    <m/>
  </r>
  <r>
    <x v="114"/>
    <x v="114"/>
    <s v="Block statue of á¹®È-n-WÈst, son of á¸¤r-sÈ-Èœst. New York, MMA 35.9.1 (ex-Cairo JE 37003)"/>
    <s v="Statue"/>
    <s v="Block statue"/>
    <x v="1"/>
    <x v="45"/>
    <x v="0"/>
    <m/>
    <x v="0"/>
    <x v="0"/>
    <x v="0"/>
    <m/>
    <x v="0"/>
    <x v="0"/>
    <m/>
    <d v="1904-05-08T00:00:00"/>
    <m/>
  </r>
  <r>
    <x v="115"/>
    <x v="115"/>
    <s v="Block statue of Ê¿ná¸«-pÈ-áº–rd, son of Wsr-á¸ªnsw and Ná¸¥m-s(y)-RÊ¿t-tÈwy. Cairo JE 37168"/>
    <s v="Statue"/>
    <s v="Block statue"/>
    <x v="8"/>
    <x v="0"/>
    <x v="0"/>
    <m/>
    <x v="0"/>
    <x v="0"/>
    <x v="0"/>
    <m/>
    <x v="0"/>
    <x v="0"/>
    <m/>
    <d v="1904-05-08T00:00:00"/>
    <m/>
  </r>
  <r>
    <x v="116"/>
    <x v="116"/>
    <s v="Block statue of Ns-pÈwty-tÈwy, son of Ê¿ná¸«.f-n-á¸ªnsw. Beni Suef, Beni Suef Museum  no 1645 (= Cairo JE 37322)"/>
    <s v="Statue"/>
    <s v="Block statue"/>
    <x v="1"/>
    <x v="46"/>
    <x v="0"/>
    <m/>
    <x v="0"/>
    <x v="0"/>
    <x v="0"/>
    <s v="CLES 1478: 59-60 cm ?"/>
    <x v="0"/>
    <x v="7"/>
    <m/>
    <m/>
    <m/>
  </r>
  <r>
    <x v="117"/>
    <x v="117"/>
    <s v="Block statue of Nb-ná¹¯rw, son of á¸¤r. Cairo JE 37422"/>
    <s v="Statue"/>
    <s v="Block statue"/>
    <x v="14"/>
    <x v="47"/>
    <x v="17"/>
    <m/>
    <x v="0"/>
    <x v="0"/>
    <x v="0"/>
    <s v="JE: H 20"/>
    <x v="0"/>
    <x v="0"/>
    <m/>
    <m/>
    <m/>
  </r>
  <r>
    <x v="118"/>
    <x v="118"/>
    <s v="Block statue of Wsr-á¸ªnsw, son of KÈp.f-á¸¥È-á¸ªnsw and Dj-s(y)-Èœst (?). Cairo T.R. 10/12/24/3"/>
    <s v="Statue"/>
    <s v="Block statue"/>
    <x v="0"/>
    <x v="48"/>
    <x v="0"/>
    <m/>
    <x v="0"/>
    <x v="0"/>
    <x v="0"/>
    <m/>
    <x v="0"/>
    <x v="9"/>
    <m/>
    <m/>
    <m/>
  </r>
  <r>
    <x v="119"/>
    <x v="119"/>
    <s v="Block statue of Ns-bÈ-nb-á¸Žd, called á¸¤Èá¸¥Èt, son of Ns-Mnw and Ná¸¥m-s(y)-RÊ¿t-tÈwy. Cairo JE 36985"/>
    <s v="Statue"/>
    <s v="Block statue"/>
    <x v="1"/>
    <x v="2"/>
    <x v="0"/>
    <m/>
    <x v="0"/>
    <x v="0"/>
    <x v="0"/>
    <m/>
    <x v="0"/>
    <x v="0"/>
    <m/>
    <d v="1904-05-08T00:00:00"/>
    <m/>
  </r>
  <r>
    <x v="120"/>
    <x v="120"/>
    <s v="Block statue of PÈ-dj-Jmn-nb-nswt-tÈwy, son of PÈ-jw-n-á¸¤r and Èœst-wrt. Cairo JE 37167"/>
    <s v="Statue"/>
    <s v="Block statue"/>
    <x v="1"/>
    <x v="49"/>
    <x v="18"/>
    <m/>
    <x v="20"/>
    <x v="20"/>
    <x v="0"/>
    <s v="Jansen-Winkeln:2001 Largeur et Profondeur du socle"/>
    <x v="0"/>
    <x v="10"/>
    <m/>
    <m/>
    <m/>
  </r>
  <r>
    <x v="121"/>
    <x v="121"/>
    <s v="Block statue of á¸ªnsw-jr-dj.s, son of PÈ-dj-Jmn. Cairo JE 36941"/>
    <s v="Statue"/>
    <s v="Block statue"/>
    <x v="1"/>
    <x v="9"/>
    <x v="0"/>
    <m/>
    <x v="0"/>
    <x v="0"/>
    <x v="0"/>
    <m/>
    <x v="0"/>
    <x v="0"/>
    <m/>
    <d v="1904-05-08T00:00:00"/>
    <m/>
  </r>
  <r>
    <x v="122"/>
    <x v="122"/>
    <s v="Block statue of á¸Žd-á¸ªnsw-jw.f-Ê¿ná¸«, son of PÈ-á¸«Èr-á¸ªnsw. Alexandria, Bibliotheca Alexandrina BAAM 597 (= Cairo JE 37104)"/>
    <s v="Statue"/>
    <s v="Block statue"/>
    <x v="9"/>
    <x v="0"/>
    <x v="0"/>
    <m/>
    <x v="0"/>
    <x v="0"/>
    <x v="0"/>
    <m/>
    <x v="0"/>
    <x v="0"/>
    <m/>
    <d v="1904-05-08T00:00:00"/>
    <m/>
  </r>
  <r>
    <x v="123"/>
    <x v="123"/>
    <s v="Block statue of PÈ-dj-Jmn-nb-nswt-tÈwy, son of á¸¤r and Èœst-rÅ¡.tj. Cairo JE 36958"/>
    <s v="Statue"/>
    <s v="Block statue"/>
    <x v="1"/>
    <x v="26"/>
    <x v="0"/>
    <m/>
    <x v="0"/>
    <x v="0"/>
    <x v="0"/>
    <m/>
    <x v="0"/>
    <x v="0"/>
    <m/>
    <d v="1904-05-08T00:00:00"/>
    <m/>
  </r>
  <r>
    <x v="124"/>
    <x v="124"/>
    <s v="Block statue of PÈy.f-á¹¯Èw, son of PÈ-mj. Cairo JE 36969"/>
    <s v="Statue"/>
    <s v="Block statue"/>
    <x v="7"/>
    <x v="0"/>
    <x v="0"/>
    <m/>
    <x v="0"/>
    <x v="0"/>
    <x v="0"/>
    <m/>
    <x v="0"/>
    <x v="0"/>
    <m/>
    <d v="1904-05-08T00:00:00"/>
    <m/>
  </r>
  <r>
    <x v="125"/>
    <x v="125"/>
    <s v="Block statue of Jrt-á¸¤r-r.w, son of á¸Žd-mÈÊ¿t-ná¸«t. Cairo JE 36996"/>
    <s v="Statue"/>
    <s v="Block statue"/>
    <x v="4"/>
    <x v="13"/>
    <x v="0"/>
    <m/>
    <x v="0"/>
    <x v="0"/>
    <x v="0"/>
    <m/>
    <x v="0"/>
    <x v="0"/>
    <m/>
    <d v="1904-05-08T00:00:00"/>
    <m/>
  </r>
  <r>
    <x v="126"/>
    <x v="126"/>
    <s v="Block statue of [...], son of Wá¸È-á¸ªnsw. Cairo T.R. 18/6/24/3"/>
    <s v="Statue"/>
    <s v="Block statue"/>
    <x v="4"/>
    <x v="50"/>
    <x v="0"/>
    <m/>
    <x v="0"/>
    <x v="0"/>
    <x v="0"/>
    <m/>
    <x v="0"/>
    <x v="11"/>
    <m/>
    <m/>
    <m/>
  </r>
  <r>
    <x v="127"/>
    <x v="127"/>
    <s v="Block statue of Ê¿ná¸«-á¸¤r, son of PÈ.s-á¹¯nf.j. Cairo JE 42894 (= CG 42270*)"/>
    <s v="Statue"/>
    <s v="Block statue"/>
    <x v="4"/>
    <x v="15"/>
    <x v="0"/>
    <m/>
    <x v="0"/>
    <x v="0"/>
    <x v="0"/>
    <m/>
    <x v="0"/>
    <x v="0"/>
    <m/>
    <s v="8/5/1904(?)"/>
    <m/>
  </r>
  <r>
    <x v="128"/>
    <x v="128"/>
    <s v="Block statue of á¸¤r-n-tÈ-bÈt holding Abydene fetish. Cairo JE 37211"/>
    <s v="Statue"/>
    <s v="Block statue with figure of deity (Abydene fetish)"/>
    <x v="4"/>
    <x v="18"/>
    <x v="19"/>
    <m/>
    <x v="21"/>
    <x v="21"/>
    <x v="0"/>
    <s v="JE: 28"/>
    <x v="1"/>
    <x v="0"/>
    <m/>
    <m/>
    <m/>
  </r>
  <r>
    <x v="129"/>
    <x v="129"/>
    <s v="Block statue of WÈá¸¥-jb-RÊ¿-á¸«w. Cairo JE 37432"/>
    <s v="Statue"/>
    <s v="Block statue"/>
    <x v="1"/>
    <x v="13"/>
    <x v="0"/>
    <m/>
    <x v="0"/>
    <x v="0"/>
    <x v="0"/>
    <m/>
    <x v="0"/>
    <x v="12"/>
    <m/>
    <m/>
    <m/>
  </r>
  <r>
    <x v="130"/>
    <x v="130"/>
    <s v="Block statue of PÈ-dj-Jmn-nb-nswt-tÈwy, son of PÈ-dj-Ê¿.s and Èœst-m-Èœá¸«-bjt. Cairo JE 36989"/>
    <s v="Statue"/>
    <s v="Block statue"/>
    <x v="10"/>
    <x v="0"/>
    <x v="0"/>
    <m/>
    <x v="0"/>
    <x v="0"/>
    <x v="0"/>
    <m/>
    <x v="0"/>
    <x v="0"/>
    <m/>
    <d v="1904-05-08T00:00:00"/>
    <m/>
  </r>
  <r>
    <x v="131"/>
    <x v="131"/>
    <s v="Block statue of PÈ-dj-á¸¤r-pÈ-RÊ¿, son of Jmn-m-jpt and Dj-s(y)-Èœst. Cairo, Airport Museum, unknown number (ex-Cairo JE 37363)"/>
    <s v="Statue"/>
    <s v="Block statue"/>
    <x v="1"/>
    <x v="12"/>
    <x v="0"/>
    <m/>
    <x v="0"/>
    <x v="0"/>
    <x v="0"/>
    <m/>
    <x v="0"/>
    <x v="10"/>
    <m/>
    <m/>
    <m/>
  </r>
  <r>
    <x v="132"/>
    <x v="132"/>
    <s v="Block statue of á¸¤r-wá¸È, son of á¸¤ÈrwÈ. Cairo CG 48626"/>
    <s v="Statue"/>
    <s v="Block statue"/>
    <x v="15"/>
    <x v="51"/>
    <x v="0"/>
    <m/>
    <x v="0"/>
    <x v="0"/>
    <x v="0"/>
    <m/>
    <x v="0"/>
    <x v="0"/>
    <m/>
    <d v="1904-05-22T00:00:00"/>
    <m/>
  </r>
  <r>
    <x v="133"/>
    <x v="133"/>
    <s v="Block statue of PÈ-Å¡rj-á¸ªnsw, son of PÈ-dj[...] and á¸ªÈÊ¿-s(t)-Jmn-jpt. Cairo JE 37181bis"/>
    <s v="Statue"/>
    <s v="Block statue"/>
    <x v="5"/>
    <x v="0"/>
    <x v="0"/>
    <m/>
    <x v="0"/>
    <x v="0"/>
    <x v="0"/>
    <m/>
    <x v="0"/>
    <x v="0"/>
    <m/>
    <d v="1904-05-22T00:00:00"/>
    <m/>
  </r>
  <r>
    <x v="134"/>
    <x v="134"/>
    <s v="Block statue (anepigraphic) holding ram-headed standard. Cairo JE 37174"/>
    <s v="Statue"/>
    <s v="Block statue holding ram-headed standard"/>
    <x v="1"/>
    <x v="0"/>
    <x v="0"/>
    <m/>
    <x v="0"/>
    <x v="0"/>
    <x v="0"/>
    <m/>
    <x v="0"/>
    <x v="0"/>
    <m/>
    <d v="1904-05-22T00:00:00"/>
    <m/>
  </r>
  <r>
    <x v="135"/>
    <x v="135"/>
    <s v="Block statue of Nb-ná¹¯rw, son of Nsr-Jmn and á¸Žd-Mwt-jw.s-Ê¿ná¸«. Alexandria, National Museum 117 (= Cairo CG 42225)"/>
    <s v="Statue"/>
    <s v="Block statue"/>
    <x v="0"/>
    <x v="0"/>
    <x v="0"/>
    <m/>
    <x v="0"/>
    <x v="0"/>
    <x v="0"/>
    <m/>
    <x v="0"/>
    <x v="0"/>
    <m/>
    <d v="1904-05-23T00:00:00"/>
    <m/>
  </r>
  <r>
    <x v="136"/>
    <x v="136"/>
    <s v="Naophorous block statue of á¸ªÊ¿y, son of HÈjÈ and Ddt-Nwbt(?), with figures of Amun and Mut. Cairo CG 42165"/>
    <s v="Statue"/>
    <s v="Naophorous block statue (Amun and Mut)"/>
    <x v="1"/>
    <x v="52"/>
    <x v="1"/>
    <m/>
    <x v="5"/>
    <x v="22"/>
    <x v="0"/>
    <s v="JE: 74_x000a_CG: 73"/>
    <x v="0"/>
    <x v="0"/>
    <m/>
    <d v="1904-05-23T00:00:00"/>
    <m/>
  </r>
  <r>
    <x v="137"/>
    <x v="137"/>
    <s v="Block statue of á¸¤r, son of Ê¿ná¸«-á¸ªnsw. Cairo CG 48624"/>
    <s v="Statue"/>
    <s v="Block statue"/>
    <x v="6"/>
    <x v="0"/>
    <x v="0"/>
    <m/>
    <x v="0"/>
    <x v="0"/>
    <x v="0"/>
    <m/>
    <x v="0"/>
    <x v="0"/>
    <m/>
    <d v="1904-05-24T00:00:00"/>
    <m/>
  </r>
  <r>
    <x v="138"/>
    <x v="138"/>
    <s v="Block statue of Jy-m-á¸¥tp, son of PÈ-km and TÈ-Å¡rjt-á¸ªnsw. Cairo JE 37181"/>
    <s v="Statue"/>
    <s v="Block statue"/>
    <x v="4"/>
    <x v="12"/>
    <x v="0"/>
    <m/>
    <x v="0"/>
    <x v="0"/>
    <x v="0"/>
    <m/>
    <x v="0"/>
    <x v="7"/>
    <m/>
    <m/>
    <m/>
  </r>
  <r>
    <x v="139"/>
    <x v="139"/>
    <s v="Block statue of á¸¤r, son of Nsr-Jmn. Cairo CG 42222"/>
    <s v="Statue"/>
    <s v="Block statue"/>
    <x v="4"/>
    <x v="0"/>
    <x v="0"/>
    <m/>
    <x v="0"/>
    <x v="0"/>
    <x v="0"/>
    <m/>
    <x v="0"/>
    <x v="0"/>
    <m/>
    <d v="1904-05-25T00:00:00"/>
    <m/>
  </r>
  <r>
    <x v="140"/>
    <x v="140"/>
    <s v="Block statue of PÈ-jw-n-á¸¤r, son of PÈ-rd and Èœst-Èœá¸«-bjt. Cairo JE 37335"/>
    <s v="Statue"/>
    <s v="Block statue"/>
    <x v="4"/>
    <x v="53"/>
    <x v="20"/>
    <m/>
    <x v="22"/>
    <x v="23"/>
    <x v="0"/>
    <m/>
    <x v="0"/>
    <x v="7"/>
    <m/>
    <m/>
    <m/>
  </r>
  <r>
    <x v="141"/>
    <x v="141"/>
    <s v="Block statue of [Bs]-n-Mwt, son of Wn-nfr. Cairo JE 37183"/>
    <s v="Statue"/>
    <s v="Block statue"/>
    <x v="13"/>
    <x v="4"/>
    <x v="17"/>
    <m/>
    <x v="10"/>
    <x v="24"/>
    <x v="0"/>
    <s v="Brandl:2008 = JE: 22"/>
    <x v="0"/>
    <x v="0"/>
    <m/>
    <m/>
    <m/>
  </r>
  <r>
    <x v="142"/>
    <x v="142"/>
    <s v="Block statue. Cairo JE 37180"/>
    <s v="Statue"/>
    <s v="Block statue"/>
    <x v="13"/>
    <x v="54"/>
    <x v="0"/>
    <m/>
    <x v="0"/>
    <x v="0"/>
    <x v="0"/>
    <m/>
    <x v="0"/>
    <x v="0"/>
    <m/>
    <m/>
    <m/>
  </r>
  <r>
    <x v="143"/>
    <x v="143"/>
    <s v="Block statue of Ê¿ná¸«-pÈ-áº–rd. Cairo JE 37434"/>
    <s v="Statue"/>
    <s v="Block statue"/>
    <x v="5"/>
    <x v="55"/>
    <x v="0"/>
    <m/>
    <x v="0"/>
    <x v="0"/>
    <x v="0"/>
    <s v="JE: 20,5"/>
    <x v="0"/>
    <x v="0"/>
    <m/>
    <m/>
    <m/>
  </r>
  <r>
    <x v="144"/>
    <x v="144"/>
    <s v="Block statue of  PÈ-Èá¸«-rÈ.f, son of á¸¤r-sÈ-Èœst and Ê¿Èt-wbá¸«t, holding sistrum. Cairo CG 48642"/>
    <s v="Statue"/>
    <s v="Block statue holding sistrum"/>
    <x v="6"/>
    <x v="38"/>
    <x v="11"/>
    <m/>
    <x v="23"/>
    <x v="25"/>
    <x v="0"/>
    <m/>
    <x v="0"/>
    <x v="0"/>
    <m/>
    <d v="1904-05-30T00:00:00"/>
    <m/>
  </r>
  <r>
    <x v="145"/>
    <x v="145"/>
    <s v="Block statue of Ns-bÈ-nb-á¸Žd, son of PÈ-á¸«Èr-á¸ªnsw and Ná¸¥m-s(y)-RÊ¿t-tÈwy. Baltimore, WAG/WAM 163 (22.165) (ex-Cairo JE 37165)"/>
    <s v="Statue"/>
    <s v="Block statue"/>
    <x v="1"/>
    <x v="34"/>
    <x v="0"/>
    <m/>
    <x v="0"/>
    <x v="0"/>
    <x v="0"/>
    <m/>
    <x v="0"/>
    <x v="0"/>
    <m/>
    <m/>
    <m/>
  </r>
  <r>
    <x v="146"/>
    <x v="146"/>
    <s v="Block statue of á¸¤r-m-Èá¸«t, son of PÈ-dj-Jmn-m-jpt and Jrty-r.w. Cairo JE 37199"/>
    <s v="Statue"/>
    <s v="Block statue"/>
    <x v="1"/>
    <x v="9"/>
    <x v="21"/>
    <m/>
    <x v="24"/>
    <x v="26"/>
    <x v="0"/>
    <s v="Hauteur JE: 34,5_x000a_Jansen-Winkeln:2001 Largeur et Profondeur du socle"/>
    <x v="0"/>
    <x v="0"/>
    <m/>
    <m/>
    <m/>
  </r>
  <r>
    <x v="147"/>
    <x v="147"/>
    <s v="Block statue of á¸¤r, son of PÈ-dj-Jmn-nb-nswt-tÈwy and NÈ-jr-s. Cairo JE 37205"/>
    <s v="Statue"/>
    <s v="Block statue"/>
    <x v="4"/>
    <x v="18"/>
    <x v="0"/>
    <m/>
    <x v="0"/>
    <x v="0"/>
    <x v="0"/>
    <m/>
    <x v="0"/>
    <x v="4"/>
    <m/>
    <m/>
    <m/>
  </r>
  <r>
    <x v="148"/>
    <x v="148"/>
    <s v="Block statue of Ê¿ná¸«.f-n-Jmn. Cairo JE 37201"/>
    <s v="Statue"/>
    <s v="Block statue"/>
    <x v="4"/>
    <x v="56"/>
    <x v="0"/>
    <m/>
    <x v="0"/>
    <x v="0"/>
    <x v="0"/>
    <m/>
    <x v="0"/>
    <x v="11"/>
    <m/>
    <m/>
    <m/>
  </r>
  <r>
    <x v="149"/>
    <x v="149"/>
    <s v="Block statue of Å d-sw-á¸ªnsw. Cairo CG 42131"/>
    <s v="Statue"/>
    <s v="Block statue"/>
    <x v="4"/>
    <x v="54"/>
    <x v="22"/>
    <m/>
    <x v="25"/>
    <x v="27"/>
    <x v="0"/>
    <s v="JE: 24_x000a_CG: 25"/>
    <x v="0"/>
    <x v="0"/>
    <m/>
    <d v="1904-06-01T00:00:00"/>
    <m/>
  </r>
  <r>
    <x v="150"/>
    <x v="150"/>
    <s v="Block statue of Èœá¸«-Jmn-r.w, son of PÈ-kjry. Kharga Museum Inv. 1587 (= Cairo CG 48602)"/>
    <s v="Statue"/>
    <s v="Block statue"/>
    <x v="15"/>
    <x v="0"/>
    <x v="0"/>
    <m/>
    <x v="0"/>
    <x v="0"/>
    <x v="0"/>
    <m/>
    <x v="0"/>
    <x v="0"/>
    <m/>
    <n v="1904"/>
    <m/>
  </r>
  <r>
    <x v="151"/>
    <x v="151"/>
    <s v="Block statue of á¸Žd-á¸ªnsw-jw.f-Ê¿ná¸«, son of á¸¤r-sÈ-Èœst. Cairo CG 42211"/>
    <s v="Statue"/>
    <s v="Block statue"/>
    <x v="4"/>
    <x v="32"/>
    <x v="0"/>
    <m/>
    <x v="0"/>
    <x v="0"/>
    <x v="0"/>
    <s v="Idem Brandl:2008"/>
    <x v="0"/>
    <x v="0"/>
    <m/>
    <d v="1904-06-03T00:00:00"/>
    <m/>
  </r>
  <r>
    <x v="152"/>
    <x v="152"/>
    <s v="Block statue of Ns-bÈ-nb-á¸Žd, son of Jrty-r-á¹¯Èy and áº–rdw-Ê¿ná¸«. Cairo JE 37157"/>
    <s v="Statue"/>
    <s v="Block statue"/>
    <x v="11"/>
    <x v="9"/>
    <x v="0"/>
    <m/>
    <x v="0"/>
    <x v="0"/>
    <x v="0"/>
    <m/>
    <x v="0"/>
    <x v="0"/>
    <m/>
    <m/>
    <m/>
  </r>
  <r>
    <x v="153"/>
    <x v="153"/>
    <s v="Block statue of á¸¤r, son of Jy-m-á¸¥tp and Kr-hb. Cairo JE 37185"/>
    <s v="Statue"/>
    <s v="Block statue"/>
    <x v="5"/>
    <x v="0"/>
    <x v="0"/>
    <m/>
    <x v="0"/>
    <x v="0"/>
    <x v="0"/>
    <m/>
    <x v="0"/>
    <x v="0"/>
    <m/>
    <d v="1904-06-04T00:00:00"/>
    <m/>
  </r>
  <r>
    <x v="154"/>
    <x v="154"/>
    <s v="Block statue of á¸¤r, son of Nb-ná¹¯rw. Cairo JE 37344"/>
    <s v="Statue"/>
    <s v="Block statue"/>
    <x v="4"/>
    <x v="57"/>
    <x v="23"/>
    <m/>
    <x v="0"/>
    <x v="0"/>
    <x v="0"/>
    <s v="JE: H 28"/>
    <x v="0"/>
    <x v="0"/>
    <m/>
    <d v="1904-06-04T00:00:00"/>
    <m/>
  </r>
  <r>
    <x v="155"/>
    <x v="155"/>
    <s v="Block statue of PÈ-dj-Jmn-jpt, son of N(È)-mná¸«-Èœst (M), with figure of Osiris. Cairo JE 37361"/>
    <s v="Statue"/>
    <s v="Block statue with figure of deity (Osiris)"/>
    <x v="4"/>
    <x v="45"/>
    <x v="0"/>
    <m/>
    <x v="0"/>
    <x v="0"/>
    <x v="0"/>
    <m/>
    <x v="0"/>
    <x v="0"/>
    <m/>
    <n v="1904"/>
    <m/>
  </r>
  <r>
    <x v="156"/>
    <x v="156"/>
    <s v="Block statue of WÈá¸¥-jb-RÊ¿, son of PÈ-dj-Jmn-nb-nswt-tÈwy and TÈy-Jmn-nb-nswt-tÈwy. Cairo JE 37198"/>
    <s v="Statue"/>
    <s v="Block statue"/>
    <x v="4"/>
    <x v="45"/>
    <x v="24"/>
    <m/>
    <x v="26"/>
    <x v="28"/>
    <x v="0"/>
    <s v="JE: 26"/>
    <x v="1"/>
    <x v="0"/>
    <m/>
    <m/>
    <m/>
  </r>
  <r>
    <x v="157"/>
    <x v="157"/>
    <s v="Block statue of Jmn-m-jpt, son of KÈp.f-á¸¥È-Mná¹¯w and TÈ-Å¡rjt-Mnw. Alexandria, National Museum 125 (Cairo JE 37170)"/>
    <s v="Statue"/>
    <s v="Block statue"/>
    <x v="1"/>
    <x v="58"/>
    <x v="23"/>
    <m/>
    <x v="27"/>
    <x v="29"/>
    <x v="0"/>
    <s v="Jansen-Winkeln:2001 Largeur et Profondeur: du socle._x000a_â€”â€”â€”â€”â€”_x000a_JE: 44 (H)"/>
    <x v="2"/>
    <x v="0"/>
    <m/>
    <m/>
    <m/>
  </r>
  <r>
    <x v="158"/>
    <x v="158"/>
    <s v="Block statue of á¸¤r, son of Nsr-jmn and á¸Žd-Mwt-jw.s-Ê¿ná¸«. Cairo CG 42227"/>
    <s v="Statue"/>
    <s v="Block statue"/>
    <x v="2"/>
    <x v="0"/>
    <x v="0"/>
    <m/>
    <x v="0"/>
    <x v="0"/>
    <x v="0"/>
    <m/>
    <x v="0"/>
    <x v="0"/>
    <m/>
    <d v="1904-06-04T00:00:00"/>
    <m/>
  </r>
  <r>
    <x v="159"/>
    <x v="159"/>
    <s v="Block statue of Jw.f-Ê¿È, son of PÈ-n-mw-(n)-Mwt. Cairo JE 37374 (= CG 42254*)"/>
    <s v="Statue"/>
    <s v="Block statue"/>
    <x v="4"/>
    <x v="59"/>
    <x v="25"/>
    <m/>
    <x v="28"/>
    <x v="30"/>
    <x v="0"/>
    <s v="JE: 49,5_x000a_â€”â€”â€”_x000a_Brandl:2008_x000a_H. relief av._x0009__x0009_16.5_x000a_l. relief av._x0009__x0009_19.5"/>
    <x v="0"/>
    <x v="0"/>
    <m/>
    <d v="1904-06-04T00:00:00"/>
    <m/>
  </r>
  <r>
    <x v="160"/>
    <x v="160"/>
    <s v="Block statue of Jw.f-Ê¿È, son of PÈ-n-mw-(n)-Mwt. Cairo JE 37348"/>
    <s v="Statue"/>
    <s v="Block statue"/>
    <x v="4"/>
    <x v="23"/>
    <x v="26"/>
    <m/>
    <x v="29"/>
    <x v="31"/>
    <x v="0"/>
    <s v="Brandl:2008 = Payraudeau:2005_x000a_+_x000a_H. visage_x0009_8.5_x000a_H. base_x0009_8.5 (avant)"/>
    <x v="0"/>
    <x v="13"/>
    <m/>
    <m/>
    <m/>
  </r>
  <r>
    <x v="161"/>
    <x v="161"/>
    <s v="Block statue of á¸Žd-á¸«nsw-jw.f-Ê¿ná¸«. Cairo JE 37212"/>
    <s v="Statue"/>
    <s v="Block statue"/>
    <x v="4"/>
    <x v="37"/>
    <x v="17"/>
    <m/>
    <x v="30"/>
    <x v="32"/>
    <x v="0"/>
    <s v="JE: 16"/>
    <x v="0"/>
    <x v="0"/>
    <m/>
    <n v="1904"/>
    <m/>
  </r>
  <r>
    <x v="162"/>
    <x v="162"/>
    <s v="Block statue of Ns-áº–mnyw, son of KÈp.f-á¸¥È-Mná¹¯w and of TÈ-Å¡rjt-Mnw. Cairo JE 37128"/>
    <s v="Statue"/>
    <s v="Block statue"/>
    <x v="1"/>
    <x v="36"/>
    <x v="27"/>
    <m/>
    <x v="31"/>
    <x v="33"/>
    <x v="0"/>
    <m/>
    <x v="2"/>
    <x v="0"/>
    <m/>
    <m/>
    <m/>
  </r>
  <r>
    <x v="163"/>
    <x v="163"/>
    <s v="Block statue of á¸¤r-Èá¸«-bjt, son of Sr-á¸Žá¸¥wty and TÈ-bÈkt-á¸ªnsw. Cairo JE 37184"/>
    <s v="Statue"/>
    <s v="Block statue"/>
    <x v="4"/>
    <x v="10"/>
    <x v="28"/>
    <m/>
    <x v="32"/>
    <x v="34"/>
    <x v="0"/>
    <s v="JE: 21_x000a_â€”â€”â€”_x000a_Brandl:2008_x000a_H._x0009_21.5_x000a_l._x0009_11.3_x000a_Pr._x0009_15.5_x000a_H. visage_x0009_3.3_x000a_H. base_x0009_3.7"/>
    <x v="0"/>
    <x v="0"/>
    <m/>
    <d v="1904-06-04T00:00:00"/>
    <m/>
  </r>
  <r>
    <x v="164"/>
    <x v="164"/>
    <s v="Block statue of Ns-pÈ-mdw, son ofÊ¿ná¸«-pÈ-áº–rd and Èœst-wrt. Cairo JE 37169"/>
    <s v="Statue"/>
    <s v="Block statue"/>
    <x v="1"/>
    <x v="14"/>
    <x v="7"/>
    <m/>
    <x v="33"/>
    <x v="35"/>
    <x v="0"/>
    <s v="Jansen-Winkeln:2001 Largeur et Profondeur du socle"/>
    <x v="2"/>
    <x v="0"/>
    <m/>
    <m/>
    <m/>
  </r>
  <r>
    <x v="165"/>
    <x v="165"/>
    <s v="Block statue of PÈ-jw-n-á¸¤r, son of PÈ-rd and Èœst-Èœá¸«-bjt. Cairo JE 37350"/>
    <s v="Statue"/>
    <s v="Block statue"/>
    <x v="1"/>
    <x v="60"/>
    <x v="0"/>
    <m/>
    <x v="0"/>
    <x v="0"/>
    <x v="0"/>
    <m/>
    <x v="0"/>
    <x v="7"/>
    <m/>
    <m/>
    <m/>
  </r>
  <r>
    <x v="166"/>
    <x v="166"/>
    <s v="Block statue of Ê¿ná¸«-nÈ-hbw, son of Wnn-nfr and Mwt-ms. Cairo JE 37163"/>
    <s v="Statue"/>
    <s v="Block statue"/>
    <x v="1"/>
    <x v="33"/>
    <x v="0"/>
    <m/>
    <x v="0"/>
    <x v="0"/>
    <x v="0"/>
    <m/>
    <x v="0"/>
    <x v="5"/>
    <m/>
    <m/>
    <m/>
  </r>
  <r>
    <x v="167"/>
    <x v="167"/>
    <s v="Block statue of Ns-pÈ-ná¹¯r-n-á¸r-Ê¿. Cairo JE 37323 (= CG 42265*)"/>
    <s v="Statue"/>
    <s v="Block statue"/>
    <x v="4"/>
    <x v="61"/>
    <x v="6"/>
    <m/>
    <x v="34"/>
    <x v="36"/>
    <x v="0"/>
    <s v="JE: 47"/>
    <x v="0"/>
    <x v="0"/>
    <m/>
    <d v="1904-06-05T00:00:00"/>
    <m/>
  </r>
  <r>
    <x v="168"/>
    <x v="168"/>
    <s v="Block statue of Wá¸È-á¸¤r. Cairo JE 37153"/>
    <s v="Statue"/>
    <s v="Block statue"/>
    <x v="1"/>
    <x v="14"/>
    <x v="0"/>
    <m/>
    <x v="0"/>
    <x v="0"/>
    <x v="0"/>
    <m/>
    <x v="0"/>
    <x v="11"/>
    <m/>
    <m/>
    <m/>
  </r>
  <r>
    <x v="169"/>
    <x v="169"/>
    <s v="Block statue of á¸Žd-á¸¥r, son of á¹®È-nfr and Dj-s(y)-Èœst. Cairo JE 37354"/>
    <s v="Statue"/>
    <s v="Block statue"/>
    <x v="1"/>
    <x v="62"/>
    <x v="29"/>
    <m/>
    <x v="35"/>
    <x v="37"/>
    <x v="0"/>
    <s v="Jansen-Winkeln:2001: Hauteur: 55,5; Profondeur (socle): 30,5; Largeur (socle): 24; Hauteur du socle: 10."/>
    <x v="2"/>
    <x v="0"/>
    <m/>
    <m/>
    <m/>
  </r>
  <r>
    <x v="170"/>
    <x v="170"/>
    <s v="Block statue of Jmn-wÈá¸¥-sw, with figure of Amenhotep I. Cairo CG 42183"/>
    <s v="Statue"/>
    <s v="Block statue with figure of deity (Amenhotep I)"/>
    <x v="0"/>
    <x v="0"/>
    <x v="0"/>
    <m/>
    <x v="0"/>
    <x v="0"/>
    <x v="0"/>
    <m/>
    <x v="0"/>
    <x v="0"/>
    <m/>
    <d v="1904-06-05T00:00:00"/>
    <m/>
  </r>
  <r>
    <x v="171"/>
    <x v="171"/>
    <s v="Block statue of Ns-pÈ-á¸¥r-n-tÈ-á¸¥Èt, son of Ns-pÈwty-tÈwy. Cairo CG 42189"/>
    <s v="Statue"/>
    <s v="Block statue"/>
    <x v="1"/>
    <x v="63"/>
    <x v="30"/>
    <m/>
    <x v="0"/>
    <x v="0"/>
    <x v="0"/>
    <s v="CG: 62"/>
    <x v="0"/>
    <x v="0"/>
    <m/>
    <d v="1904-06-05T00:00:00"/>
    <m/>
  </r>
  <r>
    <x v="172"/>
    <x v="172"/>
    <s v="Block statue of Ns-Mnw, son of PÈ-dj-Jmn-nb-nswt-tÈwy and Nfrt-jwtj. Cairo JE 37191"/>
    <s v="Statue"/>
    <s v="Block statue"/>
    <x v="4"/>
    <x v="26"/>
    <x v="0"/>
    <m/>
    <x v="0"/>
    <x v="0"/>
    <x v="0"/>
    <m/>
    <x v="1"/>
    <x v="0"/>
    <m/>
    <m/>
    <m/>
  </r>
  <r>
    <x v="173"/>
    <x v="173"/>
    <s v="Block statue of á¸Žd-á¸¤r, called á¸¤r-m-á¸¥b, son of á¹®È-nfr and TÈ-Jmnt. Cairo JE 37200"/>
    <s v="Statue"/>
    <s v="Block statue"/>
    <x v="4"/>
    <x v="64"/>
    <x v="23"/>
    <m/>
    <x v="36"/>
    <x v="38"/>
    <x v="0"/>
    <s v="JE: 32"/>
    <x v="0"/>
    <x v="0"/>
    <m/>
    <d v="1904-06-05T00:00:00"/>
    <m/>
  </r>
  <r>
    <x v="174"/>
    <x v="174"/>
    <s v="Block statue of Bn-jw-thj-á¸¤r, son of PÈ-dj-Jmn-nb-nswt-tÈwy, Third Prophet of Amun, and Å p-n-Mwt. Cairo CG 48622"/>
    <s v="Statue"/>
    <s v="Block statue"/>
    <x v="6"/>
    <x v="65"/>
    <x v="0"/>
    <m/>
    <x v="0"/>
    <x v="0"/>
    <x v="0"/>
    <s v="JE: 31"/>
    <x v="0"/>
    <x v="0"/>
    <m/>
    <m/>
    <m/>
  </r>
  <r>
    <x v="175"/>
    <x v="175"/>
    <s v="Block statue of Sr-á¸Žá¸¥wty, son of Wn-nfr and of Ê¿ná¸«-n.s-Nfr-jb-RÊ¿. Cairo CG 48605"/>
    <s v="Statue"/>
    <s v="Block statue"/>
    <x v="10"/>
    <x v="0"/>
    <x v="0"/>
    <m/>
    <x v="0"/>
    <x v="0"/>
    <x v="0"/>
    <m/>
    <x v="0"/>
    <x v="0"/>
    <m/>
    <d v="1904-06-06T00:00:00"/>
    <m/>
  </r>
  <r>
    <x v="176"/>
    <x v="176"/>
    <s v="Block statue of Jmn-á¸¥tp, son of Ns-mnw and Sá¹¯È-jrt-bjnt. Cairo JE 37193"/>
    <s v="Statue"/>
    <s v="Block statue"/>
    <x v="1"/>
    <x v="2"/>
    <x v="11"/>
    <m/>
    <x v="37"/>
    <x v="39"/>
    <x v="0"/>
    <s v="JE: 46"/>
    <x v="0"/>
    <x v="0"/>
    <m/>
    <d v="1904-06-06T00:00:00"/>
    <m/>
  </r>
  <r>
    <x v="177"/>
    <x v="177"/>
    <s v="Block statue of Hr.s-n.f, son of Jrt-á¸¤r-r.w and Èœst-wrt. Cairo JE 37141"/>
    <s v="Statue"/>
    <s v="Block statue"/>
    <x v="1"/>
    <x v="2"/>
    <x v="0"/>
    <m/>
    <x v="0"/>
    <x v="0"/>
    <x v="0"/>
    <m/>
    <x v="0"/>
    <x v="7"/>
    <m/>
    <m/>
    <m/>
  </r>
  <r>
    <x v="178"/>
    <x v="178"/>
    <s v="Block statue of PÈ-mj, son of á¸Žd-á¸ªnsw-jw.f-Ê¿ná¸«. Cairo JE 37147"/>
    <s v="Statue"/>
    <s v="Block statue"/>
    <x v="0"/>
    <x v="66"/>
    <x v="31"/>
    <m/>
    <x v="38"/>
    <x v="40"/>
    <x v="0"/>
    <s v="JE : H. 34"/>
    <x v="0"/>
    <x v="0"/>
    <m/>
    <m/>
    <m/>
  </r>
  <r>
    <x v="179"/>
    <x v="179"/>
    <s v="Block statue of Jrty-r-á¹¯Èj, son of Ns-pÈwty-tÈwy and Jrt-r.w. Cairo JE 37132"/>
    <s v="Statue"/>
    <s v="Block statue"/>
    <x v="11"/>
    <x v="7"/>
    <x v="0"/>
    <m/>
    <x v="0"/>
    <x v="0"/>
    <x v="0"/>
    <m/>
    <x v="3"/>
    <x v="0"/>
    <m/>
    <m/>
    <m/>
  </r>
  <r>
    <x v="180"/>
    <x v="180"/>
    <s v="Block statue of RÈ-á¸¥Èt, son of Mná¹¯w-m-á¸¥Èt. Cairo JE 37342"/>
    <s v="Statue"/>
    <s v="Block statue"/>
    <x v="9"/>
    <x v="0"/>
    <x v="0"/>
    <m/>
    <x v="0"/>
    <x v="0"/>
    <x v="0"/>
    <m/>
    <x v="0"/>
    <x v="0"/>
    <m/>
    <d v="1904-06-06T00:00:00"/>
    <m/>
  </r>
  <r>
    <x v="181"/>
    <x v="181"/>
    <s v="Block statue of Ê¿ná¸«-pÈ-áº–rd, son of KÈp.f-á¸¥È-á¸ªnsw and Mr-Jmn-jt.s. Cairo JE 37129"/>
    <s v="Statue"/>
    <s v="Block statue"/>
    <x v="1"/>
    <x v="61"/>
    <x v="32"/>
    <m/>
    <x v="39"/>
    <x v="41"/>
    <x v="0"/>
    <s v="Profondeur et Largeur sont celles du socle (Jansen-Winkeln:2001)"/>
    <x v="0"/>
    <x v="0"/>
    <m/>
    <s v="10/6/1904(?)"/>
    <m/>
  </r>
  <r>
    <x v="182"/>
    <x v="182"/>
    <s v="Block statue of Ê¿ná¸«.f-n-á¸ªnsw, son of Ê¿È.f-n-Mwt. Cairo JE 37182"/>
    <s v="Statue"/>
    <s v="Block statue"/>
    <x v="14"/>
    <x v="45"/>
    <x v="0"/>
    <m/>
    <x v="0"/>
    <x v="0"/>
    <x v="0"/>
    <m/>
    <x v="0"/>
    <x v="0"/>
    <m/>
    <m/>
    <m/>
  </r>
  <r>
    <x v="183"/>
    <x v="183"/>
    <s v="Block statue of PÈ-dj-Jmn-nb-nswt-tÈwy, son of á¸¤r. Cairo CG 48623"/>
    <s v="Statue"/>
    <s v="Block statue"/>
    <x v="11"/>
    <x v="67"/>
    <x v="0"/>
    <m/>
    <x v="0"/>
    <x v="0"/>
    <x v="0"/>
    <s v="JE: 34"/>
    <x v="0"/>
    <x v="0"/>
    <m/>
    <m/>
    <m/>
  </r>
  <r>
    <x v="184"/>
    <x v="184"/>
    <s v="Block statue of Jw.f-Ê¿È, son of PÈ-Ná¸¥sy. Cairo JE 37364 (= CG 42261*)"/>
    <s v="Statue"/>
    <s v="Block statue"/>
    <x v="4"/>
    <x v="0"/>
    <x v="0"/>
    <m/>
    <x v="0"/>
    <x v="0"/>
    <x v="0"/>
    <m/>
    <x v="0"/>
    <x v="0"/>
    <m/>
    <d v="1904-06-06T00:00:00"/>
    <m/>
  </r>
  <r>
    <x v="185"/>
    <x v="185"/>
    <s v="Block statue of Ns-Mnw, son of PÈ-dj-Jmn-nb-nswt-tÈwy and Jr-Má¸¥yt-wá¸È-(n)-nfw. Cairo JE 37160"/>
    <s v="Statue"/>
    <s v="Block statue"/>
    <x v="10"/>
    <x v="68"/>
    <x v="0"/>
    <m/>
    <x v="0"/>
    <x v="0"/>
    <x v="0"/>
    <m/>
    <x v="0"/>
    <x v="0"/>
    <m/>
    <m/>
    <m/>
  </r>
  <r>
    <x v="186"/>
    <x v="186"/>
    <s v="Block statue of á¸Žd-á¸ªnsw-jw.f-Ê¿ná¸«, son of Ná¸«t.f-Mwt. Cairo CG 48614"/>
    <s v="Statue"/>
    <s v="Block statue"/>
    <x v="1"/>
    <x v="69"/>
    <x v="0"/>
    <m/>
    <x v="0"/>
    <x v="0"/>
    <x v="0"/>
    <m/>
    <x v="0"/>
    <x v="0"/>
    <m/>
    <d v="1904-06-06T00:00:00"/>
    <m/>
  </r>
  <r>
    <x v="187"/>
    <x v="187"/>
    <s v="Block statue of Nb-ná¹¯rw, son of Ê¿ná¸«-Wn-nfr (I). Cairo JE 37413"/>
    <s v="Statue"/>
    <s v="Block statue"/>
    <x v="1"/>
    <x v="69"/>
    <x v="0"/>
    <m/>
    <x v="0"/>
    <x v="0"/>
    <x v="0"/>
    <m/>
    <x v="0"/>
    <x v="0"/>
    <m/>
    <d v="1904-06-06T00:00:00"/>
    <m/>
  </r>
  <r>
    <x v="188"/>
    <x v="188"/>
    <s v="Block statue of Ns-Mnw, son of á¹®È-n-á¸¥srt, with figure of Amun. Cairo JE 37435"/>
    <s v="Statue"/>
    <s v="Block statue with figure of deity (Amun)"/>
    <x v="9"/>
    <x v="70"/>
    <x v="0"/>
    <m/>
    <x v="0"/>
    <x v="0"/>
    <x v="0"/>
    <m/>
    <x v="0"/>
    <x v="0"/>
    <m/>
    <d v="1904-06-06T00:00:00"/>
    <m/>
  </r>
  <r>
    <x v="189"/>
    <x v="189"/>
    <s v="Block statue of Ê¿ná¸«-pÈ-áº–rd, fils de KÈp.f-á¸¥È[-á¸ªnsw] and Mr-Jmn-jt.s. Cairo JE 37143"/>
    <s v="Statue"/>
    <s v="Block statue"/>
    <x v="1"/>
    <x v="71"/>
    <x v="10"/>
    <m/>
    <x v="11"/>
    <x v="42"/>
    <x v="0"/>
    <s v="JE : 33"/>
    <x v="0"/>
    <x v="14"/>
    <m/>
    <m/>
    <m/>
  </r>
  <r>
    <x v="190"/>
    <x v="190"/>
    <s v="Block statue of á¸Žd-Ptá¸¥-jw.f-Ê¿ná¸«, son of Ê¿ná¸«-á¹®krá¹¯ and Jn.n-Jmn-nÈy.s-nbw. Cairo CG 42196"/>
    <s v="Statue"/>
    <s v="Block statue"/>
    <x v="0"/>
    <x v="56"/>
    <x v="32"/>
    <m/>
    <x v="40"/>
    <x v="43"/>
    <x v="0"/>
    <s v="Hauteur: CG: 3_x000a_Largeur: CLES: â€œacross armsâ€"/>
    <x v="0"/>
    <x v="0"/>
    <m/>
    <d v="1904-06-07T00:00:00"/>
    <m/>
  </r>
  <r>
    <x v="191"/>
    <x v="191"/>
    <s v="Block statue of Wsjr-wr, son of Hr.s-n.f and Dj-s(y)-Jmnt, with figure of Osiris. Cairo JE 37134"/>
    <s v="Statue"/>
    <s v="Block statue with figure of deity (Osiris)"/>
    <x v="1"/>
    <x v="9"/>
    <x v="33"/>
    <m/>
    <x v="41"/>
    <x v="44"/>
    <x v="0"/>
    <s v="JE: 32"/>
    <x v="0"/>
    <x v="0"/>
    <m/>
    <d v="1904-06-07T00:00:00"/>
    <m/>
  </r>
  <r>
    <x v="192"/>
    <x v="192"/>
    <s v="Block statue of PÈ-dj-Jmn-jpt, son of N(È)-mná¸«-Èœst (M). Berlin, Ã„gyptisches Museum 23728 (ex-Cairo JE 37179)"/>
    <s v="Statue"/>
    <s v="Block statue"/>
    <x v="14"/>
    <x v="19"/>
    <x v="0"/>
    <m/>
    <x v="0"/>
    <x v="0"/>
    <x v="0"/>
    <s v="JE: 31,5"/>
    <x v="0"/>
    <x v="0"/>
    <m/>
    <m/>
    <m/>
  </r>
  <r>
    <x v="193"/>
    <x v="193"/>
    <s v="Block statue of Ê¿ná¸«.f-n-á¸ªnsw, son of Bs-n-Mwt. Cairo JE 37194"/>
    <s v="Statue"/>
    <s v="Block statue"/>
    <x v="13"/>
    <x v="7"/>
    <x v="0"/>
    <m/>
    <x v="0"/>
    <x v="0"/>
    <x v="0"/>
    <m/>
    <x v="0"/>
    <x v="0"/>
    <m/>
    <m/>
    <m/>
  </r>
  <r>
    <x v="194"/>
    <x v="194"/>
    <s v="Block statue of [...?]. Cairo T.R. 12/1/41/1"/>
    <s v="Statue"/>
    <s v="Block statue"/>
    <x v="4"/>
    <x v="9"/>
    <x v="33"/>
    <m/>
    <x v="42"/>
    <x v="45"/>
    <x v="0"/>
    <s v="RT: 33"/>
    <x v="0"/>
    <x v="9"/>
    <m/>
    <m/>
    <m/>
  </r>
  <r>
    <x v="195"/>
    <x v="195"/>
    <s v="Block statue of Ns-Mnw, son of KÈp.f-á¸¥È-á¸ªnsw and Ns-á¸¤r-pÈ-RÊ¿. Baltimore, WAG/WAM 168 (22.183) (ex-Cairo JE 37164)"/>
    <s v="Statue"/>
    <s v="Block statue"/>
    <x v="1"/>
    <x v="34"/>
    <x v="0"/>
    <m/>
    <x v="0"/>
    <x v="0"/>
    <x v="0"/>
    <m/>
    <x v="0"/>
    <x v="10"/>
    <m/>
    <m/>
    <m/>
  </r>
  <r>
    <x v="196"/>
    <x v="196"/>
    <s v="Block statue of PÈ-dj-Mnw, son of PÈ-n-á¸«tjw. Cairo JE 37415"/>
    <s v="Statue"/>
    <s v="Block statue"/>
    <x v="4"/>
    <x v="45"/>
    <x v="0"/>
    <m/>
    <x v="0"/>
    <x v="0"/>
    <x v="0"/>
    <m/>
    <x v="0"/>
    <x v="0"/>
    <m/>
    <d v="1904-06-08T00:00:00"/>
    <m/>
  </r>
  <r>
    <x v="197"/>
    <x v="197"/>
    <s v="Block statue of á¸ªnsw-jr-Ê¿È, son of á¸¤r-sÈ-Èœst. Baltimore WAG/WAM 161 (22.141) (ex-Cairo JE 37411)"/>
    <s v="Statue"/>
    <s v="Block statue"/>
    <x v="1"/>
    <x v="72"/>
    <x v="0"/>
    <m/>
    <x v="0"/>
    <x v="0"/>
    <x v="0"/>
    <s v="JE: 33"/>
    <x v="3"/>
    <x v="0"/>
    <m/>
    <m/>
    <m/>
  </r>
  <r>
    <x v="198"/>
    <x v="198"/>
    <s v="Block statue of PÈ-á¸«Èr-á¸ªnsw, son of PÈ-dj-Ê¿.s and Èœst-m-Èœá¸«-bjt. Cairo JE 37173"/>
    <s v="Statue"/>
    <s v="Block statue"/>
    <x v="1"/>
    <x v="38"/>
    <x v="0"/>
    <m/>
    <x v="0"/>
    <x v="0"/>
    <x v="0"/>
    <s v="JE: 48"/>
    <x v="0"/>
    <x v="0"/>
    <m/>
    <d v="1904-06-08T00:00:00"/>
    <m/>
  </r>
  <r>
    <x v="199"/>
    <x v="199"/>
    <s v="Block statue of Ns-Mnw, son of JÊ¿á¸¥-ms and Dj-s-Jmn. Baltimore, WAG/WAM 162 (22.158) (ex-Cairo JE 37412)"/>
    <s v="Statue"/>
    <s v="Block statue"/>
    <x v="1"/>
    <x v="43"/>
    <x v="0"/>
    <m/>
    <x v="0"/>
    <x v="0"/>
    <x v="0"/>
    <s v="JE: 38"/>
    <x v="0"/>
    <x v="14"/>
    <m/>
    <m/>
    <m/>
  </r>
  <r>
    <x v="200"/>
    <x v="200"/>
    <s v="Block statue of á¸¤r-sÈ-Èœst, son of PÈ-á¸«Èr-á¸ªnsw. Cairo CG 48619"/>
    <s v="Statue"/>
    <s v="Block statue"/>
    <x v="6"/>
    <x v="73"/>
    <x v="0"/>
    <m/>
    <x v="0"/>
    <x v="0"/>
    <x v="0"/>
    <s v="JE: 41"/>
    <x v="0"/>
    <x v="0"/>
    <m/>
    <m/>
    <m/>
  </r>
  <r>
    <x v="201"/>
    <x v="201"/>
    <s v="Block statue of Ns-pÈwty-tÈwy, son of Wsjr-wr and Mwt-jr-dj.s. Cairo JE 37146"/>
    <s v="Statue"/>
    <s v="Block statue"/>
    <x v="0"/>
    <x v="20"/>
    <x v="0"/>
    <m/>
    <x v="0"/>
    <x v="0"/>
    <x v="0"/>
    <s v="JE: 31"/>
    <x v="0"/>
    <x v="0"/>
    <m/>
    <m/>
    <m/>
  </r>
  <r>
    <x v="202"/>
    <x v="202"/>
    <s v="Block statue of Wsr-á¸ªnsw, son of KÈp.f-á¸¥È-Mná¹¯w and Ns-á¸ªnsw. Cairo JE 37149"/>
    <s v="Statue"/>
    <s v="Block statue"/>
    <x v="1"/>
    <x v="61"/>
    <x v="34"/>
    <m/>
    <x v="43"/>
    <x v="46"/>
    <x v="0"/>
    <s v="Jansen-Winkeln:2001 : Largeur et Profondeur du socle"/>
    <x v="0"/>
    <x v="0"/>
    <m/>
    <d v="1904-06-08T00:00:00"/>
    <m/>
  </r>
  <r>
    <x v="203"/>
    <x v="203"/>
    <s v="Block statue of Já¸¥Èt, son of PÈ-n-MÈÊ¿t. Cairo JE 37148"/>
    <s v="Statue"/>
    <s v="Block statue"/>
    <x v="11"/>
    <x v="43"/>
    <x v="10"/>
    <m/>
    <x v="31"/>
    <x v="47"/>
    <x v="0"/>
    <s v="JE: 37"/>
    <x v="2"/>
    <x v="0"/>
    <m/>
    <m/>
    <m/>
  </r>
  <r>
    <x v="204"/>
    <x v="204"/>
    <s v="Block statue of Ns-Mnw, son of PÈ-dj-Jmn-nb-nswt-tÈwy and Nfrt-jwtj. Cairo JE 37178"/>
    <s v="Statue"/>
    <s v="Block statue"/>
    <x v="1"/>
    <x v="74"/>
    <x v="0"/>
    <m/>
    <x v="0"/>
    <x v="0"/>
    <x v="0"/>
    <m/>
    <x v="0"/>
    <x v="14"/>
    <m/>
    <m/>
    <m/>
  </r>
  <r>
    <x v="205"/>
    <x v="205"/>
    <s v="Naophorous block statue of PÈ-sr, with figure of Ahmosi Nefertere. Cairo CG 42179"/>
    <s v="Statue"/>
    <s v="Naophorous block statue (Ahmosi Nefertere)"/>
    <x v="0"/>
    <x v="36"/>
    <x v="35"/>
    <m/>
    <x v="38"/>
    <x v="48"/>
    <x v="0"/>
    <s v="JE: 42_x000a_CG: 41.5"/>
    <x v="0"/>
    <x v="0"/>
    <m/>
    <d v="1904-06-08T00:00:00"/>
    <m/>
  </r>
  <r>
    <x v="206"/>
    <x v="206"/>
    <s v="Block statue of Jmn-m-á¸¥Èt, called JbÈy(?). Cairo JE 37355"/>
    <s v="Statue"/>
    <s v="Block statue"/>
    <x v="1"/>
    <x v="15"/>
    <x v="0"/>
    <m/>
    <x v="0"/>
    <x v="0"/>
    <x v="0"/>
    <m/>
    <x v="0"/>
    <x v="15"/>
    <m/>
    <m/>
    <m/>
  </r>
  <r>
    <x v="207"/>
    <x v="207"/>
    <s v="Block statue of Jmn-m-Jpt. Cairo JE 37203"/>
    <s v="Statue"/>
    <s v="Block statue"/>
    <x v="4"/>
    <x v="75"/>
    <x v="7"/>
    <m/>
    <x v="42"/>
    <x v="49"/>
    <x v="0"/>
    <s v="JE: 28"/>
    <x v="1"/>
    <x v="0"/>
    <m/>
    <m/>
    <m/>
  </r>
  <r>
    <x v="208"/>
    <x v="208"/>
    <s v="Block statue of á¸¤r, son of [...]. Cairo JE 37438 (= CG 42253*)"/>
    <s v="Statue"/>
    <s v="Block statue"/>
    <x v="4"/>
    <x v="13"/>
    <x v="36"/>
    <m/>
    <x v="44"/>
    <x v="50"/>
    <x v="0"/>
    <s v="JE: 18"/>
    <x v="0"/>
    <x v="0"/>
    <m/>
    <d v="1904-06-09T00:00:00"/>
    <m/>
  </r>
  <r>
    <x v="209"/>
    <x v="209"/>
    <s v="Block statue of Ná¸«t-Mnw. Cairo CG 42124"/>
    <s v="Statue"/>
    <s v="Block statue"/>
    <x v="1"/>
    <x v="76"/>
    <x v="11"/>
    <m/>
    <x v="27"/>
    <x v="51"/>
    <x v="0"/>
    <s v="CG: 45"/>
    <x v="0"/>
    <x v="0"/>
    <m/>
    <d v="1904-06-09T00:00:00"/>
    <m/>
  </r>
  <r>
    <x v="210"/>
    <x v="210"/>
    <s v="Block statue of PÈ-dj-mwt, son of PÈ-á¹¯Èw-m-dj-mwt and á¸Žd-Èœst-jw.s-Ê¿ná¸«. Cairo CG 42218"/>
    <s v="Statue"/>
    <s v="Block statue"/>
    <x v="0"/>
    <x v="77"/>
    <x v="10"/>
    <m/>
    <x v="26"/>
    <x v="52"/>
    <x v="0"/>
    <s v="CG: 28,5"/>
    <x v="0"/>
    <x v="0"/>
    <m/>
    <d v="1904-06-09T00:00:00"/>
    <m/>
  </r>
  <r>
    <x v="211"/>
    <x v="118"/>
    <s v="Block statue of á¸¤r-sÈ-Èœst, son of Jrty-r-á¹¯È and Ns-á¸ªnsw. Cairo T.R. 13/6/24/5"/>
    <s v="Statue"/>
    <s v="Block statue"/>
    <x v="1"/>
    <x v="68"/>
    <x v="0"/>
    <m/>
    <x v="0"/>
    <x v="0"/>
    <x v="0"/>
    <s v="JE: â€œHt. 0,31 37 ?â€"/>
    <x v="0"/>
    <x v="9"/>
    <m/>
    <m/>
    <s v="City, museum"/>
  </r>
  <r>
    <x v="212"/>
    <x v="211"/>
    <s v="Block statue of á¸Žd-á¸«nsw-jw.f-Ê¿ná¸«, son of Jpw-wr. Cairo JE 37365"/>
    <s v="Statue"/>
    <s v="Block statue"/>
    <x v="9"/>
    <x v="78"/>
    <x v="37"/>
    <m/>
    <x v="45"/>
    <x v="53"/>
    <x v="0"/>
    <s v="JE: 16,3"/>
    <x v="0"/>
    <x v="0"/>
    <m/>
    <n v="1904"/>
    <m/>
  </r>
  <r>
    <x v="213"/>
    <x v="212"/>
    <s v="Block statue (anepigraphic). Cairo JE 37220"/>
    <s v="Statue"/>
    <s v="Block statue"/>
    <x v="1"/>
    <x v="19"/>
    <x v="0"/>
    <m/>
    <x v="0"/>
    <x v="0"/>
    <x v="0"/>
    <m/>
    <x v="0"/>
    <x v="16"/>
    <m/>
    <m/>
    <m/>
  </r>
  <r>
    <x v="214"/>
    <x v="213"/>
    <s v="Block statue of á¸Žd-BÈstt-jw.f-Ê¿ná¸«, son of Å d-sw-á¸Žá¸¥wty. Cairo JE 37527 (= CG 42251*)"/>
    <s v="Statue"/>
    <s v="Block statue"/>
    <x v="5"/>
    <x v="79"/>
    <x v="38"/>
    <m/>
    <x v="46"/>
    <x v="54"/>
    <x v="0"/>
    <s v="JE: 125_x000a_â€”â€”â€”_x000a_Brandl:2008_x000a_Relief av._x0009_H. 37 x l. 37.8 [H. lignes 10]_x000a_Relief g._x0009_H. 36.5 x l. 39 [H pers. 28.5; H. lignes 10]_x000a_Relief dr._x0009_H. 36 x l. 39.8 [H. pers. 28.5; lignes 10]"/>
    <x v="0"/>
    <x v="0"/>
    <m/>
    <m/>
    <m/>
  </r>
  <r>
    <x v="215"/>
    <x v="214"/>
    <s v="Block statue of á¸¤r-Èá¸«-bjt, son of Jmn-m-jnt. Cairo CG 42231"/>
    <s v="Statue"/>
    <s v="Block statue"/>
    <x v="8"/>
    <x v="80"/>
    <x v="39"/>
    <m/>
    <x v="47"/>
    <x v="55"/>
    <x v="0"/>
    <s v="CG: 140"/>
    <x v="0"/>
    <x v="0"/>
    <m/>
    <d v="1904-06-13T00:00:00"/>
    <m/>
  </r>
  <r>
    <x v="216"/>
    <x v="215"/>
    <s v="Block statue of BÈk-n-á¸ªnsw (I). Cairo CG 42155"/>
    <s v="Statue"/>
    <s v="Block statue"/>
    <x v="5"/>
    <x v="0"/>
    <x v="0"/>
    <m/>
    <x v="0"/>
    <x v="0"/>
    <x v="0"/>
    <m/>
    <x v="0"/>
    <x v="0"/>
    <m/>
    <s v="15/6/1904 (H.C.)"/>
    <m/>
  </r>
  <r>
    <x v="217"/>
    <x v="216"/>
    <s v="Block statue of Nsr-Jmn, son of Ê¿ná¸«.f-n-á¸ªnsw, with figure of Osiris. Alexandria, Bibliotheca Alexandrina BAAM 598. (ex-Cairo JE 37521bis)"/>
    <s v="Statue"/>
    <s v="Block statue with figure of deity (Osiris)"/>
    <x v="1"/>
    <x v="2"/>
    <x v="0"/>
    <m/>
    <x v="0"/>
    <x v="0"/>
    <x v="0"/>
    <s v="JE 37190: 45"/>
    <x v="0"/>
    <x v="5"/>
    <m/>
    <m/>
    <m/>
  </r>
  <r>
    <x v="218"/>
    <x v="217"/>
    <s v="Block statue of Sn-n-mwt, holding Princess Neferure. Cairo CG 42114"/>
    <s v="Statue"/>
    <s v="Block statue holding a child"/>
    <x v="0"/>
    <x v="0"/>
    <x v="0"/>
    <m/>
    <x v="0"/>
    <x v="0"/>
    <x v="0"/>
    <m/>
    <x v="0"/>
    <x v="0"/>
    <m/>
    <s v="30/12/1904 (H.C.)"/>
    <m/>
  </r>
  <r>
    <x v="219"/>
    <x v="218"/>
    <s v="Block statue of PÈ-dj-nfr-á¸¥tp, son of TÈ-á¸«y (?) (M). Cairo JE 37837 / 38687"/>
    <s v="Statue"/>
    <s v="Block statue"/>
    <x v="9"/>
    <x v="69"/>
    <x v="0"/>
    <m/>
    <x v="0"/>
    <x v="0"/>
    <x v="0"/>
    <m/>
    <x v="0"/>
    <x v="7"/>
    <m/>
    <m/>
    <m/>
  </r>
  <r>
    <x v="220"/>
    <x v="219"/>
    <s v="Block statue of [...?]-áº–rd, son of BÈk-n-mwt. Cairo JE 37839 / 38691 (= CG 42276*)"/>
    <s v="Statue"/>
    <s v="Block statue"/>
    <x v="4"/>
    <x v="6"/>
    <x v="21"/>
    <m/>
    <x v="8"/>
    <x v="56"/>
    <x v="0"/>
    <s v="JE 37839: 36_x000a_JE 38691: 35"/>
    <x v="0"/>
    <x v="0"/>
    <m/>
    <d v="1905-03-31T00:00:00"/>
    <m/>
  </r>
  <r>
    <x v="221"/>
    <x v="220"/>
    <s v="Block statue of Ná¸«t-Jmn. Cairo JE 38063"/>
    <s v="Statue"/>
    <s v="Block statue"/>
    <x v="11"/>
    <x v="81"/>
    <x v="0"/>
    <m/>
    <x v="0"/>
    <x v="0"/>
    <x v="0"/>
    <m/>
    <x v="0"/>
    <x v="17"/>
    <m/>
    <m/>
    <m/>
  </r>
  <r>
    <x v="222"/>
    <x v="221"/>
    <s v="Block statue of Wsjr-wr, called á¸¤È-á¸¥Èt, son of PÈ-dj-Jmn-m-jpt. Cairo JE 37843 / 38696"/>
    <s v="Statue"/>
    <s v="Block statue"/>
    <x v="0"/>
    <x v="82"/>
    <x v="40"/>
    <m/>
    <x v="48"/>
    <x v="57"/>
    <x v="0"/>
    <s v="Profondeur et largeur Jansen-Winkeln:2001 = du socle_x000a_Hauteur JE: 44"/>
    <x v="0"/>
    <x v="14"/>
    <m/>
    <m/>
    <m/>
  </r>
  <r>
    <x v="223"/>
    <x v="222"/>
    <s v="Block statue of Jmn-m-á¸¥Èt, son of PÈ-dj-Ê¿.s and Ns-BÈstt. Cairo JE 37847"/>
    <s v="Statue"/>
    <s v="Block statue"/>
    <x v="1"/>
    <x v="33"/>
    <x v="0"/>
    <m/>
    <x v="0"/>
    <x v="0"/>
    <x v="0"/>
    <m/>
    <x v="0"/>
    <x v="0"/>
    <m/>
    <d v="1905-04-02T00:00:00"/>
    <m/>
  </r>
  <r>
    <x v="224"/>
    <x v="223"/>
    <s v="Block statue of Ê¿ná¸«-Wn-nfr (II), son of Nb-ná¹¯rw. Cairo JE 37848"/>
    <s v="Statue"/>
    <s v="Block statue"/>
    <x v="1"/>
    <x v="14"/>
    <x v="21"/>
    <m/>
    <x v="49"/>
    <x v="58"/>
    <x v="0"/>
    <s v="Largeur: du socle_x000a_Profondeur: du socle"/>
    <x v="0"/>
    <x v="0"/>
    <m/>
    <d v="1905-04-03T00:00:00"/>
    <m/>
  </r>
  <r>
    <x v="225"/>
    <x v="224"/>
    <s v="Block statue of á¸¤r, son of Jrty-r-á¹¯Èj. Cairo JE 37886"/>
    <s v="Statue"/>
    <s v="Block statue"/>
    <x v="1"/>
    <x v="83"/>
    <x v="0"/>
    <m/>
    <x v="0"/>
    <x v="0"/>
    <x v="0"/>
    <m/>
    <x v="0"/>
    <x v="0"/>
    <m/>
    <d v="1905-04-02T00:00:00"/>
    <m/>
  </r>
  <r>
    <x v="226"/>
    <x v="225"/>
    <s v="Block statue of Ê¿ná¸«-á¸ªnsw, son of á¸¤r. Cairo CG 48635 + Boston MFA 04.1841 (head and left shoulder)"/>
    <s v="Statue"/>
    <s v="Block statue"/>
    <x v="6"/>
    <x v="0"/>
    <x v="0"/>
    <m/>
    <x v="0"/>
    <x v="0"/>
    <x v="0"/>
    <m/>
    <x v="0"/>
    <x v="0"/>
    <m/>
    <s v="1905 et 1903 (H.C.?)"/>
    <m/>
  </r>
  <r>
    <x v="227"/>
    <x v="226"/>
    <s v="Block statue of Ns-Å w-Tfnwt, son of Ns-pÈ-qÈ-Å¡wty. Cairo JE 37849"/>
    <s v="Statue"/>
    <s v="Block statue"/>
    <x v="4"/>
    <x v="18"/>
    <x v="33"/>
    <m/>
    <x v="25"/>
    <x v="59"/>
    <x v="0"/>
    <s v="JE: 28"/>
    <x v="0"/>
    <x v="18"/>
    <m/>
    <m/>
    <m/>
  </r>
  <r>
    <x v="228"/>
    <x v="227"/>
    <s v="Block statue of Jry-jry, son of KÈp.f-á¸¥È-Jmn and TÈ-Å¡rjt-Mnw. Cairo JE 37883"/>
    <s v="Statue"/>
    <s v="Block statue"/>
    <x v="0"/>
    <x v="84"/>
    <x v="41"/>
    <m/>
    <x v="31"/>
    <x v="60"/>
    <x v="0"/>
    <s v="Jansen-Winkeln:2001 Largeur et Profondeur du socle"/>
    <x v="2"/>
    <x v="0"/>
    <m/>
    <m/>
    <m/>
  </r>
  <r>
    <x v="229"/>
    <x v="228"/>
    <s v="Block statue of RÊ¿-m-mÈÊ¿-á¸«rw, son of P(È)-hrr. Cairo CG 42249 (anc. Buffalo Albright Art Gallery)"/>
    <s v="Statue"/>
    <s v="Block statue"/>
    <x v="1"/>
    <x v="85"/>
    <x v="0"/>
    <m/>
    <x v="0"/>
    <x v="0"/>
    <x v="0"/>
    <s v="JE: 20,5?"/>
    <x v="0"/>
    <x v="0"/>
    <m/>
    <d v="1905-04-03T00:00:00"/>
    <m/>
  </r>
  <r>
    <x v="230"/>
    <x v="229"/>
    <s v="Block statue of á¸¤r, son of PÈ-dj-Jmn-nb-nswt-tÈwy and TÈ(y)-Jmn-nb-nswt-tÈwy. Cairo JE 37988"/>
    <s v="Statue"/>
    <s v="Block statue"/>
    <x v="0"/>
    <x v="33"/>
    <x v="42"/>
    <m/>
    <x v="25"/>
    <x v="61"/>
    <x v="0"/>
    <s v="Jansen-Winkeln:2001, Largeur et Profondeur du socle"/>
    <x v="2"/>
    <x v="0"/>
    <m/>
    <m/>
    <m/>
  </r>
  <r>
    <x v="231"/>
    <x v="230"/>
    <s v="Block statue of Ns-qÈ-Å¡wty, son of á¸¤r-sÈ-Èœst. Cairo JE 37851"/>
    <s v="Statue"/>
    <s v="Naophorous block statue (Amun and Mut)"/>
    <x v="8"/>
    <x v="0"/>
    <x v="0"/>
    <m/>
    <x v="0"/>
    <x v="0"/>
    <x v="0"/>
    <m/>
    <x v="0"/>
    <x v="0"/>
    <m/>
    <d v="1905-04-03T00:00:00"/>
    <m/>
  </r>
  <r>
    <x v="232"/>
    <x v="231"/>
    <s v="Block statue of Ê¿ná¸«-pÈ-áº–rd, son of Ns-Mnw and TÈ-dj-Èœst-dj-Ê¿ná¸«. Cairo JE 37853"/>
    <s v="Statue"/>
    <s v="Block statue"/>
    <x v="14"/>
    <x v="0"/>
    <x v="0"/>
    <m/>
    <x v="0"/>
    <x v="0"/>
    <x v="0"/>
    <m/>
    <x v="0"/>
    <x v="0"/>
    <m/>
    <d v="1905-04-03T00:00:00"/>
    <m/>
  </r>
  <r>
    <x v="233"/>
    <x v="232"/>
    <s v="Block statue of Jrt-á¸¤r-r.w, son of Ns-Jn-á¸¥r(t), dÃ©dicated by his son Ê¿ná¸«-pÈ-áº–rd. Cairo JE 37989"/>
    <s v="Statue"/>
    <s v="Block statue"/>
    <x v="1"/>
    <x v="86"/>
    <x v="43"/>
    <m/>
    <x v="8"/>
    <x v="62"/>
    <x v="0"/>
    <s v="Jansen-Winkeln:2001 Largeur et Profondeur du socle"/>
    <x v="2"/>
    <x v="0"/>
    <m/>
    <m/>
    <m/>
  </r>
  <r>
    <x v="234"/>
    <x v="233"/>
    <s v="Block statue of PÈ-á¸«Èr-á¸ªnsw, son of PÈ-mnj-[...]. Cairo JE 37991"/>
    <s v="Statue"/>
    <s v="Block statue"/>
    <x v="1"/>
    <x v="32"/>
    <x v="0"/>
    <m/>
    <x v="0"/>
    <x v="0"/>
    <x v="0"/>
    <m/>
    <x v="0"/>
    <x v="19"/>
    <m/>
    <m/>
    <m/>
  </r>
  <r>
    <x v="235"/>
    <x v="234"/>
    <s v="Block statue of Ê¿ná¸«-pÈ-áº–rd, son of PÈ-á¸«Èr-á¸ªnsw. Cairo JE 37993"/>
    <s v="Statue"/>
    <s v="Block statue"/>
    <x v="10"/>
    <x v="84"/>
    <x v="0"/>
    <m/>
    <x v="0"/>
    <x v="0"/>
    <x v="0"/>
    <m/>
    <x v="0"/>
    <x v="0"/>
    <m/>
    <d v="1905-04-07T00:00:00"/>
    <m/>
  </r>
  <r>
    <x v="236"/>
    <x v="235"/>
    <s v="Block statue of Já¸¥Èt, son of WÈá¸¥-jb-RÊ¿. Cairo JE 37857"/>
    <s v="Statue"/>
    <s v="Block statue"/>
    <x v="0"/>
    <x v="83"/>
    <x v="0"/>
    <m/>
    <x v="0"/>
    <x v="0"/>
    <x v="0"/>
    <m/>
    <x v="0"/>
    <x v="0"/>
    <m/>
    <d v="1905-04-07T00:00:00"/>
    <m/>
  </r>
  <r>
    <x v="237"/>
    <x v="236"/>
    <s v="Block statue of á¸Žd-Ptá¸¥-jw.f-Ê¿ná¸«, son of Wsjr-wr. Cairo JE 37994"/>
    <s v="Statue"/>
    <s v="Block statue"/>
    <x v="1"/>
    <x v="76"/>
    <x v="0"/>
    <m/>
    <x v="0"/>
    <x v="0"/>
    <x v="0"/>
    <m/>
    <x v="0"/>
    <x v="7"/>
    <m/>
    <m/>
    <m/>
  </r>
  <r>
    <x v="238"/>
    <x v="237"/>
    <s v="Block statue of RÊ¿-m-mÈÊ¿t (?). Cairo JE 37996"/>
    <s v="Statue"/>
    <s v="Block statue"/>
    <x v="0"/>
    <x v="0"/>
    <x v="0"/>
    <m/>
    <x v="0"/>
    <x v="0"/>
    <x v="0"/>
    <m/>
    <x v="0"/>
    <x v="0"/>
    <m/>
    <d v="1905-04-07T00:00:00"/>
    <m/>
  </r>
  <r>
    <x v="239"/>
    <x v="238"/>
    <s v="Block statue of KÈp.f-á¸¥È-Mná¹¯w, son of Wsr-á¸ªnsw and of TÈ-Å¡rjt-Mnw. Cairo JE 37858"/>
    <s v="Statue"/>
    <s v="Block statue"/>
    <x v="0"/>
    <x v="61"/>
    <x v="0"/>
    <m/>
    <x v="0"/>
    <x v="0"/>
    <x v="0"/>
    <m/>
    <x v="0"/>
    <x v="0"/>
    <m/>
    <d v="1905-04-08T00:00:00"/>
    <m/>
  </r>
  <r>
    <x v="240"/>
    <x v="239"/>
    <s v="Block statue of PÈ-ná¸¥sy. Cairo JE 37859"/>
    <s v="Statue"/>
    <s v="Block statue"/>
    <x v="0"/>
    <x v="2"/>
    <x v="6"/>
    <m/>
    <x v="50"/>
    <x v="63"/>
    <x v="0"/>
    <s v="JE: 47"/>
    <x v="0"/>
    <x v="0"/>
    <m/>
    <d v="1905-04-08T00:00:00"/>
    <m/>
  </r>
  <r>
    <x v="241"/>
    <x v="240"/>
    <s v="Block statue of á¸Žd-á¸¥r, son of Ns-pÈ-mdw and á¸ªnsw-jr-dj.s. Cairo JE 37861"/>
    <s v="Statue"/>
    <s v="Block statue"/>
    <x v="0"/>
    <x v="87"/>
    <x v="44"/>
    <m/>
    <x v="1"/>
    <x v="64"/>
    <x v="0"/>
    <s v="Jansen-Winkeln:2001 : Profondeur (du socle) 40,7; Largeur (du socle) 28,5; Hauteur du socle 7,8"/>
    <x v="0"/>
    <x v="0"/>
    <m/>
    <d v="1905-04-08T00:00:00"/>
    <m/>
  </r>
  <r>
    <x v="242"/>
    <x v="241"/>
    <s v="Block statue of PÈ-dj-Jmn-nb-nswt-tÈwy, son of á¸¤r and Å p-n-Spdt. Cairo JE 37862"/>
    <s v="Statue"/>
    <s v="Block statue"/>
    <x v="0"/>
    <x v="18"/>
    <x v="0"/>
    <m/>
    <x v="0"/>
    <x v="0"/>
    <x v="0"/>
    <m/>
    <x v="0"/>
    <x v="0"/>
    <m/>
    <d v="1905-04-08T00:00:00"/>
    <m/>
  </r>
  <r>
    <x v="243"/>
    <x v="242"/>
    <s v="Block statue of PÈ-á¸«Èr-á¸ªnsw, son of Ê¿ná¸«.f-á¸ªnsw and Ns-ná¹¯rt-tn. Cairo JE 37863 / 38000 (?)"/>
    <s v="Statue"/>
    <s v="Block statue"/>
    <x v="9"/>
    <x v="69"/>
    <x v="0"/>
    <m/>
    <x v="0"/>
    <x v="0"/>
    <x v="0"/>
    <m/>
    <x v="0"/>
    <x v="0"/>
    <m/>
    <d v="1905-04-08T00:00:00"/>
    <m/>
  </r>
  <r>
    <x v="244"/>
    <x v="243"/>
    <s v="Block statue of KÈp.f-á¸¥È-á¸ªnsw, son of Wsr-á¸ªnsw and á¸ªnsw-jr-dj.s. Cairo JE 38001"/>
    <s v="Statue"/>
    <s v="Block statue"/>
    <x v="11"/>
    <x v="0"/>
    <x v="0"/>
    <m/>
    <x v="0"/>
    <x v="0"/>
    <x v="0"/>
    <m/>
    <x v="0"/>
    <x v="0"/>
    <m/>
    <d v="1905-04-09T00:00:00"/>
    <m/>
  </r>
  <r>
    <x v="245"/>
    <x v="244"/>
    <s v="Block statue of PÈ-á¸«Èr-á¸ªnsw, called á¸¤Èá¸¥Èt, son of á¸¤r and TÈ-Å¡rjt-BÈstt. Cairo JE 37864"/>
    <s v="Statue"/>
    <s v="Block statue"/>
    <x v="10"/>
    <x v="0"/>
    <x v="0"/>
    <m/>
    <x v="0"/>
    <x v="0"/>
    <x v="0"/>
    <m/>
    <x v="0"/>
    <x v="0"/>
    <m/>
    <d v="1905-04-09T00:00:00"/>
    <m/>
  </r>
  <r>
    <x v="246"/>
    <x v="245"/>
    <s v="Block statue (anonymous), holding ram-headed standard. Location unknown (ex-Cairo CG 42174)"/>
    <s v="Statue"/>
    <s v="Block statue holding ram-headed standard"/>
    <x v="0"/>
    <x v="88"/>
    <x v="0"/>
    <m/>
    <x v="0"/>
    <x v="0"/>
    <x v="0"/>
    <m/>
    <x v="0"/>
    <x v="0"/>
    <m/>
    <d v="1905-04-09T00:00:00"/>
    <m/>
  </r>
  <r>
    <x v="247"/>
    <x v="246"/>
    <s v="Block statue of Ns-Mnw, son of Ê¿ná¸«-pÈ-áº–rd and Èœst-wrt. Glasgow, Burrell 13.233 (ex-Cairo JE 37868)"/>
    <s v="Statue"/>
    <s v="Block statue"/>
    <x v="9"/>
    <x v="0"/>
    <x v="0"/>
    <m/>
    <x v="0"/>
    <x v="0"/>
    <x v="0"/>
    <m/>
    <x v="0"/>
    <x v="0"/>
    <m/>
    <s v="10/4/1905(?)"/>
    <m/>
  </r>
  <r>
    <x v="248"/>
    <x v="247"/>
    <s v="Block statue of KÈp.f-á¸¥È-Mná¹¯w, son of PÈ-dj-Jmn-nb-nswt-tÈwy and Ná¸¥m-s(y)-RÊ¿t-tÈwy. Cairo JE 37869"/>
    <s v="Statue"/>
    <s v="Block statue"/>
    <x v="0"/>
    <x v="4"/>
    <x v="0"/>
    <m/>
    <x v="0"/>
    <x v="0"/>
    <x v="0"/>
    <m/>
    <x v="0"/>
    <x v="0"/>
    <m/>
    <d v="1905-04-10T00:00:00"/>
    <m/>
  </r>
  <r>
    <x v="249"/>
    <x v="248"/>
    <s v="Block statue of WÈá¸¥-jb-RÊ¿, son of PÈ-dj-Jmn-nb-nswt-tÈwy. San Bernardino, Coll. Harer 27 (ex-Cairo JE 37870)"/>
    <s v="Statue"/>
    <s v="Block statue"/>
    <x v="10"/>
    <x v="20"/>
    <x v="0"/>
    <m/>
    <x v="0"/>
    <x v="0"/>
    <x v="0"/>
    <m/>
    <x v="0"/>
    <x v="7"/>
    <m/>
    <m/>
    <m/>
  </r>
  <r>
    <x v="250"/>
    <x v="249"/>
    <s v="Block statue of Èœá¸«-Jmn-r.w, son of PÈ-kjry. Cairo CG 48601"/>
    <s v="Statue"/>
    <s v="Block statue"/>
    <x v="10"/>
    <x v="0"/>
    <x v="0"/>
    <m/>
    <x v="0"/>
    <x v="0"/>
    <x v="0"/>
    <m/>
    <x v="0"/>
    <x v="0"/>
    <m/>
    <n v="1905"/>
    <m/>
  </r>
  <r>
    <x v="251"/>
    <x v="250"/>
    <s v="Block statue of Psmá¹¯k, son of á¹®È-n-nÈ-hbw and Nfr-Sá¸«mt. Cairo CG 48646"/>
    <s v="Statue"/>
    <s v="Block statue"/>
    <x v="6"/>
    <x v="0"/>
    <x v="0"/>
    <m/>
    <x v="0"/>
    <x v="0"/>
    <x v="0"/>
    <m/>
    <x v="0"/>
    <x v="0"/>
    <m/>
    <d v="1905-04-12T00:00:00"/>
    <m/>
  </r>
  <r>
    <x v="252"/>
    <x v="251"/>
    <s v="Block statue of RÈmÊ¿-RÈy (RomÃª-Roy). Cairo JE 37874"/>
    <s v="Statue"/>
    <s v="Block statue"/>
    <x v="1"/>
    <x v="61"/>
    <x v="0"/>
    <m/>
    <x v="0"/>
    <x v="0"/>
    <x v="0"/>
    <m/>
    <x v="0"/>
    <x v="0"/>
    <m/>
    <d v="1905-04-12T00:00:00"/>
    <m/>
  </r>
  <r>
    <x v="253"/>
    <x v="252"/>
    <s v="Block statue of á¸Žá¸¥wty-ms. Cairo JE 37875"/>
    <s v="Statue"/>
    <s v="Block statue"/>
    <x v="1"/>
    <x v="2"/>
    <x v="0"/>
    <m/>
    <x v="0"/>
    <x v="0"/>
    <x v="0"/>
    <m/>
    <x v="0"/>
    <x v="8"/>
    <m/>
    <m/>
    <m/>
  </r>
  <r>
    <x v="254"/>
    <x v="253"/>
    <s v="Block statue of á¸Žd-á¸ªnsw-jw.f-Ê¿ná¸«, fils de Ns-pÈ-mdw. Cairo JE 37877"/>
    <s v="Statue"/>
    <s v="Block statue"/>
    <x v="1"/>
    <x v="2"/>
    <x v="45"/>
    <m/>
    <x v="51"/>
    <x v="65"/>
    <x v="0"/>
    <s v="JE: 46"/>
    <x v="0"/>
    <x v="0"/>
    <m/>
    <d v="1905-04-12T00:00:00"/>
    <m/>
  </r>
  <r>
    <x v="255"/>
    <x v="254"/>
    <s v="Block statue of vizir PÈ-sr, son of Nb-ná¹¯rw and of Mryt-RÊ¿. Cairo JE 38062"/>
    <s v="Statue"/>
    <s v="Block statue"/>
    <x v="1"/>
    <x v="89"/>
    <x v="46"/>
    <m/>
    <x v="52"/>
    <x v="66"/>
    <x v="0"/>
    <s v="JE: 72"/>
    <x v="0"/>
    <x v="0"/>
    <m/>
    <n v="1905"/>
    <m/>
  </r>
  <r>
    <x v="256"/>
    <x v="255"/>
    <s v="Block statue of Ê¿ná¸«-pÈ-áº–rd, son of KÈp.f-á¸¥È-á¸ªnsw, with figure of Osiris. Cairo JE 38006"/>
    <s v="Statue"/>
    <s v="Block statue with figure of deity (Osiris)"/>
    <x v="0"/>
    <x v="48"/>
    <x v="0"/>
    <m/>
    <x v="0"/>
    <x v="0"/>
    <x v="0"/>
    <m/>
    <x v="0"/>
    <x v="0"/>
    <m/>
    <d v="1905-04-13T00:00:00"/>
    <m/>
  </r>
  <r>
    <x v="257"/>
    <x v="256"/>
    <s v="Block statue of á¸ªnsw-ms, son of á¸Žd-Èœst-jw.f-Ê¿ná¸« [and Ns-Mwt-Ê¿È-nrt]. Cairo JE 37878"/>
    <s v="Statue"/>
    <s v="Block statue"/>
    <x v="1"/>
    <x v="0"/>
    <x v="0"/>
    <m/>
    <x v="0"/>
    <x v="0"/>
    <x v="0"/>
    <m/>
    <x v="0"/>
    <x v="0"/>
    <m/>
    <d v="1905-04-14T00:00:00"/>
    <m/>
  </r>
  <r>
    <x v="258"/>
    <x v="257"/>
    <s v="Block statue of á¸Žd-á¸ªnsw-jw.f-Ê¿ná¸«, son of BÈk-n-á¸ªnsw. Cairo CG 42216"/>
    <s v="Statue"/>
    <s v="Block statue"/>
    <x v="5"/>
    <x v="0"/>
    <x v="0"/>
    <m/>
    <x v="0"/>
    <x v="0"/>
    <x v="0"/>
    <m/>
    <x v="0"/>
    <x v="0"/>
    <m/>
    <d v="1905-04-14T00:00:00"/>
    <m/>
  </r>
  <r>
    <x v="259"/>
    <x v="258"/>
    <s v="Block statue of PÈ-á¸«Èr-á¸ªnsw, son of Psmá¹¯k. Cairo JE 42892"/>
    <s v="Statue"/>
    <s v="Block statue"/>
    <x v="0"/>
    <x v="68"/>
    <x v="22"/>
    <m/>
    <x v="31"/>
    <x v="67"/>
    <x v="0"/>
    <s v="JE: 37"/>
    <x v="0"/>
    <x v="0"/>
    <m/>
    <d v="1905-04-14T00:00:00"/>
    <m/>
  </r>
  <r>
    <x v="260"/>
    <x v="259"/>
    <s v="Block statue of Ns-á¸ªnsw-[wn-...?], son of á¸Žd-Mwt-jw.f-Ê¿ná¸«. Cairo JE 37880"/>
    <s v="Statue"/>
    <s v="Block statue"/>
    <x v="5"/>
    <x v="0"/>
    <x v="0"/>
    <m/>
    <x v="0"/>
    <x v="0"/>
    <x v="0"/>
    <m/>
    <x v="0"/>
    <x v="0"/>
    <m/>
    <d v="1905-04-16T00:00:00"/>
    <m/>
  </r>
  <r>
    <x v="261"/>
    <x v="260"/>
    <s v="Block statue of á¸Žd-á¸ªnsw-jw.f-Ê¿ná¸« son of Ns-bÈ-nb-á¸Žd and of Djt-n-RÊ¿t-tÈwy(?). Cairo JE 38011"/>
    <s v="Statue"/>
    <s v="Block statue"/>
    <x v="1"/>
    <x v="2"/>
    <x v="0"/>
    <m/>
    <x v="0"/>
    <x v="0"/>
    <x v="0"/>
    <m/>
    <x v="0"/>
    <x v="0"/>
    <m/>
    <d v="1905-05-01T00:00:00"/>
    <m/>
  </r>
  <r>
    <x v="262"/>
    <x v="261"/>
    <s v="Block statue of Ê¿ná¸«-pÈ-áº–rd, son of Ná¸«t-Mná¹¯w and TÈ-Å¡rjt-á¸ªnsw. Cairo T.R. 18/12/28/15"/>
    <s v="Statue"/>
    <s v="Block statue"/>
    <x v="4"/>
    <x v="19"/>
    <x v="22"/>
    <m/>
    <x v="8"/>
    <x v="68"/>
    <x v="0"/>
    <s v="RT: 31"/>
    <x v="4"/>
    <x v="0"/>
    <m/>
    <m/>
    <m/>
  </r>
  <r>
    <x v="263"/>
    <x v="262"/>
    <s v="Block statue of á¸Žá¸¥wty-ms, usurped by Ê¿ná¸«-pÈ-áº–rd, son of Ná¸«t-Mná¹¯w and TÈ-Å¡rjt-á¸ªnsw. Cairo T.R. 4/6/24/3"/>
    <s v="Statue"/>
    <s v="Block statue"/>
    <x v="0"/>
    <x v="0"/>
    <x v="0"/>
    <m/>
    <x v="0"/>
    <x v="0"/>
    <x v="0"/>
    <m/>
    <x v="0"/>
    <x v="0"/>
    <m/>
    <n v="1905"/>
    <m/>
  </r>
  <r>
    <x v="264"/>
    <x v="263"/>
    <s v="Block statue of Jmn-jr-dj-s(w), son of á¸ªw-á¸¤ry-Å¡.f. Cairo CG 48632"/>
    <s v="Statue"/>
    <s v="Block statue"/>
    <x v="1"/>
    <x v="14"/>
    <x v="22"/>
    <m/>
    <x v="14"/>
    <x v="69"/>
    <x v="0"/>
    <s v="largeur: arriÃ¨re base_x000a_CLES 1582: 41,8._x000a_JE/CG: 32 sans la tÃªte pour le premier, reportÃ© sans vÃ©rification sur le second"/>
    <x v="0"/>
    <x v="0"/>
    <m/>
    <m/>
    <m/>
  </r>
  <r>
    <x v="265"/>
    <x v="264"/>
    <s v="Block statue of á¸¤r, son of Ná¸«t-á¸¤r-á¸¥b and TÈ-Å¡rjt-á¸ªnsw. Cairo JE 38013"/>
    <s v="Statue"/>
    <s v="Block statue"/>
    <x v="1"/>
    <x v="38"/>
    <x v="47"/>
    <m/>
    <x v="48"/>
    <x v="70"/>
    <x v="0"/>
    <m/>
    <x v="0"/>
    <x v="0"/>
    <m/>
    <d v="1905-05-01T00:00:00"/>
    <m/>
  </r>
  <r>
    <x v="266"/>
    <x v="265"/>
    <s v="Block statue of PÈ-áº–rd-Má¸¥yt, son of TjÈ-[á¸¤r]-[...]. Cairo JE 38014"/>
    <s v="Statue"/>
    <s v="Block statue"/>
    <x v="1"/>
    <x v="38"/>
    <x v="48"/>
    <m/>
    <x v="12"/>
    <x v="71"/>
    <x v="0"/>
    <s v="JE: 49"/>
    <x v="0"/>
    <x v="0"/>
    <m/>
    <d v="1905-05-06T00:00:00"/>
    <m/>
  </r>
  <r>
    <x v="267"/>
    <x v="266"/>
    <s v="Block statue of á¸¤rj (n WÈst), holding ram-headed standard. Cairo JE 38015"/>
    <s v="Statue"/>
    <s v="Block statue holding ram-headed standard"/>
    <x v="14"/>
    <x v="34"/>
    <x v="49"/>
    <m/>
    <x v="27"/>
    <x v="72"/>
    <x v="0"/>
    <s v="Largeur arriÃ¨re (Goyon, Cardin:2004)"/>
    <x v="0"/>
    <x v="0"/>
    <m/>
    <m/>
    <m/>
  </r>
  <r>
    <x v="268"/>
    <x v="267"/>
    <s v="Block statue of Nsr-Jmn (VI), son of á¸¤r (VI) and TÈ-prt. Cairo T.R. 20/2/25/2 (= CG 42279*)"/>
    <s v="Statue"/>
    <s v="Block statue"/>
    <x v="4"/>
    <x v="41"/>
    <x v="23"/>
    <m/>
    <x v="53"/>
    <x v="73"/>
    <x v="0"/>
    <s v="RT: 30_x000a_Jansen-Winkeln:2008_x000a_H. 27 (env.)_x000a_l. 16"/>
    <x v="0"/>
    <x v="0"/>
    <m/>
    <d v="1905-05-08T00:00:00"/>
    <m/>
  </r>
  <r>
    <x v="269"/>
    <x v="268"/>
    <s v="Block statue of Ns-Mnw, son of á¸Žd-á¸¤r and Jrty-r.w. Cairo JE 38020"/>
    <s v="Statue"/>
    <s v="Block statue"/>
    <x v="0"/>
    <x v="83"/>
    <x v="0"/>
    <m/>
    <x v="0"/>
    <x v="0"/>
    <x v="0"/>
    <m/>
    <x v="0"/>
    <x v="2"/>
    <m/>
    <m/>
    <m/>
  </r>
  <r>
    <x v="270"/>
    <x v="269"/>
    <s v="Block statue of PÈ-dj-Jmn-nb-nswt-tÈwy, son of Jrt-á¸¤r-r.w. Cairo JE 38024"/>
    <s v="Statue"/>
    <s v="Block statue"/>
    <x v="0"/>
    <x v="7"/>
    <x v="0"/>
    <m/>
    <x v="0"/>
    <x v="0"/>
    <x v="0"/>
    <m/>
    <x v="0"/>
    <x v="7"/>
    <m/>
    <m/>
    <m/>
  </r>
  <r>
    <x v="271"/>
    <x v="270"/>
    <s v="Block statue of Ê¿ná¸«.f-n-á¸ªnsw, son of PÈ-dj-Jmn-nb-nswt-tÈwy and TÈ-Jpt-wrt. Ismailiya, Regional Museum 2583 (ex-Cairo JE 38038)"/>
    <s v="Statue"/>
    <s v="Block statue"/>
    <x v="1"/>
    <x v="0"/>
    <x v="0"/>
    <m/>
    <x v="0"/>
    <x v="0"/>
    <x v="0"/>
    <m/>
    <x v="0"/>
    <x v="0"/>
    <m/>
    <n v="1905"/>
    <m/>
  </r>
  <r>
    <x v="272"/>
    <x v="271"/>
    <s v="Block statue of Ns-bÈ-nb-á¸Žd, son of Ê¿ná¸«-pÈ-áº–rd. Cairo JE 38039 (= CG 42273*)"/>
    <s v="Statue"/>
    <s v="Block statue"/>
    <x v="12"/>
    <x v="0"/>
    <x v="0"/>
    <m/>
    <x v="0"/>
    <x v="0"/>
    <x v="0"/>
    <m/>
    <x v="0"/>
    <x v="0"/>
    <m/>
    <d v="1905-05-26T00:00:00"/>
    <m/>
  </r>
  <r>
    <x v="273"/>
    <x v="272"/>
    <s v="Block statue of PÈ-jw-n-á¸¤r, son of á¸¤r and Èœst-rÅ¡.tj. Cairo JE 38040"/>
    <s v="Statue"/>
    <s v="Block statue"/>
    <x v="1"/>
    <x v="90"/>
    <x v="0"/>
    <m/>
    <x v="0"/>
    <x v="0"/>
    <x v="0"/>
    <m/>
    <x v="0"/>
    <x v="0"/>
    <m/>
    <d v="1905-05-26T00:00:00"/>
    <m/>
  </r>
  <r>
    <x v="274"/>
    <x v="273"/>
    <s v="Block statue of á¸¤r-nfr, son of Ns-Mnw and Ná¸¥m-s(y)-RÊ¿t-tÈwy. Cairo JE 38044"/>
    <s v="Statue"/>
    <s v="Block statue"/>
    <x v="1"/>
    <x v="91"/>
    <x v="0"/>
    <m/>
    <x v="0"/>
    <x v="0"/>
    <x v="0"/>
    <s v="JE: Ã˜"/>
    <x v="0"/>
    <x v="0"/>
    <m/>
    <d v="1905-05-26T00:00:00"/>
    <m/>
  </r>
  <r>
    <x v="275"/>
    <x v="274"/>
    <s v="Block statue of á¸¤r, son of á¸Žd-á¸¥r and TÈ-nt-Jmn-nb-nswt-tÈwy. Cairo T.R. 18/6/24/1"/>
    <s v="Statue"/>
    <s v="Block statue"/>
    <x v="9"/>
    <x v="0"/>
    <x v="0"/>
    <m/>
    <x v="0"/>
    <x v="0"/>
    <x v="0"/>
    <m/>
    <x v="0"/>
    <x v="0"/>
    <m/>
    <d v="1905-05-01T00:00:00"/>
    <m/>
  </r>
  <r>
    <x v="276"/>
    <x v="275"/>
    <s v="Block statue of Sr-á¸Žá¸¥wty, son of Ns-Mnw and Ns-á¸ªnsw. Cairo JE 38046"/>
    <s v="Statue"/>
    <s v="Block statue"/>
    <x v="1"/>
    <x v="28"/>
    <x v="0"/>
    <m/>
    <x v="0"/>
    <x v="0"/>
    <x v="0"/>
    <m/>
    <x v="0"/>
    <x v="0"/>
    <m/>
    <n v="1905"/>
    <m/>
  </r>
  <r>
    <x v="277"/>
    <x v="276"/>
    <s v="Block statue of PÈ-dj-á¸¤r-pÈ-RÊ¿, son of á¸¤r-Èá¸«-bjt and Ta-Báº–. Cairo T.R. 18/12/24/4"/>
    <s v="Statue"/>
    <s v="Block statue"/>
    <x v="0"/>
    <x v="76"/>
    <x v="50"/>
    <m/>
    <x v="14"/>
    <x v="74"/>
    <x v="0"/>
    <s v="Jansen-Winkeln:2001 : Largeur et Profondeur du socle"/>
    <x v="3"/>
    <x v="0"/>
    <m/>
    <m/>
    <m/>
  </r>
  <r>
    <x v="278"/>
    <x v="277"/>
    <s v="Block statue (surface badly weathered). Cairo JE 38586"/>
    <s v="Statue"/>
    <s v="Block statue"/>
    <x v="3"/>
    <x v="0"/>
    <x v="0"/>
    <m/>
    <x v="0"/>
    <x v="0"/>
    <x v="0"/>
    <m/>
    <x v="0"/>
    <x v="0"/>
    <m/>
    <d v="1906-05-26T00:00:00"/>
    <m/>
  </r>
  <r>
    <x v="279"/>
    <x v="278"/>
    <s v="Block statue of Ê¿ná¸«-pÈ-áº–rd, son of á¸¤r-sÈ-Èœst. Cairo JE 38588"/>
    <s v="Statue"/>
    <s v="Block statue"/>
    <x v="4"/>
    <x v="45"/>
    <x v="0"/>
    <m/>
    <x v="0"/>
    <x v="0"/>
    <x v="0"/>
    <m/>
    <x v="0"/>
    <x v="5"/>
    <m/>
    <m/>
    <m/>
  </r>
  <r>
    <x v="280"/>
    <x v="279"/>
    <s v="Block statue of á¸Žd-BÈstt-jw.f-Ê¿ná¸«, son of á¸¤r. Cairo CG 42224"/>
    <s v="Statue"/>
    <s v="Block statue"/>
    <x v="5"/>
    <x v="0"/>
    <x v="0"/>
    <m/>
    <x v="0"/>
    <x v="0"/>
    <x v="0"/>
    <m/>
    <x v="0"/>
    <x v="0"/>
    <m/>
    <d v="1906-05-25T00:00:00"/>
    <m/>
  </r>
  <r>
    <x v="281"/>
    <x v="280"/>
    <s v="Block statue of PÈ-jw-n-á¸¤r, son of Ná¸«t-á¸¤r-á¸¥b and Dj-s(y)-Èœst. Cairo JE 38590"/>
    <s v="Statue"/>
    <s v="Block statue"/>
    <x v="1"/>
    <x v="19"/>
    <x v="0"/>
    <m/>
    <x v="0"/>
    <x v="0"/>
    <x v="0"/>
    <m/>
    <x v="0"/>
    <x v="12"/>
    <m/>
    <m/>
    <m/>
  </r>
  <r>
    <x v="282"/>
    <x v="281"/>
    <s v="Block statue of PÈ-dj-BÈstt, son of Ns-Mnw and Ná¸¥m-s(y)-RÊ¿t-tÈwy (?). Cairo JE 38591"/>
    <s v="Statue"/>
    <s v="Block statue"/>
    <x v="0"/>
    <x v="2"/>
    <x v="0"/>
    <m/>
    <x v="0"/>
    <x v="0"/>
    <x v="0"/>
    <m/>
    <x v="0"/>
    <x v="12"/>
    <m/>
    <m/>
    <m/>
  </r>
  <r>
    <x v="283"/>
    <x v="282"/>
    <s v="Block statue of PÈ-á¸«Èr-á¸ªnsw, son of á¸¤r. Cairo JE 38592"/>
    <s v="Statue"/>
    <s v="Block statue"/>
    <x v="1"/>
    <x v="34"/>
    <x v="0"/>
    <m/>
    <x v="0"/>
    <x v="0"/>
    <x v="0"/>
    <m/>
    <x v="0"/>
    <x v="9"/>
    <m/>
    <m/>
    <m/>
  </r>
  <r>
    <x v="284"/>
    <x v="283"/>
    <s v="Block statue of PÈ-dj-á¸¤r-pÈ-RÊ¿. Cairo JE 38603"/>
    <s v="Statue"/>
    <s v="Block statue"/>
    <x v="4"/>
    <x v="20"/>
    <x v="0"/>
    <m/>
    <x v="0"/>
    <x v="0"/>
    <x v="0"/>
    <m/>
    <x v="0"/>
    <x v="7"/>
    <m/>
    <m/>
    <m/>
  </r>
  <r>
    <x v="285"/>
    <x v="284"/>
    <s v="Block statue of RÊ¿-m-mÈÊ¿-á¸«rw, son of P(È)-hrr. Cairo CG 48629"/>
    <s v="Statue"/>
    <s v="Block statue"/>
    <x v="11"/>
    <x v="0"/>
    <x v="0"/>
    <m/>
    <x v="0"/>
    <x v="0"/>
    <x v="0"/>
    <m/>
    <x v="0"/>
    <x v="0"/>
    <m/>
    <n v="1906"/>
    <m/>
  </r>
  <r>
    <x v="286"/>
    <x v="285"/>
    <s v="Block statue of Mná¹¯w-m-á¸¥Èt, son of Ns-Mnw and Ns-á¸ªnsw, with figure of Osiris. Cairo CG 48633"/>
    <s v="Statue"/>
    <s v="Block statue with figure of deity (Osiris)"/>
    <x v="6"/>
    <x v="32"/>
    <x v="0"/>
    <m/>
    <x v="0"/>
    <x v="0"/>
    <x v="0"/>
    <m/>
    <x v="0"/>
    <x v="0"/>
    <m/>
    <m/>
    <m/>
  </r>
  <r>
    <x v="287"/>
    <x v="286"/>
    <s v="Block statue of PÈ-[...], fils de PÈ-[...]. Cairo T.R. 18/12/28/11"/>
    <s v="Statue"/>
    <s v="Block statue"/>
    <x v="4"/>
    <x v="92"/>
    <x v="51"/>
    <m/>
    <x v="54"/>
    <x v="75"/>
    <x v="0"/>
    <m/>
    <x v="1"/>
    <x v="0"/>
    <m/>
    <m/>
    <m/>
  </r>
  <r>
    <x v="288"/>
    <x v="287"/>
    <s v="Block statue of á¸¤r-sÈ-Èœst, son of Ns-Mnw and TÈ-dj-Èœst-dj-Ê¿ná¸«. Cairo T.R. 8/12/24/3"/>
    <s v="Statue"/>
    <s v="Block statue"/>
    <x v="0"/>
    <x v="0"/>
    <x v="0"/>
    <m/>
    <x v="0"/>
    <x v="0"/>
    <x v="0"/>
    <m/>
    <x v="0"/>
    <x v="0"/>
    <m/>
    <d v="1907-05-31T00:00:00"/>
    <m/>
  </r>
  <r>
    <x v="289"/>
    <x v="288"/>
    <s v="Block statue of á¸¤r-m-á¸¥b, son of Ns-Mnw and of TÈ-hbt (TÈ-nÈy-hbw). Cairo JE 43652"/>
    <s v="Statue"/>
    <s v="Block statue"/>
    <x v="4"/>
    <x v="25"/>
    <x v="13"/>
    <m/>
    <x v="8"/>
    <x v="76"/>
    <x v="0"/>
    <s v="JE: 52"/>
    <x v="0"/>
    <x v="0"/>
    <m/>
    <s v="16/12/1908 (H.C.)"/>
    <m/>
  </r>
  <r>
    <x v="290"/>
    <x v="289"/>
    <s v="Block statue of á¸¤r (XVII), son of PÈ-dj-Jmn-nb-nswt-tÈwy (C). Cairo JE 36664 (= T.R. 7/6/24/3)"/>
    <s v="Statue"/>
    <s v="Block statue"/>
    <x v="1"/>
    <x v="93"/>
    <x v="20"/>
    <m/>
    <x v="55"/>
    <x v="77"/>
    <x v="0"/>
    <s v="JE: 43!"/>
    <x v="0"/>
    <x v="0"/>
    <m/>
    <d v="1904-02-05T00:00:00"/>
    <m/>
  </r>
  <r>
    <x v="291"/>
    <x v="290"/>
    <s v="Block statue of PÈ-dj-á¸¤r-pÈ-RÊ¿, son of KÈp.f-á¸¥È-Mná¹¯w (called PÈ-wrm) and Ns-á¸ªnsw. (ex-Cairo JE 36666, ex-Coll. Omar Pacha nÂ° 399)"/>
    <s v="Statue"/>
    <s v="Block statue"/>
    <x v="1"/>
    <x v="34"/>
    <x v="0"/>
    <m/>
    <x v="0"/>
    <x v="0"/>
    <x v="0"/>
    <s v="JE: 30"/>
    <x v="0"/>
    <x v="0"/>
    <m/>
    <d v="1904-02-20T00:00:00"/>
    <m/>
  </r>
  <r>
    <x v="292"/>
    <x v="291"/>
    <s v="Block statue of Ê¿ná¸«-pÈ-áº–rd, son of Wsjr-wr and TÈ-Å¡rjt-á¸ªnsw. Cairo T.R. 4/1/21/3 (err. JE 38009)"/>
    <s v="Statue"/>
    <s v="Block statue"/>
    <x v="0"/>
    <x v="0"/>
    <x v="0"/>
    <m/>
    <x v="0"/>
    <x v="0"/>
    <x v="0"/>
    <m/>
    <x v="0"/>
    <x v="0"/>
    <m/>
    <d v="1904-04-10T00:00:00"/>
    <m/>
  </r>
  <r>
    <x v="293"/>
    <x v="292"/>
    <s v="Block statue of PÈ-dj-Jmn-nb-nswt-tÈwy son of ...?. London. British Museum EA 48034"/>
    <s v="Statue"/>
    <s v="Block statue"/>
    <x v="0"/>
    <x v="48"/>
    <x v="52"/>
    <m/>
    <x v="56"/>
    <x v="78"/>
    <x v="0"/>
    <m/>
    <x v="0"/>
    <x v="0"/>
    <m/>
    <m/>
    <m/>
  </r>
  <r>
    <x v="294"/>
    <x v="293"/>
    <s v="Block statue of Bn-jw-thj-á¸¤r. Cairo JE 37455"/>
    <s v="Statue"/>
    <s v="Block statue"/>
    <x v="4"/>
    <x v="94"/>
    <x v="0"/>
    <m/>
    <x v="0"/>
    <x v="0"/>
    <x v="0"/>
    <m/>
    <x v="5"/>
    <x v="0"/>
    <m/>
    <m/>
    <m/>
  </r>
  <r>
    <x v="295"/>
    <x v="294"/>
    <s v="Block statue of Ná¸«t-Mná¹¯w, son of Ê¿ná¸«.f-n-á¸ªnsw et de Èœst-rÅ¡.tj. Cairo JE 37973"/>
    <s v="Statue"/>
    <s v="Block statue"/>
    <x v="4"/>
    <x v="95"/>
    <x v="53"/>
    <m/>
    <x v="57"/>
    <x v="79"/>
    <x v="0"/>
    <s v="JE: Ã˜"/>
    <x v="0"/>
    <x v="0"/>
    <m/>
    <s v="22/12/1904 (H.C.)"/>
    <m/>
  </r>
  <r>
    <x v="296"/>
    <x v="295"/>
    <s v="Block statue of á¸¤r. Cairo JE 37345"/>
    <s v="Statue"/>
    <s v="Block statue"/>
    <x v="4"/>
    <x v="23"/>
    <x v="0"/>
    <m/>
    <x v="0"/>
    <x v="0"/>
    <x v="0"/>
    <m/>
    <x v="0"/>
    <x v="12"/>
    <m/>
    <m/>
    <m/>
  </r>
  <r>
    <x v="297"/>
    <x v="118"/>
    <s v="Block statue of Hr.s-n.f, son of Ns-Mnw and TÈ-mjt. Cairo T.R. 18/12/24/2"/>
    <s v="Statue"/>
    <s v="Naophorous block statue (lion-headed goddess)"/>
    <x v="4"/>
    <x v="96"/>
    <x v="7"/>
    <m/>
    <x v="0"/>
    <x v="0"/>
    <x v="0"/>
    <m/>
    <x v="0"/>
    <x v="10"/>
    <s v="De Meulenaere, Clarysse:1978 : dÃ©but ptol."/>
    <m/>
    <m/>
  </r>
  <r>
    <x v="298"/>
    <x v="296"/>
    <s v="Block statue of PÈ-jw-n-á¸¤r, son of á¸¤r and Sá¹¯È-jrt-bjnt. Philadelphia, Rosenbach Museum and Library 1954.1969 (70.604)"/>
    <s v="Statue"/>
    <s v="Block statue"/>
    <x v="10"/>
    <x v="97"/>
    <x v="54"/>
    <m/>
    <x v="58"/>
    <x v="80"/>
    <x v="0"/>
    <m/>
    <x v="0"/>
    <x v="0"/>
    <m/>
    <m/>
    <m/>
  </r>
  <r>
    <x v="299"/>
    <x v="297"/>
    <s v="Block statue of Ns-pÈ-mdw son of PÈ-jw-n-á¸¤r and TÈ-nt-á¸¤wt. New York, MMA 07.228.28"/>
    <s v="Statue"/>
    <s v="Block statue"/>
    <x v="10"/>
    <x v="7"/>
    <x v="10"/>
    <m/>
    <x v="26"/>
    <x v="81"/>
    <x v="0"/>
    <m/>
    <x v="2"/>
    <x v="0"/>
    <m/>
    <m/>
    <m/>
  </r>
  <r>
    <x v="300"/>
    <x v="118"/>
    <s v="Block statue of Ns-á¸ªmnyw, son of KÈp.f-á¸¥È-(?). New York, MMA 07.228.26"/>
    <s v="Statue"/>
    <s v="Block statue"/>
    <x v="15"/>
    <x v="98"/>
    <x v="55"/>
    <m/>
    <x v="59"/>
    <x v="82"/>
    <x v="0"/>
    <s v="MMA 07.228.26 Block Statue of Nespamedu.doc"/>
    <x v="2"/>
    <x v="7"/>
    <m/>
    <m/>
    <m/>
  </r>
  <r>
    <x v="301"/>
    <x v="118"/>
    <s v="Block statue of a man (anepigraphic ?). Location unknown"/>
    <s v="Statue"/>
    <s v="Block statue"/>
    <x v="4"/>
    <x v="0"/>
    <x v="0"/>
    <m/>
    <x v="0"/>
    <x v="0"/>
    <x v="0"/>
    <m/>
    <x v="0"/>
    <x v="0"/>
    <m/>
    <n v="1904"/>
    <m/>
  </r>
  <r>
    <x v="302"/>
    <x v="118"/>
    <s v="Block statue of Hr.s-n.f, son of Ê¿ná¸«-á¸¤p, with figure of Amun. Karakol 185 (= â€œKarnak Generator 13â€)"/>
    <s v="Statue"/>
    <s v="Block statue with figure of deity (Amun)"/>
    <x v="16"/>
    <x v="0"/>
    <x v="0"/>
    <m/>
    <x v="0"/>
    <x v="0"/>
    <x v="0"/>
    <m/>
    <x v="0"/>
    <x v="9"/>
    <m/>
    <m/>
    <s v="City, museum"/>
  </r>
  <r>
    <x v="303"/>
    <x v="298"/>
    <s v="Block statue of PÈ-á¸«Èr-á¸ªnsw, called PÈ-Mná¹¯w, son of Wsjr-wr. Baltimore, WAG/WAM 170 (22.210) (ex-Cairo JE 36667)"/>
    <s v="Statue"/>
    <s v="Block statue"/>
    <x v="1"/>
    <x v="81"/>
    <x v="0"/>
    <m/>
    <x v="0"/>
    <x v="0"/>
    <x v="0"/>
    <s v="JE: 35"/>
    <x v="0"/>
    <x v="0"/>
    <m/>
    <d v="1904-02-20T00:00:00"/>
    <m/>
  </r>
  <r>
    <x v="304"/>
    <x v="299"/>
    <s v="Block statue of PÈ-dj-Jmn-nb-nswt-tÈwy, son of Ns-mnw and Ná¸¥m-s(y)-RÊ¿t-tÈwy. Cairo JE 37514"/>
    <s v="Statue"/>
    <s v="Block statue"/>
    <x v="0"/>
    <x v="99"/>
    <x v="56"/>
    <m/>
    <x v="60"/>
    <x v="83"/>
    <x v="0"/>
    <s v="Hauteur JE: 85_x000a_Profondeur et Largeur sont celles du socle."/>
    <x v="0"/>
    <x v="14"/>
    <m/>
    <m/>
    <m/>
  </r>
  <r>
    <x v="305"/>
    <x v="118"/>
    <s v="Block statue (anepigraphic). Cairo JE 37156"/>
    <s v="Statue"/>
    <s v="Block statue"/>
    <x v="1"/>
    <x v="20"/>
    <x v="0"/>
    <m/>
    <x v="0"/>
    <x v="0"/>
    <x v="0"/>
    <m/>
    <x v="0"/>
    <x v="8"/>
    <m/>
    <s v="7/1904 (avant)"/>
    <m/>
  </r>
  <r>
    <x v="306"/>
    <x v="118"/>
    <s v="Block statue of Jmn-m-jpt. Cairo JE 36952"/>
    <s v="Statue"/>
    <s v="Block statue"/>
    <x v="1"/>
    <x v="2"/>
    <x v="0"/>
    <m/>
    <x v="0"/>
    <x v="0"/>
    <x v="0"/>
    <m/>
    <x v="0"/>
    <x v="16"/>
    <s v="CLES ss nÂ° JE 36962 [D]: sans date"/>
    <m/>
    <m/>
  </r>
  <r>
    <x v="307"/>
    <x v="118"/>
    <s v="Block statue of PÈ-jw-n-á¸¤r, son of [...]-Ê¿ná¸«, with figure of Osiris. Cairo JE 36960"/>
    <s v="Statue"/>
    <s v="Block statue with figure of deity (Osiris)"/>
    <x v="1"/>
    <x v="100"/>
    <x v="0"/>
    <m/>
    <x v="0"/>
    <x v="0"/>
    <x v="0"/>
    <m/>
    <x v="0"/>
    <x v="12"/>
    <s v="CLES 1441 : â€œPost-persâ€™ archaistic !â€ "/>
    <m/>
    <m/>
  </r>
  <r>
    <x v="308"/>
    <x v="118"/>
    <s v="Block statue (anonymous). Cairo JE 37016"/>
    <s v="Statue"/>
    <s v="Block statue"/>
    <x v="4"/>
    <x v="94"/>
    <x v="0"/>
    <m/>
    <x v="0"/>
    <x v="0"/>
    <x v="0"/>
    <m/>
    <x v="0"/>
    <x v="16"/>
    <m/>
    <m/>
    <s v="City, museum"/>
  </r>
  <r>
    <x v="309"/>
    <x v="300"/>
    <s v="Block statue of á¸¤r, son of Nb-ná¹¯rw. Cairo JE 37025"/>
    <s v="Statue"/>
    <s v="Block statue"/>
    <x v="4"/>
    <x v="78"/>
    <x v="13"/>
    <m/>
    <x v="61"/>
    <x v="84"/>
    <x v="0"/>
    <m/>
    <x v="0"/>
    <x v="0"/>
    <m/>
    <d v="1904-05-08T00:00:00"/>
    <m/>
  </r>
  <r>
    <x v="310"/>
    <x v="118"/>
    <s v="Block statue of á¸¤r. Cairo JE 37144"/>
    <s v="Statue"/>
    <s v="Block statue"/>
    <x v="8"/>
    <x v="84"/>
    <x v="0"/>
    <m/>
    <x v="0"/>
    <x v="0"/>
    <x v="0"/>
    <m/>
    <x v="0"/>
    <x v="16"/>
    <m/>
    <m/>
    <m/>
  </r>
  <r>
    <x v="311"/>
    <x v="118"/>
    <s v="Block statue of Mnw-ms, with figures of Amun, Mut, Khons. Cairo JE 37367"/>
    <s v="Statue"/>
    <s v="Block statue with figure of deity (Amun, Mut, Khons)"/>
    <x v="4"/>
    <x v="36"/>
    <x v="26"/>
    <m/>
    <x v="62"/>
    <x v="85"/>
    <x v="0"/>
    <s v="JE: 41"/>
    <x v="0"/>
    <x v="20"/>
    <s v="CLES ss nÂ° JE 37367: vide"/>
    <m/>
    <m/>
  </r>
  <r>
    <x v="312"/>
    <x v="118"/>
    <s v="Block statue of Nwb-m-jrt. Cairo JE 37440"/>
    <s v="Statue"/>
    <s v="Block statue"/>
    <x v="4"/>
    <x v="101"/>
    <x v="0"/>
    <m/>
    <x v="0"/>
    <x v="0"/>
    <x v="0"/>
    <m/>
    <x v="0"/>
    <x v="8"/>
    <m/>
    <m/>
    <s v="City, museum"/>
  </r>
  <r>
    <x v="313"/>
    <x v="118"/>
    <s v="Block statue of PÈ-dj-Jmn-nb-nswt-tÈwy, son of Wnn-nfr and Ns-á¸¤r-pÈ-áº–rd. ex-Cairo JE 37982 (ex-Kelekian B)"/>
    <s v="Statue"/>
    <s v="Block statue"/>
    <x v="5"/>
    <x v="32"/>
    <x v="49"/>
    <m/>
    <x v="63"/>
    <x v="86"/>
    <x v="0"/>
    <m/>
    <x v="0"/>
    <x v="7"/>
    <m/>
    <m/>
    <m/>
  </r>
  <r>
    <x v="314"/>
    <x v="301"/>
    <s v="Block statue of á¸¤r-sÈ-Èœst. Brooklyn Museum 51.15 (ex-Cairo JE 37166)"/>
    <s v="Statue"/>
    <s v="Block statue"/>
    <x v="10"/>
    <x v="0"/>
    <x v="0"/>
    <m/>
    <x v="0"/>
    <x v="0"/>
    <x v="0"/>
    <m/>
    <x v="0"/>
    <x v="0"/>
    <m/>
    <d v="1904-06-09T00:00:00"/>
    <m/>
  </r>
  <r>
    <x v="315"/>
    <x v="118"/>
    <s v="Block statue of Ns-á¸Žá¸¥wty son of PÈ-dj-Wsjr and TÈ-dj-Nfr-á¸¥tp, with figure of Lunar god. Brooklyn Museum 69.115.1"/>
    <s v="Statue"/>
    <s v="Block statue with figure of deity (Lunar god)"/>
    <x v="15"/>
    <x v="30"/>
    <x v="0"/>
    <m/>
    <x v="0"/>
    <x v="0"/>
    <x v="0"/>
    <m/>
    <x v="2"/>
    <x v="7"/>
    <m/>
    <m/>
    <m/>
  </r>
  <r>
    <x v="316"/>
    <x v="118"/>
    <s v="Block statue of á¹®Èw-nfr, son of Ns-pÈ-mdw and á¸ªnsw-jr-dj-s(w). New York, Pierpont Morgan Library, no. 10"/>
    <s v="Statue"/>
    <s v="Block statue"/>
    <x v="0"/>
    <x v="102"/>
    <x v="57"/>
    <m/>
    <x v="64"/>
    <x v="87"/>
    <x v="0"/>
    <s v="Bothmer:1960 : largeur et profondeur de la base; pour cette derniÃ¨re profondeur gauche; Ã  droite: 20,6."/>
    <x v="2"/>
    <x v="0"/>
    <m/>
    <m/>
    <m/>
  </r>
  <r>
    <x v="317"/>
    <x v="118"/>
    <s v="Block statue of Ns-pÈ-sfj, son of Bs-n-Mwt. Cairo T.R. 18/12/28/4"/>
    <s v="Statue"/>
    <s v="Block statue"/>
    <x v="0"/>
    <x v="35"/>
    <x v="0"/>
    <m/>
    <x v="0"/>
    <x v="0"/>
    <x v="0"/>
    <m/>
    <x v="0"/>
    <x v="21"/>
    <s v="Datation incertaine; dâ€™aprÃ¨s onomastique"/>
    <m/>
    <m/>
  </r>
  <r>
    <x v="318"/>
    <x v="118"/>
    <s v="Block statue of á¸¤r, son of Nsr-Jmn and á¸Žd-Mwt-jw.s-Ê¿ná¸«. Berlin, Ã„gyptisches Museum 17272"/>
    <s v="Statue"/>
    <s v="Block statue"/>
    <x v="0"/>
    <x v="7"/>
    <x v="23"/>
    <m/>
    <x v="40"/>
    <x v="88"/>
    <x v="0"/>
    <s v="Seipel:1992 H. 31_x000a_â€”â€”â€”_x000a_Brandl:2008_x000a_H. relief av._x0009__x0009_11.9_x000a_l. relief av._x0009__x0009_11.8_x000a_H. relief dr._x0009__x0009_11.9_x000a_H. relief g._x0009__x0009_12"/>
    <x v="2"/>
    <x v="0"/>
    <m/>
    <m/>
    <m/>
  </r>
  <r>
    <x v="319"/>
    <x v="118"/>
    <s v="Block statue of PÈ-dj-Jmn-nb-nswt-tÈwy. London. British Museum EA 48035"/>
    <s v="Statue"/>
    <s v="Block statue"/>
    <x v="11"/>
    <x v="0"/>
    <x v="0"/>
    <m/>
    <x v="0"/>
    <x v="0"/>
    <x v="0"/>
    <m/>
    <x v="2"/>
    <x v="9"/>
    <m/>
    <m/>
    <m/>
  </r>
  <r>
    <x v="320"/>
    <x v="118"/>
    <s v="Block statue of Sr-á¸Žá¸¥wty, son of PÈ-dj-Nfr-á¸¥tp and Mwt-Mnw. Los Angeles County Museum 48.24.8 = A 5141.48.372"/>
    <s v="Statue"/>
    <s v="Block statue"/>
    <x v="11"/>
    <x v="46"/>
    <x v="0"/>
    <m/>
    <x v="0"/>
    <x v="0"/>
    <x v="0"/>
    <m/>
    <x v="1"/>
    <x v="0"/>
    <m/>
    <m/>
    <m/>
  </r>
  <r>
    <x v="321"/>
    <x v="118"/>
    <s v="Block statue of Ê¿ná¸«-pÈ-áº–rd, son of PÈ-dj-Jmn-nb-nswt-tÈwy and Ns-á¸¤r-pÈ-RÊ¿. Baltimore, WAG/WAM 160 (22.420)"/>
    <s v="Statue"/>
    <s v="Block statue"/>
    <x v="1"/>
    <x v="103"/>
    <x v="0"/>
    <m/>
    <x v="0"/>
    <x v="0"/>
    <x v="0"/>
    <s v="Steindorff:1946"/>
    <x v="2"/>
    <x v="7"/>
    <m/>
    <m/>
    <m/>
  </r>
  <r>
    <x v="322"/>
    <x v="118"/>
    <s v="Block statue of  Å Å¡nq, son of á¸¤r-sÈ-Èœst and TÈ-Å¡rjt-Jht. Baltimore, WAG/WAM 159 (22.80)"/>
    <s v="Statue"/>
    <s v="Block statue"/>
    <x v="1"/>
    <x v="104"/>
    <x v="0"/>
    <m/>
    <x v="0"/>
    <x v="0"/>
    <x v="0"/>
    <m/>
    <x v="3"/>
    <x v="7"/>
    <m/>
    <m/>
    <m/>
  </r>
  <r>
    <x v="323"/>
    <x v="118"/>
    <s v="Block statue of Å Å¡nq, son of PÈ-á¸«Èr-á¸ªnsw and Ttj (?). Baltimore, WAG/WAM 164 (22.167)"/>
    <s v="Statue"/>
    <s v="Block statue"/>
    <x v="9"/>
    <x v="98"/>
    <x v="19"/>
    <m/>
    <x v="65"/>
    <x v="89"/>
    <x v="0"/>
    <s v="Hauteur Steindorff:1946: 30,5"/>
    <x v="3"/>
    <x v="0"/>
    <m/>
    <m/>
    <m/>
  </r>
  <r>
    <x v="324"/>
    <x v="118"/>
    <s v="Block statue of Jw-jt.f, called á¹®krd, son of á¸Žá¸¥wty-jr-dj-s(w) and TÈ-ryw. New York, MMA 66.99.63"/>
    <s v="Statue"/>
    <s v="Block statue"/>
    <x v="4"/>
    <x v="0"/>
    <x v="0"/>
    <m/>
    <x v="0"/>
    <x v="0"/>
    <x v="0"/>
    <m/>
    <x v="3"/>
    <x v="0"/>
    <m/>
    <m/>
    <m/>
  </r>
  <r>
    <x v="325"/>
    <x v="118"/>
    <s v="Block statue of Wsjr-wr, son of Jry-jry and Ns-Tfnt. Amsterdam, APM 8844 (ex. Coll. van Leer 52)"/>
    <s v="Statue"/>
    <s v="Block statue"/>
    <x v="11"/>
    <x v="86"/>
    <x v="19"/>
    <m/>
    <x v="19"/>
    <x v="90"/>
    <x v="0"/>
    <m/>
    <x v="2"/>
    <x v="0"/>
    <m/>
    <m/>
    <m/>
  </r>
  <r>
    <x v="326"/>
    <x v="118"/>
    <s v="Block statue of Ns-bÈ-nb-á¸Žd, son of Jrty-r-á¹¯Èy and áº–rdw-Ê¿ná¸«. Baltimore, WAG/WAM 165 (22.171)"/>
    <s v="Statue"/>
    <s v="Block statue"/>
    <x v="10"/>
    <x v="105"/>
    <x v="58"/>
    <m/>
    <x v="66"/>
    <x v="91"/>
    <x v="0"/>
    <s v="Hauteur 24 (Steindorff:1946)"/>
    <x v="3"/>
    <x v="0"/>
    <m/>
    <m/>
    <m/>
  </r>
  <r>
    <x v="327"/>
    <x v="118"/>
    <s v="Block statue of Jrt-á¸¤r-r.w, son of Ê¿ná¸«-pÈ-áº–rd and TÈ-qtm. Baltimore, WAG/WAM 169 (22.189)"/>
    <s v="Statue"/>
    <s v="Block statue"/>
    <x v="1"/>
    <x v="106"/>
    <x v="0"/>
    <m/>
    <x v="0"/>
    <x v="0"/>
    <x v="0"/>
    <m/>
    <x v="2"/>
    <x v="10"/>
    <m/>
    <m/>
    <m/>
  </r>
  <r>
    <x v="328"/>
    <x v="302"/>
    <s v="Block statue of á¸Žd-á¸ªnsw-jw.f-Ê¿ná¸«. Cairo JE 36992bis (= JE 36955 = CG 42217)"/>
    <s v="Statue"/>
    <s v="Block statue"/>
    <x v="1"/>
    <x v="36"/>
    <x v="0"/>
    <m/>
    <x v="0"/>
    <x v="0"/>
    <x v="0"/>
    <m/>
    <x v="0"/>
    <x v="21"/>
    <m/>
    <m/>
    <m/>
  </r>
  <r>
    <x v="329"/>
    <x v="118"/>
    <s v="Block statue of Wsjr-wr, son of PÈ-dj-Nfr-á¸¥tp and Nfr-á¸¤r-pÈ-RÊ¿. Cairo T.R. 13/6/24/4"/>
    <s v="Statue"/>
    <s v="Block statue"/>
    <x v="11"/>
    <x v="9"/>
    <x v="0"/>
    <m/>
    <x v="0"/>
    <x v="0"/>
    <x v="0"/>
    <m/>
    <x v="3"/>
    <x v="9"/>
    <m/>
    <m/>
    <m/>
  </r>
  <r>
    <x v="330"/>
    <x v="118"/>
    <s v="Block statue of á¸¤r-m-á¸¥b, son of Ns-Mnw and of TÈ-nÈy-hbw. Cairo T.R. 25/10/17/5"/>
    <s v="Statue"/>
    <s v="Block statue"/>
    <x v="1"/>
    <x v="14"/>
    <x v="27"/>
    <m/>
    <x v="27"/>
    <x v="92"/>
    <x v="0"/>
    <s v="RT: 41"/>
    <x v="0"/>
    <x v="7"/>
    <s v="Cf. JE 43652"/>
    <m/>
    <m/>
  </r>
  <r>
    <x v="331"/>
    <x v="118"/>
    <s v="Block statue of  Jrt-á¸¤r-r.w, son of PÈ-dj-Jmn-RÊ¿-nb-WÈst and of TÈ(-nt)-Jmn-nb-nswt-tÈwy. Cairo T.R. 15/12/24/1"/>
    <s v="Statue"/>
    <s v="Block statue"/>
    <x v="0"/>
    <x v="30"/>
    <x v="57"/>
    <m/>
    <x v="13"/>
    <x v="93"/>
    <x v="0"/>
    <m/>
    <x v="3"/>
    <x v="10"/>
    <m/>
    <m/>
    <m/>
  </r>
  <r>
    <x v="332"/>
    <x v="118"/>
    <s v="Block statue (anepigraphic). Cairo T.R. 24/12/24/2"/>
    <s v="Statue"/>
    <s v="Block statue"/>
    <x v="4"/>
    <x v="18"/>
    <x v="59"/>
    <m/>
    <x v="53"/>
    <x v="94"/>
    <x v="0"/>
    <s v="RT: 29"/>
    <x v="0"/>
    <x v="9"/>
    <m/>
    <m/>
    <s v="City, museum"/>
  </r>
  <r>
    <x v="333"/>
    <x v="118"/>
    <s v="Block statue (surface badly weathered). Cairo S.R. 164"/>
    <s v="Statue"/>
    <s v="Block statue"/>
    <x v="4"/>
    <x v="58"/>
    <x v="7"/>
    <m/>
    <x v="41"/>
    <x v="95"/>
    <x v="0"/>
    <s v="SR: 44"/>
    <x v="3"/>
    <x v="7"/>
    <m/>
    <m/>
    <m/>
  </r>
  <r>
    <x v="334"/>
    <x v="118"/>
    <s v="Block statue (surface badly weathered). Cairo S.R. 165"/>
    <s v="Statue"/>
    <s v="Block statue"/>
    <x v="4"/>
    <x v="83"/>
    <x v="10"/>
    <m/>
    <x v="27"/>
    <x v="96"/>
    <x v="0"/>
    <s v="SR: 43"/>
    <x v="3"/>
    <x v="9"/>
    <m/>
    <m/>
    <m/>
  </r>
  <r>
    <x v="335"/>
    <x v="118"/>
    <s v="Block statue (surface badly weathered). Cairo S.R. 166"/>
    <s v="Statue"/>
    <s v="Block statue"/>
    <x v="4"/>
    <x v="68"/>
    <x v="27"/>
    <m/>
    <x v="26"/>
    <x v="97"/>
    <x v="0"/>
    <s v="SR: 38"/>
    <x v="3"/>
    <x v="9"/>
    <m/>
    <m/>
    <m/>
  </r>
  <r>
    <x v="336"/>
    <x v="118"/>
    <s v="Block statue of [...], son (?) of Ns-pr-nwb. Cairo S.R. 167"/>
    <s v="Statue"/>
    <s v="Block statue"/>
    <x v="4"/>
    <x v="7"/>
    <x v="23"/>
    <m/>
    <x v="8"/>
    <x v="98"/>
    <x v="0"/>
    <s v="SR: 32"/>
    <x v="5"/>
    <x v="22"/>
    <m/>
    <m/>
    <m/>
  </r>
  <r>
    <x v="337"/>
    <x v="118"/>
    <s v="Block statue (surface badly weathered). Cairo S.R. 168"/>
    <s v="Statue"/>
    <s v="Block statue"/>
    <x v="4"/>
    <x v="107"/>
    <x v="49"/>
    <m/>
    <x v="42"/>
    <x v="99"/>
    <x v="0"/>
    <s v="SR: 35"/>
    <x v="0"/>
    <x v="9"/>
    <m/>
    <m/>
    <s v="City, museum"/>
  </r>
  <r>
    <x v="338"/>
    <x v="118"/>
    <s v="Block statue (surface badly weathered). Cairo S.R. 169"/>
    <s v="Statue"/>
    <s v="Block statue"/>
    <x v="4"/>
    <x v="30"/>
    <x v="45"/>
    <m/>
    <x v="67"/>
    <x v="100"/>
    <x v="0"/>
    <s v="SR: 41"/>
    <x v="1"/>
    <x v="7"/>
    <m/>
    <m/>
    <m/>
  </r>
  <r>
    <x v="339"/>
    <x v="118"/>
    <s v="Block statue. Cairo S.R. 170"/>
    <s v="Statue"/>
    <s v="Block statue"/>
    <x v="3"/>
    <x v="9"/>
    <x v="0"/>
    <m/>
    <x v="0"/>
    <x v="0"/>
    <x v="0"/>
    <m/>
    <x v="0"/>
    <x v="16"/>
    <m/>
    <m/>
    <s v="City, museum"/>
  </r>
  <r>
    <x v="340"/>
    <x v="118"/>
    <s v="Naophorous block statue with figure of Osiris. Cairo S.R. 171"/>
    <s v="Statue"/>
    <s v="Naophorous block statue (Osiris)"/>
    <x v="4"/>
    <x v="84"/>
    <x v="7"/>
    <m/>
    <x v="40"/>
    <x v="101"/>
    <x v="0"/>
    <s v="SR : 38"/>
    <x v="0"/>
    <x v="8"/>
    <m/>
    <m/>
    <m/>
  </r>
  <r>
    <x v="341"/>
    <x v="118"/>
    <s v="Block statue of [PÈ-á¸«Èr?]-á¸ªnsw, son of Ns-bÈ-nb-á¸d and TÈ-prt. Cairo S.R. 172"/>
    <s v="Statue"/>
    <s v="Block statue"/>
    <x v="4"/>
    <x v="19"/>
    <x v="60"/>
    <m/>
    <x v="68"/>
    <x v="102"/>
    <x v="0"/>
    <s v="SR: 32"/>
    <x v="1"/>
    <x v="9"/>
    <m/>
    <m/>
    <m/>
  </r>
  <r>
    <x v="342"/>
    <x v="118"/>
    <s v="Block statue (anepigraphic). Cairo S.R. 175"/>
    <s v="Statue"/>
    <s v="Block statue"/>
    <x v="5"/>
    <x v="86"/>
    <x v="33"/>
    <m/>
    <x v="8"/>
    <x v="103"/>
    <x v="0"/>
    <s v="SR: 25"/>
    <x v="1"/>
    <x v="9"/>
    <m/>
    <m/>
    <m/>
  </r>
  <r>
    <x v="343"/>
    <x v="118"/>
    <s v="Block statue of [...], son of TÈ-á¸«j-bjÈt (?) (M) (fragment). Cairo S.R. 179"/>
    <s v="Statue"/>
    <s v="Block statue"/>
    <x v="5"/>
    <x v="39"/>
    <x v="32"/>
    <m/>
    <x v="10"/>
    <x v="104"/>
    <x v="0"/>
    <s v="SR 16"/>
    <x v="4"/>
    <x v="7"/>
    <m/>
    <m/>
    <m/>
  </r>
  <r>
    <x v="344"/>
    <x v="118"/>
    <s v="Block statue of [...], son of Ns-Tfnwt (M). Cairo S.R. 183"/>
    <s v="Statue"/>
    <s v="Block statue"/>
    <x v="5"/>
    <x v="108"/>
    <x v="33"/>
    <m/>
    <x v="42"/>
    <x v="105"/>
    <x v="0"/>
    <s v="SR: 32"/>
    <x v="3"/>
    <x v="7"/>
    <m/>
    <m/>
    <m/>
  </r>
  <r>
    <x v="345"/>
    <x v="118"/>
    <s v="Block statue (fragment). Cairo S.R. 184"/>
    <s v="Statue"/>
    <s v="Block statue"/>
    <x v="4"/>
    <x v="4"/>
    <x v="24"/>
    <m/>
    <x v="61"/>
    <x v="106"/>
    <x v="0"/>
    <s v="SR: 26"/>
    <x v="6"/>
    <x v="9"/>
    <m/>
    <m/>
    <m/>
  </r>
  <r>
    <x v="346"/>
    <x v="118"/>
    <s v="Block statue of á¸¤r-sÈ-Èœst, son of PÈ-dj-Èœst. Cairo S.R. 203 + S.R. 415"/>
    <s v="Statue"/>
    <s v="Block statue"/>
    <x v="5"/>
    <x v="109"/>
    <x v="61"/>
    <m/>
    <x v="69"/>
    <x v="15"/>
    <x v="0"/>
    <s v="SR (203): H. 19; long. 24_x000a_SR (415) : H. 23_x000a__x000a_"/>
    <x v="7"/>
    <x v="23"/>
    <m/>
    <m/>
    <m/>
  </r>
  <r>
    <x v="347"/>
    <x v="118"/>
    <s v="Block statue (head missing). Cairo S.R. 233"/>
    <s v="Statue"/>
    <s v="Block statue"/>
    <x v="4"/>
    <x v="13"/>
    <x v="28"/>
    <m/>
    <x v="63"/>
    <x v="107"/>
    <x v="0"/>
    <s v="SR: 19"/>
    <x v="1"/>
    <x v="21"/>
    <m/>
    <m/>
    <m/>
  </r>
  <r>
    <x v="348"/>
    <x v="118"/>
    <s v="Head of a block statue. Cairo S.R. 413"/>
    <s v="Statue"/>
    <s v="Block statue"/>
    <x v="4"/>
    <x v="13"/>
    <x v="0"/>
    <m/>
    <x v="0"/>
    <x v="0"/>
    <x v="0"/>
    <m/>
    <x v="8"/>
    <x v="9"/>
    <m/>
    <m/>
    <m/>
  </r>
  <r>
    <x v="349"/>
    <x v="118"/>
    <s v="Head and back pillar of a Block statue. Cairo S.R. 414"/>
    <s v="Statue"/>
    <s v="Block statue"/>
    <x v="4"/>
    <x v="13"/>
    <x v="49"/>
    <m/>
    <x v="16"/>
    <x v="108"/>
    <x v="0"/>
    <s v="SR: 19"/>
    <x v="8"/>
    <x v="16"/>
    <m/>
    <m/>
    <m/>
  </r>
  <r>
    <x v="350"/>
    <x v="118"/>
    <s v="Block statue of BÈk-n-á¸ªnsw, [son of Jmn-m-jpt and of BÈkt-Mwt]. Cairo T.R. 8/6/24/15 (= JE 36653 ?)"/>
    <s v="Statue"/>
    <s v="Block statue holding sistrum"/>
    <x v="0"/>
    <x v="26"/>
    <x v="62"/>
    <m/>
    <x v="35"/>
    <x v="109"/>
    <x v="0"/>
    <s v="RT: 36_x000a_JE: 40"/>
    <x v="1"/>
    <x v="0"/>
    <m/>
    <s v="1903-1904"/>
    <m/>
  </r>
  <r>
    <x v="351"/>
    <x v="303"/>
    <s v="Block statue of WÈá¸¥-jb-RÊ¿-á¸«w, son of Wsr-á¸ªnsw. London BM EA 48039"/>
    <s v="Statue"/>
    <s v="Block statue"/>
    <x v="11"/>
    <x v="27"/>
    <x v="63"/>
    <m/>
    <x v="21"/>
    <x v="110"/>
    <x v="0"/>
    <m/>
    <x v="0"/>
    <x v="0"/>
    <m/>
    <m/>
    <m/>
  </r>
  <r>
    <x v="352"/>
    <x v="118"/>
    <s v="Fragmentary base of statue. Location unknown"/>
    <s v="Statue"/>
    <s v="Block-statue"/>
    <x v="8"/>
    <x v="0"/>
    <x v="0"/>
    <m/>
    <x v="0"/>
    <x v="0"/>
    <x v="0"/>
    <m/>
    <x v="0"/>
    <x v="16"/>
    <m/>
    <d v="1904-02-15T00:00:00"/>
    <m/>
  </r>
  <r>
    <x v="353"/>
    <x v="118"/>
    <s v="Block statue (fragment). Cairo, unknown number"/>
    <s v="Statue"/>
    <s v="Block-statue"/>
    <x v="1"/>
    <x v="101"/>
    <x v="33"/>
    <m/>
    <x v="70"/>
    <x v="111"/>
    <x v="0"/>
    <m/>
    <x v="9"/>
    <x v="8"/>
    <m/>
    <m/>
    <m/>
  </r>
  <r>
    <x v="354"/>
    <x v="118"/>
    <m/>
    <m/>
    <m/>
    <x v="17"/>
    <x v="0"/>
    <x v="0"/>
    <m/>
    <x v="0"/>
    <x v="112"/>
    <x v="0"/>
    <m/>
    <x v="0"/>
    <x v="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n v="1"/>
  </r>
  <r>
    <x v="1"/>
    <n v="2"/>
  </r>
  <r>
    <x v="2"/>
    <n v="1"/>
  </r>
  <r>
    <x v="3"/>
    <n v="1"/>
  </r>
  <r>
    <x v="4"/>
    <n v="3"/>
  </r>
  <r>
    <x v="5"/>
    <n v="2"/>
  </r>
  <r>
    <x v="6"/>
    <n v="2"/>
  </r>
  <r>
    <x v="7"/>
    <n v="2"/>
  </r>
  <r>
    <x v="8"/>
    <n v="3"/>
  </r>
  <r>
    <x v="9"/>
    <n v="4"/>
  </r>
  <r>
    <x v="10"/>
    <n v="8"/>
  </r>
  <r>
    <x v="11"/>
    <n v="1"/>
  </r>
  <r>
    <x v="12"/>
    <n v="2"/>
  </r>
  <r>
    <x v="13"/>
    <n v="1"/>
  </r>
  <r>
    <x v="14"/>
    <n v="5"/>
  </r>
  <r>
    <x v="15"/>
    <n v="1"/>
  </r>
  <r>
    <x v="16"/>
    <n v="1"/>
  </r>
  <r>
    <x v="17"/>
    <n v="4"/>
  </r>
  <r>
    <x v="18"/>
    <n v="5"/>
  </r>
  <r>
    <x v="19"/>
    <n v="1"/>
  </r>
  <r>
    <x v="20"/>
    <n v="2"/>
  </r>
  <r>
    <x v="21"/>
    <n v="1"/>
  </r>
  <r>
    <x v="22"/>
    <n v="6"/>
  </r>
  <r>
    <x v="23"/>
    <n v="3"/>
  </r>
  <r>
    <x v="24"/>
    <n v="1"/>
  </r>
  <r>
    <x v="25"/>
    <n v="2"/>
  </r>
  <r>
    <x v="26"/>
    <n v="1"/>
  </r>
  <r>
    <x v="27"/>
    <n v="6"/>
  </r>
  <r>
    <x v="28"/>
    <n v="1"/>
  </r>
  <r>
    <x v="29"/>
    <n v="1"/>
  </r>
  <r>
    <x v="30"/>
    <n v="1"/>
  </r>
  <r>
    <x v="31"/>
    <n v="1"/>
  </r>
  <r>
    <x v="32"/>
    <n v="4"/>
  </r>
  <r>
    <x v="33"/>
    <n v="1"/>
  </r>
  <r>
    <x v="34"/>
    <n v="1"/>
  </r>
  <r>
    <x v="35"/>
    <n v="1"/>
  </r>
  <r>
    <x v="36"/>
    <n v="4"/>
  </r>
  <r>
    <x v="37"/>
    <n v="2"/>
  </r>
  <r>
    <x v="38"/>
    <n v="2"/>
  </r>
  <r>
    <x v="39"/>
    <n v="7"/>
  </r>
  <r>
    <x v="40"/>
    <n v="1"/>
  </r>
  <r>
    <x v="41"/>
    <n v="1"/>
  </r>
  <r>
    <x v="42"/>
    <n v="8"/>
  </r>
  <r>
    <x v="43"/>
    <n v="3"/>
  </r>
  <r>
    <x v="44"/>
    <n v="1"/>
  </r>
  <r>
    <x v="45"/>
    <n v="1"/>
  </r>
  <r>
    <x v="46"/>
    <n v="6"/>
  </r>
  <r>
    <x v="47"/>
    <n v="1"/>
  </r>
  <r>
    <x v="48"/>
    <n v="2"/>
  </r>
  <r>
    <x v="49"/>
    <n v="10"/>
  </r>
  <r>
    <x v="50"/>
    <n v="1"/>
  </r>
  <r>
    <x v="51"/>
    <n v="1"/>
  </r>
  <r>
    <x v="52"/>
    <n v="3"/>
  </r>
  <r>
    <x v="53"/>
    <n v="1"/>
  </r>
  <r>
    <x v="54"/>
    <n v="6"/>
  </r>
  <r>
    <x v="55"/>
    <n v="4"/>
  </r>
  <r>
    <x v="56"/>
    <n v="3"/>
  </r>
  <r>
    <x v="57"/>
    <n v="1"/>
  </r>
  <r>
    <x v="58"/>
    <n v="4"/>
  </r>
  <r>
    <x v="59"/>
    <n v="4"/>
  </r>
  <r>
    <x v="60"/>
    <n v="1"/>
  </r>
  <r>
    <x v="61"/>
    <n v="1"/>
  </r>
  <r>
    <x v="62"/>
    <n v="4"/>
  </r>
  <r>
    <x v="63"/>
    <n v="5"/>
  </r>
  <r>
    <x v="64"/>
    <n v="1"/>
  </r>
  <r>
    <x v="65"/>
    <n v="7"/>
  </r>
  <r>
    <x v="66"/>
    <n v="1"/>
  </r>
  <r>
    <x v="67"/>
    <n v="1"/>
  </r>
  <r>
    <x v="68"/>
    <n v="7"/>
  </r>
  <r>
    <x v="69"/>
    <n v="1"/>
  </r>
  <r>
    <x v="70"/>
    <n v="1"/>
  </r>
  <r>
    <x v="71"/>
    <n v="1"/>
  </r>
  <r>
    <x v="72"/>
    <n v="4"/>
  </r>
  <r>
    <x v="73"/>
    <n v="3"/>
  </r>
  <r>
    <x v="74"/>
    <n v="1"/>
  </r>
  <r>
    <x v="75"/>
    <n v="2"/>
  </r>
  <r>
    <x v="76"/>
    <n v="1"/>
  </r>
  <r>
    <x v="77"/>
    <n v="1"/>
  </r>
  <r>
    <x v="78"/>
    <n v="12"/>
  </r>
  <r>
    <x v="79"/>
    <n v="2"/>
  </r>
  <r>
    <x v="80"/>
    <n v="5"/>
  </r>
  <r>
    <x v="81"/>
    <n v="5"/>
  </r>
  <r>
    <x v="82"/>
    <n v="1"/>
  </r>
  <r>
    <x v="83"/>
    <n v="1"/>
  </r>
  <r>
    <x v="84"/>
    <n v="1"/>
  </r>
  <r>
    <x v="85"/>
    <n v="2"/>
  </r>
  <r>
    <x v="86"/>
    <n v="4"/>
  </r>
  <r>
    <x v="87"/>
    <n v="1"/>
  </r>
  <r>
    <x v="88"/>
    <n v="3"/>
  </r>
  <r>
    <x v="89"/>
    <n v="1"/>
  </r>
  <r>
    <x v="90"/>
    <n v="1"/>
  </r>
  <r>
    <x v="91"/>
    <n v="1"/>
  </r>
  <r>
    <x v="92"/>
    <n v="1"/>
  </r>
  <r>
    <x v="93"/>
    <n v="1"/>
  </r>
  <r>
    <x v="94"/>
    <n v="1"/>
  </r>
  <r>
    <x v="95"/>
    <n v="1"/>
  </r>
  <r>
    <x v="96"/>
    <n v="1"/>
  </r>
  <r>
    <x v="97"/>
    <n v="1"/>
  </r>
  <r>
    <x v="98"/>
    <n v="2"/>
  </r>
  <r>
    <x v="99"/>
    <n v="1"/>
  </r>
  <r>
    <x v="100"/>
    <n v="2"/>
  </r>
  <r>
    <x v="101"/>
    <n v="1"/>
  </r>
  <r>
    <x v="102"/>
    <n v="1"/>
  </r>
  <r>
    <x v="103"/>
    <n v="1"/>
  </r>
  <r>
    <x v="104"/>
    <n v="1"/>
  </r>
  <r>
    <x v="105"/>
    <n v="1"/>
  </r>
  <r>
    <x v="106"/>
    <n v="1"/>
  </r>
  <r>
    <x v="10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9A674-6109-4540-8687-7360692B5853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4:C29" firstHeaderRow="1" firstDataRow="1" firstDataCol="1" rowPageCount="1" colPageCount="1"/>
  <pivotFields count="19">
    <pivotField dataField="1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showAll="0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4">
        <item x="75"/>
        <item x="111"/>
        <item x="53"/>
        <item x="19"/>
        <item x="110"/>
        <item x="84"/>
        <item x="16"/>
        <item x="32"/>
        <item x="90"/>
        <item x="107"/>
        <item x="34"/>
        <item x="50"/>
        <item x="108"/>
        <item x="21"/>
        <item x="106"/>
        <item x="10"/>
        <item x="104"/>
        <item x="61"/>
        <item x="89"/>
        <item x="24"/>
        <item x="91"/>
        <item x="94"/>
        <item x="59"/>
        <item x="27"/>
        <item x="62"/>
        <item x="103"/>
        <item x="78"/>
        <item x="105"/>
        <item x="28"/>
        <item x="73"/>
        <item x="82"/>
        <item x="49"/>
        <item x="45"/>
        <item x="8"/>
        <item x="52"/>
        <item x="44"/>
        <item x="2"/>
        <item x="42"/>
        <item x="81"/>
        <item x="98"/>
        <item x="43"/>
        <item x="88"/>
        <item x="68"/>
        <item x="11"/>
        <item x="80"/>
        <item x="76"/>
        <item x="101"/>
        <item x="38"/>
        <item x="99"/>
        <item x="47"/>
        <item x="56"/>
        <item x="13"/>
        <item x="40"/>
        <item x="86"/>
        <item x="60"/>
        <item x="97"/>
        <item x="95"/>
        <item x="35"/>
        <item x="67"/>
        <item x="93"/>
        <item x="26"/>
        <item x="96"/>
        <item x="33"/>
        <item x="69"/>
        <item x="87"/>
        <item x="92"/>
        <item x="72"/>
        <item x="74"/>
        <item x="29"/>
        <item x="102"/>
        <item x="20"/>
        <item x="48"/>
        <item x="58"/>
        <item x="14"/>
        <item x="57"/>
        <item x="46"/>
        <item x="41"/>
        <item x="51"/>
        <item x="18"/>
        <item x="9"/>
        <item x="65"/>
        <item x="12"/>
        <item x="100"/>
        <item x="70"/>
        <item x="109"/>
        <item x="39"/>
        <item x="71"/>
        <item x="25"/>
        <item x="36"/>
        <item x="37"/>
        <item x="7"/>
        <item x="30"/>
        <item x="63"/>
        <item x="85"/>
        <item x="77"/>
        <item x="79"/>
        <item x="31"/>
        <item x="23"/>
        <item x="17"/>
        <item x="64"/>
        <item x="1"/>
        <item x="4"/>
        <item x="5"/>
        <item x="22"/>
        <item x="66"/>
        <item x="3"/>
        <item x="83"/>
        <item x="55"/>
        <item x="54"/>
        <item x="6"/>
        <item x="0"/>
        <item x="15"/>
        <item x="112"/>
        <item t="default"/>
      </items>
    </pivotField>
    <pivotField showAll="0"/>
    <pivotField showAll="0"/>
    <pivotField showAll="0"/>
    <pivotField axis="axisRow" showAll="0">
      <items count="25">
        <item x="7"/>
        <item x="10"/>
        <item x="19"/>
        <item x="12"/>
        <item x="4"/>
        <item x="2"/>
        <item x="9"/>
        <item x="14"/>
        <item x="6"/>
        <item x="16"/>
        <item x="8"/>
        <item x="15"/>
        <item x="17"/>
        <item x="20"/>
        <item x="23"/>
        <item x="22"/>
        <item x="13"/>
        <item x="1"/>
        <item x="11"/>
        <item x="3"/>
        <item x="18"/>
        <item x="21"/>
        <item x="5"/>
        <item x="0"/>
        <item t="default"/>
      </items>
    </pivotField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1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10" hier="-1"/>
  </pageFields>
  <dataFields count="1">
    <dataField name="Count of id" fld="0" subtotal="count" baseField="0" baseItem="0"/>
  </dataFields>
  <formats count="1">
    <format dxfId="3">
      <pivotArea dataOnly="0" fieldPosition="0">
        <references count="1">
          <reference field="14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BE2D5-CAD4-43F6-9553-A1E4AE1CE2FF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4:F115" firstHeaderRow="0" firstDataRow="1" firstDataCol="1" rowPageCount="1" colPageCount="1"/>
  <pivotFields count="19">
    <pivotField axis="axisRow" showAll="0" sortType="descending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dataField="1" showAll="0">
      <items count="111">
        <item x="92"/>
        <item x="101"/>
        <item x="106"/>
        <item x="70"/>
        <item x="28"/>
        <item x="94"/>
        <item x="39"/>
        <item x="78"/>
        <item x="37"/>
        <item x="27"/>
        <item x="13"/>
        <item x="22"/>
        <item x="35"/>
        <item x="47"/>
        <item x="10"/>
        <item x="103"/>
        <item x="55"/>
        <item x="69"/>
        <item x="4"/>
        <item x="105"/>
        <item x="54"/>
        <item x="29"/>
        <item x="45"/>
        <item x="86"/>
        <item x="85"/>
        <item x="41"/>
        <item x="50"/>
        <item x="18"/>
        <item x="57"/>
        <item x="75"/>
        <item x="77"/>
        <item x="5"/>
        <item x="33"/>
        <item x="65"/>
        <item x="108"/>
        <item x="96"/>
        <item x="12"/>
        <item x="56"/>
        <item x="98"/>
        <item x="7"/>
        <item x="72"/>
        <item x="88"/>
        <item x="19"/>
        <item x="48"/>
        <item x="67"/>
        <item x="64"/>
        <item x="20"/>
        <item x="71"/>
        <item x="81"/>
        <item x="9"/>
        <item x="107"/>
        <item x="66"/>
        <item x="6"/>
        <item x="104"/>
        <item x="34"/>
        <item x="84"/>
        <item x="43"/>
        <item x="90"/>
        <item x="68"/>
        <item x="26"/>
        <item x="31"/>
        <item x="24"/>
        <item x="30"/>
        <item x="32"/>
        <item x="51"/>
        <item x="14"/>
        <item x="97"/>
        <item x="49"/>
        <item x="36"/>
        <item x="100"/>
        <item x="73"/>
        <item x="91"/>
        <item x="83"/>
        <item x="76"/>
        <item x="82"/>
        <item x="58"/>
        <item x="74"/>
        <item x="102"/>
        <item x="2"/>
        <item x="21"/>
        <item x="61"/>
        <item x="38"/>
        <item x="40"/>
        <item x="59"/>
        <item x="44"/>
        <item x="25"/>
        <item x="15"/>
        <item x="93"/>
        <item x="23"/>
        <item x="17"/>
        <item x="42"/>
        <item x="87"/>
        <item x="3"/>
        <item x="62"/>
        <item x="60"/>
        <item x="53"/>
        <item x="63"/>
        <item x="8"/>
        <item x="46"/>
        <item x="95"/>
        <item x="11"/>
        <item x="1"/>
        <item x="89"/>
        <item x="52"/>
        <item x="99"/>
        <item x="79"/>
        <item x="80"/>
        <item x="16"/>
        <item x="109"/>
        <item x="0"/>
        <item t="default"/>
      </items>
    </pivotField>
    <pivotField dataField="1" showAll="0">
      <items count="65">
        <item x="51"/>
        <item x="16"/>
        <item x="37"/>
        <item x="63"/>
        <item x="42"/>
        <item x="19"/>
        <item x="28"/>
        <item x="13"/>
        <item x="59"/>
        <item x="9"/>
        <item x="17"/>
        <item x="58"/>
        <item x="43"/>
        <item x="54"/>
        <item x="33"/>
        <item x="36"/>
        <item x="52"/>
        <item x="24"/>
        <item x="55"/>
        <item x="2"/>
        <item x="10"/>
        <item x="7"/>
        <item x="41"/>
        <item x="32"/>
        <item x="31"/>
        <item x="23"/>
        <item x="50"/>
        <item x="27"/>
        <item x="22"/>
        <item x="57"/>
        <item x="18"/>
        <item x="34"/>
        <item x="21"/>
        <item x="40"/>
        <item x="12"/>
        <item x="49"/>
        <item x="60"/>
        <item x="35"/>
        <item x="15"/>
        <item x="45"/>
        <item x="47"/>
        <item x="11"/>
        <item x="48"/>
        <item x="8"/>
        <item x="6"/>
        <item x="29"/>
        <item x="25"/>
        <item x="20"/>
        <item x="62"/>
        <item x="26"/>
        <item x="44"/>
        <item x="53"/>
        <item x="14"/>
        <item x="1"/>
        <item x="4"/>
        <item x="30"/>
        <item x="46"/>
        <item x="56"/>
        <item x="3"/>
        <item x="38"/>
        <item x="39"/>
        <item x="5"/>
        <item x="61"/>
        <item x="0"/>
        <item t="default"/>
      </items>
    </pivotField>
    <pivotField showAll="0"/>
    <pivotField dataField="1" showAll="0"/>
    <pivotField axis="axisPage" dataField="1" multipleItemSelectionAllowed="1" showAll="0">
      <items count="114">
        <item x="75"/>
        <item x="111"/>
        <item x="53"/>
        <item x="19"/>
        <item x="110"/>
        <item x="84"/>
        <item x="16"/>
        <item x="32"/>
        <item x="90"/>
        <item x="107"/>
        <item x="34"/>
        <item x="50"/>
        <item x="108"/>
        <item x="21"/>
        <item x="106"/>
        <item x="10"/>
        <item x="104"/>
        <item x="61"/>
        <item x="89"/>
        <item x="24"/>
        <item x="91"/>
        <item x="94"/>
        <item x="59"/>
        <item x="27"/>
        <item x="62"/>
        <item x="103"/>
        <item x="78"/>
        <item x="105"/>
        <item x="28"/>
        <item x="73"/>
        <item x="82"/>
        <item x="49"/>
        <item x="45"/>
        <item x="8"/>
        <item x="52"/>
        <item x="44"/>
        <item x="2"/>
        <item x="42"/>
        <item x="81"/>
        <item x="98"/>
        <item x="43"/>
        <item x="88"/>
        <item x="68"/>
        <item x="11"/>
        <item x="80"/>
        <item x="76"/>
        <item x="101"/>
        <item x="38"/>
        <item x="99"/>
        <item x="47"/>
        <item x="56"/>
        <item x="13"/>
        <item x="40"/>
        <item x="86"/>
        <item x="60"/>
        <item x="97"/>
        <item x="95"/>
        <item x="35"/>
        <item x="67"/>
        <item x="93"/>
        <item x="26"/>
        <item x="96"/>
        <item x="33"/>
        <item x="69"/>
        <item x="87"/>
        <item x="92"/>
        <item x="72"/>
        <item x="74"/>
        <item x="29"/>
        <item x="102"/>
        <item x="20"/>
        <item x="48"/>
        <item x="58"/>
        <item x="14"/>
        <item x="57"/>
        <item x="46"/>
        <item x="41"/>
        <item x="51"/>
        <item x="18"/>
        <item x="9"/>
        <item x="65"/>
        <item x="12"/>
        <item x="100"/>
        <item x="70"/>
        <item x="109"/>
        <item x="39"/>
        <item x="71"/>
        <item x="25"/>
        <item x="36"/>
        <item x="37"/>
        <item x="7"/>
        <item x="30"/>
        <item x="63"/>
        <item x="85"/>
        <item x="77"/>
        <item x="79"/>
        <item x="31"/>
        <item x="23"/>
        <item x="17"/>
        <item x="64"/>
        <item x="1"/>
        <item x="4"/>
        <item x="5"/>
        <item x="22"/>
        <item x="66"/>
        <item x="3"/>
        <item x="83"/>
        <item x="55"/>
        <item x="54"/>
        <item x="6"/>
        <item h="1" x="0"/>
        <item h="1" x="15"/>
        <item h="1" x="1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0"/>
  </rowFields>
  <rowItems count="111">
    <i>
      <x v="214"/>
    </i>
    <i>
      <x v="215"/>
    </i>
    <i>
      <x v="32"/>
    </i>
    <i>
      <x v="304"/>
    </i>
    <i>
      <x v="16"/>
    </i>
    <i>
      <x v="29"/>
    </i>
    <i>
      <x v="136"/>
    </i>
    <i>
      <x v="255"/>
    </i>
    <i>
      <x v="22"/>
    </i>
    <i>
      <x v="241"/>
    </i>
    <i>
      <x v="1"/>
    </i>
    <i>
      <x v="240"/>
    </i>
    <i>
      <x v="311"/>
    </i>
    <i>
      <x v="91"/>
    </i>
    <i>
      <x v="167"/>
    </i>
    <i>
      <x v="140"/>
    </i>
    <i>
      <x v="290"/>
    </i>
    <i>
      <x v="159"/>
    </i>
    <i>
      <x v="160"/>
    </i>
    <i>
      <x v="181"/>
    </i>
    <i>
      <x v="33"/>
    </i>
    <i>
      <x v="144"/>
    </i>
    <i>
      <x v="338"/>
    </i>
    <i>
      <x v="169"/>
    </i>
    <i>
      <x v="350"/>
    </i>
    <i>
      <x v="64"/>
    </i>
    <i>
      <x v="266"/>
    </i>
    <i>
      <x v="176"/>
    </i>
    <i>
      <x v="103"/>
    </i>
    <i>
      <x v="341"/>
    </i>
    <i>
      <x v="224"/>
    </i>
    <i>
      <x v="222"/>
    </i>
    <i>
      <x v="265"/>
    </i>
    <i>
      <x v="202"/>
    </i>
    <i>
      <x v="254"/>
    </i>
    <i>
      <x v="120"/>
    </i>
    <i>
      <x v="295"/>
    </i>
    <i>
      <x v="334"/>
    </i>
    <i>
      <x v="267"/>
    </i>
    <i>
      <x v="330"/>
    </i>
    <i>
      <x v="209"/>
    </i>
    <i>
      <x v="157"/>
    </i>
    <i>
      <x v="146"/>
    </i>
    <i>
      <x v="67"/>
    </i>
    <i>
      <x v="277"/>
    </i>
    <i>
      <x v="264"/>
    </i>
    <i>
      <x v="164"/>
    </i>
    <i>
      <x v="228"/>
    </i>
    <i>
      <x v="162"/>
    </i>
    <i>
      <x v="259"/>
    </i>
    <i>
      <x v="203"/>
    </i>
    <i>
      <x v="49"/>
    </i>
    <i>
      <x v="205"/>
    </i>
    <i>
      <x v="178"/>
    </i>
    <i>
      <x v="173"/>
    </i>
    <i>
      <x v="11"/>
    </i>
    <i>
      <x v="66"/>
    </i>
    <i>
      <x v="331"/>
    </i>
    <i>
      <x v="156"/>
    </i>
    <i>
      <x v="299"/>
    </i>
    <i>
      <x v="335"/>
    </i>
    <i>
      <x v="210"/>
    </i>
    <i>
      <x v="316"/>
    </i>
    <i>
      <x v="318"/>
    </i>
    <i>
      <x v="340"/>
    </i>
    <i>
      <x v="190"/>
    </i>
    <i>
      <x v="298"/>
    </i>
    <i>
      <x v="333"/>
    </i>
    <i>
      <x v="191"/>
    </i>
    <i>
      <x v="289"/>
    </i>
    <i>
      <x v="233"/>
    </i>
    <i>
      <x v="262"/>
    </i>
    <i>
      <x v="342"/>
    </i>
    <i>
      <x v="38"/>
    </i>
    <i>
      <x v="336"/>
    </i>
    <i>
      <x v="220"/>
    </i>
    <i>
      <x v="189"/>
    </i>
    <i>
      <x v="54"/>
    </i>
    <i>
      <x v="326"/>
    </i>
    <i>
      <x v="194"/>
    </i>
    <i>
      <x v="337"/>
    </i>
    <i>
      <x v="207"/>
    </i>
    <i>
      <x v="344"/>
    </i>
    <i>
      <x v="300"/>
    </i>
    <i>
      <x v="141"/>
    </i>
    <i>
      <x v="343"/>
    </i>
    <i>
      <x v="51"/>
    </i>
    <i>
      <x v="268"/>
    </i>
    <i>
      <x v="332"/>
    </i>
    <i>
      <x v="347"/>
    </i>
    <i>
      <x v="313"/>
    </i>
    <i>
      <x v="293"/>
    </i>
    <i>
      <x v="227"/>
    </i>
    <i>
      <x v="230"/>
    </i>
    <i>
      <x v="149"/>
    </i>
    <i>
      <x v="323"/>
    </i>
    <i>
      <x v="163"/>
    </i>
    <i>
      <x v="128"/>
    </i>
    <i>
      <x v="351"/>
    </i>
    <i>
      <x v="208"/>
    </i>
    <i>
      <x v="161"/>
    </i>
    <i>
      <x v="309"/>
    </i>
    <i>
      <x v="345"/>
    </i>
    <i>
      <x v="325"/>
    </i>
    <i>
      <x v="108"/>
    </i>
    <i>
      <x v="212"/>
    </i>
    <i>
      <x v="353"/>
    </i>
    <i>
      <x v="84"/>
    </i>
    <i>
      <x v="349"/>
    </i>
    <i>
      <x v="28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um of height" fld="6" baseField="0" baseItem="0"/>
    <dataField name="Sum of width" fld="7" baseField="0" baseItem="0"/>
    <dataField name="Sum of depth" fld="9" baseField="0" baseItem="0"/>
    <dataField name="Sum of area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6CB517-139F-4CCA-A044-642E43865A95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4:F115" firstHeaderRow="0" firstDataRow="1" firstDataCol="1" rowPageCount="1" colPageCount="1"/>
  <pivotFields count="19">
    <pivotField axis="axisRow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showAll="0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dataField="1" showAll="0">
      <items count="111">
        <item x="92"/>
        <item x="101"/>
        <item x="106"/>
        <item x="70"/>
        <item x="28"/>
        <item x="94"/>
        <item x="39"/>
        <item x="78"/>
        <item x="37"/>
        <item x="27"/>
        <item x="13"/>
        <item x="22"/>
        <item x="35"/>
        <item x="47"/>
        <item x="10"/>
        <item x="103"/>
        <item x="55"/>
        <item x="69"/>
        <item x="4"/>
        <item x="105"/>
        <item x="54"/>
        <item x="29"/>
        <item x="45"/>
        <item x="86"/>
        <item x="85"/>
        <item x="41"/>
        <item x="50"/>
        <item x="18"/>
        <item x="57"/>
        <item x="75"/>
        <item x="77"/>
        <item x="5"/>
        <item x="33"/>
        <item x="65"/>
        <item x="108"/>
        <item x="96"/>
        <item x="12"/>
        <item x="56"/>
        <item x="98"/>
        <item x="7"/>
        <item x="72"/>
        <item x="88"/>
        <item x="19"/>
        <item x="48"/>
        <item x="67"/>
        <item x="64"/>
        <item x="20"/>
        <item x="71"/>
        <item x="81"/>
        <item x="9"/>
        <item x="107"/>
        <item x="66"/>
        <item x="6"/>
        <item x="104"/>
        <item x="34"/>
        <item x="84"/>
        <item x="43"/>
        <item x="90"/>
        <item x="68"/>
        <item x="26"/>
        <item x="31"/>
        <item x="24"/>
        <item x="30"/>
        <item x="32"/>
        <item x="51"/>
        <item x="14"/>
        <item x="97"/>
        <item x="49"/>
        <item x="36"/>
        <item x="100"/>
        <item x="73"/>
        <item x="91"/>
        <item x="83"/>
        <item x="76"/>
        <item x="82"/>
        <item x="58"/>
        <item x="74"/>
        <item x="102"/>
        <item x="2"/>
        <item x="21"/>
        <item x="61"/>
        <item x="38"/>
        <item x="40"/>
        <item x="59"/>
        <item x="44"/>
        <item x="25"/>
        <item x="15"/>
        <item x="93"/>
        <item x="23"/>
        <item x="17"/>
        <item x="42"/>
        <item x="87"/>
        <item x="3"/>
        <item x="62"/>
        <item x="60"/>
        <item x="53"/>
        <item x="63"/>
        <item x="8"/>
        <item x="46"/>
        <item x="95"/>
        <item x="11"/>
        <item x="1"/>
        <item x="89"/>
        <item x="52"/>
        <item x="99"/>
        <item x="79"/>
        <item x="80"/>
        <item x="16"/>
        <item x="109"/>
        <item x="0"/>
        <item t="default"/>
      </items>
    </pivotField>
    <pivotField dataField="1" showAll="0">
      <items count="65">
        <item x="51"/>
        <item x="16"/>
        <item x="37"/>
        <item x="63"/>
        <item x="42"/>
        <item x="19"/>
        <item x="28"/>
        <item x="13"/>
        <item x="59"/>
        <item x="9"/>
        <item x="17"/>
        <item x="58"/>
        <item x="43"/>
        <item x="54"/>
        <item x="33"/>
        <item x="36"/>
        <item x="52"/>
        <item x="24"/>
        <item x="55"/>
        <item x="2"/>
        <item x="10"/>
        <item x="7"/>
        <item x="41"/>
        <item x="32"/>
        <item x="31"/>
        <item x="23"/>
        <item x="50"/>
        <item x="27"/>
        <item x="22"/>
        <item x="57"/>
        <item x="18"/>
        <item x="34"/>
        <item x="21"/>
        <item x="40"/>
        <item x="12"/>
        <item x="49"/>
        <item x="60"/>
        <item x="35"/>
        <item x="15"/>
        <item x="45"/>
        <item x="47"/>
        <item x="11"/>
        <item x="48"/>
        <item x="8"/>
        <item x="6"/>
        <item x="29"/>
        <item x="25"/>
        <item x="20"/>
        <item x="62"/>
        <item x="26"/>
        <item x="44"/>
        <item x="53"/>
        <item x="14"/>
        <item x="1"/>
        <item x="4"/>
        <item x="30"/>
        <item x="46"/>
        <item x="56"/>
        <item x="3"/>
        <item x="38"/>
        <item x="39"/>
        <item x="5"/>
        <item x="61"/>
        <item x="0"/>
        <item t="default"/>
      </items>
    </pivotField>
    <pivotField showAll="0"/>
    <pivotField dataField="1" showAll="0"/>
    <pivotField axis="axisPage" dataField="1" multipleItemSelectionAllowed="1" showAll="0">
      <items count="114">
        <item x="75"/>
        <item x="111"/>
        <item x="53"/>
        <item x="19"/>
        <item x="110"/>
        <item x="84"/>
        <item x="16"/>
        <item x="32"/>
        <item x="90"/>
        <item x="107"/>
        <item x="34"/>
        <item x="50"/>
        <item x="108"/>
        <item x="21"/>
        <item x="106"/>
        <item x="10"/>
        <item x="104"/>
        <item x="61"/>
        <item x="89"/>
        <item x="24"/>
        <item x="91"/>
        <item x="94"/>
        <item x="59"/>
        <item x="27"/>
        <item x="62"/>
        <item x="103"/>
        <item x="78"/>
        <item x="105"/>
        <item x="28"/>
        <item x="73"/>
        <item x="82"/>
        <item x="49"/>
        <item x="45"/>
        <item x="8"/>
        <item x="52"/>
        <item x="44"/>
        <item x="2"/>
        <item x="42"/>
        <item x="81"/>
        <item x="98"/>
        <item x="43"/>
        <item x="88"/>
        <item x="68"/>
        <item x="11"/>
        <item x="80"/>
        <item x="76"/>
        <item x="101"/>
        <item x="38"/>
        <item x="99"/>
        <item x="47"/>
        <item x="56"/>
        <item x="13"/>
        <item x="40"/>
        <item x="86"/>
        <item x="60"/>
        <item x="97"/>
        <item x="95"/>
        <item x="35"/>
        <item x="67"/>
        <item x="93"/>
        <item x="26"/>
        <item x="96"/>
        <item x="33"/>
        <item x="69"/>
        <item x="87"/>
        <item x="92"/>
        <item x="72"/>
        <item x="74"/>
        <item x="29"/>
        <item x="102"/>
        <item x="20"/>
        <item x="48"/>
        <item x="58"/>
        <item x="14"/>
        <item x="57"/>
        <item x="46"/>
        <item x="41"/>
        <item x="51"/>
        <item x="18"/>
        <item x="9"/>
        <item x="65"/>
        <item x="12"/>
        <item x="100"/>
        <item x="70"/>
        <item x="109"/>
        <item x="39"/>
        <item x="71"/>
        <item x="25"/>
        <item x="36"/>
        <item x="37"/>
        <item x="7"/>
        <item x="30"/>
        <item x="63"/>
        <item x="85"/>
        <item x="77"/>
        <item x="79"/>
        <item x="31"/>
        <item x="23"/>
        <item x="17"/>
        <item x="64"/>
        <item x="1"/>
        <item x="4"/>
        <item x="5"/>
        <item x="22"/>
        <item x="66"/>
        <item x="3"/>
        <item x="83"/>
        <item x="55"/>
        <item x="54"/>
        <item x="6"/>
        <item h="1" x="0"/>
        <item h="1" x="15"/>
        <item h="1" x="1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0"/>
  </rowFields>
  <rowItems count="111">
    <i>
      <x v="1"/>
    </i>
    <i>
      <x v="11"/>
    </i>
    <i>
      <x v="16"/>
    </i>
    <i>
      <x v="22"/>
    </i>
    <i>
      <x v="29"/>
    </i>
    <i>
      <x v="32"/>
    </i>
    <i>
      <x v="33"/>
    </i>
    <i>
      <x v="38"/>
    </i>
    <i>
      <x v="49"/>
    </i>
    <i>
      <x v="51"/>
    </i>
    <i>
      <x v="54"/>
    </i>
    <i>
      <x v="64"/>
    </i>
    <i>
      <x v="66"/>
    </i>
    <i>
      <x v="67"/>
    </i>
    <i>
      <x v="84"/>
    </i>
    <i>
      <x v="91"/>
    </i>
    <i>
      <x v="103"/>
    </i>
    <i>
      <x v="108"/>
    </i>
    <i>
      <x v="120"/>
    </i>
    <i>
      <x v="128"/>
    </i>
    <i>
      <x v="136"/>
    </i>
    <i>
      <x v="140"/>
    </i>
    <i>
      <x v="141"/>
    </i>
    <i>
      <x v="144"/>
    </i>
    <i>
      <x v="146"/>
    </i>
    <i>
      <x v="149"/>
    </i>
    <i>
      <x v="156"/>
    </i>
    <i>
      <x v="157"/>
    </i>
    <i>
      <x v="159"/>
    </i>
    <i>
      <x v="160"/>
    </i>
    <i>
      <x v="161"/>
    </i>
    <i>
      <x v="162"/>
    </i>
    <i>
      <x v="163"/>
    </i>
    <i>
      <x v="164"/>
    </i>
    <i>
      <x v="167"/>
    </i>
    <i>
      <x v="169"/>
    </i>
    <i>
      <x v="173"/>
    </i>
    <i>
      <x v="176"/>
    </i>
    <i>
      <x v="178"/>
    </i>
    <i>
      <x v="181"/>
    </i>
    <i>
      <x v="189"/>
    </i>
    <i>
      <x v="190"/>
    </i>
    <i>
      <x v="191"/>
    </i>
    <i>
      <x v="194"/>
    </i>
    <i>
      <x v="202"/>
    </i>
    <i>
      <x v="203"/>
    </i>
    <i>
      <x v="205"/>
    </i>
    <i>
      <x v="207"/>
    </i>
    <i>
      <x v="208"/>
    </i>
    <i>
      <x v="209"/>
    </i>
    <i>
      <x v="210"/>
    </i>
    <i>
      <x v="212"/>
    </i>
    <i>
      <x v="214"/>
    </i>
    <i>
      <x v="215"/>
    </i>
    <i>
      <x v="220"/>
    </i>
    <i>
      <x v="222"/>
    </i>
    <i>
      <x v="224"/>
    </i>
    <i>
      <x v="227"/>
    </i>
    <i>
      <x v="228"/>
    </i>
    <i>
      <x v="230"/>
    </i>
    <i>
      <x v="233"/>
    </i>
    <i>
      <x v="240"/>
    </i>
    <i>
      <x v="241"/>
    </i>
    <i>
      <x v="254"/>
    </i>
    <i>
      <x v="255"/>
    </i>
    <i>
      <x v="259"/>
    </i>
    <i>
      <x v="262"/>
    </i>
    <i>
      <x v="264"/>
    </i>
    <i>
      <x v="265"/>
    </i>
    <i>
      <x v="266"/>
    </i>
    <i>
      <x v="267"/>
    </i>
    <i>
      <x v="268"/>
    </i>
    <i>
      <x v="277"/>
    </i>
    <i>
      <x v="287"/>
    </i>
    <i>
      <x v="289"/>
    </i>
    <i>
      <x v="290"/>
    </i>
    <i>
      <x v="293"/>
    </i>
    <i>
      <x v="295"/>
    </i>
    <i>
      <x v="298"/>
    </i>
    <i>
      <x v="299"/>
    </i>
    <i>
      <x v="300"/>
    </i>
    <i>
      <x v="304"/>
    </i>
    <i>
      <x v="309"/>
    </i>
    <i>
      <x v="311"/>
    </i>
    <i>
      <x v="313"/>
    </i>
    <i>
      <x v="316"/>
    </i>
    <i>
      <x v="318"/>
    </i>
    <i>
      <x v="323"/>
    </i>
    <i>
      <x v="325"/>
    </i>
    <i>
      <x v="326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>
      <x v="344"/>
    </i>
    <i>
      <x v="345"/>
    </i>
    <i>
      <x v="347"/>
    </i>
    <i>
      <x v="349"/>
    </i>
    <i>
      <x v="350"/>
    </i>
    <i>
      <x v="351"/>
    </i>
    <i>
      <x v="35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um of height" fld="6" baseField="0" baseItem="0"/>
    <dataField name="Sum of width" fld="7" baseField="0" baseItem="0"/>
    <dataField name="Sum of depth" fld="9" baseField="0" baseItem="0"/>
    <dataField name="Sum of area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CA6137-9D09-49EF-B229-609EC1DCA6F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4:C115" firstHeaderRow="1" firstDataRow="1" firstDataCol="1" rowPageCount="1" colPageCount="1"/>
  <pivotFields count="19">
    <pivotField axis="axisRow" showAll="0" sortType="descending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showAll="0"/>
    <pivotField showAll="0"/>
    <pivotField showAll="0"/>
    <pivotField showAll="0"/>
    <pivotField axis="axisPage" dataField="1" multipleItemSelectionAllowed="1" showAll="0">
      <items count="114">
        <item x="75"/>
        <item x="111"/>
        <item x="53"/>
        <item x="19"/>
        <item x="110"/>
        <item x="84"/>
        <item x="16"/>
        <item x="32"/>
        <item x="90"/>
        <item x="107"/>
        <item x="34"/>
        <item x="50"/>
        <item x="108"/>
        <item x="21"/>
        <item x="106"/>
        <item x="10"/>
        <item x="104"/>
        <item x="61"/>
        <item x="89"/>
        <item x="24"/>
        <item x="91"/>
        <item x="94"/>
        <item x="59"/>
        <item x="27"/>
        <item x="62"/>
        <item x="103"/>
        <item x="78"/>
        <item x="105"/>
        <item x="28"/>
        <item x="73"/>
        <item x="82"/>
        <item x="49"/>
        <item x="45"/>
        <item x="8"/>
        <item x="52"/>
        <item x="44"/>
        <item x="2"/>
        <item x="42"/>
        <item x="81"/>
        <item x="98"/>
        <item x="43"/>
        <item x="88"/>
        <item x="68"/>
        <item x="11"/>
        <item x="80"/>
        <item x="76"/>
        <item x="101"/>
        <item x="38"/>
        <item x="99"/>
        <item x="47"/>
        <item x="56"/>
        <item x="13"/>
        <item x="40"/>
        <item x="86"/>
        <item x="60"/>
        <item x="97"/>
        <item x="95"/>
        <item x="35"/>
        <item x="67"/>
        <item x="93"/>
        <item x="26"/>
        <item x="96"/>
        <item x="33"/>
        <item x="69"/>
        <item x="87"/>
        <item x="92"/>
        <item x="72"/>
        <item x="74"/>
        <item x="29"/>
        <item x="102"/>
        <item x="20"/>
        <item x="48"/>
        <item x="58"/>
        <item x="14"/>
        <item x="57"/>
        <item x="46"/>
        <item x="41"/>
        <item x="51"/>
        <item x="18"/>
        <item x="9"/>
        <item x="65"/>
        <item x="12"/>
        <item x="100"/>
        <item x="70"/>
        <item x="109"/>
        <item x="39"/>
        <item x="71"/>
        <item x="25"/>
        <item x="36"/>
        <item x="37"/>
        <item x="7"/>
        <item x="30"/>
        <item x="63"/>
        <item x="85"/>
        <item x="77"/>
        <item x="79"/>
        <item x="31"/>
        <item x="23"/>
        <item x="17"/>
        <item x="64"/>
        <item x="1"/>
        <item x="4"/>
        <item x="5"/>
        <item x="22"/>
        <item x="66"/>
        <item x="3"/>
        <item x="83"/>
        <item x="55"/>
        <item x="54"/>
        <item x="6"/>
        <item h="1" x="0"/>
        <item h="1" x="15"/>
        <item h="1" x="1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0"/>
  </rowFields>
  <rowItems count="111">
    <i>
      <x v="32"/>
    </i>
    <i>
      <x v="214"/>
    </i>
    <i>
      <x v="215"/>
    </i>
    <i>
      <x v="304"/>
    </i>
    <i>
      <x v="16"/>
    </i>
    <i>
      <x v="255"/>
    </i>
    <i>
      <x v="136"/>
    </i>
    <i>
      <x v="29"/>
    </i>
    <i>
      <x v="22"/>
    </i>
    <i>
      <x v="1"/>
    </i>
    <i>
      <x v="241"/>
    </i>
    <i>
      <x v="91"/>
    </i>
    <i>
      <x v="140"/>
    </i>
    <i>
      <x v="160"/>
    </i>
    <i>
      <x v="295"/>
    </i>
    <i>
      <x v="290"/>
    </i>
    <i>
      <x v="311"/>
    </i>
    <i>
      <x v="240"/>
    </i>
    <i>
      <x v="159"/>
    </i>
    <i>
      <x v="33"/>
    </i>
    <i>
      <x v="169"/>
    </i>
    <i>
      <x v="167"/>
    </i>
    <i>
      <x v="144"/>
    </i>
    <i>
      <x v="266"/>
    </i>
    <i>
      <x v="176"/>
    </i>
    <i>
      <x v="350"/>
    </i>
    <i>
      <x v="265"/>
    </i>
    <i>
      <x v="338"/>
    </i>
    <i>
      <x v="64"/>
    </i>
    <i>
      <x v="254"/>
    </i>
    <i>
      <x v="49"/>
    </i>
    <i>
      <x v="103"/>
    </i>
    <i>
      <x v="209"/>
    </i>
    <i>
      <x v="181"/>
    </i>
    <i>
      <x v="202"/>
    </i>
    <i>
      <x v="222"/>
    </i>
    <i>
      <x v="67"/>
    </i>
    <i>
      <x v="224"/>
    </i>
    <i>
      <x v="205"/>
    </i>
    <i>
      <x v="120"/>
    </i>
    <i>
      <x v="341"/>
    </i>
    <i>
      <x v="157"/>
    </i>
    <i>
      <x v="277"/>
    </i>
    <i>
      <x v="267"/>
    </i>
    <i>
      <x v="330"/>
    </i>
    <i>
      <x v="316"/>
    </i>
    <i>
      <x v="264"/>
    </i>
    <i>
      <x v="162"/>
    </i>
    <i>
      <x v="334"/>
    </i>
    <i>
      <x v="146"/>
    </i>
    <i>
      <x v="331"/>
    </i>
    <i>
      <x v="259"/>
    </i>
    <i>
      <x v="164"/>
    </i>
    <i>
      <x v="333"/>
    </i>
    <i>
      <x v="335"/>
    </i>
    <i>
      <x v="228"/>
    </i>
    <i>
      <x v="313"/>
    </i>
    <i>
      <x v="178"/>
    </i>
    <i>
      <x v="66"/>
    </i>
    <i>
      <x v="220"/>
    </i>
    <i>
      <x v="203"/>
    </i>
    <i>
      <x v="337"/>
    </i>
    <i>
      <x v="173"/>
    </i>
    <i>
      <x v="340"/>
    </i>
    <i>
      <x v="289"/>
    </i>
    <i>
      <x v="298"/>
    </i>
    <i>
      <x v="54"/>
    </i>
    <i>
      <x v="262"/>
    </i>
    <i>
      <x v="318"/>
    </i>
    <i>
      <x v="190"/>
    </i>
    <i>
      <x v="336"/>
    </i>
    <i>
      <x v="299"/>
    </i>
    <i>
      <x v="189"/>
    </i>
    <i>
      <x v="11"/>
    </i>
    <i>
      <x v="191"/>
    </i>
    <i>
      <x v="210"/>
    </i>
    <i>
      <x v="38"/>
    </i>
    <i>
      <x v="194"/>
    </i>
    <i>
      <x v="207"/>
    </i>
    <i>
      <x v="300"/>
    </i>
    <i>
      <x v="268"/>
    </i>
    <i>
      <x v="156"/>
    </i>
    <i>
      <x v="344"/>
    </i>
    <i>
      <x v="293"/>
    </i>
    <i>
      <x v="342"/>
    </i>
    <i>
      <x v="233"/>
    </i>
    <i>
      <x v="149"/>
    </i>
    <i>
      <x v="227"/>
    </i>
    <i>
      <x v="332"/>
    </i>
    <i>
      <x v="326"/>
    </i>
    <i>
      <x v="141"/>
    </i>
    <i>
      <x v="323"/>
    </i>
    <i>
      <x v="230"/>
    </i>
    <i>
      <x v="343"/>
    </i>
    <i>
      <x v="51"/>
    </i>
    <i>
      <x v="345"/>
    </i>
    <i>
      <x v="128"/>
    </i>
    <i>
      <x v="349"/>
    </i>
    <i>
      <x v="208"/>
    </i>
    <i>
      <x v="163"/>
    </i>
    <i>
      <x v="347"/>
    </i>
    <i>
      <x v="325"/>
    </i>
    <i>
      <x v="161"/>
    </i>
    <i>
      <x v="84"/>
    </i>
    <i>
      <x v="309"/>
    </i>
    <i>
      <x v="351"/>
    </i>
    <i>
      <x v="108"/>
    </i>
    <i>
      <x v="212"/>
    </i>
    <i>
      <x v="353"/>
    </i>
    <i>
      <x v="287"/>
    </i>
    <i t="grand">
      <x/>
    </i>
  </rowItems>
  <colItems count="1">
    <i/>
  </colItems>
  <pageFields count="1">
    <pageField fld="10" hier="-1"/>
  </pageFields>
  <dataFields count="1">
    <dataField name="Sum of area" fld="10" baseField="0" baseItem="98"/>
  </dataFields>
  <formats count="1">
    <format dxfId="2">
      <pivotArea collapsedLevelsAreSubtotals="1" fieldPosition="0">
        <references count="1">
          <reference field="0" count="110">
            <x v="1"/>
            <x v="11"/>
            <x v="16"/>
            <x v="22"/>
            <x v="29"/>
            <x v="32"/>
            <x v="33"/>
            <x v="38"/>
            <x v="49"/>
            <x v="51"/>
            <x v="54"/>
            <x v="64"/>
            <x v="66"/>
            <x v="67"/>
            <x v="84"/>
            <x v="91"/>
            <x v="103"/>
            <x v="108"/>
            <x v="120"/>
            <x v="128"/>
            <x v="136"/>
            <x v="140"/>
            <x v="141"/>
            <x v="144"/>
            <x v="146"/>
            <x v="149"/>
            <x v="156"/>
            <x v="157"/>
            <x v="159"/>
            <x v="160"/>
            <x v="161"/>
            <x v="162"/>
            <x v="163"/>
            <x v="164"/>
            <x v="167"/>
            <x v="169"/>
            <x v="173"/>
            <x v="176"/>
            <x v="178"/>
            <x v="181"/>
            <x v="189"/>
            <x v="190"/>
            <x v="191"/>
            <x v="194"/>
            <x v="202"/>
            <x v="203"/>
            <x v="205"/>
            <x v="207"/>
            <x v="208"/>
            <x v="209"/>
            <x v="210"/>
            <x v="212"/>
            <x v="214"/>
            <x v="215"/>
            <x v="220"/>
            <x v="222"/>
            <x v="224"/>
            <x v="227"/>
            <x v="228"/>
            <x v="230"/>
            <x v="233"/>
            <x v="240"/>
            <x v="241"/>
            <x v="254"/>
            <x v="255"/>
            <x v="259"/>
            <x v="262"/>
            <x v="264"/>
            <x v="265"/>
            <x v="266"/>
            <x v="267"/>
            <x v="268"/>
            <x v="277"/>
            <x v="287"/>
            <x v="289"/>
            <x v="290"/>
            <x v="293"/>
            <x v="295"/>
            <x v="298"/>
            <x v="299"/>
            <x v="300"/>
            <x v="304"/>
            <x v="309"/>
            <x v="311"/>
            <x v="313"/>
            <x v="316"/>
            <x v="318"/>
            <x v="323"/>
            <x v="325"/>
            <x v="326"/>
            <x v="330"/>
            <x v="331"/>
            <x v="332"/>
            <x v="333"/>
            <x v="334"/>
            <x v="335"/>
            <x v="336"/>
            <x v="337"/>
            <x v="338"/>
            <x v="340"/>
            <x v="341"/>
            <x v="342"/>
            <x v="343"/>
            <x v="344"/>
            <x v="345"/>
            <x v="347"/>
            <x v="349"/>
            <x v="350"/>
            <x v="351"/>
            <x v="35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CF09F-8279-4163-BC4D-32106BBBE4F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4:H76" firstHeaderRow="1" firstDataRow="1" firstDataCol="1"/>
  <pivotFields count="19">
    <pivotField dataField="1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showAll="0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showAll="0"/>
    <pivotField showAll="0" sortType="descending">
      <items count="65">
        <item x="51"/>
        <item x="16"/>
        <item x="37"/>
        <item x="63"/>
        <item x="42"/>
        <item x="19"/>
        <item x="28"/>
        <item x="13"/>
        <item x="59"/>
        <item x="9"/>
        <item x="17"/>
        <item x="58"/>
        <item x="43"/>
        <item x="54"/>
        <item x="33"/>
        <item x="36"/>
        <item x="52"/>
        <item x="24"/>
        <item x="55"/>
        <item x="2"/>
        <item x="10"/>
        <item x="7"/>
        <item x="41"/>
        <item x="32"/>
        <item x="31"/>
        <item x="23"/>
        <item x="50"/>
        <item x="27"/>
        <item x="22"/>
        <item x="57"/>
        <item x="18"/>
        <item x="34"/>
        <item x="21"/>
        <item x="40"/>
        <item x="12"/>
        <item x="49"/>
        <item x="60"/>
        <item x="35"/>
        <item x="15"/>
        <item x="45"/>
        <item x="47"/>
        <item x="11"/>
        <item x="48"/>
        <item x="8"/>
        <item x="6"/>
        <item x="29"/>
        <item x="25"/>
        <item x="20"/>
        <item x="62"/>
        <item x="26"/>
        <item x="44"/>
        <item x="53"/>
        <item x="14"/>
        <item x="1"/>
        <item x="4"/>
        <item x="30"/>
        <item x="46"/>
        <item x="56"/>
        <item x="3"/>
        <item x="38"/>
        <item x="39"/>
        <item x="5"/>
        <item x="6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72">
        <item x="54"/>
        <item x="16"/>
        <item x="70"/>
        <item x="45"/>
        <item x="19"/>
        <item x="61"/>
        <item x="30"/>
        <item x="44"/>
        <item x="21"/>
        <item x="32"/>
        <item x="65"/>
        <item x="25"/>
        <item x="56"/>
        <item x="63"/>
        <item x="53"/>
        <item x="10"/>
        <item x="59"/>
        <item x="42"/>
        <item x="66"/>
        <item x="11"/>
        <item x="8"/>
        <item x="41"/>
        <item x="58"/>
        <item x="40"/>
        <item x="64"/>
        <item x="26"/>
        <item x="13"/>
        <item x="2"/>
        <item x="36"/>
        <item x="38"/>
        <item x="9"/>
        <item x="31"/>
        <item x="33"/>
        <item x="14"/>
        <item x="24"/>
        <item x="27"/>
        <item x="57"/>
        <item x="20"/>
        <item x="51"/>
        <item x="43"/>
        <item x="48"/>
        <item x="49"/>
        <item x="68"/>
        <item x="18"/>
        <item x="37"/>
        <item x="12"/>
        <item x="35"/>
        <item x="67"/>
        <item x="23"/>
        <item x="7"/>
        <item x="39"/>
        <item x="29"/>
        <item x="28"/>
        <item x="55"/>
        <item x="22"/>
        <item x="34"/>
        <item x="17"/>
        <item x="62"/>
        <item x="50"/>
        <item x="1"/>
        <item x="4"/>
        <item x="52"/>
        <item x="5"/>
        <item x="3"/>
        <item x="60"/>
        <item x="6"/>
        <item x="47"/>
        <item x="46"/>
        <item x="15"/>
        <item x="6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9"/>
  </rowFields>
  <rowItems count="72">
    <i>
      <x v="70"/>
    </i>
    <i>
      <x v="20"/>
    </i>
    <i>
      <x v="35"/>
    </i>
    <i>
      <x v="25"/>
    </i>
    <i>
      <x v="17"/>
    </i>
    <i>
      <x v="31"/>
    </i>
    <i>
      <x v="23"/>
    </i>
    <i>
      <x v="11"/>
    </i>
    <i>
      <x v="15"/>
    </i>
    <i>
      <x v="33"/>
    </i>
    <i>
      <x v="21"/>
    </i>
    <i>
      <x v="40"/>
    </i>
    <i>
      <x v="26"/>
    </i>
    <i>
      <x v="4"/>
    </i>
    <i>
      <x v="46"/>
    </i>
    <i>
      <x v="13"/>
    </i>
    <i>
      <x v="8"/>
    </i>
    <i>
      <x v="14"/>
    </i>
    <i>
      <x v="29"/>
    </i>
    <i>
      <x v="5"/>
    </i>
    <i>
      <x v="45"/>
    </i>
    <i>
      <x v="19"/>
    </i>
    <i>
      <x v="59"/>
    </i>
    <i>
      <x v="1"/>
    </i>
    <i>
      <x v="62"/>
    </i>
    <i>
      <x v="56"/>
    </i>
    <i>
      <x v="48"/>
    </i>
    <i>
      <x v="44"/>
    </i>
    <i>
      <x v="12"/>
    </i>
    <i>
      <x v="52"/>
    </i>
    <i>
      <x v="27"/>
    </i>
    <i>
      <x v="60"/>
    </i>
    <i>
      <x v="28"/>
    </i>
    <i>
      <x v="7"/>
    </i>
    <i>
      <x v="16"/>
    </i>
    <i>
      <x v="50"/>
    </i>
    <i>
      <x v="30"/>
    </i>
    <i>
      <x v="54"/>
    </i>
    <i>
      <x v="9"/>
    </i>
    <i>
      <x v="58"/>
    </i>
    <i>
      <x v="32"/>
    </i>
    <i>
      <x v="43"/>
    </i>
    <i>
      <x v="65"/>
    </i>
    <i>
      <x v="22"/>
    </i>
    <i>
      <x v="66"/>
    </i>
    <i>
      <x v="47"/>
    </i>
    <i>
      <x v="61"/>
    </i>
    <i>
      <x v="49"/>
    </i>
    <i>
      <x v="63"/>
    </i>
    <i>
      <x v="51"/>
    </i>
    <i>
      <x v="10"/>
    </i>
    <i>
      <x v="53"/>
    </i>
    <i>
      <x v="38"/>
    </i>
    <i>
      <x v="55"/>
    </i>
    <i>
      <x v="39"/>
    </i>
    <i>
      <x v="57"/>
    </i>
    <i>
      <x v="6"/>
    </i>
    <i>
      <x v="24"/>
    </i>
    <i>
      <x v="41"/>
    </i>
    <i>
      <x v="18"/>
    </i>
    <i>
      <x v="42"/>
    </i>
    <i>
      <x v="68"/>
    </i>
    <i>
      <x v="64"/>
    </i>
    <i>
      <x v="2"/>
    </i>
    <i>
      <x v="37"/>
    </i>
    <i>
      <x v="67"/>
    </i>
    <i>
      <x v="34"/>
    </i>
    <i>
      <x v="69"/>
    </i>
    <i>
      <x/>
    </i>
    <i>
      <x v="3"/>
    </i>
    <i>
      <x v="36"/>
    </i>
    <i t="grand">
      <x/>
    </i>
  </rowItems>
  <colItems count="1">
    <i/>
  </colItems>
  <dataFields count="1">
    <dataField name="Count of id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A4AC3-6F6C-4074-BEB6-9A36F08B8B4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4:C115" firstHeaderRow="1" firstDataRow="1" firstDataCol="1"/>
  <pivotFields count="19">
    <pivotField axis="axisRow" showAll="0" measureFilter="1" sortType="ascending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0"/>
  </rowFields>
  <rowItems count="111">
    <i>
      <x v="287"/>
    </i>
    <i>
      <x v="84"/>
    </i>
    <i>
      <x v="349"/>
    </i>
    <i>
      <x v="353"/>
    </i>
    <i>
      <x v="212"/>
    </i>
    <i>
      <x v="108"/>
    </i>
    <i>
      <x v="325"/>
    </i>
    <i>
      <x v="309"/>
    </i>
    <i>
      <x v="345"/>
    </i>
    <i>
      <x v="161"/>
    </i>
    <i>
      <x v="208"/>
    </i>
    <i>
      <x v="128"/>
    </i>
    <i>
      <x v="351"/>
    </i>
    <i>
      <x v="163"/>
    </i>
    <i>
      <x v="323"/>
    </i>
    <i>
      <x v="230"/>
    </i>
    <i>
      <x v="227"/>
    </i>
    <i>
      <x v="149"/>
    </i>
    <i>
      <x v="293"/>
    </i>
    <i>
      <x v="313"/>
    </i>
    <i>
      <x v="347"/>
    </i>
    <i>
      <x v="332"/>
    </i>
    <i>
      <x v="268"/>
    </i>
    <i>
      <x v="343"/>
    </i>
    <i>
      <x v="51"/>
    </i>
    <i>
      <x v="141"/>
    </i>
    <i>
      <x v="300"/>
    </i>
    <i>
      <x v="207"/>
    </i>
    <i>
      <x v="344"/>
    </i>
    <i>
      <x v="194"/>
    </i>
    <i>
      <x v="337"/>
    </i>
    <i>
      <x v="326"/>
    </i>
    <i>
      <x v="54"/>
    </i>
    <i>
      <x v="189"/>
    </i>
    <i>
      <x v="220"/>
    </i>
    <i>
      <x v="262"/>
    </i>
    <i>
      <x v="289"/>
    </i>
    <i>
      <x v="342"/>
    </i>
    <i>
      <x v="233"/>
    </i>
    <i>
      <x v="336"/>
    </i>
    <i>
      <x v="38"/>
    </i>
    <i>
      <x v="191"/>
    </i>
    <i>
      <x v="333"/>
    </i>
    <i>
      <x v="298"/>
    </i>
    <i>
      <x v="190"/>
    </i>
    <i>
      <x v="340"/>
    </i>
    <i>
      <x v="318"/>
    </i>
    <i>
      <x v="316"/>
    </i>
    <i>
      <x v="156"/>
    </i>
    <i>
      <x v="335"/>
    </i>
    <i>
      <x v="299"/>
    </i>
    <i>
      <x v="210"/>
    </i>
    <i>
      <x v="331"/>
    </i>
    <i>
      <x v="66"/>
    </i>
    <i>
      <x v="11"/>
    </i>
    <i>
      <x v="173"/>
    </i>
    <i>
      <x v="178"/>
    </i>
    <i>
      <x v="205"/>
    </i>
    <i>
      <x v="49"/>
    </i>
    <i>
      <x v="203"/>
    </i>
    <i>
      <x v="259"/>
    </i>
    <i>
      <x v="162"/>
    </i>
    <i>
      <x v="228"/>
    </i>
    <i>
      <x v="164"/>
    </i>
    <i>
      <x v="277"/>
    </i>
    <i>
      <x v="67"/>
    </i>
    <i>
      <x v="264"/>
    </i>
    <i>
      <x v="146"/>
    </i>
    <i>
      <x v="330"/>
    </i>
    <i>
      <x v="209"/>
    </i>
    <i>
      <x v="157"/>
    </i>
    <i>
      <x v="267"/>
    </i>
    <i>
      <x v="334"/>
    </i>
    <i>
      <x v="295"/>
    </i>
    <i>
      <x v="120"/>
    </i>
    <i>
      <x v="254"/>
    </i>
    <i>
      <x v="202"/>
    </i>
    <i>
      <x v="222"/>
    </i>
    <i>
      <x v="265"/>
    </i>
    <i>
      <x v="224"/>
    </i>
    <i>
      <x v="341"/>
    </i>
    <i>
      <x v="103"/>
    </i>
    <i>
      <x v="176"/>
    </i>
    <i>
      <x v="266"/>
    </i>
    <i>
      <x v="64"/>
    </i>
    <i>
      <x v="350"/>
    </i>
    <i>
      <x v="169"/>
    </i>
    <i>
      <x v="338"/>
    </i>
    <i>
      <x v="144"/>
    </i>
    <i>
      <x v="33"/>
    </i>
    <i>
      <x v="181"/>
    </i>
    <i>
      <x v="160"/>
    </i>
    <i>
      <x v="159"/>
    </i>
    <i>
      <x v="290"/>
    </i>
    <i>
      <x v="140"/>
    </i>
    <i>
      <x v="167"/>
    </i>
    <i>
      <x v="91"/>
    </i>
    <i>
      <x v="311"/>
    </i>
    <i>
      <x v="240"/>
    </i>
    <i>
      <x v="1"/>
    </i>
    <i>
      <x v="241"/>
    </i>
    <i>
      <x v="22"/>
    </i>
    <i>
      <x v="255"/>
    </i>
    <i>
      <x v="136"/>
    </i>
    <i>
      <x v="29"/>
    </i>
    <i>
      <x v="16"/>
    </i>
    <i>
      <x v="304"/>
    </i>
    <i>
      <x v="32"/>
    </i>
    <i>
      <x v="215"/>
    </i>
    <i>
      <x v="214"/>
    </i>
    <i t="grand">
      <x/>
    </i>
  </rowItems>
  <colItems count="1">
    <i/>
  </colItems>
  <dataFields count="1">
    <dataField name="Sum of depth" fld="9" baseField="0" baseItem="1"/>
  </dataFields>
  <pivotTableStyleInfo name="PivotStyleLight16" showRowHeaders="1" showColHeaders="1" showRowStripes="0" showColStripes="0" showLastColumn="1"/>
  <filters count="1">
    <filter fld="0" type="valueGreaterThan" evalOrder="-1" id="4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3BDFB-D6D6-47AB-B88A-F0C5B330588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4:C120" firstHeaderRow="1" firstDataRow="1" firstDataCol="1"/>
  <pivotFields count="19">
    <pivotField axis="axisRow" showAll="0" measureFilter="1" sortType="ascending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0"/>
  </rowFields>
  <rowItems count="116">
    <i>
      <x v="287"/>
    </i>
    <i>
      <x v="108"/>
    </i>
    <i>
      <x v="212"/>
    </i>
    <i>
      <x v="351"/>
    </i>
    <i>
      <x v="230"/>
    </i>
    <i>
      <x v="128"/>
    </i>
    <i>
      <x v="325"/>
    </i>
    <i>
      <x v="323"/>
    </i>
    <i>
      <x v="163"/>
    </i>
    <i>
      <x v="347"/>
    </i>
    <i>
      <x v="84"/>
    </i>
    <i>
      <x v="289"/>
    </i>
    <i>
      <x v="83"/>
    </i>
    <i>
      <x v="309"/>
    </i>
    <i>
      <x v="332"/>
    </i>
    <i>
      <x v="51"/>
    </i>
    <i>
      <x v="141"/>
    </i>
    <i>
      <x v="117"/>
    </i>
    <i>
      <x v="161"/>
    </i>
    <i>
      <x v="326"/>
    </i>
    <i>
      <x v="233"/>
    </i>
    <i>
      <x v="298"/>
    </i>
    <i>
      <x v="353"/>
    </i>
    <i>
      <x v="194"/>
    </i>
    <i>
      <x v="344"/>
    </i>
    <i>
      <x v="342"/>
    </i>
    <i>
      <x v="191"/>
    </i>
    <i>
      <x v="227"/>
    </i>
    <i>
      <x v="208"/>
    </i>
    <i>
      <x v="293"/>
    </i>
    <i>
      <x v="156"/>
    </i>
    <i>
      <x v="345"/>
    </i>
    <i>
      <x v="300"/>
    </i>
    <i>
      <x v="11"/>
    </i>
    <i>
      <x v="54"/>
    </i>
    <i>
      <x v="299"/>
    </i>
    <i>
      <x v="189"/>
    </i>
    <i>
      <x v="210"/>
    </i>
    <i>
      <x v="334"/>
    </i>
    <i>
      <x v="203"/>
    </i>
    <i>
      <x v="207"/>
    </i>
    <i>
      <x v="164"/>
    </i>
    <i>
      <x v="333"/>
    </i>
    <i>
      <x v="66"/>
    </i>
    <i>
      <x v="297"/>
    </i>
    <i>
      <x v="38"/>
    </i>
    <i>
      <x v="340"/>
    </i>
    <i>
      <x v="228"/>
    </i>
    <i>
      <x v="181"/>
    </i>
    <i>
      <x v="343"/>
    </i>
    <i>
      <x v="190"/>
    </i>
    <i>
      <x v="178"/>
    </i>
    <i>
      <x v="157"/>
    </i>
    <i>
      <x v="268"/>
    </i>
    <i>
      <x v="154"/>
    </i>
    <i>
      <x v="318"/>
    </i>
    <i>
      <x v="336"/>
    </i>
    <i>
      <x v="173"/>
    </i>
    <i>
      <x v="277"/>
    </i>
    <i>
      <x v="162"/>
    </i>
    <i>
      <x v="330"/>
    </i>
    <i>
      <x v="335"/>
    </i>
    <i>
      <x v="264"/>
    </i>
    <i>
      <x v="259"/>
    </i>
    <i>
      <x v="149"/>
    </i>
    <i>
      <x v="262"/>
    </i>
    <i>
      <x v="316"/>
    </i>
    <i>
      <x v="331"/>
    </i>
    <i>
      <x v="120"/>
    </i>
    <i>
      <x v="202"/>
    </i>
    <i>
      <x v="220"/>
    </i>
    <i>
      <x v="146"/>
    </i>
    <i>
      <x v="224"/>
    </i>
    <i>
      <x v="222"/>
    </i>
    <i>
      <x v="67"/>
    </i>
    <i>
      <x v="349"/>
    </i>
    <i>
      <x v="313"/>
    </i>
    <i>
      <x v="267"/>
    </i>
    <i>
      <x v="337"/>
    </i>
    <i>
      <x v="341"/>
    </i>
    <i>
      <x v="205"/>
    </i>
    <i>
      <x v="103"/>
    </i>
    <i>
      <x v="338"/>
    </i>
    <i>
      <x v="254"/>
    </i>
    <i>
      <x v="265"/>
    </i>
    <i>
      <x v="64"/>
    </i>
    <i>
      <x v="144"/>
    </i>
    <i>
      <x v="176"/>
    </i>
    <i>
      <x v="209"/>
    </i>
    <i>
      <x v="266"/>
    </i>
    <i>
      <x v="49"/>
    </i>
    <i>
      <x v="240"/>
    </i>
    <i>
      <x v="167"/>
    </i>
    <i>
      <x v="33"/>
    </i>
    <i>
      <x v="169"/>
    </i>
    <i>
      <x v="159"/>
    </i>
    <i>
      <x v="140"/>
    </i>
    <i>
      <x v="290"/>
    </i>
    <i>
      <x v="350"/>
    </i>
    <i>
      <x v="160"/>
    </i>
    <i>
      <x v="311"/>
    </i>
    <i>
      <x v="241"/>
    </i>
    <i>
      <x v="295"/>
    </i>
    <i>
      <x v="91"/>
    </i>
    <i>
      <x v="1"/>
    </i>
    <i>
      <x v="136"/>
    </i>
    <i>
      <x v="22"/>
    </i>
    <i>
      <x v="29"/>
    </i>
    <i>
      <x v="171"/>
    </i>
    <i>
      <x v="255"/>
    </i>
    <i>
      <x v="304"/>
    </i>
    <i>
      <x v="16"/>
    </i>
    <i>
      <x v="214"/>
    </i>
    <i>
      <x v="215"/>
    </i>
    <i>
      <x v="32"/>
    </i>
    <i t="grand">
      <x/>
    </i>
  </rowItems>
  <colItems count="1">
    <i/>
  </colItems>
  <dataFields count="1">
    <dataField name="Sum of width" fld="7" baseField="0" baseItem="0"/>
  </dataFields>
  <pivotTableStyleInfo name="PivotStyleLight16" showRowHeaders="1" showColHeaders="1" showRowStripes="0" showColStripes="0" showLastColumn="1"/>
  <filters count="1">
    <filter fld="0" type="valueGreaterThan" evalOrder="-1" id="3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7BF9CA-E24B-45D2-A5C8-ED6EE05A0787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4:H69" firstHeaderRow="1" firstDataRow="1" firstDataCol="1"/>
  <pivotFields count="19">
    <pivotField dataField="1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showAll="0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showAll="0"/>
    <pivotField axis="axisRow" showAll="0" sortType="descending">
      <items count="65">
        <item x="51"/>
        <item x="16"/>
        <item x="37"/>
        <item x="63"/>
        <item x="42"/>
        <item x="19"/>
        <item x="28"/>
        <item x="13"/>
        <item x="59"/>
        <item x="9"/>
        <item x="17"/>
        <item x="58"/>
        <item x="43"/>
        <item x="54"/>
        <item x="33"/>
        <item x="36"/>
        <item x="52"/>
        <item x="24"/>
        <item x="55"/>
        <item x="2"/>
        <item x="10"/>
        <item x="7"/>
        <item x="41"/>
        <item x="32"/>
        <item x="31"/>
        <item x="23"/>
        <item x="50"/>
        <item x="27"/>
        <item x="22"/>
        <item x="57"/>
        <item x="18"/>
        <item x="34"/>
        <item x="21"/>
        <item x="40"/>
        <item x="12"/>
        <item x="49"/>
        <item x="60"/>
        <item x="35"/>
        <item x="15"/>
        <item x="45"/>
        <item x="47"/>
        <item x="11"/>
        <item x="48"/>
        <item x="8"/>
        <item x="6"/>
        <item x="29"/>
        <item x="25"/>
        <item x="20"/>
        <item x="62"/>
        <item x="26"/>
        <item x="44"/>
        <item x="53"/>
        <item x="14"/>
        <item x="1"/>
        <item x="4"/>
        <item x="30"/>
        <item x="46"/>
        <item x="56"/>
        <item x="3"/>
        <item x="38"/>
        <item x="39"/>
        <item x="5"/>
        <item x="6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7"/>
  </rowFields>
  <rowItems count="65">
    <i>
      <x v="63"/>
    </i>
    <i>
      <x v="21"/>
    </i>
    <i>
      <x v="20"/>
    </i>
    <i>
      <x v="14"/>
    </i>
    <i>
      <x v="25"/>
    </i>
    <i>
      <x v="41"/>
    </i>
    <i>
      <x v="35"/>
    </i>
    <i>
      <x v="7"/>
    </i>
    <i>
      <x v="28"/>
    </i>
    <i>
      <x v="5"/>
    </i>
    <i>
      <x v="23"/>
    </i>
    <i>
      <x v="10"/>
    </i>
    <i>
      <x v="53"/>
    </i>
    <i>
      <x v="44"/>
    </i>
    <i>
      <x v="27"/>
    </i>
    <i>
      <x v="32"/>
    </i>
    <i>
      <x v="47"/>
    </i>
    <i>
      <x v="39"/>
    </i>
    <i>
      <x v="49"/>
    </i>
    <i>
      <x v="17"/>
    </i>
    <i>
      <x v="6"/>
    </i>
    <i>
      <x v="29"/>
    </i>
    <i>
      <x v="8"/>
    </i>
    <i>
      <x v="45"/>
    </i>
    <i>
      <x v="2"/>
    </i>
    <i>
      <x v="9"/>
    </i>
    <i>
      <x v="3"/>
    </i>
    <i>
      <x v="24"/>
    </i>
    <i>
      <x v="57"/>
    </i>
    <i>
      <x v="4"/>
    </i>
    <i>
      <x v="43"/>
    </i>
    <i>
      <x v="26"/>
    </i>
    <i>
      <x v="19"/>
    </i>
    <i>
      <x v="11"/>
    </i>
    <i>
      <x v="51"/>
    </i>
    <i>
      <x v="12"/>
    </i>
    <i>
      <x v="55"/>
    </i>
    <i>
      <x v="60"/>
    </i>
    <i>
      <x v="59"/>
    </i>
    <i>
      <x v="61"/>
    </i>
    <i>
      <x v="42"/>
    </i>
    <i>
      <x v="13"/>
    </i>
    <i>
      <x v="18"/>
    </i>
    <i>
      <x v="1"/>
    </i>
    <i>
      <x v="46"/>
    </i>
    <i>
      <x v="33"/>
    </i>
    <i>
      <x v="48"/>
    </i>
    <i>
      <x v="34"/>
    </i>
    <i>
      <x v="50"/>
    </i>
    <i>
      <x v="15"/>
    </i>
    <i>
      <x v="52"/>
    </i>
    <i>
      <x v="36"/>
    </i>
    <i>
      <x v="54"/>
    </i>
    <i>
      <x v="37"/>
    </i>
    <i>
      <x v="56"/>
    </i>
    <i>
      <x v="38"/>
    </i>
    <i>
      <x v="58"/>
    </i>
    <i>
      <x v="16"/>
    </i>
    <i>
      <x v="22"/>
    </i>
    <i>
      <x v="40"/>
    </i>
    <i>
      <x v="62"/>
    </i>
    <i>
      <x v="30"/>
    </i>
    <i>
      <x/>
    </i>
    <i>
      <x v="31"/>
    </i>
    <i t="grand">
      <x/>
    </i>
  </rowItems>
  <colItems count="1">
    <i/>
  </colItems>
  <dataFields count="1">
    <dataField name="Count of id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F3B939-16D3-418F-9295-8AA7AF71FD6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C5" firstHeaderRow="0" firstDataRow="1" firstDataCol="0"/>
  <pivotFields count="19">
    <pivotField showAll="0"/>
    <pivotField showAll="0"/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height" fld="6" subtotal="average" baseField="0" baseItem="0"/>
    <dataField name="Average of width" fld="7" subtotal="average" baseField="0" baseItem="1"/>
    <dataField name="Average of depth" fld="9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78D54-87B6-42E6-816A-19EC901841BF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7:B118" firstHeaderRow="1" firstDataRow="1" firstDataCol="1"/>
  <pivotFields count="19">
    <pivotField dataField="1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showAll="0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axis="axisRow" showAll="0" sortType="descending">
      <items count="111">
        <item x="92"/>
        <item x="101"/>
        <item x="106"/>
        <item x="70"/>
        <item x="28"/>
        <item x="94"/>
        <item x="39"/>
        <item x="78"/>
        <item x="37"/>
        <item x="27"/>
        <item x="13"/>
        <item x="22"/>
        <item x="35"/>
        <item x="47"/>
        <item x="10"/>
        <item x="103"/>
        <item x="55"/>
        <item x="69"/>
        <item x="4"/>
        <item x="105"/>
        <item x="54"/>
        <item x="29"/>
        <item x="45"/>
        <item x="86"/>
        <item x="85"/>
        <item x="41"/>
        <item x="50"/>
        <item x="18"/>
        <item x="57"/>
        <item x="75"/>
        <item x="77"/>
        <item x="5"/>
        <item x="33"/>
        <item x="65"/>
        <item x="108"/>
        <item x="96"/>
        <item x="12"/>
        <item x="56"/>
        <item x="98"/>
        <item x="7"/>
        <item x="72"/>
        <item x="88"/>
        <item x="19"/>
        <item x="48"/>
        <item x="67"/>
        <item x="64"/>
        <item x="20"/>
        <item x="71"/>
        <item x="81"/>
        <item x="9"/>
        <item x="107"/>
        <item x="66"/>
        <item x="6"/>
        <item x="104"/>
        <item x="34"/>
        <item x="84"/>
        <item x="43"/>
        <item x="90"/>
        <item x="68"/>
        <item x="26"/>
        <item x="31"/>
        <item x="24"/>
        <item x="30"/>
        <item x="32"/>
        <item x="51"/>
        <item x="14"/>
        <item x="97"/>
        <item x="49"/>
        <item x="36"/>
        <item x="100"/>
        <item x="73"/>
        <item x="91"/>
        <item x="83"/>
        <item x="76"/>
        <item x="82"/>
        <item x="58"/>
        <item x="74"/>
        <item x="102"/>
        <item x="2"/>
        <item x="21"/>
        <item x="61"/>
        <item x="38"/>
        <item x="40"/>
        <item x="59"/>
        <item x="44"/>
        <item x="25"/>
        <item x="15"/>
        <item x="93"/>
        <item x="23"/>
        <item x="17"/>
        <item x="42"/>
        <item x="87"/>
        <item x="3"/>
        <item x="62"/>
        <item x="60"/>
        <item x="53"/>
        <item x="63"/>
        <item x="8"/>
        <item x="46"/>
        <item x="95"/>
        <item x="11"/>
        <item x="1"/>
        <item x="89"/>
        <item x="52"/>
        <item x="99"/>
        <item x="79"/>
        <item x="80"/>
        <item x="16"/>
        <item x="10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6"/>
  </rowFields>
  <rowItems count="111">
    <i>
      <x v="109"/>
    </i>
    <i>
      <x v="78"/>
    </i>
    <i>
      <x v="49"/>
    </i>
    <i>
      <x v="10"/>
    </i>
    <i>
      <x v="42"/>
    </i>
    <i>
      <x v="65"/>
    </i>
    <i>
      <x v="39"/>
    </i>
    <i>
      <x v="68"/>
    </i>
    <i>
      <x v="46"/>
    </i>
    <i>
      <x v="22"/>
    </i>
    <i>
      <x v="27"/>
    </i>
    <i>
      <x v="54"/>
    </i>
    <i>
      <x v="81"/>
    </i>
    <i>
      <x v="18"/>
    </i>
    <i>
      <x v="63"/>
    </i>
    <i>
      <x v="14"/>
    </i>
    <i>
      <x v="80"/>
    </i>
    <i>
      <x v="62"/>
    </i>
    <i>
      <x v="9"/>
    </i>
    <i>
      <x v="32"/>
    </i>
    <i>
      <x v="17"/>
    </i>
    <i>
      <x v="72"/>
    </i>
    <i>
      <x v="59"/>
    </i>
    <i>
      <x v="36"/>
    </i>
    <i>
      <x v="86"/>
    </i>
    <i>
      <x v="58"/>
    </i>
    <i>
      <x v="55"/>
    </i>
    <i>
      <x v="43"/>
    </i>
    <i>
      <x v="4"/>
    </i>
    <i>
      <x v="88"/>
    </i>
    <i>
      <x v="52"/>
    </i>
    <i>
      <x v="73"/>
    </i>
    <i>
      <x v="56"/>
    </i>
    <i>
      <x v="23"/>
    </i>
    <i>
      <x v="8"/>
    </i>
    <i>
      <x v="79"/>
    </i>
    <i>
      <x v="6"/>
    </i>
    <i>
      <x v="100"/>
    </i>
    <i>
      <x v="7"/>
    </i>
    <i>
      <x v="1"/>
    </i>
    <i>
      <x v="98"/>
    </i>
    <i>
      <x v="5"/>
    </i>
    <i>
      <x v="25"/>
    </i>
    <i>
      <x v="85"/>
    </i>
    <i>
      <x v="20"/>
    </i>
    <i>
      <x v="37"/>
    </i>
    <i>
      <x v="75"/>
    </i>
    <i>
      <x v="48"/>
    </i>
    <i>
      <x v="38"/>
    </i>
    <i>
      <x v="12"/>
    </i>
    <i>
      <x v="44"/>
    </i>
    <i>
      <x v="97"/>
    </i>
    <i>
      <x v="89"/>
    </i>
    <i>
      <x v="51"/>
    </i>
    <i>
      <x v="105"/>
    </i>
    <i>
      <x v="29"/>
    </i>
    <i>
      <x v="45"/>
    </i>
    <i>
      <x v="53"/>
    </i>
    <i>
      <x v="93"/>
    </i>
    <i>
      <x/>
    </i>
    <i>
      <x v="101"/>
    </i>
    <i>
      <x v="30"/>
    </i>
    <i>
      <x v="50"/>
    </i>
    <i>
      <x v="31"/>
    </i>
    <i>
      <x v="83"/>
    </i>
    <i>
      <x v="57"/>
    </i>
    <i>
      <x v="87"/>
    </i>
    <i>
      <x v="19"/>
    </i>
    <i>
      <x v="91"/>
    </i>
    <i>
      <x v="33"/>
    </i>
    <i>
      <x v="95"/>
    </i>
    <i>
      <x v="11"/>
    </i>
    <i>
      <x v="99"/>
    </i>
    <i>
      <x v="61"/>
    </i>
    <i>
      <x v="103"/>
    </i>
    <i>
      <x v="34"/>
    </i>
    <i>
      <x v="107"/>
    </i>
    <i>
      <x v="35"/>
    </i>
    <i>
      <x v="15"/>
    </i>
    <i>
      <x v="64"/>
    </i>
    <i>
      <x v="82"/>
    </i>
    <i>
      <x v="16"/>
    </i>
    <i>
      <x v="84"/>
    </i>
    <i>
      <x v="66"/>
    </i>
    <i>
      <x v="26"/>
    </i>
    <i>
      <x v="67"/>
    </i>
    <i>
      <x v="47"/>
    </i>
    <i>
      <x v="21"/>
    </i>
    <i>
      <x v="90"/>
    </i>
    <i>
      <x v="69"/>
    </i>
    <i>
      <x v="92"/>
    </i>
    <i>
      <x v="70"/>
    </i>
    <i>
      <x v="94"/>
    </i>
    <i>
      <x v="71"/>
    </i>
    <i>
      <x v="96"/>
    </i>
    <i>
      <x v="2"/>
    </i>
    <i>
      <x v="3"/>
    </i>
    <i>
      <x v="13"/>
    </i>
    <i>
      <x v="28"/>
    </i>
    <i>
      <x v="74"/>
    </i>
    <i>
      <x v="102"/>
    </i>
    <i>
      <x v="40"/>
    </i>
    <i>
      <x v="104"/>
    </i>
    <i>
      <x v="76"/>
    </i>
    <i>
      <x v="106"/>
    </i>
    <i>
      <x v="77"/>
    </i>
    <i>
      <x v="108"/>
    </i>
    <i>
      <x v="41"/>
    </i>
    <i>
      <x v="24"/>
    </i>
    <i>
      <x v="60"/>
    </i>
    <i t="grand">
      <x/>
    </i>
  </rowItems>
  <colItems count="1">
    <i/>
  </colItems>
  <dataFields count="1">
    <dataField name="Count of id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D4231-7F34-4E3F-82C6-1986962DC59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4:F266" firstHeaderRow="1" firstDataRow="1" firstDataCol="1"/>
  <pivotFields count="19">
    <pivotField axis="axisRow" showAll="0" measureFilter="1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showAll="0" measureFilter="1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0"/>
  </rowFields>
  <rowItems count="262">
    <i>
      <x v="1"/>
    </i>
    <i>
      <x v="2"/>
    </i>
    <i>
      <x v="5"/>
    </i>
    <i>
      <x v="7"/>
    </i>
    <i>
      <x v="10"/>
    </i>
    <i>
      <x v="11"/>
    </i>
    <i>
      <x v="13"/>
    </i>
    <i>
      <x v="14"/>
    </i>
    <i>
      <x v="16"/>
    </i>
    <i>
      <x v="19"/>
    </i>
    <i>
      <x v="20"/>
    </i>
    <i>
      <x v="22"/>
    </i>
    <i>
      <x v="23"/>
    </i>
    <i>
      <x v="25"/>
    </i>
    <i>
      <x v="26"/>
    </i>
    <i>
      <x v="27"/>
    </i>
    <i>
      <x v="28"/>
    </i>
    <i>
      <x v="29"/>
    </i>
    <i>
      <x v="32"/>
    </i>
    <i>
      <x v="33"/>
    </i>
    <i>
      <x v="38"/>
    </i>
    <i>
      <x v="45"/>
    </i>
    <i>
      <x v="47"/>
    </i>
    <i>
      <x v="48"/>
    </i>
    <i>
      <x v="49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2"/>
    </i>
    <i>
      <x v="63"/>
    </i>
    <i>
      <x v="64"/>
    </i>
    <i>
      <x v="66"/>
    </i>
    <i>
      <x v="67"/>
    </i>
    <i>
      <x v="68"/>
    </i>
    <i>
      <x v="71"/>
    </i>
    <i>
      <x v="73"/>
    </i>
    <i>
      <x v="75"/>
    </i>
    <i>
      <x v="78"/>
    </i>
    <i>
      <x v="79"/>
    </i>
    <i>
      <x v="81"/>
    </i>
    <i>
      <x v="82"/>
    </i>
    <i>
      <x v="83"/>
    </i>
    <i>
      <x v="84"/>
    </i>
    <i>
      <x v="86"/>
    </i>
    <i>
      <x v="87"/>
    </i>
    <i>
      <x v="88"/>
    </i>
    <i>
      <x v="89"/>
    </i>
    <i>
      <x v="91"/>
    </i>
    <i>
      <x v="92"/>
    </i>
    <i>
      <x v="93"/>
    </i>
    <i>
      <x v="94"/>
    </i>
    <i>
      <x v="97"/>
    </i>
    <i>
      <x v="98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5"/>
    </i>
    <i>
      <x v="126"/>
    </i>
    <i>
      <x v="127"/>
    </i>
    <i>
      <x v="128"/>
    </i>
    <i>
      <x v="129"/>
    </i>
    <i>
      <x v="131"/>
    </i>
    <i>
      <x v="132"/>
    </i>
    <i>
      <x v="136"/>
    </i>
    <i>
      <x v="138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1"/>
    </i>
    <i>
      <x v="152"/>
    </i>
    <i>
      <x v="154"/>
    </i>
    <i>
      <x v="155"/>
    </i>
    <i>
      <x v="156"/>
    </i>
    <i>
      <x v="157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6"/>
    </i>
    <i>
      <x v="177"/>
    </i>
    <i>
      <x v="178"/>
    </i>
    <i>
      <x v="179"/>
    </i>
    <i>
      <x v="181"/>
    </i>
    <i>
      <x v="182"/>
    </i>
    <i>
      <x v="183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0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2"/>
    </i>
    <i>
      <x v="243"/>
    </i>
    <i>
      <x v="246"/>
    </i>
    <i>
      <x v="248"/>
    </i>
    <i>
      <x v="249"/>
    </i>
    <i>
      <x v="252"/>
    </i>
    <i>
      <x v="253"/>
    </i>
    <i>
      <x v="254"/>
    </i>
    <i>
      <x v="255"/>
    </i>
    <i>
      <x v="256"/>
    </i>
    <i>
      <x v="259"/>
    </i>
    <i>
      <x v="261"/>
    </i>
    <i>
      <x v="262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3"/>
    </i>
    <i>
      <x v="274"/>
    </i>
    <i>
      <x v="276"/>
    </i>
    <i>
      <x v="277"/>
    </i>
    <i>
      <x v="279"/>
    </i>
    <i>
      <x v="281"/>
    </i>
    <i>
      <x v="282"/>
    </i>
    <i>
      <x v="283"/>
    </i>
    <i>
      <x v="284"/>
    </i>
    <i>
      <x v="286"/>
    </i>
    <i>
      <x v="287"/>
    </i>
    <i>
      <x v="289"/>
    </i>
    <i>
      <x v="290"/>
    </i>
    <i>
      <x v="291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5"/>
    </i>
    <i>
      <x v="316"/>
    </i>
    <i>
      <x v="317"/>
    </i>
    <i>
      <x v="318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7"/>
    </i>
    <i>
      <x v="348"/>
    </i>
    <i>
      <x v="349"/>
    </i>
    <i>
      <x v="350"/>
    </i>
    <i>
      <x v="351"/>
    </i>
    <i>
      <x v="353"/>
    </i>
    <i t="grand">
      <x/>
    </i>
  </rowItems>
  <colItems count="1">
    <i/>
  </colItems>
  <dataFields count="1">
    <dataField name="Sum of height" fld="6" baseField="0" baseItem="1"/>
  </dataFields>
  <pivotTableStyleInfo name="PivotStyleLight16" showRowHeaders="1" showColHeaders="1" showRowStripes="0" showColStripes="0" showLastColumn="1"/>
  <filters count="2">
    <filter fld="1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  <filter fld="0" type="valueNotEqual" evalOrder="-1" id="2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4:C115" firstHeaderRow="1" firstDataRow="1" firstDataCol="2" rowPageCount="2" colPageCount="1"/>
  <pivotFields count="19">
    <pivotField axis="axisRow" compact="0" outline="0" showAll="0" sortType="descending" defaultSubtotal="0">
      <items count="3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descending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multipleItemSelectionAllowed="1" showAll="0">
      <items count="114">
        <item x="75"/>
        <item x="111"/>
        <item x="53"/>
        <item x="19"/>
        <item x="110"/>
        <item x="84"/>
        <item x="16"/>
        <item x="32"/>
        <item x="90"/>
        <item x="107"/>
        <item x="34"/>
        <item x="50"/>
        <item x="108"/>
        <item x="21"/>
        <item x="106"/>
        <item x="10"/>
        <item x="104"/>
        <item x="61"/>
        <item x="89"/>
        <item x="24"/>
        <item x="91"/>
        <item x="94"/>
        <item x="59"/>
        <item x="27"/>
        <item x="62"/>
        <item x="103"/>
        <item x="78"/>
        <item x="105"/>
        <item x="28"/>
        <item x="73"/>
        <item x="82"/>
        <item x="49"/>
        <item x="45"/>
        <item x="8"/>
        <item x="52"/>
        <item x="44"/>
        <item x="2"/>
        <item x="42"/>
        <item x="81"/>
        <item x="98"/>
        <item x="43"/>
        <item x="88"/>
        <item x="68"/>
        <item x="11"/>
        <item x="80"/>
        <item x="76"/>
        <item x="101"/>
        <item x="38"/>
        <item x="99"/>
        <item x="47"/>
        <item x="56"/>
        <item x="13"/>
        <item x="40"/>
        <item x="86"/>
        <item x="60"/>
        <item x="97"/>
        <item x="95"/>
        <item x="35"/>
        <item x="67"/>
        <item x="93"/>
        <item x="26"/>
        <item x="96"/>
        <item x="33"/>
        <item x="69"/>
        <item x="87"/>
        <item x="92"/>
        <item x="72"/>
        <item x="74"/>
        <item x="29"/>
        <item x="102"/>
        <item x="20"/>
        <item x="48"/>
        <item x="58"/>
        <item x="14"/>
        <item x="57"/>
        <item x="46"/>
        <item x="41"/>
        <item x="51"/>
        <item x="18"/>
        <item x="9"/>
        <item x="65"/>
        <item x="12"/>
        <item x="100"/>
        <item x="70"/>
        <item x="109"/>
        <item x="39"/>
        <item x="71"/>
        <item x="25"/>
        <item x="36"/>
        <item x="37"/>
        <item x="7"/>
        <item x="30"/>
        <item x="63"/>
        <item x="85"/>
        <item x="77"/>
        <item x="79"/>
        <item x="31"/>
        <item x="23"/>
        <item x="17"/>
        <item x="64"/>
        <item x="1"/>
        <item x="4"/>
        <item x="5"/>
        <item x="22"/>
        <item x="66"/>
        <item x="3"/>
        <item x="83"/>
        <item x="55"/>
        <item x="54"/>
        <item x="6"/>
        <item h="1" x="0"/>
        <item h="1" x="15"/>
        <item h="1" x="112"/>
        <item t="default"/>
      </items>
    </pivotField>
    <pivotField compact="0" outline="0" showAll="0"/>
    <pivotField compact="0" outline="0" showAll="0"/>
    <pivotField axis="axisPage" compact="0" outline="0" showAll="0">
      <items count="11">
        <item x="3"/>
        <item x="8"/>
        <item x="5"/>
        <item x="1"/>
        <item x="9"/>
        <item x="6"/>
        <item x="4"/>
        <item x="2"/>
        <item x="7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2">
    <field x="0"/>
    <field x="1"/>
  </rowFields>
  <rowItems count="111">
    <i>
      <x v="32"/>
      <x v="9"/>
    </i>
    <i>
      <x v="214"/>
      <x v="211"/>
    </i>
    <i>
      <x v="215"/>
      <x v="212"/>
    </i>
    <i>
      <x v="304"/>
      <x v="214"/>
    </i>
    <i>
      <x v="16"/>
      <x v="266"/>
    </i>
    <i>
      <x v="255"/>
      <x v="260"/>
    </i>
    <i>
      <x v="136"/>
      <x v="130"/>
    </i>
    <i>
      <x v="29"/>
      <x v="6"/>
    </i>
    <i>
      <x v="22"/>
      <x v="300"/>
    </i>
    <i>
      <x v="1"/>
      <x/>
    </i>
    <i>
      <x v="241"/>
      <x v="246"/>
    </i>
    <i>
      <x v="91"/>
      <x v="81"/>
    </i>
    <i>
      <x v="140"/>
      <x v="134"/>
    </i>
    <i>
      <x v="160"/>
      <x v="156"/>
    </i>
    <i>
      <x v="295"/>
      <x v="217"/>
    </i>
    <i>
      <x v="290"/>
      <x v="66"/>
    </i>
    <i>
      <x v="311"/>
      <x v="303"/>
    </i>
    <i>
      <x v="240"/>
      <x v="245"/>
    </i>
    <i>
      <x v="159"/>
      <x v="154"/>
    </i>
    <i>
      <x v="33"/>
      <x v="10"/>
    </i>
    <i>
      <x v="169"/>
      <x v="166"/>
    </i>
    <i>
      <x v="167"/>
      <x v="164"/>
    </i>
    <i>
      <x v="144"/>
      <x v="138"/>
    </i>
    <i>
      <x v="266"/>
      <x v="272"/>
    </i>
    <i>
      <x v="176"/>
      <x v="173"/>
    </i>
    <i>
      <x v="350"/>
      <x v="303"/>
    </i>
    <i>
      <x v="265"/>
      <x v="271"/>
    </i>
    <i>
      <x v="338"/>
      <x v="303"/>
    </i>
    <i>
      <x v="64"/>
      <x v="45"/>
    </i>
    <i>
      <x v="254"/>
      <x v="259"/>
    </i>
    <i>
      <x v="49"/>
      <x v="26"/>
    </i>
    <i>
      <x v="103"/>
      <x v="93"/>
    </i>
    <i>
      <x v="209"/>
      <x v="206"/>
    </i>
    <i>
      <x v="181"/>
      <x v="178"/>
    </i>
    <i>
      <x v="202"/>
      <x v="199"/>
    </i>
    <i>
      <x v="222"/>
      <x v="223"/>
    </i>
    <i>
      <x v="67"/>
      <x v="48"/>
    </i>
    <i>
      <x v="224"/>
      <x v="226"/>
    </i>
    <i>
      <x v="205"/>
      <x v="202"/>
    </i>
    <i>
      <x v="120"/>
      <x v="111"/>
    </i>
    <i>
      <x v="341"/>
      <x v="303"/>
    </i>
    <i>
      <x v="157"/>
      <x v="152"/>
    </i>
    <i>
      <x v="277"/>
      <x v="287"/>
    </i>
    <i>
      <x v="267"/>
      <x v="273"/>
    </i>
    <i>
      <x v="330"/>
      <x v="303"/>
    </i>
    <i>
      <x v="316"/>
      <x v="303"/>
    </i>
    <i>
      <x v="264"/>
      <x v="270"/>
    </i>
    <i>
      <x v="162"/>
      <x v="158"/>
    </i>
    <i>
      <x v="334"/>
      <x v="303"/>
    </i>
    <i>
      <x v="146"/>
      <x v="140"/>
    </i>
    <i>
      <x v="331"/>
      <x v="303"/>
    </i>
    <i>
      <x v="259"/>
      <x v="264"/>
    </i>
    <i>
      <x v="164"/>
      <x v="160"/>
    </i>
    <i>
      <x v="333"/>
      <x v="303"/>
    </i>
    <i>
      <x v="335"/>
      <x v="303"/>
    </i>
    <i>
      <x v="228"/>
      <x v="231"/>
    </i>
    <i>
      <x v="313"/>
      <x v="303"/>
    </i>
    <i>
      <x v="178"/>
      <x v="175"/>
    </i>
    <i>
      <x v="66"/>
      <x v="47"/>
    </i>
    <i>
      <x v="220"/>
      <x v="220"/>
    </i>
    <i>
      <x v="203"/>
      <x v="200"/>
    </i>
    <i>
      <x v="337"/>
      <x v="303"/>
    </i>
    <i>
      <x v="173"/>
      <x v="169"/>
    </i>
    <i>
      <x v="340"/>
      <x v="303"/>
    </i>
    <i>
      <x v="289"/>
      <x v="299"/>
    </i>
    <i>
      <x v="298"/>
      <x v="113"/>
    </i>
    <i>
      <x v="54"/>
      <x v="32"/>
    </i>
    <i>
      <x v="262"/>
      <x v="268"/>
    </i>
    <i>
      <x v="318"/>
      <x v="303"/>
    </i>
    <i>
      <x v="190"/>
      <x v="187"/>
    </i>
    <i>
      <x v="336"/>
      <x v="303"/>
    </i>
    <i>
      <x v="299"/>
      <x v="123"/>
    </i>
    <i>
      <x v="189"/>
      <x v="186"/>
    </i>
    <i>
      <x v="11"/>
      <x v="209"/>
    </i>
    <i>
      <x v="191"/>
      <x v="188"/>
    </i>
    <i>
      <x v="210"/>
      <x v="207"/>
    </i>
    <i>
      <x v="38"/>
      <x v="15"/>
    </i>
    <i>
      <x v="194"/>
      <x v="191"/>
    </i>
    <i>
      <x v="207"/>
      <x v="204"/>
    </i>
    <i>
      <x v="300"/>
      <x v="303"/>
    </i>
    <i>
      <x v="268"/>
      <x v="274"/>
    </i>
    <i>
      <x v="156"/>
      <x v="151"/>
    </i>
    <i>
      <x v="344"/>
      <x v="303"/>
    </i>
    <i>
      <x v="293"/>
      <x v="70"/>
    </i>
    <i>
      <x v="342"/>
      <x v="303"/>
    </i>
    <i>
      <x v="233"/>
      <x v="236"/>
    </i>
    <i>
      <x v="149"/>
      <x v="144"/>
    </i>
    <i>
      <x v="227"/>
      <x v="230"/>
    </i>
    <i>
      <x v="332"/>
      <x v="303"/>
    </i>
    <i>
      <x v="326"/>
      <x v="303"/>
    </i>
    <i>
      <x v="141"/>
      <x v="135"/>
    </i>
    <i>
      <x v="323"/>
      <x v="303"/>
    </i>
    <i>
      <x v="230"/>
      <x v="233"/>
    </i>
    <i>
      <x v="343"/>
      <x v="303"/>
    </i>
    <i>
      <x v="51"/>
      <x v="28"/>
    </i>
    <i>
      <x v="345"/>
      <x v="303"/>
    </i>
    <i>
      <x v="128"/>
      <x v="121"/>
    </i>
    <i>
      <x v="349"/>
      <x v="303"/>
    </i>
    <i>
      <x v="208"/>
      <x v="205"/>
    </i>
    <i>
      <x v="163"/>
      <x v="159"/>
    </i>
    <i>
      <x v="347"/>
      <x v="303"/>
    </i>
    <i>
      <x v="325"/>
      <x v="303"/>
    </i>
    <i>
      <x v="161"/>
      <x v="157"/>
    </i>
    <i>
      <x v="84"/>
      <x v="73"/>
    </i>
    <i>
      <x v="309"/>
      <x v="109"/>
    </i>
    <i>
      <x v="351"/>
      <x v="67"/>
    </i>
    <i>
      <x v="108"/>
      <x v="99"/>
    </i>
    <i>
      <x v="212"/>
      <x v="69"/>
    </i>
    <i>
      <x v="353"/>
      <x v="303"/>
    </i>
    <i>
      <x v="287"/>
      <x v="297"/>
    </i>
    <i t="grand">
      <x/>
    </i>
  </rowItems>
  <colItems count="1">
    <i/>
  </colItems>
  <pageFields count="2">
    <pageField fld="10" hier="-1"/>
    <pageField fld="13" hier="-1"/>
  </pageFields>
  <dataFields count="1">
    <dataField name="Average of area" fld="10" subtotal="average" baseField="1" baseItem="0"/>
  </dataFields>
  <formats count="1">
    <format dxfId="1">
      <pivotArea collapsedLevelsAreSubtotals="1" fieldPosition="0">
        <references count="1">
          <reference field="1" count="84">
            <x v="0"/>
            <x v="6"/>
            <x v="9"/>
            <x v="10"/>
            <x v="15"/>
            <x v="26"/>
            <x v="28"/>
            <x v="32"/>
            <x v="45"/>
            <x v="47"/>
            <x v="48"/>
            <x v="66"/>
            <x v="67"/>
            <x v="69"/>
            <x v="70"/>
            <x v="73"/>
            <x v="81"/>
            <x v="93"/>
            <x v="99"/>
            <x v="109"/>
            <x v="111"/>
            <x v="113"/>
            <x v="121"/>
            <x v="123"/>
            <x v="130"/>
            <x v="134"/>
            <x v="135"/>
            <x v="138"/>
            <x v="140"/>
            <x v="144"/>
            <x v="151"/>
            <x v="152"/>
            <x v="154"/>
            <x v="156"/>
            <x v="157"/>
            <x v="158"/>
            <x v="159"/>
            <x v="160"/>
            <x v="164"/>
            <x v="166"/>
            <x v="169"/>
            <x v="173"/>
            <x v="175"/>
            <x v="178"/>
            <x v="186"/>
            <x v="187"/>
            <x v="188"/>
            <x v="191"/>
            <x v="199"/>
            <x v="200"/>
            <x v="202"/>
            <x v="204"/>
            <x v="205"/>
            <x v="206"/>
            <x v="207"/>
            <x v="209"/>
            <x v="211"/>
            <x v="212"/>
            <x v="214"/>
            <x v="217"/>
            <x v="220"/>
            <x v="223"/>
            <x v="226"/>
            <x v="230"/>
            <x v="231"/>
            <x v="233"/>
            <x v="236"/>
            <x v="245"/>
            <x v="246"/>
            <x v="259"/>
            <x v="260"/>
            <x v="264"/>
            <x v="266"/>
            <x v="268"/>
            <x v="270"/>
            <x v="271"/>
            <x v="272"/>
            <x v="273"/>
            <x v="274"/>
            <x v="287"/>
            <x v="297"/>
            <x v="299"/>
            <x v="300"/>
            <x v="30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4:C384" firstHeaderRow="1" firstDataRow="1" firstDataCol="1"/>
  <pivotFields count="19">
    <pivotField axis="axisRow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showAll="0"/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showAll="0"/>
    <pivotField showAll="0"/>
    <pivotField showAll="0"/>
    <pivotField showAll="0"/>
    <pivotField dataField="1" showAll="0">
      <items count="114">
        <item x="75"/>
        <item x="111"/>
        <item x="53"/>
        <item x="19"/>
        <item x="110"/>
        <item x="84"/>
        <item x="16"/>
        <item x="32"/>
        <item x="90"/>
        <item x="107"/>
        <item x="34"/>
        <item x="50"/>
        <item x="108"/>
        <item x="21"/>
        <item x="106"/>
        <item x="10"/>
        <item x="104"/>
        <item x="61"/>
        <item x="89"/>
        <item x="24"/>
        <item x="91"/>
        <item x="94"/>
        <item x="59"/>
        <item x="27"/>
        <item x="62"/>
        <item x="103"/>
        <item x="78"/>
        <item x="105"/>
        <item x="28"/>
        <item x="73"/>
        <item x="82"/>
        <item x="49"/>
        <item x="45"/>
        <item x="8"/>
        <item x="52"/>
        <item x="44"/>
        <item x="2"/>
        <item x="42"/>
        <item x="81"/>
        <item x="98"/>
        <item x="43"/>
        <item x="88"/>
        <item x="68"/>
        <item x="11"/>
        <item x="80"/>
        <item x="76"/>
        <item x="101"/>
        <item x="38"/>
        <item x="99"/>
        <item x="47"/>
        <item x="56"/>
        <item x="13"/>
        <item x="40"/>
        <item x="86"/>
        <item x="60"/>
        <item x="97"/>
        <item x="95"/>
        <item x="35"/>
        <item x="67"/>
        <item x="93"/>
        <item x="26"/>
        <item x="96"/>
        <item x="33"/>
        <item x="69"/>
        <item x="87"/>
        <item x="92"/>
        <item x="72"/>
        <item x="74"/>
        <item x="29"/>
        <item x="102"/>
        <item x="20"/>
        <item x="48"/>
        <item x="58"/>
        <item x="14"/>
        <item x="57"/>
        <item x="46"/>
        <item x="41"/>
        <item x="51"/>
        <item x="18"/>
        <item x="9"/>
        <item x="65"/>
        <item x="12"/>
        <item x="100"/>
        <item x="70"/>
        <item x="109"/>
        <item x="39"/>
        <item x="71"/>
        <item x="25"/>
        <item x="36"/>
        <item x="37"/>
        <item x="7"/>
        <item x="30"/>
        <item x="63"/>
        <item x="85"/>
        <item x="77"/>
        <item x="79"/>
        <item x="31"/>
        <item x="23"/>
        <item x="17"/>
        <item x="64"/>
        <item x="1"/>
        <item x="4"/>
        <item x="5"/>
        <item x="22"/>
        <item x="66"/>
        <item x="3"/>
        <item x="83"/>
        <item x="55"/>
        <item x="54"/>
        <item x="6"/>
        <item x="0"/>
        <item x="15"/>
        <item x="112"/>
        <item t="default"/>
      </items>
    </pivotField>
    <pivotField showAll="0"/>
    <pivotField showAll="0"/>
    <pivotField showAll="0"/>
    <pivotField axis="axisRow" showAll="0">
      <items count="25">
        <item x="7"/>
        <item x="10"/>
        <item x="19"/>
        <item x="12"/>
        <item x="4"/>
        <item x="2"/>
        <item x="9"/>
        <item x="14"/>
        <item x="6"/>
        <item x="16"/>
        <item x="8"/>
        <item x="15"/>
        <item x="17"/>
        <item x="20"/>
        <item x="23"/>
        <item x="22"/>
        <item x="13"/>
        <item x="1"/>
        <item x="11"/>
        <item x="3"/>
        <item x="18"/>
        <item x="21"/>
        <item x="5"/>
        <item x="0"/>
        <item t="default"/>
      </items>
    </pivotField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2">
    <field x="14"/>
    <field x="0"/>
  </rowFields>
  <rowItems count="380">
    <i>
      <x/>
    </i>
    <i r="1">
      <x v="88"/>
    </i>
    <i r="1">
      <x v="97"/>
    </i>
    <i r="1">
      <x v="116"/>
    </i>
    <i r="1">
      <x v="138"/>
    </i>
    <i r="1">
      <x v="140"/>
    </i>
    <i r="1">
      <x v="165"/>
    </i>
    <i r="1">
      <x v="177"/>
    </i>
    <i r="1">
      <x v="219"/>
    </i>
    <i r="1">
      <x v="237"/>
    </i>
    <i r="1">
      <x v="249"/>
    </i>
    <i r="1">
      <x v="270"/>
    </i>
    <i r="1">
      <x v="284"/>
    </i>
    <i r="1">
      <x v="300"/>
    </i>
    <i r="1">
      <x v="313"/>
    </i>
    <i r="1">
      <x v="315"/>
    </i>
    <i r="1">
      <x v="321"/>
    </i>
    <i r="1">
      <x v="322"/>
    </i>
    <i r="1">
      <x v="330"/>
    </i>
    <i r="1">
      <x v="333"/>
    </i>
    <i r="1">
      <x v="338"/>
    </i>
    <i r="1">
      <x v="343"/>
    </i>
    <i r="1">
      <x v="344"/>
    </i>
    <i>
      <x v="1"/>
    </i>
    <i r="1">
      <x v="120"/>
    </i>
    <i r="1">
      <x v="131"/>
    </i>
    <i r="1">
      <x v="195"/>
    </i>
    <i r="1">
      <x v="297"/>
    </i>
    <i r="1">
      <x v="327"/>
    </i>
    <i r="1">
      <x v="331"/>
    </i>
    <i>
      <x v="2"/>
    </i>
    <i r="1">
      <x v="234"/>
    </i>
    <i>
      <x v="3"/>
    </i>
    <i r="1">
      <x v="129"/>
    </i>
    <i r="1">
      <x v="281"/>
    </i>
    <i r="1">
      <x v="282"/>
    </i>
    <i r="1">
      <x v="296"/>
    </i>
    <i r="1">
      <x v="307"/>
    </i>
    <i>
      <x v="4"/>
    </i>
    <i r="1">
      <x v="61"/>
    </i>
    <i r="1">
      <x v="147"/>
    </i>
    <i>
      <x v="5"/>
    </i>
    <i r="1">
      <x v="55"/>
    </i>
    <i r="1">
      <x v="269"/>
    </i>
    <i>
      <x v="6"/>
    </i>
    <i r="1">
      <x v="98"/>
    </i>
    <i r="1">
      <x v="104"/>
    </i>
    <i r="1">
      <x v="109"/>
    </i>
    <i r="1">
      <x v="118"/>
    </i>
    <i r="1">
      <x v="194"/>
    </i>
    <i r="1">
      <x v="211"/>
    </i>
    <i r="1">
      <x v="283"/>
    </i>
    <i r="1">
      <x v="302"/>
    </i>
    <i r="1">
      <x v="319"/>
    </i>
    <i r="1">
      <x v="329"/>
    </i>
    <i r="1">
      <x v="332"/>
    </i>
    <i r="1">
      <x v="334"/>
    </i>
    <i r="1">
      <x v="335"/>
    </i>
    <i r="1">
      <x v="337"/>
    </i>
    <i r="1">
      <x v="341"/>
    </i>
    <i r="1">
      <x v="342"/>
    </i>
    <i r="1">
      <x v="345"/>
    </i>
    <i r="1">
      <x v="348"/>
    </i>
    <i>
      <x v="7"/>
    </i>
    <i r="1">
      <x v="189"/>
    </i>
    <i r="1">
      <x v="199"/>
    </i>
    <i r="1">
      <x v="204"/>
    </i>
    <i r="1">
      <x v="222"/>
    </i>
    <i r="1">
      <x v="304"/>
    </i>
    <i>
      <x v="8"/>
    </i>
    <i r="1">
      <x v="82"/>
    </i>
    <i>
      <x v="9"/>
    </i>
    <i r="1">
      <x v="213"/>
    </i>
    <i r="1">
      <x v="306"/>
    </i>
    <i r="1">
      <x v="308"/>
    </i>
    <i r="1">
      <x v="310"/>
    </i>
    <i r="1">
      <x v="339"/>
    </i>
    <i r="1">
      <x v="349"/>
    </i>
    <i r="1">
      <x v="352"/>
    </i>
    <i>
      <x v="10"/>
    </i>
    <i r="1">
      <x v="92"/>
    </i>
    <i r="1">
      <x v="253"/>
    </i>
    <i r="1">
      <x v="305"/>
    </i>
    <i r="1">
      <x v="312"/>
    </i>
    <i r="1">
      <x v="340"/>
    </i>
    <i r="1">
      <x v="353"/>
    </i>
    <i>
      <x v="11"/>
    </i>
    <i r="1">
      <x v="206"/>
    </i>
    <i>
      <x v="12"/>
    </i>
    <i r="1">
      <x v="221"/>
    </i>
    <i>
      <x v="13"/>
    </i>
    <i r="1">
      <x v="311"/>
    </i>
    <i>
      <x v="14"/>
    </i>
    <i r="1">
      <x v="346"/>
    </i>
    <i>
      <x v="15"/>
    </i>
    <i r="1">
      <x v="336"/>
    </i>
    <i>
      <x v="16"/>
    </i>
    <i r="1">
      <x v="160"/>
    </i>
    <i>
      <x v="17"/>
    </i>
    <i r="1">
      <x v="49"/>
    </i>
    <i>
      <x v="18"/>
    </i>
    <i r="1">
      <x v="126"/>
    </i>
    <i r="1">
      <x v="148"/>
    </i>
    <i r="1">
      <x v="168"/>
    </i>
    <i>
      <x v="19"/>
    </i>
    <i r="1">
      <x v="57"/>
    </i>
    <i>
      <x v="20"/>
    </i>
    <i r="1">
      <x v="227"/>
    </i>
    <i>
      <x v="21"/>
    </i>
    <i r="1">
      <x v="317"/>
    </i>
    <i r="1">
      <x v="328"/>
    </i>
    <i r="1">
      <x v="347"/>
    </i>
    <i>
      <x v="22"/>
    </i>
    <i r="1">
      <x v="68"/>
    </i>
    <i r="1">
      <x v="166"/>
    </i>
    <i r="1">
      <x v="217"/>
    </i>
    <i r="1">
      <x v="279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58"/>
    </i>
    <i r="1">
      <x v="59"/>
    </i>
    <i r="1">
      <x v="60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3"/>
    </i>
    <i r="1">
      <x v="84"/>
    </i>
    <i r="1">
      <x v="85"/>
    </i>
    <i r="1">
      <x v="86"/>
    </i>
    <i r="1">
      <x v="87"/>
    </i>
    <i r="1">
      <x v="89"/>
    </i>
    <i r="1">
      <x v="90"/>
    </i>
    <i r="1">
      <x v="91"/>
    </i>
    <i r="1">
      <x v="93"/>
    </i>
    <i r="1">
      <x v="94"/>
    </i>
    <i r="1">
      <x v="95"/>
    </i>
    <i r="1">
      <x v="96"/>
    </i>
    <i r="1">
      <x v="99"/>
    </i>
    <i r="1">
      <x v="100"/>
    </i>
    <i r="1">
      <x v="101"/>
    </i>
    <i r="1">
      <x v="102"/>
    </i>
    <i r="1">
      <x v="103"/>
    </i>
    <i r="1">
      <x v="105"/>
    </i>
    <i r="1">
      <x v="106"/>
    </i>
    <i r="1">
      <x v="107"/>
    </i>
    <i r="1">
      <x v="108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7"/>
    </i>
    <i r="1">
      <x v="119"/>
    </i>
    <i r="1">
      <x v="121"/>
    </i>
    <i r="1">
      <x v="122"/>
    </i>
    <i r="1">
      <x v="123"/>
    </i>
    <i r="1">
      <x v="124"/>
    </i>
    <i r="1">
      <x v="125"/>
    </i>
    <i r="1">
      <x v="127"/>
    </i>
    <i r="1">
      <x v="128"/>
    </i>
    <i r="1">
      <x v="130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9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1"/>
    </i>
    <i r="1">
      <x v="162"/>
    </i>
    <i r="1">
      <x v="163"/>
    </i>
    <i r="1">
      <x v="164"/>
    </i>
    <i r="1">
      <x v="167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90"/>
    </i>
    <i r="1">
      <x v="191"/>
    </i>
    <i r="1">
      <x v="192"/>
    </i>
    <i r="1">
      <x v="193"/>
    </i>
    <i r="1">
      <x v="196"/>
    </i>
    <i r="1">
      <x v="197"/>
    </i>
    <i r="1">
      <x v="198"/>
    </i>
    <i r="1">
      <x v="200"/>
    </i>
    <i r="1">
      <x v="201"/>
    </i>
    <i r="1">
      <x v="202"/>
    </i>
    <i r="1">
      <x v="203"/>
    </i>
    <i r="1">
      <x v="205"/>
    </i>
    <i r="1">
      <x v="207"/>
    </i>
    <i r="1">
      <x v="208"/>
    </i>
    <i r="1">
      <x v="209"/>
    </i>
    <i r="1">
      <x v="210"/>
    </i>
    <i r="1">
      <x v="212"/>
    </i>
    <i r="1">
      <x v="214"/>
    </i>
    <i r="1">
      <x v="215"/>
    </i>
    <i r="1">
      <x v="216"/>
    </i>
    <i r="1">
      <x v="218"/>
    </i>
    <i r="1">
      <x v="220"/>
    </i>
    <i r="1">
      <x v="223"/>
    </i>
    <i r="1">
      <x v="224"/>
    </i>
    <i r="1">
      <x v="225"/>
    </i>
    <i r="1">
      <x v="226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5"/>
    </i>
    <i r="1">
      <x v="236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50"/>
    </i>
    <i r="1">
      <x v="251"/>
    </i>
    <i r="1">
      <x v="252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80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8"/>
    </i>
    <i r="1">
      <x v="299"/>
    </i>
    <i r="1">
      <x v="301"/>
    </i>
    <i r="1">
      <x v="303"/>
    </i>
    <i r="1">
      <x v="309"/>
    </i>
    <i r="1">
      <x v="314"/>
    </i>
    <i r="1">
      <x v="316"/>
    </i>
    <i r="1">
      <x v="318"/>
    </i>
    <i r="1">
      <x v="320"/>
    </i>
    <i r="1">
      <x v="323"/>
    </i>
    <i r="1">
      <x v="324"/>
    </i>
    <i r="1">
      <x v="325"/>
    </i>
    <i r="1">
      <x v="326"/>
    </i>
    <i r="1">
      <x v="350"/>
    </i>
    <i r="1">
      <x v="351"/>
    </i>
    <i r="1">
      <x v="354"/>
    </i>
    <i t="grand">
      <x/>
    </i>
  </rowItems>
  <colItems count="1">
    <i/>
  </colItems>
  <dataFields count="1">
    <dataField name="Count of area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F7221-11C1-4265-B1D6-401C6E1FA5F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20" firstHeaderRow="1" firstDataRow="1" firstDataCol="1"/>
  <pivotFields count="19">
    <pivotField dataField="1" showAll="0"/>
    <pivotField showAll="0"/>
    <pivotField showAll="0"/>
    <pivotField showAll="0"/>
    <pivotField showAll="0"/>
    <pivotField axis="axisRow" showAll="0" sortType="descending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</items>
    </pivotField>
  </pivotFields>
  <rowFields count="1">
    <field x="5"/>
  </rowFields>
  <rowItems count="19">
    <i>
      <x v="1"/>
    </i>
    <i>
      <x v="11"/>
    </i>
    <i>
      <x/>
    </i>
    <i>
      <x v="3"/>
    </i>
    <i>
      <x v="10"/>
    </i>
    <i>
      <x v="9"/>
    </i>
    <i>
      <x v="7"/>
    </i>
    <i>
      <x v="14"/>
    </i>
    <i>
      <x v="2"/>
    </i>
    <i>
      <x v="12"/>
    </i>
    <i>
      <x v="5"/>
    </i>
    <i>
      <x v="6"/>
    </i>
    <i>
      <x v="8"/>
    </i>
    <i>
      <x v="13"/>
    </i>
    <i>
      <x v="4"/>
    </i>
    <i>
      <x v="15"/>
    </i>
    <i>
      <x v="16"/>
    </i>
    <i>
      <x v="17"/>
    </i>
    <i t="grand">
      <x/>
    </i>
  </rowItems>
  <colItems count="1">
    <i/>
  </colItems>
  <dataFields count="1">
    <dataField name="Count of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22473-C739-468E-9DA5-CDC4DB0FD1CC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1:F15" firstHeaderRow="1" firstDataRow="1" firstDataCol="1"/>
  <pivotFields count="19">
    <pivotField dataField="1" showAll="0"/>
    <pivotField showAll="0"/>
    <pivotField showAll="0"/>
    <pivotField showAll="0"/>
    <pivotField showAll="0"/>
    <pivotField showAll="0" sortType="descending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n="Granite" x="13"/>
        <item n="Limestone" x="1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8"/>
  </rowFields>
  <rowItems count="14">
    <i>
      <x v="12"/>
    </i>
    <i>
      <x v="13"/>
    </i>
    <i>
      <x v="5"/>
    </i>
    <i>
      <x v="2"/>
    </i>
    <i>
      <x v="4"/>
    </i>
    <i>
      <x v="8"/>
    </i>
    <i>
      <x v="9"/>
    </i>
    <i>
      <x v="7"/>
    </i>
    <i>
      <x/>
    </i>
    <i>
      <x v="1"/>
    </i>
    <i>
      <x v="3"/>
    </i>
    <i>
      <x v="6"/>
    </i>
    <i>
      <x v="10"/>
    </i>
    <i t="grand">
      <x/>
    </i>
  </rowItems>
  <colItems count="1">
    <i/>
  </colItems>
  <dataFields count="1">
    <dataField name="# Items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275BA1-B6E2-4540-BA8C-3DA1E6C28CFD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H357" firstHeaderRow="1" firstDataRow="1" firstDataCol="1"/>
  <pivotFields count="19">
    <pivotField axis="axisRow" showAll="0" sortType="descending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x="17"/>
        <item t="default"/>
      </items>
    </pivotField>
    <pivotField showAll="0">
      <items count="111">
        <item x="92"/>
        <item x="101"/>
        <item x="106"/>
        <item x="70"/>
        <item x="28"/>
        <item x="94"/>
        <item x="39"/>
        <item x="78"/>
        <item x="37"/>
        <item x="27"/>
        <item x="13"/>
        <item x="22"/>
        <item x="35"/>
        <item x="47"/>
        <item x="10"/>
        <item x="103"/>
        <item x="55"/>
        <item x="69"/>
        <item x="4"/>
        <item x="105"/>
        <item x="54"/>
        <item x="29"/>
        <item x="45"/>
        <item x="86"/>
        <item x="85"/>
        <item x="41"/>
        <item x="50"/>
        <item x="18"/>
        <item x="57"/>
        <item x="75"/>
        <item x="77"/>
        <item x="5"/>
        <item x="33"/>
        <item x="65"/>
        <item x="108"/>
        <item x="96"/>
        <item x="12"/>
        <item x="56"/>
        <item x="98"/>
        <item x="7"/>
        <item x="72"/>
        <item x="88"/>
        <item x="19"/>
        <item x="48"/>
        <item x="67"/>
        <item x="64"/>
        <item x="20"/>
        <item x="71"/>
        <item x="81"/>
        <item x="9"/>
        <item x="107"/>
        <item x="66"/>
        <item x="6"/>
        <item x="104"/>
        <item x="34"/>
        <item x="84"/>
        <item x="43"/>
        <item x="90"/>
        <item x="68"/>
        <item x="26"/>
        <item x="31"/>
        <item x="24"/>
        <item x="30"/>
        <item x="32"/>
        <item x="51"/>
        <item x="14"/>
        <item x="97"/>
        <item x="49"/>
        <item x="36"/>
        <item x="100"/>
        <item x="73"/>
        <item x="91"/>
        <item x="83"/>
        <item x="76"/>
        <item x="82"/>
        <item x="58"/>
        <item x="74"/>
        <item x="102"/>
        <item x="2"/>
        <item x="21"/>
        <item x="61"/>
        <item x="38"/>
        <item x="40"/>
        <item x="59"/>
        <item x="44"/>
        <item x="25"/>
        <item x="15"/>
        <item x="93"/>
        <item x="23"/>
        <item x="17"/>
        <item x="42"/>
        <item x="87"/>
        <item x="3"/>
        <item x="62"/>
        <item x="60"/>
        <item x="53"/>
        <item x="63"/>
        <item x="8"/>
        <item x="46"/>
        <item x="95"/>
        <item x="11"/>
        <item x="1"/>
        <item x="89"/>
        <item x="52"/>
        <item x="99"/>
        <item x="79"/>
        <item x="80"/>
        <item x="16"/>
        <item x="109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</items>
    </pivotField>
  </pivotFields>
  <rowFields count="1">
    <field x="0"/>
  </rowFields>
  <rowItems count="356">
    <i>
      <x v="32"/>
    </i>
    <i>
      <x v="214"/>
    </i>
    <i>
      <x v="215"/>
    </i>
    <i>
      <x v="304"/>
    </i>
    <i>
      <x v="16"/>
    </i>
    <i>
      <x v="255"/>
    </i>
    <i>
      <x v="136"/>
    </i>
    <i>
      <x v="29"/>
    </i>
    <i>
      <x v="22"/>
    </i>
    <i>
      <x v="1"/>
    </i>
    <i>
      <x v="241"/>
    </i>
    <i>
      <x v="91"/>
    </i>
    <i>
      <x v="140"/>
    </i>
    <i>
      <x v="160"/>
    </i>
    <i>
      <x v="295"/>
    </i>
    <i>
      <x v="290"/>
    </i>
    <i>
      <x v="311"/>
    </i>
    <i>
      <x v="240"/>
    </i>
    <i>
      <x v="159"/>
    </i>
    <i>
      <x v="33"/>
    </i>
    <i>
      <x v="169"/>
    </i>
    <i>
      <x v="167"/>
    </i>
    <i>
      <x v="144"/>
    </i>
    <i>
      <x v="266"/>
    </i>
    <i>
      <x v="176"/>
    </i>
    <i>
      <x v="350"/>
    </i>
    <i>
      <x v="265"/>
    </i>
    <i>
      <x v="338"/>
    </i>
    <i>
      <x v="64"/>
    </i>
    <i>
      <x v="254"/>
    </i>
    <i>
      <x v="49"/>
    </i>
    <i>
      <x v="103"/>
    </i>
    <i>
      <x v="209"/>
    </i>
    <i>
      <x v="181"/>
    </i>
    <i>
      <x v="202"/>
    </i>
    <i>
      <x v="222"/>
    </i>
    <i>
      <x v="67"/>
    </i>
    <i>
      <x v="224"/>
    </i>
    <i>
      <x v="205"/>
    </i>
    <i>
      <x v="120"/>
    </i>
    <i>
      <x v="341"/>
    </i>
    <i>
      <x v="157"/>
    </i>
    <i>
      <x v="277"/>
    </i>
    <i>
      <x v="267"/>
    </i>
    <i>
      <x v="330"/>
    </i>
    <i>
      <x v="316"/>
    </i>
    <i>
      <x v="264"/>
    </i>
    <i>
      <x v="162"/>
    </i>
    <i>
      <x v="334"/>
    </i>
    <i>
      <x v="146"/>
    </i>
    <i>
      <x v="331"/>
    </i>
    <i>
      <x v="259"/>
    </i>
    <i>
      <x v="164"/>
    </i>
    <i>
      <x v="333"/>
    </i>
    <i>
      <x v="335"/>
    </i>
    <i>
      <x v="228"/>
    </i>
    <i>
      <x v="313"/>
    </i>
    <i>
      <x v="178"/>
    </i>
    <i>
      <x v="66"/>
    </i>
    <i>
      <x v="220"/>
    </i>
    <i>
      <x v="203"/>
    </i>
    <i>
      <x v="337"/>
    </i>
    <i>
      <x v="173"/>
    </i>
    <i>
      <x v="340"/>
    </i>
    <i>
      <x v="289"/>
    </i>
    <i>
      <x v="298"/>
    </i>
    <i>
      <x v="54"/>
    </i>
    <i>
      <x v="262"/>
    </i>
    <i>
      <x v="318"/>
    </i>
    <i>
      <x v="190"/>
    </i>
    <i>
      <x v="336"/>
    </i>
    <i>
      <x v="299"/>
    </i>
    <i>
      <x v="189"/>
    </i>
    <i>
      <x v="11"/>
    </i>
    <i>
      <x v="191"/>
    </i>
    <i>
      <x v="210"/>
    </i>
    <i>
      <x v="38"/>
    </i>
    <i>
      <x v="194"/>
    </i>
    <i>
      <x v="207"/>
    </i>
    <i>
      <x v="300"/>
    </i>
    <i>
      <x v="268"/>
    </i>
    <i>
      <x v="156"/>
    </i>
    <i>
      <x v="344"/>
    </i>
    <i>
      <x v="293"/>
    </i>
    <i>
      <x v="342"/>
    </i>
    <i>
      <x v="233"/>
    </i>
    <i>
      <x v="149"/>
    </i>
    <i>
      <x v="227"/>
    </i>
    <i>
      <x v="332"/>
    </i>
    <i>
      <x v="326"/>
    </i>
    <i>
      <x v="141"/>
    </i>
    <i>
      <x v="323"/>
    </i>
    <i>
      <x v="230"/>
    </i>
    <i>
      <x v="343"/>
    </i>
    <i>
      <x v="51"/>
    </i>
    <i>
      <x v="345"/>
    </i>
    <i>
      <x v="128"/>
    </i>
    <i>
      <x v="349"/>
    </i>
    <i>
      <x v="208"/>
    </i>
    <i>
      <x v="163"/>
    </i>
    <i>
      <x v="347"/>
    </i>
    <i>
      <x v="325"/>
    </i>
    <i>
      <x v="161"/>
    </i>
    <i>
      <x v="84"/>
    </i>
    <i>
      <x v="309"/>
    </i>
    <i>
      <x v="351"/>
    </i>
    <i>
      <x v="108"/>
    </i>
    <i>
      <x v="212"/>
    </i>
    <i>
      <x v="353"/>
    </i>
    <i>
      <x v="287"/>
    </i>
    <i>
      <x v="354"/>
    </i>
    <i>
      <x v="83"/>
    </i>
    <i>
      <x v="346"/>
    </i>
    <i>
      <x v="17"/>
    </i>
    <i>
      <x v="23"/>
    </i>
    <i>
      <x v="272"/>
    </i>
    <i>
      <x v="114"/>
    </i>
    <i>
      <x v="30"/>
    </i>
    <i>
      <x v="115"/>
    </i>
    <i>
      <x v="256"/>
    </i>
    <i>
      <x v="116"/>
    </i>
    <i>
      <x v="288"/>
    </i>
    <i>
      <x v="117"/>
    </i>
    <i>
      <x v="320"/>
    </i>
    <i>
      <x v="118"/>
    </i>
    <i>
      <x v="232"/>
    </i>
    <i>
      <x v="119"/>
    </i>
    <i>
      <x v="248"/>
    </i>
    <i>
      <x v="5"/>
    </i>
    <i>
      <x v="52"/>
    </i>
    <i>
      <x v="121"/>
    </i>
    <i>
      <x v="280"/>
    </i>
    <i>
      <x v="122"/>
    </i>
    <i>
      <x v="296"/>
    </i>
    <i>
      <x v="123"/>
    </i>
    <i>
      <x v="312"/>
    </i>
    <i>
      <x v="124"/>
    </i>
    <i>
      <x v="328"/>
    </i>
    <i>
      <x v="125"/>
    </i>
    <i>
      <x v="31"/>
    </i>
    <i>
      <x v="126"/>
    </i>
    <i>
      <x v="236"/>
    </i>
    <i>
      <x v="127"/>
    </i>
    <i>
      <x v="244"/>
    </i>
    <i>
      <x v="76"/>
    </i>
    <i>
      <x v="252"/>
    </i>
    <i>
      <x v="129"/>
    </i>
    <i>
      <x v="260"/>
    </i>
    <i>
      <x v="130"/>
    </i>
    <i>
      <x v="93"/>
    </i>
    <i>
      <x v="131"/>
    </i>
    <i>
      <x v="276"/>
    </i>
    <i>
      <x v="132"/>
    </i>
    <i>
      <x v="284"/>
    </i>
    <i>
      <x v="133"/>
    </i>
    <i>
      <x v="292"/>
    </i>
    <i>
      <x v="134"/>
    </i>
    <i>
      <x v="95"/>
    </i>
    <i>
      <x v="135"/>
    </i>
    <i>
      <x v="308"/>
    </i>
    <i>
      <x v="8"/>
    </i>
    <i>
      <x v="60"/>
    </i>
    <i>
      <x v="137"/>
    </i>
    <i>
      <x v="324"/>
    </i>
    <i>
      <x v="138"/>
    </i>
    <i>
      <x v="100"/>
    </i>
    <i>
      <x v="139"/>
    </i>
    <i>
      <x v="70"/>
    </i>
    <i>
      <x v="9"/>
    </i>
    <i>
      <x v="75"/>
    </i>
    <i>
      <x v="77"/>
    </i>
    <i>
      <x v="234"/>
    </i>
    <i>
      <x v="142"/>
    </i>
    <i>
      <x v="238"/>
    </i>
    <i>
      <x v="143"/>
    </i>
    <i>
      <x v="242"/>
    </i>
    <i>
      <x v="10"/>
    </i>
    <i>
      <x v="246"/>
    </i>
    <i>
      <x v="145"/>
    </i>
    <i>
      <x v="250"/>
    </i>
    <i>
      <x v="6"/>
    </i>
    <i>
      <x v="26"/>
    </i>
    <i>
      <x v="147"/>
    </i>
    <i>
      <x v="258"/>
    </i>
    <i>
      <x v="148"/>
    </i>
    <i>
      <x v="92"/>
    </i>
    <i>
      <x v="78"/>
    </i>
    <i>
      <x v="20"/>
    </i>
    <i>
      <x v="150"/>
    </i>
    <i>
      <x v="270"/>
    </i>
    <i>
      <x v="151"/>
    </i>
    <i>
      <x v="274"/>
    </i>
    <i>
      <x v="152"/>
    </i>
    <i>
      <x v="278"/>
    </i>
    <i>
      <x v="153"/>
    </i>
    <i>
      <x v="282"/>
    </i>
    <i>
      <x v="154"/>
    </i>
    <i>
      <x v="286"/>
    </i>
    <i>
      <x v="155"/>
    </i>
    <i>
      <x v="21"/>
    </i>
    <i>
      <x v="79"/>
    </i>
    <i>
      <x v="294"/>
    </i>
    <i>
      <x v="34"/>
    </i>
    <i>
      <x v="57"/>
    </i>
    <i>
      <x v="158"/>
    </i>
    <i>
      <x v="302"/>
    </i>
    <i>
      <x v="80"/>
    </i>
    <i>
      <x v="306"/>
    </i>
    <i>
      <x v="12"/>
    </i>
    <i>
      <x v="310"/>
    </i>
    <i>
      <x v="81"/>
    </i>
    <i>
      <x v="314"/>
    </i>
    <i>
      <x v="35"/>
    </i>
    <i>
      <x v="61"/>
    </i>
    <i>
      <x v="82"/>
    </i>
    <i>
      <x v="322"/>
    </i>
    <i>
      <x v="36"/>
    </i>
    <i>
      <x v="99"/>
    </i>
    <i>
      <x v="165"/>
    </i>
    <i>
      <x v="62"/>
    </i>
    <i>
      <x v="166"/>
    </i>
    <i>
      <x v="65"/>
    </i>
    <i>
      <x v="13"/>
    </i>
    <i>
      <x v="69"/>
    </i>
    <i>
      <x v="168"/>
    </i>
    <i>
      <x v="101"/>
    </i>
    <i>
      <x v="14"/>
    </i>
    <i>
      <x v="107"/>
    </i>
    <i>
      <x v="170"/>
    </i>
    <i>
      <x v="231"/>
    </i>
    <i>
      <x v="171"/>
    </i>
    <i>
      <x v="7"/>
    </i>
    <i>
      <x v="172"/>
    </i>
    <i>
      <x v="235"/>
    </i>
    <i>
      <x v="37"/>
    </i>
    <i>
      <x v="237"/>
    </i>
    <i>
      <x v="174"/>
    </i>
    <i>
      <x v="239"/>
    </i>
    <i>
      <x v="175"/>
    </i>
    <i>
      <x v="18"/>
    </i>
    <i>
      <x v="109"/>
    </i>
    <i>
      <x v="243"/>
    </i>
    <i>
      <x/>
    </i>
    <i>
      <x v="245"/>
    </i>
    <i>
      <x v="110"/>
    </i>
    <i>
      <x v="247"/>
    </i>
    <i>
      <x v="179"/>
    </i>
    <i>
      <x v="249"/>
    </i>
    <i>
      <x v="180"/>
    </i>
    <i>
      <x v="251"/>
    </i>
    <i>
      <x v="39"/>
    </i>
    <i>
      <x v="253"/>
    </i>
    <i>
      <x v="182"/>
    </i>
    <i>
      <x v="19"/>
    </i>
    <i>
      <x v="183"/>
    </i>
    <i>
      <x v="257"/>
    </i>
    <i>
      <x v="184"/>
    </i>
    <i>
      <x v="50"/>
    </i>
    <i>
      <x v="185"/>
    </i>
    <i>
      <x v="261"/>
    </i>
    <i>
      <x v="186"/>
    </i>
    <i>
      <x v="263"/>
    </i>
    <i>
      <x v="187"/>
    </i>
    <i>
      <x v="53"/>
    </i>
    <i>
      <x v="188"/>
    </i>
    <i>
      <x v="27"/>
    </i>
    <i>
      <x v="25"/>
    </i>
    <i>
      <x v="269"/>
    </i>
    <i>
      <x v="40"/>
    </i>
    <i>
      <x v="271"/>
    </i>
    <i>
      <x v="74"/>
    </i>
    <i>
      <x v="273"/>
    </i>
    <i>
      <x v="192"/>
    </i>
    <i>
      <x v="275"/>
    </i>
    <i>
      <x v="193"/>
    </i>
    <i>
      <x v="55"/>
    </i>
    <i>
      <x v="85"/>
    </i>
    <i>
      <x v="279"/>
    </i>
    <i>
      <x v="195"/>
    </i>
    <i>
      <x v="281"/>
    </i>
    <i>
      <x v="196"/>
    </i>
    <i>
      <x v="283"/>
    </i>
    <i>
      <x v="197"/>
    </i>
    <i>
      <x v="285"/>
    </i>
    <i>
      <x v="198"/>
    </i>
    <i>
      <x v="112"/>
    </i>
    <i>
      <x v="199"/>
    </i>
    <i>
      <x v="56"/>
    </i>
    <i>
      <x v="200"/>
    </i>
    <i>
      <x v="291"/>
    </i>
    <i>
      <x v="201"/>
    </i>
    <i>
      <x v="94"/>
    </i>
    <i>
      <x v="41"/>
    </i>
    <i>
      <x v="3"/>
    </i>
    <i>
      <x v="42"/>
    </i>
    <i>
      <x v="297"/>
    </i>
    <i>
      <x v="204"/>
    </i>
    <i>
      <x v="58"/>
    </i>
    <i>
      <x v="43"/>
    </i>
    <i>
      <x v="301"/>
    </i>
    <i>
      <x v="206"/>
    </i>
    <i>
      <x v="303"/>
    </i>
    <i>
      <x v="86"/>
    </i>
    <i>
      <x v="305"/>
    </i>
    <i>
      <x v="87"/>
    </i>
    <i>
      <x v="307"/>
    </i>
    <i>
      <x v="44"/>
    </i>
    <i>
      <x v="96"/>
    </i>
    <i>
      <x v="88"/>
    </i>
    <i>
      <x v="24"/>
    </i>
    <i>
      <x v="211"/>
    </i>
    <i>
      <x v="59"/>
    </i>
    <i>
      <x v="111"/>
    </i>
    <i>
      <x v="315"/>
    </i>
    <i>
      <x v="73"/>
    </i>
    <i>
      <x v="317"/>
    </i>
    <i>
      <x v="15"/>
    </i>
    <i>
      <x v="319"/>
    </i>
    <i>
      <x v="2"/>
    </i>
    <i>
      <x v="321"/>
    </i>
    <i>
      <x v="216"/>
    </i>
    <i>
      <x v="97"/>
    </i>
    <i>
      <x v="217"/>
    </i>
    <i>
      <x v="98"/>
    </i>
    <i>
      <x v="218"/>
    </i>
    <i>
      <x v="327"/>
    </i>
    <i>
      <x v="219"/>
    </i>
    <i>
      <x v="329"/>
    </i>
    <i>
      <x v="45"/>
    </i>
    <i>
      <x v="63"/>
    </i>
    <i>
      <x v="221"/>
    </i>
    <i>
      <x v="28"/>
    </i>
    <i>
      <x v="46"/>
    </i>
    <i>
      <x v="4"/>
    </i>
    <i>
      <x v="223"/>
    </i>
    <i>
      <x v="68"/>
    </i>
    <i>
      <x v="47"/>
    </i>
    <i>
      <x v="339"/>
    </i>
    <i>
      <x v="225"/>
    </i>
    <i>
      <x v="71"/>
    </i>
    <i>
      <x v="104"/>
    </i>
    <i>
      <x v="102"/>
    </i>
    <i>
      <x v="105"/>
    </i>
    <i>
      <x v="113"/>
    </i>
    <i>
      <x v="106"/>
    </i>
    <i>
      <x v="226"/>
    </i>
    <i>
      <x v="348"/>
    </i>
    <i>
      <x v="89"/>
    </i>
    <i>
      <x v="72"/>
    </i>
    <i>
      <x v="48"/>
    </i>
    <i>
      <x v="352"/>
    </i>
    <i>
      <x v="229"/>
    </i>
    <i>
      <x v="90"/>
    </i>
    <i>
      <x v="213"/>
    </i>
    <i>
      <x v="177"/>
    </i>
    <i t="grand">
      <x/>
    </i>
  </rowItems>
  <colItems count="1">
    <i/>
  </colItems>
  <dataFields count="1">
    <dataField name="Average of area" fld="1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3E4599-D3EE-4B53-9362-79C8B9E07F0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112" firstHeaderRow="1" firstDataRow="1" firstDataCol="1"/>
  <pivotFields count="19">
    <pivotField dataField="1" showAll="0"/>
    <pivotField showAll="0"/>
    <pivotField showAll="0"/>
    <pivotField showAll="0"/>
    <pivotField showAll="0"/>
    <pivotField showAll="0" sortType="descending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11">
        <item x="92"/>
        <item x="101"/>
        <item x="106"/>
        <item x="70"/>
        <item x="28"/>
        <item x="94"/>
        <item x="39"/>
        <item x="78"/>
        <item x="37"/>
        <item x="27"/>
        <item x="13"/>
        <item x="22"/>
        <item x="35"/>
        <item x="47"/>
        <item x="10"/>
        <item x="103"/>
        <item x="55"/>
        <item x="69"/>
        <item x="4"/>
        <item x="105"/>
        <item x="54"/>
        <item x="29"/>
        <item x="45"/>
        <item x="86"/>
        <item x="85"/>
        <item x="41"/>
        <item x="50"/>
        <item x="18"/>
        <item x="57"/>
        <item x="75"/>
        <item x="77"/>
        <item x="5"/>
        <item x="33"/>
        <item x="65"/>
        <item x="108"/>
        <item x="96"/>
        <item x="12"/>
        <item x="56"/>
        <item x="98"/>
        <item x="7"/>
        <item x="72"/>
        <item x="88"/>
        <item x="19"/>
        <item x="48"/>
        <item x="67"/>
        <item x="64"/>
        <item x="20"/>
        <item x="71"/>
        <item x="81"/>
        <item x="9"/>
        <item x="107"/>
        <item x="66"/>
        <item x="6"/>
        <item x="104"/>
        <item x="34"/>
        <item x="84"/>
        <item x="43"/>
        <item x="90"/>
        <item x="68"/>
        <item x="26"/>
        <item x="31"/>
        <item x="24"/>
        <item x="30"/>
        <item x="32"/>
        <item x="51"/>
        <item x="14"/>
        <item x="97"/>
        <item x="49"/>
        <item x="36"/>
        <item x="100"/>
        <item x="73"/>
        <item x="91"/>
        <item x="83"/>
        <item x="76"/>
        <item x="82"/>
        <item x="58"/>
        <item x="74"/>
        <item x="102"/>
        <item x="2"/>
        <item x="21"/>
        <item x="61"/>
        <item x="38"/>
        <item x="40"/>
        <item x="59"/>
        <item x="44"/>
        <item x="25"/>
        <item x="15"/>
        <item x="93"/>
        <item x="23"/>
        <item x="17"/>
        <item x="42"/>
        <item x="87"/>
        <item x="3"/>
        <item x="62"/>
        <item x="60"/>
        <item x="53"/>
        <item x="63"/>
        <item x="8"/>
        <item x="46"/>
        <item x="95"/>
        <item x="11"/>
        <item x="1"/>
        <item x="89"/>
        <item x="52"/>
        <item x="99"/>
        <item x="79"/>
        <item x="80"/>
        <item x="16"/>
        <item x="109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</items>
    </pivotField>
  </pivotFields>
  <rowFields count="1">
    <field x="6"/>
  </rowFields>
  <rowItems count="1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Items count="1">
    <i/>
  </colItems>
  <dataFields count="1">
    <dataField name="Count of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B8DD3B-0D8C-4AF1-BF47-A2ECAE8AE7E5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1:K110" firstHeaderRow="1" firstDataRow="1" firstDataCol="1"/>
  <pivotFields count="2">
    <pivotField axis="axisRow" numFmtId="164" showAll="0">
      <items count="1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dataField="1" showAll="0"/>
  </pivotFields>
  <rowFields count="1">
    <field x="0"/>
  </rowFields>
  <rowItems count="10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 t="grand">
      <x/>
    </i>
  </rowItems>
  <colItems count="1">
    <i/>
  </colItems>
  <dataFields count="1">
    <dataField name="Sum of Numbe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7" firstHeaderRow="1" firstDataRow="1" firstDataCol="1"/>
  <pivotFields count="19">
    <pivotField dataField="1" showAll="0"/>
    <pivotField showAll="0"/>
    <pivotField showAll="0"/>
    <pivotField showAll="0"/>
    <pivotField showAll="0"/>
    <pivotField showAll="0" sortType="descending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5"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8"/>
  </rowFields>
  <rowItems count="14">
    <i>
      <x v="13"/>
    </i>
    <i>
      <x v="12"/>
    </i>
    <i>
      <x/>
    </i>
    <i>
      <x v="5"/>
    </i>
    <i>
      <x v="8"/>
    </i>
    <i>
      <x v="6"/>
    </i>
    <i>
      <x v="2"/>
    </i>
    <i>
      <x v="4"/>
    </i>
    <i>
      <x v="3"/>
    </i>
    <i>
      <x v="7"/>
    </i>
    <i>
      <x v="1"/>
    </i>
    <i>
      <x v="9"/>
    </i>
    <i>
      <x v="10"/>
    </i>
    <i t="grand">
      <x/>
    </i>
  </rowItems>
  <colItems count="1">
    <i/>
  </colItems>
  <dataFields count="1">
    <dataField name="Count of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C5" firstHeaderRow="0" firstDataRow="1" firstDataCol="0"/>
  <pivotFields count="19">
    <pivotField showAll="0"/>
    <pivotField showAll="0"/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height" fld="6" subtotal="average" baseField="0" baseItem="0"/>
    <dataField name="Average of width" fld="7" subtotal="average" baseField="0" baseItem="1"/>
    <dataField name="Average of depth" fld="9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4:F222" firstHeaderRow="1" firstDataRow="1" firstDataCol="1"/>
  <pivotFields count="19">
    <pivotField showAll="0"/>
    <pivotField axis="axisRow" showAll="0" measureFilter="1">
      <items count="305">
        <item x="1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"/>
        <item x="52"/>
        <item x="53"/>
        <item x="54"/>
        <item x="55"/>
        <item x="3"/>
        <item x="56"/>
        <item x="57"/>
        <item x="4"/>
        <item x="58"/>
        <item x="291"/>
        <item x="59"/>
        <item x="60"/>
        <item x="61"/>
        <item x="62"/>
        <item x="63"/>
        <item x="64"/>
        <item x="65"/>
        <item x="66"/>
        <item x="67"/>
        <item x="68"/>
        <item x="302"/>
        <item x="0"/>
        <item x="5"/>
        <item x="69"/>
        <item x="70"/>
        <item x="71"/>
        <item x="6"/>
        <item x="72"/>
        <item x="73"/>
        <item x="74"/>
        <item x="75"/>
        <item x="76"/>
        <item x="77"/>
        <item x="78"/>
        <item x="79"/>
        <item x="80"/>
        <item x="289"/>
        <item x="303"/>
        <item x="81"/>
        <item x="211"/>
        <item x="292"/>
        <item x="82"/>
        <item x="83"/>
        <item x="84"/>
        <item x="85"/>
        <item x="86"/>
        <item x="87"/>
        <item x="88"/>
        <item x="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72"/>
        <item x="108"/>
        <item x="109"/>
        <item x="110"/>
        <item x="111"/>
        <item x="112"/>
        <item x="113"/>
        <item x="114"/>
        <item x="115"/>
        <item x="116"/>
        <item x="117"/>
        <item x="300"/>
        <item x="119"/>
        <item x="120"/>
        <item x="121"/>
        <item x="296"/>
        <item x="122"/>
        <item x="123"/>
        <item x="124"/>
        <item x="125"/>
        <item x="295"/>
        <item x="126"/>
        <item x="127"/>
        <item x="128"/>
        <item x="129"/>
        <item x="297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293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8"/>
        <item x="160"/>
        <item x="161"/>
        <item x="162"/>
        <item x="163"/>
        <item x="164"/>
        <item x="165"/>
        <item x="9"/>
        <item x="166"/>
        <item x="167"/>
        <item x="168"/>
        <item x="169"/>
        <item x="170"/>
        <item x="171"/>
        <item x="173"/>
        <item x="10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301"/>
        <item x="11"/>
        <item x="212"/>
        <item x="213"/>
        <item x="214"/>
        <item x="215"/>
        <item x="299"/>
        <item x="216"/>
        <item x="12"/>
        <item x="294"/>
        <item x="217"/>
        <item x="218"/>
        <item x="219"/>
        <item x="220"/>
        <item x="298"/>
        <item x="221"/>
        <item x="13"/>
        <item x="222"/>
        <item x="223"/>
        <item x="224"/>
        <item x="14"/>
        <item x="225"/>
        <item x="226"/>
        <item x="227"/>
        <item x="228"/>
        <item x="229"/>
        <item x="230"/>
        <item x="231"/>
        <item x="232"/>
        <item x="290"/>
        <item x="233"/>
        <item x="234"/>
        <item x="235"/>
        <item x="236"/>
        <item x="15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16"/>
        <item x="260"/>
        <item x="261"/>
        <item x="262"/>
        <item x="263"/>
        <item x="264"/>
        <item x="265"/>
        <item x="266"/>
        <item x="267"/>
        <item x="268"/>
        <item x="269"/>
        <item x="18"/>
        <item x="270"/>
        <item x="271"/>
        <item x="272"/>
        <item x="273"/>
        <item x="19"/>
        <item x="274"/>
        <item x="275"/>
        <item x="20"/>
        <item x="2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"/>
        <item x="23"/>
        <item x="17"/>
        <item x="118"/>
        <item t="default"/>
      </items>
    </pivotField>
    <pivotField showAll="0"/>
    <pivotField showAll="0"/>
    <pivotField showAll="0"/>
    <pivotField showAll="0">
      <items count="19">
        <item x="0"/>
        <item x="1"/>
        <item x="8"/>
        <item x="10"/>
        <item x="12"/>
        <item x="2"/>
        <item x="15"/>
        <item x="11"/>
        <item x="13"/>
        <item x="6"/>
        <item x="5"/>
        <item x="4"/>
        <item x="14"/>
        <item x="3"/>
        <item x="9"/>
        <item x="7"/>
        <item x="16"/>
        <item h="1" x="1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13"/>
        <item x="5"/>
        <item x="6"/>
        <item x="0"/>
        <item x="9"/>
        <item x="7"/>
        <item x="2"/>
        <item x="8"/>
        <item x="1"/>
        <item x="4"/>
        <item x="3"/>
        <item x="10"/>
        <item h="1" x="11"/>
        <item n="Limestone" x="12"/>
        <item t="default"/>
      </items>
    </pivotField>
  </pivotFields>
  <rowFields count="1">
    <field x="1"/>
  </rowFields>
  <rowItems count="218">
    <i>
      <x/>
    </i>
    <i>
      <x v="2"/>
    </i>
    <i>
      <x v="3"/>
    </i>
    <i>
      <x v="4"/>
    </i>
    <i>
      <x v="5"/>
    </i>
    <i>
      <x v="6"/>
    </i>
    <i>
      <x v="9"/>
    </i>
    <i>
      <x v="10"/>
    </i>
    <i>
      <x v="15"/>
    </i>
    <i>
      <x v="22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6"/>
    </i>
    <i>
      <x v="40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2"/>
    </i>
    <i>
      <x v="55"/>
    </i>
    <i>
      <x v="58"/>
    </i>
    <i>
      <x v="60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1"/>
    </i>
    <i>
      <x v="82"/>
    </i>
    <i>
      <x v="83"/>
    </i>
    <i>
      <x v="84"/>
    </i>
    <i>
      <x v="87"/>
    </i>
    <i>
      <x v="88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5"/>
    </i>
    <i>
      <x v="126"/>
    </i>
    <i>
      <x v="130"/>
    </i>
    <i>
      <x v="132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9"/>
    </i>
    <i>
      <x v="150"/>
    </i>
    <i>
      <x v="151"/>
    </i>
    <i>
      <x v="152"/>
    </i>
    <i>
      <x v="154"/>
    </i>
    <i>
      <x v="156"/>
    </i>
    <i>
      <x v="157"/>
    </i>
    <i>
      <x v="158"/>
    </i>
    <i>
      <x v="159"/>
    </i>
    <i>
      <x v="160"/>
    </i>
    <i>
      <x v="161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4"/>
    </i>
    <i>
      <x v="215"/>
    </i>
    <i>
      <x v="217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39"/>
    </i>
    <i>
      <x v="240"/>
    </i>
    <i>
      <x v="241"/>
    </i>
    <i>
      <x v="244"/>
    </i>
    <i>
      <x v="245"/>
    </i>
    <i>
      <x v="246"/>
    </i>
    <i>
      <x v="247"/>
    </i>
    <i>
      <x v="248"/>
    </i>
    <i>
      <x v="251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4"/>
    </i>
    <i>
      <x v="266"/>
    </i>
    <i>
      <x v="267"/>
    </i>
    <i>
      <x v="268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80"/>
    </i>
    <i>
      <x v="281"/>
    </i>
    <i>
      <x v="282"/>
    </i>
    <i>
      <x v="284"/>
    </i>
    <i>
      <x v="285"/>
    </i>
    <i>
      <x v="287"/>
    </i>
    <i>
      <x v="289"/>
    </i>
    <i>
      <x v="291"/>
    </i>
    <i>
      <x v="292"/>
    </i>
    <i>
      <x v="293"/>
    </i>
    <i>
      <x v="294"/>
    </i>
    <i>
      <x v="296"/>
    </i>
    <i>
      <x v="297"/>
    </i>
    <i>
      <x v="299"/>
    </i>
    <i>
      <x v="300"/>
    </i>
    <i>
      <x v="301"/>
    </i>
    <i>
      <x v="303"/>
    </i>
    <i t="grand">
      <x/>
    </i>
  </rowItems>
  <colItems count="1">
    <i/>
  </colItems>
  <dataFields count="1">
    <dataField name="Average of height" fld="6" subtotal="average" baseField="0" baseItem="0"/>
  </dataFields>
  <pivotTableStyleInfo name="PivotStyleLight16" showRowHeaders="1" showColHeaders="1" showRowStripes="0" showColStripes="0" showLastColumn="1"/>
  <filters count="1">
    <filter fld="1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195F55-5887-4241-B80B-1F7F883342DC}" name="Table24" displayName="Table24" ref="A1:R1048576" totalsRowShown="0">
  <autoFilter ref="A1:R1048576" xr:uid="{FB03F5A0-816B-498B-A442-BAEC6624DF56}">
    <filterColumn colId="4">
      <filters>
        <filter val="Block statue holding a child"/>
        <filter val="Block statue holding basin"/>
        <filter val="Block statue holding ram-headed standard"/>
        <filter val="Block statue holding sistrum"/>
        <filter val="Block statue with figure of deity"/>
        <filter val="Block statue with figure of deity (Abydene fetish)"/>
        <filter val="Block statue with figure of deity (Amenhotep I)"/>
        <filter val="Block statue with figure of deity (Amun)"/>
        <filter val="Block statue with figure of deity (Amun, Mut, Khons)"/>
        <filter val="Block statue with figure of deity (Lunar god)"/>
        <filter val="Block statue with figure of deity (Osiris)"/>
        <filter val="Block statue with figure of deity (Ptah)"/>
        <filter val="Block statue with figure of deity (Sobek-Re)"/>
        <filter val="Naophorous block statue (Ahmosi Nefertere)"/>
        <filter val="Naophorous block statue (Amun and Mut)"/>
        <filter val="Naophorous block statue (Amun)"/>
        <filter val="Naophorous block statue (lion-headed goddess)"/>
        <filter val="Naophorous block statue (Osiris)"/>
        <filter val="Naophorous block statue (Ptah)"/>
      </filters>
    </filterColumn>
    <filterColumn colId="14">
      <filters>
        <filter val="TPI-Basse Ã‰poquetrans. 25e-26e dyn."/>
      </filters>
    </filterColumn>
  </autoFilter>
  <tableColumns count="18">
    <tableColumn id="1" xr3:uid="{EDC0C8DC-2B2B-4016-9334-C51EA7946B0C}" name="id"/>
    <tableColumn id="2" xr3:uid="{0DE9B9DB-6BAE-44F4-AA70-37AD541F2A20}" name="K"/>
    <tableColumn id="3" xr3:uid="{78ACF916-B952-4A4A-AE86-1CC80F77E2F2}" name="Short description"/>
    <tableColumn id="4" xr3:uid="{EC139B5D-FA4E-4B87-81C7-9D32421DD8F4}" name="Type 1"/>
    <tableColumn id="5" xr3:uid="{DF533E13-9666-4BA4-9B60-2DA342E1D693}" name="Type 2"/>
    <tableColumn id="6" xr3:uid="{7A859849-C39B-468A-A00D-4BFB16A3B032}" name="Material"/>
    <tableColumn id="7" xr3:uid="{60F17832-9370-45E1-9AB2-1F7EAC4E59ED}" name="height"/>
    <tableColumn id="8" xr3:uid="{DF24B989-8F4A-4731-AD71-64509A846F73}" name="width"/>
    <tableColumn id="9" xr3:uid="{BD850FC7-30A4-4F20-8C55-9C3295041B50}" name="length"/>
    <tableColumn id="10" xr3:uid="{F3022512-41D4-4432-AD1A-8A18095417C8}" name="depth"/>
    <tableColumn id="11" xr3:uid="{39B96D04-8996-4129-B859-9351DDB8A01F}" name="area"/>
    <tableColumn id="12" xr3:uid="{1A3D1AD0-35CA-48CC-86ED-51F0B5A1741D}" name="diameter"/>
    <tableColumn id="13" xr3:uid="{3DCBA17F-86D1-43FA-88E6-8EB90E05C3F7}" name="remarks"/>
    <tableColumn id="14" xr3:uid="{562B3675-17FF-4BC1-81F6-5F643B72D57C}" name="Condition"/>
    <tableColumn id="15" xr3:uid="{F5F98AF9-A135-4AF5-962E-957F0177BA47}" name="Datation"/>
    <tableColumn id="16" xr3:uid="{1BE025CA-C117-4E19-B43A-7D2A615A7F6D}" name="Remarks on datation"/>
    <tableColumn id="17" xr3:uid="{4BAC12A7-06B9-421E-897D-93B12AA0BD6D}" name="Date of discovery (DD/MM/YYYY)"/>
    <tableColumn id="18" xr3:uid="{FDD06E6F-F6F5-4851-93CB-DE97EA7683E6}" name="Conserv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B61E69-2217-4F03-8BD7-FF52760EF454}" name="Table4" displayName="Table4" ref="E4:F9" totalsRowShown="0">
  <autoFilter ref="E4:F9" xr:uid="{B5B61E69-2217-4F03-8BD7-FF52760EF454}">
    <filterColumn colId="0" hiddenButton="1"/>
    <filterColumn colId="1" hiddenButton="1"/>
  </autoFilter>
  <tableColumns count="2">
    <tableColumn id="1" xr3:uid="{76A7BED6-1C90-4419-8DDC-D81927ED7426}" name="Period"/>
    <tableColumn id="2" xr3:uid="{95E6BA29-5FC1-4407-B236-928FE209B68D}" name="# Statu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3F5A0-816B-498B-A442-BAEC6624DF56}" name="Table2" displayName="Table2" ref="A1:R1048576" totalsRowShown="0">
  <autoFilter ref="A1:R1048576" xr:uid="{FB03F5A0-816B-498B-A442-BAEC6624DF56}">
    <filterColumn colId="0">
      <filters>
        <filter val="214"/>
        <filter val="215"/>
        <filter val="32"/>
      </filters>
    </filterColumn>
  </autoFilter>
  <tableColumns count="18">
    <tableColumn id="1" xr3:uid="{FA3DFDB9-FC51-4102-A162-04DFA4FB9B27}" name="id"/>
    <tableColumn id="2" xr3:uid="{8E7F432A-30CB-4B09-A00D-703C543023C5}" name="K"/>
    <tableColumn id="3" xr3:uid="{B0927B71-E70F-4F04-89D7-C62CE091E998}" name="Short description"/>
    <tableColumn id="4" xr3:uid="{EE6B5345-D66B-40D5-8E6C-D997AD4CD4EB}" name="Type 1"/>
    <tableColumn id="5" xr3:uid="{BC228B4D-DC9D-4F13-885C-D17DD28E671F}" name="Type 2"/>
    <tableColumn id="6" xr3:uid="{441CCE68-F2DC-4269-A9BE-2DD7C3E1FF0C}" name="Material"/>
    <tableColumn id="7" xr3:uid="{15E3A1C5-CE3F-49CE-8FEB-570EDE1BF2CA}" name="height"/>
    <tableColumn id="8" xr3:uid="{2784BA9D-B7C8-42C5-BE7F-B2AF005FE261}" name="width"/>
    <tableColumn id="9" xr3:uid="{7A4706DA-17B3-47EA-AE09-F142014B3952}" name="length"/>
    <tableColumn id="10" xr3:uid="{3F814D76-94DE-4933-BF66-0660EFE50C4B}" name="depth"/>
    <tableColumn id="11" xr3:uid="{6CF4F279-C315-4276-8234-866C085C9AAD}" name="area"/>
    <tableColumn id="12" xr3:uid="{D9408B0C-0EAA-4C33-8D86-8C2647E5FF3C}" name="diameter"/>
    <tableColumn id="13" xr3:uid="{626DCC1E-D28D-4035-9335-16EDD4EA9F78}" name="remarks"/>
    <tableColumn id="14" xr3:uid="{BC7C5A56-4BA3-4679-9E4F-AB227AC62ED8}" name="Condition"/>
    <tableColumn id="15" xr3:uid="{7AA8CAB0-E12D-4F4D-B72A-E9DDAEBA2AD9}" name="Datation"/>
    <tableColumn id="16" xr3:uid="{2B528C18-EA6B-47C3-A263-5644160B3AD8}" name="Remarks on datation"/>
    <tableColumn id="17" xr3:uid="{732952A8-A7A4-496E-9CB7-E3EF776772A2}" name="Date of discovery (DD/MM/YYYY)"/>
    <tableColumn id="18" xr3:uid="{50C2DF7E-EE4F-4AEC-8EEF-27BBEDB50D03}" name="Conserv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38B02-0D46-4C2D-A3E7-BCA1B1B5D46B}" name="Table1" displayName="Table1" ref="I1:K15" totalsRowShown="0">
  <autoFilter ref="I1:K15" xr:uid="{F1838B02-0D46-4C2D-A3E7-BCA1B1B5D46B}">
    <filterColumn colId="0" hiddenButton="1"/>
    <filterColumn colId="1" hiddenButton="1"/>
    <filterColumn colId="2" hiddenButton="1"/>
  </autoFilter>
  <tableColumns count="3">
    <tableColumn id="1" xr3:uid="{3CD50259-C6E8-42CD-98D8-486CD40BF2E4}" name="Material"/>
    <tableColumn id="2" xr3:uid="{2C8013A6-F2AE-4615-893F-5476769D2E63}" name="# Items"/>
    <tableColumn id="3" xr3:uid="{420C75AF-D451-40BB-BFB2-3494E67B6EF5}" name="Percentage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4" Type="http://schemas.openxmlformats.org/officeDocument/2006/relationships/table" Target="../tables/table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15F1-1B24-473C-BAD6-12699098EE5A}">
  <dimension ref="A1:R355"/>
  <sheetViews>
    <sheetView tabSelected="1" workbookViewId="0">
      <selection activeCell="C219" sqref="C219"/>
    </sheetView>
  </sheetViews>
  <sheetFormatPr defaultRowHeight="14.25" customHeight="1" zeroHeight="1" x14ac:dyDescent="0.25"/>
  <cols>
    <col min="1" max="1" width="4.42578125" customWidth="1"/>
    <col min="2" max="2" width="7.42578125" bestFit="1" customWidth="1"/>
    <col min="3" max="3" width="103.5703125" customWidth="1"/>
    <col min="4" max="4" width="8.140625" customWidth="1"/>
    <col min="5" max="5" width="45.28515625" bestFit="1" customWidth="1"/>
    <col min="6" max="6" width="13.5703125" customWidth="1"/>
    <col min="7" max="7" width="8.7109375" bestFit="1" customWidth="1"/>
    <col min="8" max="8" width="7.5703125" customWidth="1"/>
    <col min="9" max="9" width="8.140625" customWidth="1"/>
    <col min="10" max="10" width="7.7109375" customWidth="1"/>
    <col min="11" max="11" width="9.7109375" bestFit="1" customWidth="1"/>
    <col min="12" max="12" width="10.42578125" customWidth="1"/>
    <col min="13" max="13" width="113" bestFit="1" customWidth="1"/>
    <col min="14" max="14" width="22.85546875" bestFit="1" customWidth="1"/>
    <col min="15" max="15" width="55.85546875" bestFit="1" customWidth="1"/>
    <col min="16" max="16" width="37.5703125" bestFit="1" customWidth="1"/>
    <col min="17" max="17" width="30.5703125" customWidth="1"/>
    <col min="18" max="18" width="13.7109375" customWidth="1"/>
  </cols>
  <sheetData>
    <row r="1" spans="1:1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15" hidden="1" x14ac:dyDescent="0.25">
      <c r="A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K2" t="e">
        <f>IF(G2*H2*J2=0,NA(),G2*H2*J2)</f>
        <v>#N/A</v>
      </c>
      <c r="Q2" s="1">
        <v>1467</v>
      </c>
    </row>
    <row r="3" spans="1:18" ht="30" hidden="1" x14ac:dyDescent="0.25">
      <c r="A3">
        <v>1</v>
      </c>
      <c r="B3" t="s">
        <v>22</v>
      </c>
      <c r="C3" t="s">
        <v>23</v>
      </c>
      <c r="D3" t="s">
        <v>19</v>
      </c>
      <c r="E3" t="s">
        <v>20</v>
      </c>
      <c r="F3" t="s">
        <v>24</v>
      </c>
      <c r="G3">
        <v>70.5</v>
      </c>
      <c r="H3">
        <v>31</v>
      </c>
      <c r="J3">
        <v>41</v>
      </c>
      <c r="K3">
        <f t="shared" ref="K3:K66" si="0">IF(G3*H3*J3=0,NA(),G3*H3*J3)</f>
        <v>89605.5</v>
      </c>
      <c r="M3" s="2" t="s">
        <v>25</v>
      </c>
      <c r="Q3" s="1">
        <v>1456</v>
      </c>
    </row>
    <row r="4" spans="1:18" ht="15" hidden="1" x14ac:dyDescent="0.25">
      <c r="A4">
        <v>2</v>
      </c>
      <c r="B4" t="s">
        <v>26</v>
      </c>
      <c r="C4" t="s">
        <v>27</v>
      </c>
      <c r="D4" t="s">
        <v>19</v>
      </c>
      <c r="E4" t="s">
        <v>28</v>
      </c>
      <c r="F4" t="s">
        <v>24</v>
      </c>
      <c r="G4">
        <v>46</v>
      </c>
      <c r="K4" t="e">
        <f t="shared" si="0"/>
        <v>#N/A</v>
      </c>
      <c r="Q4" s="1">
        <v>1500</v>
      </c>
    </row>
    <row r="5" spans="1:18" ht="15" hidden="1" x14ac:dyDescent="0.25">
      <c r="A5">
        <v>3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K5" t="e">
        <f t="shared" si="0"/>
        <v>#N/A</v>
      </c>
      <c r="Q5" s="1">
        <v>1456</v>
      </c>
    </row>
    <row r="6" spans="1:18" ht="15" hidden="1" x14ac:dyDescent="0.25">
      <c r="A6">
        <v>4</v>
      </c>
      <c r="B6" t="s">
        <v>33</v>
      </c>
      <c r="C6" t="s">
        <v>34</v>
      </c>
      <c r="D6" t="s">
        <v>19</v>
      </c>
      <c r="E6" t="s">
        <v>20</v>
      </c>
      <c r="F6" t="s">
        <v>21</v>
      </c>
      <c r="K6" t="e">
        <f t="shared" si="0"/>
        <v>#N/A</v>
      </c>
      <c r="Q6" s="1">
        <v>1456</v>
      </c>
    </row>
    <row r="7" spans="1:18" ht="15" hidden="1" x14ac:dyDescent="0.25">
      <c r="A7">
        <v>5</v>
      </c>
      <c r="B7" t="s">
        <v>35</v>
      </c>
      <c r="C7" t="s">
        <v>36</v>
      </c>
      <c r="D7" t="s">
        <v>19</v>
      </c>
      <c r="E7" t="s">
        <v>20</v>
      </c>
      <c r="F7" t="s">
        <v>24</v>
      </c>
      <c r="G7">
        <v>46</v>
      </c>
      <c r="K7" t="e">
        <f t="shared" si="0"/>
        <v>#N/A</v>
      </c>
      <c r="M7" t="s">
        <v>37</v>
      </c>
      <c r="Q7" s="1">
        <v>1498</v>
      </c>
    </row>
    <row r="8" spans="1:18" ht="15" hidden="1" x14ac:dyDescent="0.25">
      <c r="A8">
        <v>6</v>
      </c>
      <c r="B8" t="s">
        <v>38</v>
      </c>
      <c r="C8" t="s">
        <v>39</v>
      </c>
      <c r="D8" t="s">
        <v>19</v>
      </c>
      <c r="E8" t="s">
        <v>20</v>
      </c>
      <c r="F8" t="s">
        <v>21</v>
      </c>
      <c r="K8" t="e">
        <f t="shared" si="0"/>
        <v>#N/A</v>
      </c>
      <c r="Q8" s="1">
        <v>1498</v>
      </c>
    </row>
    <row r="9" spans="1:18" ht="15" hidden="1" x14ac:dyDescent="0.25">
      <c r="A9">
        <v>7</v>
      </c>
      <c r="B9" t="s">
        <v>40</v>
      </c>
      <c r="C9" t="s">
        <v>41</v>
      </c>
      <c r="D9" t="s">
        <v>19</v>
      </c>
      <c r="E9" t="s">
        <v>20</v>
      </c>
      <c r="F9" t="s">
        <v>24</v>
      </c>
      <c r="G9">
        <v>55.6</v>
      </c>
      <c r="K9" t="e">
        <f t="shared" si="0"/>
        <v>#N/A</v>
      </c>
      <c r="M9" t="s">
        <v>42</v>
      </c>
      <c r="Q9" s="1">
        <v>1497</v>
      </c>
    </row>
    <row r="10" spans="1:18" ht="15" hidden="1" x14ac:dyDescent="0.25">
      <c r="A10">
        <v>8</v>
      </c>
      <c r="B10" t="s">
        <v>43</v>
      </c>
      <c r="C10" t="s">
        <v>44</v>
      </c>
      <c r="D10" t="s">
        <v>19</v>
      </c>
      <c r="E10" t="s">
        <v>31</v>
      </c>
      <c r="F10" t="s">
        <v>45</v>
      </c>
      <c r="K10" t="e">
        <f t="shared" si="0"/>
        <v>#N/A</v>
      </c>
      <c r="Q10" s="1">
        <v>1507</v>
      </c>
    </row>
    <row r="11" spans="1:18" ht="15" hidden="1" x14ac:dyDescent="0.25">
      <c r="A11">
        <v>9</v>
      </c>
      <c r="B11" t="s">
        <v>46</v>
      </c>
      <c r="C11" t="s">
        <v>47</v>
      </c>
      <c r="D11" t="s">
        <v>19</v>
      </c>
      <c r="E11" t="s">
        <v>20</v>
      </c>
      <c r="F11" t="s">
        <v>21</v>
      </c>
      <c r="K11" t="e">
        <f t="shared" si="0"/>
        <v>#N/A</v>
      </c>
      <c r="Q11" s="1">
        <v>1507</v>
      </c>
    </row>
    <row r="12" spans="1:18" ht="15" hidden="1" x14ac:dyDescent="0.25">
      <c r="A12">
        <v>10</v>
      </c>
      <c r="B12" t="s">
        <v>48</v>
      </c>
      <c r="C12" t="s">
        <v>49</v>
      </c>
      <c r="D12" t="s">
        <v>19</v>
      </c>
      <c r="E12" t="s">
        <v>50</v>
      </c>
      <c r="F12" t="s">
        <v>24</v>
      </c>
      <c r="G12">
        <v>23</v>
      </c>
      <c r="K12" t="e">
        <f t="shared" si="0"/>
        <v>#N/A</v>
      </c>
      <c r="Q12" t="s">
        <v>51</v>
      </c>
    </row>
    <row r="13" spans="1:18" ht="15" hidden="1" x14ac:dyDescent="0.25">
      <c r="A13">
        <v>11</v>
      </c>
      <c r="B13" t="s">
        <v>52</v>
      </c>
      <c r="C13" t="s">
        <v>53</v>
      </c>
      <c r="D13" t="s">
        <v>19</v>
      </c>
      <c r="E13" t="s">
        <v>20</v>
      </c>
      <c r="F13" t="s">
        <v>54</v>
      </c>
      <c r="G13">
        <v>28.8</v>
      </c>
      <c r="H13">
        <v>14.4</v>
      </c>
      <c r="J13">
        <v>22.2</v>
      </c>
      <c r="K13">
        <f t="shared" si="0"/>
        <v>9206.7839999999997</v>
      </c>
      <c r="M13" t="s">
        <v>55</v>
      </c>
      <c r="Q13" s="1">
        <v>1512</v>
      </c>
    </row>
    <row r="14" spans="1:18" ht="15" hidden="1" x14ac:dyDescent="0.25">
      <c r="A14">
        <v>12</v>
      </c>
      <c r="B14" t="s">
        <v>56</v>
      </c>
      <c r="C14" t="s">
        <v>57</v>
      </c>
      <c r="D14" t="s">
        <v>19</v>
      </c>
      <c r="E14" t="s">
        <v>20</v>
      </c>
      <c r="F14" t="s">
        <v>54</v>
      </c>
      <c r="K14" t="e">
        <f t="shared" si="0"/>
        <v>#N/A</v>
      </c>
      <c r="Q14" s="1">
        <v>1512</v>
      </c>
    </row>
    <row r="15" spans="1:18" ht="15" hidden="1" x14ac:dyDescent="0.25">
      <c r="A15">
        <v>13</v>
      </c>
      <c r="B15" t="s">
        <v>58</v>
      </c>
      <c r="C15" t="s">
        <v>59</v>
      </c>
      <c r="D15" t="s">
        <v>19</v>
      </c>
      <c r="E15" t="s">
        <v>20</v>
      </c>
      <c r="F15" t="s">
        <v>24</v>
      </c>
      <c r="G15">
        <v>35</v>
      </c>
      <c r="K15" t="e">
        <f t="shared" si="0"/>
        <v>#N/A</v>
      </c>
      <c r="Q15" s="1">
        <v>1512</v>
      </c>
    </row>
    <row r="16" spans="1:18" ht="15" hidden="1" x14ac:dyDescent="0.25">
      <c r="A16">
        <v>14</v>
      </c>
      <c r="B16" t="s">
        <v>60</v>
      </c>
      <c r="C16" t="s">
        <v>61</v>
      </c>
      <c r="D16" t="s">
        <v>19</v>
      </c>
      <c r="E16" t="s">
        <v>20</v>
      </c>
      <c r="F16" t="s">
        <v>54</v>
      </c>
      <c r="G16">
        <v>31</v>
      </c>
      <c r="K16" t="e">
        <f t="shared" si="0"/>
        <v>#N/A</v>
      </c>
      <c r="Q16" s="1">
        <v>1512</v>
      </c>
    </row>
    <row r="17" spans="1:17" ht="15" hidden="1" x14ac:dyDescent="0.25">
      <c r="A17">
        <v>15</v>
      </c>
      <c r="B17" t="s">
        <v>62</v>
      </c>
      <c r="C17" t="s">
        <v>63</v>
      </c>
      <c r="D17" t="s">
        <v>19</v>
      </c>
      <c r="E17" t="s">
        <v>31</v>
      </c>
      <c r="F17" t="s">
        <v>21</v>
      </c>
      <c r="K17" t="e">
        <f t="shared" si="0"/>
        <v>#N/A</v>
      </c>
      <c r="Q17" s="1">
        <v>1512</v>
      </c>
    </row>
    <row r="18" spans="1:17" ht="15" hidden="1" x14ac:dyDescent="0.25">
      <c r="A18">
        <v>16</v>
      </c>
      <c r="B18" t="s">
        <v>64</v>
      </c>
      <c r="C18" t="s">
        <v>65</v>
      </c>
      <c r="D18" t="s">
        <v>19</v>
      </c>
      <c r="E18" t="s">
        <v>20</v>
      </c>
      <c r="F18" t="s">
        <v>24</v>
      </c>
      <c r="G18">
        <v>63</v>
      </c>
      <c r="H18">
        <v>41</v>
      </c>
      <c r="J18">
        <v>50</v>
      </c>
      <c r="K18">
        <f t="shared" si="0"/>
        <v>129150</v>
      </c>
      <c r="M18" t="s">
        <v>66</v>
      </c>
      <c r="Q18" s="1">
        <v>1521</v>
      </c>
    </row>
    <row r="19" spans="1:17" ht="15" hidden="1" x14ac:dyDescent="0.25">
      <c r="A19">
        <v>17</v>
      </c>
      <c r="B19" t="s">
        <v>67</v>
      </c>
      <c r="C19" t="s">
        <v>68</v>
      </c>
      <c r="D19" t="s">
        <v>19</v>
      </c>
      <c r="E19" t="s">
        <v>20</v>
      </c>
      <c r="F19" t="s">
        <v>69</v>
      </c>
      <c r="K19" t="e">
        <f t="shared" si="0"/>
        <v>#N/A</v>
      </c>
      <c r="Q19" s="1">
        <v>1497</v>
      </c>
    </row>
    <row r="20" spans="1:17" ht="15" hidden="1" x14ac:dyDescent="0.25">
      <c r="A20">
        <v>18</v>
      </c>
      <c r="B20" t="s">
        <v>70</v>
      </c>
      <c r="C20" t="s">
        <v>71</v>
      </c>
      <c r="D20" t="s">
        <v>19</v>
      </c>
      <c r="E20" t="s">
        <v>20</v>
      </c>
      <c r="F20" t="s">
        <v>72</v>
      </c>
      <c r="K20" t="e">
        <f t="shared" si="0"/>
        <v>#N/A</v>
      </c>
      <c r="Q20" s="1">
        <v>1521</v>
      </c>
    </row>
    <row r="21" spans="1:17" ht="15" hidden="1" x14ac:dyDescent="0.25">
      <c r="A21">
        <v>19</v>
      </c>
      <c r="B21" t="s">
        <v>73</v>
      </c>
      <c r="C21" t="s">
        <v>74</v>
      </c>
      <c r="D21" t="s">
        <v>19</v>
      </c>
      <c r="E21" t="s">
        <v>20</v>
      </c>
      <c r="F21" t="s">
        <v>24</v>
      </c>
      <c r="G21">
        <v>34</v>
      </c>
      <c r="K21" t="e">
        <f t="shared" si="0"/>
        <v>#N/A</v>
      </c>
      <c r="Q21" s="1">
        <v>1521</v>
      </c>
    </row>
    <row r="22" spans="1:17" ht="15" hidden="1" x14ac:dyDescent="0.25">
      <c r="A22">
        <v>20</v>
      </c>
      <c r="B22" t="s">
        <v>75</v>
      </c>
      <c r="C22" t="s">
        <v>76</v>
      </c>
      <c r="D22" t="s">
        <v>19</v>
      </c>
      <c r="E22" t="s">
        <v>20</v>
      </c>
      <c r="F22" t="s">
        <v>54</v>
      </c>
      <c r="G22">
        <v>21</v>
      </c>
      <c r="K22" t="e">
        <f t="shared" si="0"/>
        <v>#N/A</v>
      </c>
      <c r="M22" t="s">
        <v>77</v>
      </c>
      <c r="Q22" s="1">
        <v>1521</v>
      </c>
    </row>
    <row r="23" spans="1:17" ht="15" hidden="1" x14ac:dyDescent="0.25">
      <c r="A23">
        <v>21</v>
      </c>
      <c r="B23" t="s">
        <v>78</v>
      </c>
      <c r="C23" t="s">
        <v>79</v>
      </c>
      <c r="D23" t="s">
        <v>19</v>
      </c>
      <c r="E23" t="s">
        <v>20</v>
      </c>
      <c r="F23" t="s">
        <v>80</v>
      </c>
      <c r="K23" t="e">
        <f t="shared" si="0"/>
        <v>#N/A</v>
      </c>
      <c r="Q23" s="1">
        <v>1521</v>
      </c>
    </row>
    <row r="24" spans="1:17" ht="105" hidden="1" x14ac:dyDescent="0.25">
      <c r="A24">
        <v>22</v>
      </c>
      <c r="B24" t="s">
        <v>81</v>
      </c>
      <c r="C24" t="s">
        <v>82</v>
      </c>
      <c r="D24" t="s">
        <v>19</v>
      </c>
      <c r="E24" t="s">
        <v>20</v>
      </c>
      <c r="F24" t="s">
        <v>24</v>
      </c>
      <c r="G24">
        <v>70</v>
      </c>
      <c r="H24">
        <v>31</v>
      </c>
      <c r="J24">
        <v>43.5</v>
      </c>
      <c r="K24">
        <f t="shared" si="0"/>
        <v>94395</v>
      </c>
      <c r="M24" s="2" t="s">
        <v>83</v>
      </c>
      <c r="Q24" s="1">
        <v>1524</v>
      </c>
    </row>
    <row r="25" spans="1:17" ht="15" hidden="1" x14ac:dyDescent="0.25">
      <c r="A25">
        <v>23</v>
      </c>
      <c r="B25" t="s">
        <v>84</v>
      </c>
      <c r="C25" t="s">
        <v>85</v>
      </c>
      <c r="D25" t="s">
        <v>19</v>
      </c>
      <c r="E25" t="s">
        <v>20</v>
      </c>
      <c r="F25" t="s">
        <v>24</v>
      </c>
      <c r="G25">
        <v>21</v>
      </c>
      <c r="K25" t="e">
        <f t="shared" si="0"/>
        <v>#N/A</v>
      </c>
      <c r="Q25" s="1">
        <v>1525</v>
      </c>
    </row>
    <row r="26" spans="1:17" ht="15" hidden="1" x14ac:dyDescent="0.25">
      <c r="A26">
        <v>24</v>
      </c>
      <c r="B26" t="s">
        <v>86</v>
      </c>
      <c r="C26" t="s">
        <v>87</v>
      </c>
      <c r="D26" t="s">
        <v>19</v>
      </c>
      <c r="E26" t="s">
        <v>20</v>
      </c>
      <c r="F26" t="s">
        <v>21</v>
      </c>
      <c r="K26" t="e">
        <f t="shared" si="0"/>
        <v>#N/A</v>
      </c>
      <c r="Q26" s="1">
        <v>1531</v>
      </c>
    </row>
    <row r="27" spans="1:17" ht="15" hidden="1" x14ac:dyDescent="0.25">
      <c r="A27">
        <v>25</v>
      </c>
      <c r="B27" t="s">
        <v>88</v>
      </c>
      <c r="C27" t="s">
        <v>89</v>
      </c>
      <c r="D27" t="s">
        <v>19</v>
      </c>
      <c r="E27" t="s">
        <v>20</v>
      </c>
      <c r="F27" t="s">
        <v>24</v>
      </c>
      <c r="G27">
        <v>30</v>
      </c>
      <c r="K27" t="e">
        <f t="shared" si="0"/>
        <v>#N/A</v>
      </c>
      <c r="Q27" s="1">
        <v>1531</v>
      </c>
    </row>
    <row r="28" spans="1:17" ht="15" hidden="1" x14ac:dyDescent="0.25">
      <c r="A28">
        <v>26</v>
      </c>
      <c r="B28" t="s">
        <v>90</v>
      </c>
      <c r="C28" t="s">
        <v>91</v>
      </c>
      <c r="D28" t="s">
        <v>19</v>
      </c>
      <c r="E28" t="s">
        <v>20</v>
      </c>
      <c r="F28" t="s">
        <v>24</v>
      </c>
      <c r="G28">
        <v>19</v>
      </c>
      <c r="K28" t="e">
        <f t="shared" si="0"/>
        <v>#N/A</v>
      </c>
      <c r="Q28" s="1">
        <v>1532</v>
      </c>
    </row>
    <row r="29" spans="1:17" ht="15" hidden="1" x14ac:dyDescent="0.25">
      <c r="A29">
        <v>27</v>
      </c>
      <c r="B29" t="s">
        <v>92</v>
      </c>
      <c r="C29" t="s">
        <v>93</v>
      </c>
      <c r="D29" t="s">
        <v>19</v>
      </c>
      <c r="E29" t="s">
        <v>20</v>
      </c>
      <c r="F29" t="s">
        <v>54</v>
      </c>
      <c r="G29">
        <v>41</v>
      </c>
      <c r="K29" t="e">
        <f t="shared" si="0"/>
        <v>#N/A</v>
      </c>
      <c r="Q29" s="1">
        <v>1532</v>
      </c>
    </row>
    <row r="30" spans="1:17" ht="15" hidden="1" x14ac:dyDescent="0.25">
      <c r="A30">
        <v>28</v>
      </c>
      <c r="B30" t="s">
        <v>94</v>
      </c>
      <c r="C30" t="s">
        <v>95</v>
      </c>
      <c r="D30" t="s">
        <v>19</v>
      </c>
      <c r="E30" t="s">
        <v>96</v>
      </c>
      <c r="F30" t="s">
        <v>54</v>
      </c>
      <c r="G30">
        <v>52</v>
      </c>
      <c r="K30" t="e">
        <f t="shared" si="0"/>
        <v>#N/A</v>
      </c>
      <c r="M30" t="s">
        <v>97</v>
      </c>
      <c r="Q30" s="1">
        <v>1533</v>
      </c>
    </row>
    <row r="31" spans="1:17" ht="15" hidden="1" x14ac:dyDescent="0.25">
      <c r="A31">
        <v>29</v>
      </c>
      <c r="B31" t="s">
        <v>98</v>
      </c>
      <c r="C31" t="s">
        <v>99</v>
      </c>
      <c r="D31" t="s">
        <v>19</v>
      </c>
      <c r="E31" t="s">
        <v>20</v>
      </c>
      <c r="F31" t="s">
        <v>24</v>
      </c>
      <c r="G31">
        <v>70</v>
      </c>
      <c r="H31">
        <v>32</v>
      </c>
      <c r="J31">
        <v>45</v>
      </c>
      <c r="K31">
        <f t="shared" si="0"/>
        <v>100800</v>
      </c>
      <c r="M31" t="s">
        <v>100</v>
      </c>
      <c r="Q31" s="1">
        <v>1544</v>
      </c>
    </row>
    <row r="32" spans="1:17" ht="15" hidden="1" x14ac:dyDescent="0.25">
      <c r="A32">
        <v>30</v>
      </c>
      <c r="B32" t="s">
        <v>101</v>
      </c>
      <c r="C32" t="s">
        <v>102</v>
      </c>
      <c r="D32" t="s">
        <v>19</v>
      </c>
      <c r="E32" t="s">
        <v>20</v>
      </c>
      <c r="F32" t="s">
        <v>69</v>
      </c>
      <c r="K32" t="e">
        <f t="shared" si="0"/>
        <v>#N/A</v>
      </c>
      <c r="Q32" s="1">
        <v>1544</v>
      </c>
    </row>
    <row r="33" spans="1:17" ht="15" hidden="1" x14ac:dyDescent="0.25">
      <c r="A33">
        <v>31</v>
      </c>
      <c r="B33" t="s">
        <v>103</v>
      </c>
      <c r="C33" t="s">
        <v>104</v>
      </c>
      <c r="D33" t="s">
        <v>19</v>
      </c>
      <c r="E33" t="s">
        <v>20</v>
      </c>
      <c r="F33" t="s">
        <v>69</v>
      </c>
      <c r="K33" t="e">
        <f t="shared" si="0"/>
        <v>#N/A</v>
      </c>
      <c r="Q33" s="1">
        <v>1547</v>
      </c>
    </row>
    <row r="34" spans="1:17" ht="15" hidden="1" x14ac:dyDescent="0.25">
      <c r="A34">
        <v>32</v>
      </c>
      <c r="B34" t="s">
        <v>105</v>
      </c>
      <c r="C34" t="s">
        <v>106</v>
      </c>
      <c r="D34" t="s">
        <v>19</v>
      </c>
      <c r="E34" t="s">
        <v>107</v>
      </c>
      <c r="F34" t="s">
        <v>108</v>
      </c>
      <c r="G34">
        <v>143</v>
      </c>
      <c r="H34">
        <v>73</v>
      </c>
      <c r="J34">
        <v>77</v>
      </c>
      <c r="K34">
        <f t="shared" si="0"/>
        <v>803803</v>
      </c>
      <c r="M34" t="s">
        <v>109</v>
      </c>
      <c r="Q34" s="1">
        <v>1547</v>
      </c>
    </row>
    <row r="35" spans="1:17" ht="90" hidden="1" x14ac:dyDescent="0.25">
      <c r="A35">
        <v>33</v>
      </c>
      <c r="B35" t="s">
        <v>110</v>
      </c>
      <c r="C35" t="s">
        <v>111</v>
      </c>
      <c r="D35" t="s">
        <v>19</v>
      </c>
      <c r="E35" t="s">
        <v>20</v>
      </c>
      <c r="F35" t="s">
        <v>32</v>
      </c>
      <c r="G35">
        <v>54.5</v>
      </c>
      <c r="H35">
        <v>23.5</v>
      </c>
      <c r="J35">
        <v>32.5</v>
      </c>
      <c r="K35">
        <f t="shared" si="0"/>
        <v>41624.375</v>
      </c>
      <c r="M35" s="2" t="s">
        <v>112</v>
      </c>
      <c r="Q35" s="1">
        <v>1551</v>
      </c>
    </row>
    <row r="36" spans="1:17" ht="15" hidden="1" x14ac:dyDescent="0.25">
      <c r="A36">
        <v>34</v>
      </c>
      <c r="B36" t="s">
        <v>113</v>
      </c>
      <c r="C36" t="s">
        <v>114</v>
      </c>
      <c r="D36" t="s">
        <v>19</v>
      </c>
      <c r="E36" t="s">
        <v>20</v>
      </c>
      <c r="F36" t="s">
        <v>72</v>
      </c>
      <c r="K36" t="e">
        <f t="shared" si="0"/>
        <v>#N/A</v>
      </c>
      <c r="Q36" s="1">
        <v>1551</v>
      </c>
    </row>
    <row r="37" spans="1:17" ht="15" hidden="1" x14ac:dyDescent="0.25">
      <c r="A37">
        <v>35</v>
      </c>
      <c r="B37" t="s">
        <v>115</v>
      </c>
      <c r="C37" t="s">
        <v>116</v>
      </c>
      <c r="D37" t="s">
        <v>19</v>
      </c>
      <c r="E37" t="s">
        <v>20</v>
      </c>
      <c r="F37" t="s">
        <v>117</v>
      </c>
      <c r="K37" t="e">
        <f t="shared" si="0"/>
        <v>#N/A</v>
      </c>
      <c r="Q37" s="1">
        <v>1551</v>
      </c>
    </row>
    <row r="38" spans="1:17" ht="15" hidden="1" x14ac:dyDescent="0.25">
      <c r="A38">
        <v>36</v>
      </c>
      <c r="B38" t="s">
        <v>118</v>
      </c>
      <c r="C38" t="s">
        <v>119</v>
      </c>
      <c r="D38" t="s">
        <v>19</v>
      </c>
      <c r="E38" t="s">
        <v>20</v>
      </c>
      <c r="F38" t="s">
        <v>24</v>
      </c>
      <c r="K38" t="e">
        <f t="shared" si="0"/>
        <v>#N/A</v>
      </c>
      <c r="Q38" s="1">
        <v>1551</v>
      </c>
    </row>
    <row r="39" spans="1:17" ht="15" hidden="1" x14ac:dyDescent="0.25">
      <c r="A39">
        <v>37</v>
      </c>
      <c r="B39" t="s">
        <v>120</v>
      </c>
      <c r="C39" t="s">
        <v>121</v>
      </c>
      <c r="D39" t="s">
        <v>19</v>
      </c>
      <c r="E39" t="s">
        <v>20</v>
      </c>
      <c r="F39" t="s">
        <v>122</v>
      </c>
      <c r="K39" t="e">
        <f t="shared" si="0"/>
        <v>#N/A</v>
      </c>
      <c r="Q39" s="1">
        <v>1551</v>
      </c>
    </row>
    <row r="40" spans="1:17" ht="15" hidden="1" x14ac:dyDescent="0.25">
      <c r="A40">
        <v>38</v>
      </c>
      <c r="B40" t="s">
        <v>123</v>
      </c>
      <c r="C40" t="s">
        <v>124</v>
      </c>
      <c r="D40" t="s">
        <v>19</v>
      </c>
      <c r="E40" t="s">
        <v>20</v>
      </c>
      <c r="F40" t="s">
        <v>24</v>
      </c>
      <c r="G40">
        <v>28</v>
      </c>
      <c r="H40">
        <v>15</v>
      </c>
      <c r="J40">
        <v>20</v>
      </c>
      <c r="K40">
        <f t="shared" si="0"/>
        <v>8400</v>
      </c>
      <c r="Q40" s="1">
        <v>1551</v>
      </c>
    </row>
    <row r="41" spans="1:17" ht="15" hidden="1" x14ac:dyDescent="0.25">
      <c r="A41">
        <v>39</v>
      </c>
      <c r="B41" t="s">
        <v>125</v>
      </c>
      <c r="C41" t="s">
        <v>126</v>
      </c>
      <c r="D41" t="s">
        <v>19</v>
      </c>
      <c r="E41" t="s">
        <v>127</v>
      </c>
      <c r="F41" t="s">
        <v>128</v>
      </c>
      <c r="K41" t="e">
        <f t="shared" si="0"/>
        <v>#N/A</v>
      </c>
      <c r="Q41" t="s">
        <v>129</v>
      </c>
    </row>
    <row r="42" spans="1:17" ht="15" hidden="1" x14ac:dyDescent="0.25">
      <c r="A42">
        <v>40</v>
      </c>
      <c r="B42" t="s">
        <v>130</v>
      </c>
      <c r="C42" t="s">
        <v>131</v>
      </c>
      <c r="D42" t="s">
        <v>19</v>
      </c>
      <c r="E42" t="s">
        <v>20</v>
      </c>
      <c r="F42" t="s">
        <v>132</v>
      </c>
      <c r="K42" t="e">
        <f t="shared" si="0"/>
        <v>#N/A</v>
      </c>
      <c r="Q42" s="1">
        <v>1552</v>
      </c>
    </row>
    <row r="43" spans="1:17" ht="15" hidden="1" x14ac:dyDescent="0.25">
      <c r="A43">
        <v>41</v>
      </c>
      <c r="B43" t="s">
        <v>133</v>
      </c>
      <c r="C43" t="s">
        <v>134</v>
      </c>
      <c r="D43" t="s">
        <v>19</v>
      </c>
      <c r="E43" t="s">
        <v>20</v>
      </c>
      <c r="F43" t="s">
        <v>72</v>
      </c>
      <c r="K43" t="e">
        <f t="shared" si="0"/>
        <v>#N/A</v>
      </c>
      <c r="Q43" s="1">
        <v>1552</v>
      </c>
    </row>
    <row r="44" spans="1:17" ht="15" hidden="1" x14ac:dyDescent="0.25">
      <c r="A44">
        <v>42</v>
      </c>
      <c r="B44" t="s">
        <v>135</v>
      </c>
      <c r="C44" t="s">
        <v>136</v>
      </c>
      <c r="D44" t="s">
        <v>19</v>
      </c>
      <c r="E44" t="s">
        <v>20</v>
      </c>
      <c r="F44" t="s">
        <v>72</v>
      </c>
      <c r="K44" t="e">
        <f t="shared" si="0"/>
        <v>#N/A</v>
      </c>
      <c r="Q44" s="1">
        <v>1552</v>
      </c>
    </row>
    <row r="45" spans="1:17" ht="15" hidden="1" x14ac:dyDescent="0.25">
      <c r="A45">
        <v>43</v>
      </c>
      <c r="B45" t="s">
        <v>137</v>
      </c>
      <c r="C45" t="s">
        <v>138</v>
      </c>
      <c r="D45" t="s">
        <v>19</v>
      </c>
      <c r="E45" t="s">
        <v>20</v>
      </c>
      <c r="F45" t="s">
        <v>72</v>
      </c>
      <c r="K45" t="e">
        <f t="shared" si="0"/>
        <v>#N/A</v>
      </c>
      <c r="Q45" s="1">
        <v>1552</v>
      </c>
    </row>
    <row r="46" spans="1:17" ht="15" hidden="1" x14ac:dyDescent="0.25">
      <c r="A46">
        <v>44</v>
      </c>
      <c r="B46" t="s">
        <v>139</v>
      </c>
      <c r="C46" t="s">
        <v>140</v>
      </c>
      <c r="D46" t="s">
        <v>19</v>
      </c>
      <c r="E46" t="s">
        <v>20</v>
      </c>
      <c r="F46" t="s">
        <v>21</v>
      </c>
      <c r="K46" t="e">
        <f t="shared" si="0"/>
        <v>#N/A</v>
      </c>
      <c r="Q46" s="1">
        <v>1552</v>
      </c>
    </row>
    <row r="47" spans="1:17" ht="15" hidden="1" x14ac:dyDescent="0.25">
      <c r="A47">
        <v>45</v>
      </c>
      <c r="B47" t="s">
        <v>141</v>
      </c>
      <c r="C47" t="s">
        <v>142</v>
      </c>
      <c r="D47" t="s">
        <v>19</v>
      </c>
      <c r="E47" t="s">
        <v>20</v>
      </c>
      <c r="F47" t="s">
        <v>54</v>
      </c>
      <c r="G47">
        <v>32</v>
      </c>
      <c r="K47" t="e">
        <f t="shared" si="0"/>
        <v>#N/A</v>
      </c>
      <c r="Q47" s="1">
        <v>1552</v>
      </c>
    </row>
    <row r="48" spans="1:17" ht="15" hidden="1" x14ac:dyDescent="0.25">
      <c r="A48">
        <v>46</v>
      </c>
      <c r="B48" t="s">
        <v>143</v>
      </c>
      <c r="C48" t="s">
        <v>144</v>
      </c>
      <c r="D48" t="s">
        <v>19</v>
      </c>
      <c r="E48" t="s">
        <v>20</v>
      </c>
      <c r="F48" t="s">
        <v>122</v>
      </c>
      <c r="K48" t="e">
        <f t="shared" si="0"/>
        <v>#N/A</v>
      </c>
      <c r="Q48" s="1">
        <v>1552</v>
      </c>
    </row>
    <row r="49" spans="1:17" ht="15" hidden="1" x14ac:dyDescent="0.25">
      <c r="A49">
        <v>47</v>
      </c>
      <c r="B49" t="s">
        <v>145</v>
      </c>
      <c r="C49" t="s">
        <v>146</v>
      </c>
      <c r="D49" t="s">
        <v>19</v>
      </c>
      <c r="E49" t="s">
        <v>20</v>
      </c>
      <c r="F49" t="s">
        <v>24</v>
      </c>
      <c r="G49">
        <v>33</v>
      </c>
      <c r="K49" t="e">
        <f t="shared" si="0"/>
        <v>#N/A</v>
      </c>
      <c r="Q49" s="1">
        <v>1552</v>
      </c>
    </row>
    <row r="50" spans="1:17" ht="15" hidden="1" x14ac:dyDescent="0.25">
      <c r="A50">
        <v>48</v>
      </c>
      <c r="B50" t="s">
        <v>147</v>
      </c>
      <c r="C50" t="s">
        <v>148</v>
      </c>
      <c r="D50" t="s">
        <v>19</v>
      </c>
      <c r="E50" t="s">
        <v>20</v>
      </c>
      <c r="F50" t="s">
        <v>54</v>
      </c>
      <c r="G50">
        <v>34</v>
      </c>
      <c r="K50" t="e">
        <f t="shared" si="0"/>
        <v>#N/A</v>
      </c>
      <c r="Q50" s="1">
        <v>1552</v>
      </c>
    </row>
    <row r="51" spans="1:17" ht="45" hidden="1" x14ac:dyDescent="0.25">
      <c r="A51">
        <v>49</v>
      </c>
      <c r="B51" t="s">
        <v>149</v>
      </c>
      <c r="C51" t="s">
        <v>150</v>
      </c>
      <c r="D51" t="s">
        <v>19</v>
      </c>
      <c r="E51" t="s">
        <v>20</v>
      </c>
      <c r="F51" t="s">
        <v>54</v>
      </c>
      <c r="G51">
        <v>46.4</v>
      </c>
      <c r="H51">
        <v>23.2</v>
      </c>
      <c r="J51">
        <v>23.3</v>
      </c>
      <c r="K51">
        <f t="shared" si="0"/>
        <v>25081.984</v>
      </c>
      <c r="M51" s="2" t="s">
        <v>151</v>
      </c>
      <c r="O51" t="s">
        <v>152</v>
      </c>
    </row>
    <row r="52" spans="1:17" ht="15" hidden="1" x14ac:dyDescent="0.25">
      <c r="A52">
        <v>50</v>
      </c>
      <c r="B52" t="s">
        <v>153</v>
      </c>
      <c r="C52" t="s">
        <v>154</v>
      </c>
      <c r="D52" t="s">
        <v>19</v>
      </c>
      <c r="E52" t="s">
        <v>20</v>
      </c>
      <c r="F52" t="s">
        <v>21</v>
      </c>
      <c r="K52" t="e">
        <f t="shared" si="0"/>
        <v>#N/A</v>
      </c>
      <c r="Q52" s="1">
        <v>1553</v>
      </c>
    </row>
    <row r="53" spans="1:17" ht="15" hidden="1" x14ac:dyDescent="0.25">
      <c r="A53">
        <v>51</v>
      </c>
      <c r="B53" t="s">
        <v>155</v>
      </c>
      <c r="C53" t="s">
        <v>156</v>
      </c>
      <c r="D53" t="s">
        <v>19</v>
      </c>
      <c r="E53" t="s">
        <v>20</v>
      </c>
      <c r="F53" t="s">
        <v>54</v>
      </c>
      <c r="G53">
        <v>19.3</v>
      </c>
      <c r="H53">
        <v>11.6</v>
      </c>
      <c r="J53">
        <v>18</v>
      </c>
      <c r="K53">
        <f t="shared" si="0"/>
        <v>4029.84</v>
      </c>
      <c r="M53" t="s">
        <v>157</v>
      </c>
      <c r="Q53" s="1">
        <v>1554</v>
      </c>
    </row>
    <row r="54" spans="1:17" ht="15" hidden="1" x14ac:dyDescent="0.25">
      <c r="A54">
        <v>52</v>
      </c>
      <c r="B54" t="s">
        <v>158</v>
      </c>
      <c r="C54" t="s">
        <v>159</v>
      </c>
      <c r="D54" t="s">
        <v>19</v>
      </c>
      <c r="E54" t="s">
        <v>20</v>
      </c>
      <c r="F54" t="s">
        <v>24</v>
      </c>
      <c r="G54">
        <v>54</v>
      </c>
      <c r="K54" t="e">
        <f t="shared" si="0"/>
        <v>#N/A</v>
      </c>
      <c r="Q54" s="1">
        <v>1555</v>
      </c>
    </row>
    <row r="55" spans="1:17" ht="15" hidden="1" x14ac:dyDescent="0.25">
      <c r="A55">
        <v>53</v>
      </c>
      <c r="B55" t="s">
        <v>160</v>
      </c>
      <c r="C55" t="s">
        <v>161</v>
      </c>
      <c r="D55" t="s">
        <v>19</v>
      </c>
      <c r="E55" t="s">
        <v>20</v>
      </c>
      <c r="F55" t="s">
        <v>24</v>
      </c>
      <c r="G55">
        <v>30</v>
      </c>
      <c r="K55" t="e">
        <f t="shared" si="0"/>
        <v>#N/A</v>
      </c>
      <c r="Q55" s="1">
        <v>1555</v>
      </c>
    </row>
    <row r="56" spans="1:17" ht="15" hidden="1" x14ac:dyDescent="0.25">
      <c r="A56">
        <v>54</v>
      </c>
      <c r="B56" t="s">
        <v>162</v>
      </c>
      <c r="C56" t="s">
        <v>163</v>
      </c>
      <c r="D56" t="s">
        <v>19</v>
      </c>
      <c r="E56" t="s">
        <v>20</v>
      </c>
      <c r="F56" t="s">
        <v>24</v>
      </c>
      <c r="G56">
        <v>38.5</v>
      </c>
      <c r="H56">
        <v>14.5</v>
      </c>
      <c r="J56">
        <v>19.5</v>
      </c>
      <c r="K56">
        <f t="shared" si="0"/>
        <v>10885.875</v>
      </c>
      <c r="M56" t="s">
        <v>164</v>
      </c>
      <c r="Q56" s="1">
        <v>1555</v>
      </c>
    </row>
    <row r="57" spans="1:17" ht="15" hidden="1" x14ac:dyDescent="0.25">
      <c r="A57">
        <v>55</v>
      </c>
      <c r="B57" t="s">
        <v>165</v>
      </c>
      <c r="C57" t="s">
        <v>166</v>
      </c>
      <c r="D57" t="s">
        <v>19</v>
      </c>
      <c r="E57" t="s">
        <v>20</v>
      </c>
      <c r="F57" t="s">
        <v>24</v>
      </c>
      <c r="G57">
        <v>51</v>
      </c>
      <c r="K57" t="e">
        <f t="shared" si="0"/>
        <v>#N/A</v>
      </c>
      <c r="O57" t="s">
        <v>167</v>
      </c>
    </row>
    <row r="58" spans="1:17" ht="15" hidden="1" x14ac:dyDescent="0.25">
      <c r="A58">
        <v>56</v>
      </c>
      <c r="B58" t="s">
        <v>168</v>
      </c>
      <c r="C58" t="s">
        <v>169</v>
      </c>
      <c r="D58" t="s">
        <v>19</v>
      </c>
      <c r="E58" t="s">
        <v>20</v>
      </c>
      <c r="F58" t="s">
        <v>122</v>
      </c>
      <c r="K58" t="e">
        <f t="shared" si="0"/>
        <v>#N/A</v>
      </c>
      <c r="Q58" s="1">
        <v>1560</v>
      </c>
    </row>
    <row r="59" spans="1:17" ht="15" hidden="1" x14ac:dyDescent="0.25">
      <c r="A59">
        <v>57</v>
      </c>
      <c r="B59" t="s">
        <v>170</v>
      </c>
      <c r="C59" t="s">
        <v>171</v>
      </c>
      <c r="D59" t="s">
        <v>19</v>
      </c>
      <c r="E59" t="s">
        <v>20</v>
      </c>
      <c r="F59" t="s">
        <v>24</v>
      </c>
      <c r="G59">
        <v>38</v>
      </c>
      <c r="K59" t="e">
        <f t="shared" si="0"/>
        <v>#N/A</v>
      </c>
      <c r="O59" t="s">
        <v>172</v>
      </c>
    </row>
    <row r="60" spans="1:17" ht="15" hidden="1" x14ac:dyDescent="0.25">
      <c r="A60">
        <v>58</v>
      </c>
      <c r="B60" t="s">
        <v>173</v>
      </c>
      <c r="C60" t="s">
        <v>174</v>
      </c>
      <c r="D60" t="s">
        <v>19</v>
      </c>
      <c r="E60" t="s">
        <v>20</v>
      </c>
      <c r="F60" t="s">
        <v>69</v>
      </c>
      <c r="K60" t="e">
        <f t="shared" si="0"/>
        <v>#N/A</v>
      </c>
      <c r="Q60" s="1">
        <v>1562</v>
      </c>
    </row>
    <row r="61" spans="1:17" ht="15" hidden="1" x14ac:dyDescent="0.25">
      <c r="A61">
        <v>59</v>
      </c>
      <c r="B61" t="s">
        <v>175</v>
      </c>
      <c r="C61" t="s">
        <v>176</v>
      </c>
      <c r="D61" t="s">
        <v>19</v>
      </c>
      <c r="E61" t="s">
        <v>20</v>
      </c>
      <c r="F61" t="s">
        <v>54</v>
      </c>
      <c r="G61">
        <v>18</v>
      </c>
      <c r="K61" t="e">
        <f t="shared" si="0"/>
        <v>#N/A</v>
      </c>
      <c r="Q61" s="1">
        <v>1562</v>
      </c>
    </row>
    <row r="62" spans="1:17" ht="15" hidden="1" x14ac:dyDescent="0.25">
      <c r="A62">
        <v>60</v>
      </c>
      <c r="B62" t="s">
        <v>177</v>
      </c>
      <c r="C62" t="s">
        <v>178</v>
      </c>
      <c r="D62" t="s">
        <v>19</v>
      </c>
      <c r="E62" t="s">
        <v>20</v>
      </c>
      <c r="F62" t="s">
        <v>21</v>
      </c>
      <c r="K62" t="e">
        <f t="shared" si="0"/>
        <v>#N/A</v>
      </c>
      <c r="Q62" s="1">
        <v>1562</v>
      </c>
    </row>
    <row r="63" spans="1:17" ht="15" hidden="1" x14ac:dyDescent="0.25">
      <c r="A63">
        <v>61</v>
      </c>
      <c r="B63" t="s">
        <v>179</v>
      </c>
      <c r="C63" t="s">
        <v>180</v>
      </c>
      <c r="D63" t="s">
        <v>19</v>
      </c>
      <c r="E63" t="s">
        <v>20</v>
      </c>
      <c r="F63" t="s">
        <v>24</v>
      </c>
      <c r="G63">
        <v>32</v>
      </c>
      <c r="K63" t="e">
        <f t="shared" si="0"/>
        <v>#N/A</v>
      </c>
      <c r="O63" t="s">
        <v>181</v>
      </c>
    </row>
    <row r="64" spans="1:17" ht="15" hidden="1" x14ac:dyDescent="0.25">
      <c r="A64">
        <v>62</v>
      </c>
      <c r="B64" t="s">
        <v>182</v>
      </c>
      <c r="C64" t="s">
        <v>183</v>
      </c>
      <c r="D64" t="s">
        <v>19</v>
      </c>
      <c r="E64" t="s">
        <v>20</v>
      </c>
      <c r="F64" t="s">
        <v>54</v>
      </c>
      <c r="G64">
        <v>14</v>
      </c>
      <c r="K64" t="e">
        <f t="shared" si="0"/>
        <v>#N/A</v>
      </c>
      <c r="Q64" s="1">
        <v>1563</v>
      </c>
    </row>
    <row r="65" spans="1:17" ht="15" hidden="1" x14ac:dyDescent="0.25">
      <c r="A65">
        <v>63</v>
      </c>
      <c r="B65" t="s">
        <v>184</v>
      </c>
      <c r="C65" t="s">
        <v>185</v>
      </c>
      <c r="D65" t="s">
        <v>19</v>
      </c>
      <c r="E65" t="s">
        <v>20</v>
      </c>
      <c r="F65" t="s">
        <v>69</v>
      </c>
      <c r="G65">
        <v>24.5</v>
      </c>
      <c r="K65" t="e">
        <f t="shared" si="0"/>
        <v>#N/A</v>
      </c>
    </row>
    <row r="66" spans="1:17" ht="60" hidden="1" x14ac:dyDescent="0.25">
      <c r="A66">
        <v>64</v>
      </c>
      <c r="B66" t="s">
        <v>186</v>
      </c>
      <c r="C66" t="s">
        <v>187</v>
      </c>
      <c r="D66" t="s">
        <v>19</v>
      </c>
      <c r="E66" t="s">
        <v>20</v>
      </c>
      <c r="F66" t="s">
        <v>54</v>
      </c>
      <c r="G66">
        <v>39</v>
      </c>
      <c r="H66">
        <v>22</v>
      </c>
      <c r="J66">
        <v>29.5</v>
      </c>
      <c r="K66">
        <f t="shared" si="0"/>
        <v>25311</v>
      </c>
      <c r="M66" s="2" t="s">
        <v>188</v>
      </c>
      <c r="Q66" s="1">
        <v>1566</v>
      </c>
    </row>
    <row r="67" spans="1:17" ht="15" hidden="1" x14ac:dyDescent="0.25">
      <c r="A67">
        <v>65</v>
      </c>
      <c r="B67" t="s">
        <v>189</v>
      </c>
      <c r="C67" t="s">
        <v>190</v>
      </c>
      <c r="D67" t="s">
        <v>19</v>
      </c>
      <c r="E67" t="s">
        <v>20</v>
      </c>
      <c r="F67" t="s">
        <v>122</v>
      </c>
      <c r="K67" t="e">
        <f t="shared" ref="K67:K130" si="1">IF(G67*H67*J67=0,NA(),G67*H67*J67)</f>
        <v>#N/A</v>
      </c>
      <c r="Q67" s="1">
        <v>1566</v>
      </c>
    </row>
    <row r="68" spans="1:17" ht="15" hidden="1" x14ac:dyDescent="0.25">
      <c r="A68">
        <v>66</v>
      </c>
      <c r="B68" t="s">
        <v>191</v>
      </c>
      <c r="C68" t="s">
        <v>192</v>
      </c>
      <c r="D68" t="s">
        <v>19</v>
      </c>
      <c r="E68" t="s">
        <v>20</v>
      </c>
      <c r="F68" t="s">
        <v>24</v>
      </c>
      <c r="G68">
        <v>38.200000000000003</v>
      </c>
      <c r="H68">
        <v>15</v>
      </c>
      <c r="J68">
        <v>22</v>
      </c>
      <c r="K68">
        <f t="shared" si="1"/>
        <v>12606</v>
      </c>
      <c r="Q68" s="1">
        <v>1566</v>
      </c>
    </row>
    <row r="69" spans="1:17" ht="15" hidden="1" x14ac:dyDescent="0.25">
      <c r="A69">
        <v>67</v>
      </c>
      <c r="B69" t="s">
        <v>193</v>
      </c>
      <c r="C69" t="s">
        <v>194</v>
      </c>
      <c r="D69" t="s">
        <v>19</v>
      </c>
      <c r="E69" t="s">
        <v>20</v>
      </c>
      <c r="F69" t="s">
        <v>24</v>
      </c>
      <c r="G69">
        <v>46.4</v>
      </c>
      <c r="H69">
        <v>18.5</v>
      </c>
      <c r="J69">
        <v>24</v>
      </c>
      <c r="K69">
        <f t="shared" si="1"/>
        <v>20601.599999999999</v>
      </c>
      <c r="M69" t="s">
        <v>195</v>
      </c>
      <c r="Q69" s="1">
        <v>1566</v>
      </c>
    </row>
    <row r="70" spans="1:17" ht="15" hidden="1" x14ac:dyDescent="0.25">
      <c r="A70">
        <v>68</v>
      </c>
      <c r="B70" t="s">
        <v>196</v>
      </c>
      <c r="C70" t="s">
        <v>197</v>
      </c>
      <c r="D70" t="s">
        <v>19</v>
      </c>
      <c r="E70" t="s">
        <v>20</v>
      </c>
      <c r="F70" t="s">
        <v>24</v>
      </c>
      <c r="G70">
        <v>19</v>
      </c>
      <c r="K70" t="e">
        <f t="shared" si="1"/>
        <v>#N/A</v>
      </c>
      <c r="O70" t="s">
        <v>198</v>
      </c>
    </row>
    <row r="71" spans="1:17" ht="15" hidden="1" x14ac:dyDescent="0.25">
      <c r="A71">
        <v>69</v>
      </c>
      <c r="B71" t="s">
        <v>199</v>
      </c>
      <c r="C71" t="s">
        <v>200</v>
      </c>
      <c r="D71" t="s">
        <v>19</v>
      </c>
      <c r="E71" t="s">
        <v>20</v>
      </c>
      <c r="F71" t="s">
        <v>32</v>
      </c>
      <c r="K71" t="e">
        <f t="shared" si="1"/>
        <v>#N/A</v>
      </c>
      <c r="Q71" s="1">
        <v>1567</v>
      </c>
    </row>
    <row r="72" spans="1:17" ht="15" hidden="1" x14ac:dyDescent="0.25">
      <c r="A72">
        <v>70</v>
      </c>
      <c r="B72" t="s">
        <v>201</v>
      </c>
      <c r="C72" t="s">
        <v>202</v>
      </c>
      <c r="D72" t="s">
        <v>19</v>
      </c>
      <c r="E72" t="s">
        <v>20</v>
      </c>
      <c r="F72" t="s">
        <v>21</v>
      </c>
      <c r="K72" t="e">
        <f t="shared" si="1"/>
        <v>#N/A</v>
      </c>
      <c r="Q72" s="1">
        <v>1568</v>
      </c>
    </row>
    <row r="73" spans="1:17" ht="15" hidden="1" x14ac:dyDescent="0.25">
      <c r="A73">
        <v>71</v>
      </c>
      <c r="B73" t="s">
        <v>203</v>
      </c>
      <c r="C73" t="s">
        <v>204</v>
      </c>
      <c r="D73" t="s">
        <v>19</v>
      </c>
      <c r="E73" t="s">
        <v>20</v>
      </c>
      <c r="F73" t="s">
        <v>24</v>
      </c>
      <c r="G73">
        <v>40</v>
      </c>
      <c r="K73" t="e">
        <f t="shared" si="1"/>
        <v>#N/A</v>
      </c>
      <c r="Q73" s="1">
        <v>1568</v>
      </c>
    </row>
    <row r="74" spans="1:17" ht="15" hidden="1" x14ac:dyDescent="0.25">
      <c r="A74">
        <v>72</v>
      </c>
      <c r="B74" t="s">
        <v>205</v>
      </c>
      <c r="C74" t="s">
        <v>206</v>
      </c>
      <c r="D74" t="s">
        <v>19</v>
      </c>
      <c r="E74" t="s">
        <v>20</v>
      </c>
      <c r="F74" t="s">
        <v>72</v>
      </c>
      <c r="K74" t="e">
        <f t="shared" si="1"/>
        <v>#N/A</v>
      </c>
      <c r="Q74" s="1">
        <v>1569</v>
      </c>
    </row>
    <row r="75" spans="1:17" ht="15" hidden="1" x14ac:dyDescent="0.25">
      <c r="A75">
        <v>73</v>
      </c>
      <c r="B75" t="s">
        <v>207</v>
      </c>
      <c r="C75" t="s">
        <v>208</v>
      </c>
      <c r="D75" t="s">
        <v>19</v>
      </c>
      <c r="E75" t="s">
        <v>20</v>
      </c>
      <c r="F75" t="s">
        <v>54</v>
      </c>
      <c r="G75">
        <v>21</v>
      </c>
      <c r="K75" t="e">
        <f t="shared" si="1"/>
        <v>#N/A</v>
      </c>
      <c r="Q75" s="1">
        <v>1570</v>
      </c>
    </row>
    <row r="76" spans="1:17" ht="15" hidden="1" x14ac:dyDescent="0.25">
      <c r="A76">
        <v>74</v>
      </c>
      <c r="B76" t="s">
        <v>209</v>
      </c>
      <c r="C76" t="s">
        <v>210</v>
      </c>
      <c r="D76" t="s">
        <v>19</v>
      </c>
      <c r="E76" t="s">
        <v>20</v>
      </c>
      <c r="F76" t="s">
        <v>122</v>
      </c>
      <c r="K76" t="e">
        <f t="shared" si="1"/>
        <v>#N/A</v>
      </c>
      <c r="Q76" s="1">
        <v>1570</v>
      </c>
    </row>
    <row r="77" spans="1:17" ht="15" hidden="1" x14ac:dyDescent="0.25">
      <c r="A77">
        <v>75</v>
      </c>
      <c r="B77" t="s">
        <v>211</v>
      </c>
      <c r="C77" t="s">
        <v>212</v>
      </c>
      <c r="D77" t="s">
        <v>19</v>
      </c>
      <c r="E77" t="s">
        <v>20</v>
      </c>
      <c r="F77" t="s">
        <v>54</v>
      </c>
      <c r="G77">
        <v>29</v>
      </c>
      <c r="K77" t="e">
        <f t="shared" si="1"/>
        <v>#N/A</v>
      </c>
      <c r="Q77" s="1">
        <v>1570</v>
      </c>
    </row>
    <row r="78" spans="1:17" ht="15" hidden="1" x14ac:dyDescent="0.25">
      <c r="A78">
        <v>76</v>
      </c>
      <c r="B78" t="s">
        <v>213</v>
      </c>
      <c r="C78" t="s">
        <v>214</v>
      </c>
      <c r="D78" t="s">
        <v>19</v>
      </c>
      <c r="E78" t="s">
        <v>20</v>
      </c>
      <c r="F78" t="s">
        <v>72</v>
      </c>
      <c r="K78" t="e">
        <f t="shared" si="1"/>
        <v>#N/A</v>
      </c>
      <c r="Q78" s="1">
        <v>1569</v>
      </c>
    </row>
    <row r="79" spans="1:17" ht="15" hidden="1" x14ac:dyDescent="0.25">
      <c r="A79">
        <v>77</v>
      </c>
      <c r="B79" t="s">
        <v>215</v>
      </c>
      <c r="C79" t="s">
        <v>216</v>
      </c>
      <c r="D79" t="s">
        <v>19</v>
      </c>
      <c r="E79" t="s">
        <v>20</v>
      </c>
      <c r="F79" t="s">
        <v>21</v>
      </c>
      <c r="K79" t="e">
        <f t="shared" si="1"/>
        <v>#N/A</v>
      </c>
      <c r="Q79" s="1">
        <v>1568</v>
      </c>
    </row>
    <row r="80" spans="1:17" ht="15" hidden="1" x14ac:dyDescent="0.25">
      <c r="A80">
        <v>78</v>
      </c>
      <c r="B80" t="s">
        <v>217</v>
      </c>
      <c r="C80" t="s">
        <v>218</v>
      </c>
      <c r="D80" t="s">
        <v>19</v>
      </c>
      <c r="E80" t="s">
        <v>20</v>
      </c>
      <c r="F80" t="s">
        <v>54</v>
      </c>
      <c r="G80">
        <v>36</v>
      </c>
      <c r="K80" t="e">
        <f t="shared" si="1"/>
        <v>#N/A</v>
      </c>
      <c r="Q80">
        <v>1904</v>
      </c>
    </row>
    <row r="81" spans="1:17" ht="15" hidden="1" x14ac:dyDescent="0.25">
      <c r="A81">
        <v>79</v>
      </c>
      <c r="B81" t="s">
        <v>219</v>
      </c>
      <c r="C81" t="s">
        <v>220</v>
      </c>
      <c r="D81" t="s">
        <v>19</v>
      </c>
      <c r="E81" t="s">
        <v>20</v>
      </c>
      <c r="F81" t="s">
        <v>54</v>
      </c>
      <c r="G81">
        <v>34</v>
      </c>
      <c r="K81" t="e">
        <f t="shared" si="1"/>
        <v>#N/A</v>
      </c>
      <c r="Q81" s="1">
        <v>1568</v>
      </c>
    </row>
    <row r="82" spans="1:17" ht="15" hidden="1" x14ac:dyDescent="0.25">
      <c r="A82">
        <v>80</v>
      </c>
      <c r="B82" t="s">
        <v>221</v>
      </c>
      <c r="C82" t="s">
        <v>222</v>
      </c>
      <c r="D82" t="s">
        <v>19</v>
      </c>
      <c r="E82" t="s">
        <v>223</v>
      </c>
      <c r="F82" t="s">
        <v>24</v>
      </c>
      <c r="K82" t="e">
        <f t="shared" si="1"/>
        <v>#N/A</v>
      </c>
      <c r="Q82" s="1">
        <v>1568</v>
      </c>
    </row>
    <row r="83" spans="1:17" ht="15" hidden="1" x14ac:dyDescent="0.25">
      <c r="A83">
        <v>81</v>
      </c>
      <c r="B83" t="s">
        <v>224</v>
      </c>
      <c r="C83" t="s">
        <v>225</v>
      </c>
      <c r="D83" t="s">
        <v>19</v>
      </c>
      <c r="E83" t="s">
        <v>20</v>
      </c>
      <c r="F83" t="s">
        <v>24</v>
      </c>
      <c r="G83">
        <v>52</v>
      </c>
      <c r="K83" t="e">
        <f t="shared" si="1"/>
        <v>#N/A</v>
      </c>
      <c r="Q83" s="1">
        <v>1572</v>
      </c>
    </row>
    <row r="84" spans="1:17" ht="15" hidden="1" x14ac:dyDescent="0.25">
      <c r="A84">
        <v>82</v>
      </c>
      <c r="B84" t="s">
        <v>226</v>
      </c>
      <c r="C84" t="s">
        <v>227</v>
      </c>
      <c r="D84" t="s">
        <v>19</v>
      </c>
      <c r="E84" t="s">
        <v>20</v>
      </c>
      <c r="F84" t="s">
        <v>54</v>
      </c>
      <c r="G84">
        <v>32</v>
      </c>
      <c r="K84" t="e">
        <f t="shared" si="1"/>
        <v>#N/A</v>
      </c>
      <c r="O84" t="s">
        <v>228</v>
      </c>
    </row>
    <row r="85" spans="1:17" ht="135" hidden="1" x14ac:dyDescent="0.25">
      <c r="A85">
        <v>83</v>
      </c>
      <c r="B85" t="s">
        <v>229</v>
      </c>
      <c r="C85" t="s">
        <v>230</v>
      </c>
      <c r="D85" t="s">
        <v>19</v>
      </c>
      <c r="E85" t="s">
        <v>20</v>
      </c>
      <c r="F85" t="s">
        <v>54</v>
      </c>
      <c r="G85">
        <v>20</v>
      </c>
      <c r="H85">
        <v>11</v>
      </c>
      <c r="J85" t="s">
        <v>231</v>
      </c>
      <c r="K85" t="e">
        <f t="shared" si="1"/>
        <v>#VALUE!</v>
      </c>
      <c r="M85" s="2" t="s">
        <v>232</v>
      </c>
      <c r="Q85" s="1">
        <v>1575</v>
      </c>
    </row>
    <row r="86" spans="1:17" ht="30" hidden="1" x14ac:dyDescent="0.25">
      <c r="A86">
        <v>84</v>
      </c>
      <c r="B86" t="s">
        <v>233</v>
      </c>
      <c r="C86" t="s">
        <v>234</v>
      </c>
      <c r="D86" t="s">
        <v>19</v>
      </c>
      <c r="E86" t="s">
        <v>20</v>
      </c>
      <c r="F86" t="s">
        <v>54</v>
      </c>
      <c r="G86">
        <v>21</v>
      </c>
      <c r="H86">
        <v>11</v>
      </c>
      <c r="J86">
        <v>10</v>
      </c>
      <c r="K86">
        <f t="shared" si="1"/>
        <v>2310</v>
      </c>
      <c r="M86" s="2" t="s">
        <v>235</v>
      </c>
      <c r="Q86" s="1">
        <v>1575</v>
      </c>
    </row>
    <row r="87" spans="1:17" ht="15" hidden="1" x14ac:dyDescent="0.25">
      <c r="A87">
        <v>85</v>
      </c>
      <c r="B87" t="s">
        <v>236</v>
      </c>
      <c r="C87" t="s">
        <v>237</v>
      </c>
      <c r="D87" t="s">
        <v>19</v>
      </c>
      <c r="E87" t="s">
        <v>20</v>
      </c>
      <c r="F87" t="s">
        <v>24</v>
      </c>
      <c r="K87" t="e">
        <f t="shared" si="1"/>
        <v>#N/A</v>
      </c>
      <c r="Q87" s="1">
        <v>1575</v>
      </c>
    </row>
    <row r="88" spans="1:17" ht="15" hidden="1" x14ac:dyDescent="0.25">
      <c r="A88">
        <v>86</v>
      </c>
      <c r="B88" t="s">
        <v>238</v>
      </c>
      <c r="C88" t="s">
        <v>239</v>
      </c>
      <c r="D88" t="s">
        <v>19</v>
      </c>
      <c r="E88" t="s">
        <v>20</v>
      </c>
      <c r="F88" t="s">
        <v>24</v>
      </c>
      <c r="G88">
        <v>42</v>
      </c>
      <c r="K88" t="e">
        <f t="shared" si="1"/>
        <v>#N/A</v>
      </c>
      <c r="Q88" s="1">
        <v>1575</v>
      </c>
    </row>
    <row r="89" spans="1:17" ht="15" hidden="1" x14ac:dyDescent="0.25">
      <c r="A89">
        <v>87</v>
      </c>
      <c r="B89" t="s">
        <v>240</v>
      </c>
      <c r="C89" t="s">
        <v>241</v>
      </c>
      <c r="D89" t="s">
        <v>19</v>
      </c>
      <c r="E89" t="s">
        <v>20</v>
      </c>
      <c r="F89" t="s">
        <v>54</v>
      </c>
      <c r="G89">
        <v>17</v>
      </c>
      <c r="K89" t="e">
        <f t="shared" si="1"/>
        <v>#N/A</v>
      </c>
      <c r="Q89" s="1">
        <v>1575</v>
      </c>
    </row>
    <row r="90" spans="1:17" ht="15" hidden="1" x14ac:dyDescent="0.25">
      <c r="A90">
        <v>88</v>
      </c>
      <c r="B90" t="s">
        <v>242</v>
      </c>
      <c r="C90" t="s">
        <v>243</v>
      </c>
      <c r="D90" t="s">
        <v>19</v>
      </c>
      <c r="E90" t="s">
        <v>20</v>
      </c>
      <c r="F90" t="s">
        <v>54</v>
      </c>
      <c r="G90">
        <v>35</v>
      </c>
      <c r="K90" t="e">
        <f t="shared" si="1"/>
        <v>#N/A</v>
      </c>
      <c r="O90" t="s">
        <v>244</v>
      </c>
    </row>
    <row r="91" spans="1:17" ht="30" hidden="1" x14ac:dyDescent="0.25">
      <c r="A91">
        <v>89</v>
      </c>
      <c r="B91" t="s">
        <v>245</v>
      </c>
      <c r="C91" t="s">
        <v>246</v>
      </c>
      <c r="D91" t="s">
        <v>19</v>
      </c>
      <c r="E91" t="s">
        <v>247</v>
      </c>
      <c r="F91" t="s">
        <v>54</v>
      </c>
      <c r="G91">
        <v>42</v>
      </c>
      <c r="K91" t="e">
        <f t="shared" si="1"/>
        <v>#N/A</v>
      </c>
      <c r="M91" s="2" t="s">
        <v>248</v>
      </c>
      <c r="Q91" s="1">
        <v>1576</v>
      </c>
    </row>
    <row r="92" spans="1:17" ht="15" hidden="1" x14ac:dyDescent="0.25">
      <c r="A92">
        <v>90</v>
      </c>
      <c r="B92" t="s">
        <v>249</v>
      </c>
      <c r="C92" t="s">
        <v>250</v>
      </c>
      <c r="D92" t="s">
        <v>19</v>
      </c>
      <c r="E92" t="s">
        <v>20</v>
      </c>
      <c r="F92" t="s">
        <v>122</v>
      </c>
      <c r="K92" t="e">
        <f t="shared" si="1"/>
        <v>#N/A</v>
      </c>
      <c r="Q92" s="1">
        <v>1576</v>
      </c>
    </row>
    <row r="93" spans="1:17" ht="30" hidden="1" x14ac:dyDescent="0.25">
      <c r="A93">
        <v>91</v>
      </c>
      <c r="B93" t="s">
        <v>251</v>
      </c>
      <c r="C93" t="s">
        <v>252</v>
      </c>
      <c r="D93" t="s">
        <v>19</v>
      </c>
      <c r="E93" t="s">
        <v>253</v>
      </c>
      <c r="F93" t="s">
        <v>24</v>
      </c>
      <c r="G93">
        <v>48</v>
      </c>
      <c r="H93">
        <v>30</v>
      </c>
      <c r="J93">
        <v>38.5</v>
      </c>
      <c r="K93">
        <f t="shared" si="1"/>
        <v>55440</v>
      </c>
      <c r="M93" s="2" t="s">
        <v>254</v>
      </c>
      <c r="Q93" s="1">
        <v>1576</v>
      </c>
    </row>
    <row r="94" spans="1:17" ht="15" hidden="1" x14ac:dyDescent="0.25">
      <c r="A94">
        <v>92</v>
      </c>
      <c r="B94" t="s">
        <v>255</v>
      </c>
      <c r="C94" t="s">
        <v>256</v>
      </c>
      <c r="D94" t="s">
        <v>19</v>
      </c>
      <c r="E94" t="s">
        <v>257</v>
      </c>
      <c r="F94" t="s">
        <v>122</v>
      </c>
      <c r="G94">
        <v>14</v>
      </c>
      <c r="K94" t="e">
        <f t="shared" si="1"/>
        <v>#N/A</v>
      </c>
      <c r="O94" t="s">
        <v>258</v>
      </c>
    </row>
    <row r="95" spans="1:17" ht="15" hidden="1" x14ac:dyDescent="0.25">
      <c r="A95">
        <v>93</v>
      </c>
      <c r="B95" t="s">
        <v>259</v>
      </c>
      <c r="C95" t="s">
        <v>260</v>
      </c>
      <c r="D95" t="s">
        <v>19</v>
      </c>
      <c r="E95" t="s">
        <v>20</v>
      </c>
      <c r="F95" t="s">
        <v>54</v>
      </c>
      <c r="G95">
        <v>16</v>
      </c>
      <c r="K95" t="e">
        <f t="shared" si="1"/>
        <v>#N/A</v>
      </c>
      <c r="Q95" s="1">
        <v>1576</v>
      </c>
    </row>
    <row r="96" spans="1:17" ht="15" hidden="1" x14ac:dyDescent="0.25">
      <c r="A96">
        <v>94</v>
      </c>
      <c r="B96" t="s">
        <v>261</v>
      </c>
      <c r="C96" t="s">
        <v>262</v>
      </c>
      <c r="D96" t="s">
        <v>19</v>
      </c>
      <c r="E96" t="s">
        <v>20</v>
      </c>
      <c r="F96" t="s">
        <v>54</v>
      </c>
      <c r="G96">
        <v>17</v>
      </c>
      <c r="K96" t="e">
        <f t="shared" si="1"/>
        <v>#N/A</v>
      </c>
      <c r="M96" t="s">
        <v>77</v>
      </c>
      <c r="Q96" s="1">
        <v>1576</v>
      </c>
    </row>
    <row r="97" spans="1:17" ht="15" hidden="1" x14ac:dyDescent="0.25">
      <c r="A97">
        <v>95</v>
      </c>
      <c r="B97" t="s">
        <v>263</v>
      </c>
      <c r="C97" t="s">
        <v>264</v>
      </c>
      <c r="D97" t="s">
        <v>19</v>
      </c>
      <c r="E97" t="s">
        <v>28</v>
      </c>
      <c r="F97" t="s">
        <v>122</v>
      </c>
      <c r="K97" t="e">
        <f t="shared" si="1"/>
        <v>#N/A</v>
      </c>
      <c r="Q97" t="s">
        <v>265</v>
      </c>
    </row>
    <row r="98" spans="1:17" ht="15" hidden="1" x14ac:dyDescent="0.25">
      <c r="A98">
        <v>96</v>
      </c>
      <c r="B98" t="s">
        <v>266</v>
      </c>
      <c r="C98" t="s">
        <v>267</v>
      </c>
      <c r="D98" t="s">
        <v>19</v>
      </c>
      <c r="E98" t="s">
        <v>20</v>
      </c>
      <c r="F98" t="s">
        <v>122</v>
      </c>
      <c r="K98" t="e">
        <f t="shared" si="1"/>
        <v>#N/A</v>
      </c>
      <c r="Q98" s="1">
        <v>1586</v>
      </c>
    </row>
    <row r="99" spans="1:17" ht="15" hidden="1" x14ac:dyDescent="0.25">
      <c r="A99">
        <v>97</v>
      </c>
      <c r="B99" t="s">
        <v>268</v>
      </c>
      <c r="C99" t="s">
        <v>269</v>
      </c>
      <c r="D99" t="s">
        <v>19</v>
      </c>
      <c r="E99" t="s">
        <v>20</v>
      </c>
      <c r="F99" t="s">
        <v>24</v>
      </c>
      <c r="G99">
        <v>33</v>
      </c>
      <c r="K99" t="e">
        <f t="shared" si="1"/>
        <v>#N/A</v>
      </c>
      <c r="O99" t="s">
        <v>244</v>
      </c>
    </row>
    <row r="100" spans="1:17" ht="15" hidden="1" x14ac:dyDescent="0.25">
      <c r="A100">
        <v>98</v>
      </c>
      <c r="B100" t="s">
        <v>270</v>
      </c>
      <c r="C100" t="s">
        <v>271</v>
      </c>
      <c r="D100" t="s">
        <v>19</v>
      </c>
      <c r="E100" t="s">
        <v>20</v>
      </c>
      <c r="F100" t="s">
        <v>54</v>
      </c>
      <c r="G100">
        <v>49</v>
      </c>
      <c r="K100" t="e">
        <f t="shared" si="1"/>
        <v>#N/A</v>
      </c>
      <c r="O100" t="s">
        <v>272</v>
      </c>
    </row>
    <row r="101" spans="1:17" ht="15" hidden="1" x14ac:dyDescent="0.25">
      <c r="A101">
        <v>99</v>
      </c>
      <c r="B101" t="s">
        <v>273</v>
      </c>
      <c r="C101" t="s">
        <v>274</v>
      </c>
      <c r="D101" t="s">
        <v>19</v>
      </c>
      <c r="E101" t="s">
        <v>107</v>
      </c>
      <c r="F101" t="s">
        <v>24</v>
      </c>
      <c r="K101" t="e">
        <f t="shared" si="1"/>
        <v>#N/A</v>
      </c>
      <c r="Q101" s="1">
        <v>1587</v>
      </c>
    </row>
    <row r="102" spans="1:17" ht="15" hidden="1" x14ac:dyDescent="0.25">
      <c r="A102">
        <v>100</v>
      </c>
      <c r="B102" t="s">
        <v>275</v>
      </c>
      <c r="C102" t="s">
        <v>276</v>
      </c>
      <c r="D102" t="s">
        <v>19</v>
      </c>
      <c r="E102" t="s">
        <v>20</v>
      </c>
      <c r="F102" t="s">
        <v>72</v>
      </c>
      <c r="K102" t="e">
        <f t="shared" si="1"/>
        <v>#N/A</v>
      </c>
      <c r="Q102" s="1">
        <v>1587</v>
      </c>
    </row>
    <row r="103" spans="1:17" ht="15" hidden="1" x14ac:dyDescent="0.25">
      <c r="A103">
        <v>101</v>
      </c>
      <c r="B103" t="s">
        <v>277</v>
      </c>
      <c r="C103" t="s">
        <v>278</v>
      </c>
      <c r="D103" t="s">
        <v>19</v>
      </c>
      <c r="E103" t="s">
        <v>20</v>
      </c>
      <c r="F103" t="s">
        <v>128</v>
      </c>
      <c r="K103" t="e">
        <f t="shared" si="1"/>
        <v>#N/A</v>
      </c>
      <c r="Q103" s="1">
        <v>1587</v>
      </c>
    </row>
    <row r="104" spans="1:17" ht="15" hidden="1" x14ac:dyDescent="0.25">
      <c r="A104">
        <v>102</v>
      </c>
      <c r="B104" t="s">
        <v>279</v>
      </c>
      <c r="C104" t="s">
        <v>280</v>
      </c>
      <c r="D104" t="s">
        <v>19</v>
      </c>
      <c r="E104" t="s">
        <v>20</v>
      </c>
      <c r="F104" t="s">
        <v>117</v>
      </c>
      <c r="K104" t="e">
        <f t="shared" si="1"/>
        <v>#N/A</v>
      </c>
      <c r="Q104" s="1">
        <v>1587</v>
      </c>
    </row>
    <row r="105" spans="1:17" ht="15" hidden="1" x14ac:dyDescent="0.25">
      <c r="A105">
        <v>103</v>
      </c>
      <c r="B105" t="s">
        <v>281</v>
      </c>
      <c r="C105" t="s">
        <v>282</v>
      </c>
      <c r="D105" t="s">
        <v>19</v>
      </c>
      <c r="E105" t="s">
        <v>20</v>
      </c>
      <c r="F105" t="s">
        <v>24</v>
      </c>
      <c r="G105">
        <v>42</v>
      </c>
      <c r="H105">
        <v>20.7</v>
      </c>
      <c r="J105">
        <v>28.2</v>
      </c>
      <c r="K105">
        <f t="shared" si="1"/>
        <v>24517.079999999998</v>
      </c>
      <c r="M105" t="s">
        <v>283</v>
      </c>
      <c r="Q105" s="1">
        <v>1588</v>
      </c>
    </row>
    <row r="106" spans="1:17" ht="15" hidden="1" x14ac:dyDescent="0.25">
      <c r="A106">
        <v>104</v>
      </c>
      <c r="B106" t="s">
        <v>284</v>
      </c>
      <c r="C106" t="s">
        <v>285</v>
      </c>
      <c r="D106" t="s">
        <v>19</v>
      </c>
      <c r="E106" t="s">
        <v>20</v>
      </c>
      <c r="F106" t="s">
        <v>24</v>
      </c>
      <c r="G106">
        <v>27.5</v>
      </c>
      <c r="K106" t="e">
        <f t="shared" si="1"/>
        <v>#N/A</v>
      </c>
      <c r="O106" t="s">
        <v>272</v>
      </c>
    </row>
    <row r="107" spans="1:17" ht="15" hidden="1" x14ac:dyDescent="0.25">
      <c r="A107">
        <v>105</v>
      </c>
      <c r="B107" t="s">
        <v>286</v>
      </c>
      <c r="C107" t="s">
        <v>287</v>
      </c>
      <c r="D107" t="s">
        <v>19</v>
      </c>
      <c r="E107" t="s">
        <v>20</v>
      </c>
      <c r="F107" t="s">
        <v>54</v>
      </c>
      <c r="G107">
        <v>23</v>
      </c>
      <c r="K107" t="e">
        <f t="shared" si="1"/>
        <v>#N/A</v>
      </c>
      <c r="Q107" s="1">
        <v>1588</v>
      </c>
    </row>
    <row r="108" spans="1:17" ht="15" hidden="1" x14ac:dyDescent="0.25">
      <c r="A108">
        <v>106</v>
      </c>
      <c r="B108" t="s">
        <v>288</v>
      </c>
      <c r="C108" t="s">
        <v>289</v>
      </c>
      <c r="D108" t="s">
        <v>19</v>
      </c>
      <c r="E108" t="s">
        <v>20</v>
      </c>
      <c r="F108" t="s">
        <v>54</v>
      </c>
      <c r="G108">
        <v>18</v>
      </c>
      <c r="K108" t="e">
        <f t="shared" si="1"/>
        <v>#N/A</v>
      </c>
      <c r="M108" t="s">
        <v>77</v>
      </c>
      <c r="Q108" s="1">
        <v>1588</v>
      </c>
    </row>
    <row r="109" spans="1:17" ht="15" hidden="1" x14ac:dyDescent="0.25">
      <c r="A109">
        <v>107</v>
      </c>
      <c r="B109" t="s">
        <v>290</v>
      </c>
      <c r="C109" t="s">
        <v>291</v>
      </c>
      <c r="D109" t="s">
        <v>19</v>
      </c>
      <c r="E109" t="s">
        <v>20</v>
      </c>
      <c r="F109" t="s">
        <v>24</v>
      </c>
      <c r="G109">
        <v>55</v>
      </c>
      <c r="K109" t="e">
        <f t="shared" si="1"/>
        <v>#N/A</v>
      </c>
      <c r="Q109" s="1">
        <v>1588</v>
      </c>
    </row>
    <row r="110" spans="1:17" ht="15" hidden="1" x14ac:dyDescent="0.25">
      <c r="A110">
        <v>108</v>
      </c>
      <c r="B110" t="s">
        <v>292</v>
      </c>
      <c r="C110" t="s">
        <v>293</v>
      </c>
      <c r="D110" t="s">
        <v>19</v>
      </c>
      <c r="E110" t="s">
        <v>20</v>
      </c>
      <c r="F110" t="s">
        <v>54</v>
      </c>
      <c r="G110">
        <v>18</v>
      </c>
      <c r="H110">
        <v>7.8</v>
      </c>
      <c r="J110">
        <v>12</v>
      </c>
      <c r="K110">
        <f t="shared" si="1"/>
        <v>1684.8000000000002</v>
      </c>
      <c r="M110" t="s">
        <v>294</v>
      </c>
      <c r="Q110" s="1">
        <v>1588</v>
      </c>
    </row>
    <row r="111" spans="1:17" ht="15" hidden="1" x14ac:dyDescent="0.25">
      <c r="A111">
        <v>109</v>
      </c>
      <c r="B111" t="s">
        <v>295</v>
      </c>
      <c r="C111" t="s">
        <v>296</v>
      </c>
      <c r="D111" t="s">
        <v>19</v>
      </c>
      <c r="E111" t="s">
        <v>20</v>
      </c>
      <c r="F111" t="s">
        <v>128</v>
      </c>
      <c r="G111">
        <v>36.700000000000003</v>
      </c>
      <c r="K111" t="e">
        <f t="shared" si="1"/>
        <v>#N/A</v>
      </c>
      <c r="O111" t="s">
        <v>272</v>
      </c>
    </row>
    <row r="112" spans="1:17" ht="15" hidden="1" x14ac:dyDescent="0.25">
      <c r="A112">
        <v>110</v>
      </c>
      <c r="B112" t="s">
        <v>297</v>
      </c>
      <c r="C112" t="s">
        <v>298</v>
      </c>
      <c r="D112" t="s">
        <v>19</v>
      </c>
      <c r="E112" t="s">
        <v>20</v>
      </c>
      <c r="F112" t="s">
        <v>24</v>
      </c>
      <c r="G112">
        <v>41</v>
      </c>
      <c r="K112" t="e">
        <f t="shared" si="1"/>
        <v>#N/A</v>
      </c>
      <c r="Q112" s="1">
        <v>1589</v>
      </c>
    </row>
    <row r="113" spans="1:17" ht="15" hidden="1" x14ac:dyDescent="0.25">
      <c r="A113">
        <v>111</v>
      </c>
      <c r="B113" t="s">
        <v>299</v>
      </c>
      <c r="C113" t="s">
        <v>300</v>
      </c>
      <c r="D113" t="s">
        <v>19</v>
      </c>
      <c r="E113" t="s">
        <v>253</v>
      </c>
      <c r="F113" t="s">
        <v>301</v>
      </c>
      <c r="K113" t="e">
        <f t="shared" si="1"/>
        <v>#N/A</v>
      </c>
      <c r="Q113" s="1">
        <v>1590</v>
      </c>
    </row>
    <row r="114" spans="1:17" ht="15" hidden="1" x14ac:dyDescent="0.25">
      <c r="A114">
        <v>112</v>
      </c>
      <c r="B114" t="s">
        <v>302</v>
      </c>
      <c r="C114" t="s">
        <v>303</v>
      </c>
      <c r="D114" t="s">
        <v>19</v>
      </c>
      <c r="E114" t="s">
        <v>20</v>
      </c>
      <c r="F114" t="s">
        <v>21</v>
      </c>
      <c r="K114" t="e">
        <f t="shared" si="1"/>
        <v>#N/A</v>
      </c>
      <c r="Q114" s="1">
        <v>1590</v>
      </c>
    </row>
    <row r="115" spans="1:17" ht="15" hidden="1" x14ac:dyDescent="0.25">
      <c r="A115">
        <v>113</v>
      </c>
      <c r="B115" t="s">
        <v>304</v>
      </c>
      <c r="C115" t="s">
        <v>305</v>
      </c>
      <c r="D115" t="s">
        <v>19</v>
      </c>
      <c r="E115" t="s">
        <v>20</v>
      </c>
      <c r="F115" t="s">
        <v>24</v>
      </c>
      <c r="G115">
        <v>50.5</v>
      </c>
      <c r="K115" t="e">
        <f t="shared" si="1"/>
        <v>#N/A</v>
      </c>
      <c r="M115" t="s">
        <v>306</v>
      </c>
      <c r="Q115" s="1">
        <v>1590</v>
      </c>
    </row>
    <row r="116" spans="1:17" ht="15" hidden="1" x14ac:dyDescent="0.25">
      <c r="A116">
        <v>114</v>
      </c>
      <c r="B116" t="s">
        <v>307</v>
      </c>
      <c r="C116" t="s">
        <v>308</v>
      </c>
      <c r="D116" t="s">
        <v>19</v>
      </c>
      <c r="E116" t="s">
        <v>20</v>
      </c>
      <c r="F116" t="s">
        <v>24</v>
      </c>
      <c r="G116">
        <v>25</v>
      </c>
      <c r="K116" t="e">
        <f t="shared" si="1"/>
        <v>#N/A</v>
      </c>
      <c r="Q116" s="1">
        <v>1590</v>
      </c>
    </row>
    <row r="117" spans="1:17" ht="15" hidden="1" x14ac:dyDescent="0.25">
      <c r="A117">
        <v>115</v>
      </c>
      <c r="B117" t="s">
        <v>309</v>
      </c>
      <c r="C117" t="s">
        <v>310</v>
      </c>
      <c r="D117" t="s">
        <v>19</v>
      </c>
      <c r="E117" t="s">
        <v>20</v>
      </c>
      <c r="F117" t="s">
        <v>108</v>
      </c>
      <c r="K117" t="e">
        <f t="shared" si="1"/>
        <v>#N/A</v>
      </c>
      <c r="Q117" s="1">
        <v>1590</v>
      </c>
    </row>
    <row r="118" spans="1:17" ht="15" hidden="1" x14ac:dyDescent="0.25">
      <c r="A118">
        <v>116</v>
      </c>
      <c r="B118" t="s">
        <v>311</v>
      </c>
      <c r="C118" t="s">
        <v>312</v>
      </c>
      <c r="D118" t="s">
        <v>19</v>
      </c>
      <c r="E118" t="s">
        <v>20</v>
      </c>
      <c r="F118" t="s">
        <v>24</v>
      </c>
      <c r="G118">
        <v>66</v>
      </c>
      <c r="K118" t="e">
        <f t="shared" si="1"/>
        <v>#N/A</v>
      </c>
      <c r="M118" t="s">
        <v>313</v>
      </c>
      <c r="O118" t="s">
        <v>244</v>
      </c>
    </row>
    <row r="119" spans="1:17" ht="15" hidden="1" x14ac:dyDescent="0.25">
      <c r="A119">
        <v>117</v>
      </c>
      <c r="B119" t="s">
        <v>314</v>
      </c>
      <c r="C119" t="s">
        <v>315</v>
      </c>
      <c r="D119" t="s">
        <v>19</v>
      </c>
      <c r="E119" t="s">
        <v>20</v>
      </c>
      <c r="F119" t="s">
        <v>316</v>
      </c>
      <c r="G119">
        <v>20.6</v>
      </c>
      <c r="H119">
        <v>12</v>
      </c>
      <c r="K119" t="e">
        <f t="shared" si="1"/>
        <v>#N/A</v>
      </c>
      <c r="M119" t="s">
        <v>317</v>
      </c>
    </row>
    <row r="120" spans="1:17" ht="15" hidden="1" x14ac:dyDescent="0.25">
      <c r="A120">
        <v>118</v>
      </c>
      <c r="C120" t="s">
        <v>318</v>
      </c>
      <c r="D120" t="s">
        <v>19</v>
      </c>
      <c r="E120" t="s">
        <v>20</v>
      </c>
      <c r="F120" t="s">
        <v>21</v>
      </c>
      <c r="G120">
        <v>32.299999999999997</v>
      </c>
      <c r="K120" t="e">
        <f t="shared" si="1"/>
        <v>#N/A</v>
      </c>
      <c r="O120" t="s">
        <v>272</v>
      </c>
    </row>
    <row r="121" spans="1:17" ht="15" hidden="1" x14ac:dyDescent="0.25">
      <c r="A121">
        <v>119</v>
      </c>
      <c r="B121" t="s">
        <v>319</v>
      </c>
      <c r="C121" t="s">
        <v>320</v>
      </c>
      <c r="D121" t="s">
        <v>19</v>
      </c>
      <c r="E121" t="s">
        <v>20</v>
      </c>
      <c r="F121" t="s">
        <v>24</v>
      </c>
      <c r="G121">
        <v>46</v>
      </c>
      <c r="K121" t="e">
        <f t="shared" si="1"/>
        <v>#N/A</v>
      </c>
      <c r="Q121" s="1">
        <v>1590</v>
      </c>
    </row>
    <row r="122" spans="1:17" ht="15" hidden="1" x14ac:dyDescent="0.25">
      <c r="A122">
        <v>120</v>
      </c>
      <c r="B122" t="s">
        <v>321</v>
      </c>
      <c r="C122" t="s">
        <v>322</v>
      </c>
      <c r="D122" t="s">
        <v>19</v>
      </c>
      <c r="E122" t="s">
        <v>20</v>
      </c>
      <c r="F122" t="s">
        <v>24</v>
      </c>
      <c r="G122">
        <v>41.5</v>
      </c>
      <c r="H122">
        <v>17.600000000000001</v>
      </c>
      <c r="J122">
        <v>25.8</v>
      </c>
      <c r="K122">
        <f t="shared" si="1"/>
        <v>18844.320000000003</v>
      </c>
      <c r="M122" t="s">
        <v>323</v>
      </c>
      <c r="O122" t="s">
        <v>324</v>
      </c>
    </row>
    <row r="123" spans="1:17" ht="15" hidden="1" x14ac:dyDescent="0.25">
      <c r="A123">
        <v>121</v>
      </c>
      <c r="B123" t="s">
        <v>325</v>
      </c>
      <c r="C123" t="s">
        <v>326</v>
      </c>
      <c r="D123" t="s">
        <v>19</v>
      </c>
      <c r="E123" t="s">
        <v>20</v>
      </c>
      <c r="F123" t="s">
        <v>24</v>
      </c>
      <c r="G123">
        <v>34</v>
      </c>
      <c r="K123" t="e">
        <f t="shared" si="1"/>
        <v>#N/A</v>
      </c>
      <c r="Q123" s="1">
        <v>1590</v>
      </c>
    </row>
    <row r="124" spans="1:17" ht="15" hidden="1" x14ac:dyDescent="0.25">
      <c r="A124">
        <v>122</v>
      </c>
      <c r="B124" t="s">
        <v>327</v>
      </c>
      <c r="C124" t="s">
        <v>328</v>
      </c>
      <c r="D124" t="s">
        <v>19</v>
      </c>
      <c r="E124" t="s">
        <v>20</v>
      </c>
      <c r="F124" t="s">
        <v>117</v>
      </c>
      <c r="K124" t="e">
        <f t="shared" si="1"/>
        <v>#N/A</v>
      </c>
      <c r="Q124" s="1">
        <v>1590</v>
      </c>
    </row>
    <row r="125" spans="1:17" ht="15" hidden="1" x14ac:dyDescent="0.25">
      <c r="A125">
        <v>123</v>
      </c>
      <c r="B125" t="s">
        <v>329</v>
      </c>
      <c r="C125" t="s">
        <v>330</v>
      </c>
      <c r="D125" t="s">
        <v>19</v>
      </c>
      <c r="E125" t="s">
        <v>20</v>
      </c>
      <c r="F125" t="s">
        <v>24</v>
      </c>
      <c r="G125">
        <v>38</v>
      </c>
      <c r="K125" t="e">
        <f t="shared" si="1"/>
        <v>#N/A</v>
      </c>
      <c r="Q125" s="1">
        <v>1590</v>
      </c>
    </row>
    <row r="126" spans="1:17" ht="15" hidden="1" x14ac:dyDescent="0.25">
      <c r="A126">
        <v>124</v>
      </c>
      <c r="B126" t="s">
        <v>331</v>
      </c>
      <c r="C126" t="s">
        <v>332</v>
      </c>
      <c r="D126" t="s">
        <v>19</v>
      </c>
      <c r="E126" t="s">
        <v>20</v>
      </c>
      <c r="F126" t="s">
        <v>80</v>
      </c>
      <c r="K126" t="e">
        <f t="shared" si="1"/>
        <v>#N/A</v>
      </c>
      <c r="Q126" s="1">
        <v>1590</v>
      </c>
    </row>
    <row r="127" spans="1:17" ht="15" hidden="1" x14ac:dyDescent="0.25">
      <c r="A127">
        <v>125</v>
      </c>
      <c r="B127" t="s">
        <v>333</v>
      </c>
      <c r="C127" t="s">
        <v>334</v>
      </c>
      <c r="D127" t="s">
        <v>19</v>
      </c>
      <c r="E127" t="s">
        <v>20</v>
      </c>
      <c r="F127" t="s">
        <v>54</v>
      </c>
      <c r="G127">
        <v>19</v>
      </c>
      <c r="K127" t="e">
        <f t="shared" si="1"/>
        <v>#N/A</v>
      </c>
      <c r="Q127" s="1">
        <v>1590</v>
      </c>
    </row>
    <row r="128" spans="1:17" ht="15" hidden="1" x14ac:dyDescent="0.25">
      <c r="A128">
        <v>126</v>
      </c>
      <c r="B128" t="s">
        <v>335</v>
      </c>
      <c r="C128" t="s">
        <v>336</v>
      </c>
      <c r="D128" t="s">
        <v>19</v>
      </c>
      <c r="E128" t="s">
        <v>20</v>
      </c>
      <c r="F128" t="s">
        <v>54</v>
      </c>
      <c r="G128">
        <v>27.8</v>
      </c>
      <c r="K128" t="e">
        <f t="shared" si="1"/>
        <v>#N/A</v>
      </c>
      <c r="O128" t="s">
        <v>337</v>
      </c>
    </row>
    <row r="129" spans="1:17" ht="15" hidden="1" x14ac:dyDescent="0.25">
      <c r="A129">
        <v>127</v>
      </c>
      <c r="B129" t="s">
        <v>338</v>
      </c>
      <c r="C129" t="s">
        <v>339</v>
      </c>
      <c r="D129" t="s">
        <v>19</v>
      </c>
      <c r="E129" t="s">
        <v>20</v>
      </c>
      <c r="F129" t="s">
        <v>54</v>
      </c>
      <c r="G129">
        <v>52</v>
      </c>
      <c r="K129" t="e">
        <f t="shared" si="1"/>
        <v>#N/A</v>
      </c>
      <c r="Q129" t="s">
        <v>340</v>
      </c>
    </row>
    <row r="130" spans="1:17" ht="15" hidden="1" x14ac:dyDescent="0.25">
      <c r="A130">
        <v>128</v>
      </c>
      <c r="B130" t="s">
        <v>341</v>
      </c>
      <c r="C130" t="s">
        <v>342</v>
      </c>
      <c r="D130" t="s">
        <v>19</v>
      </c>
      <c r="E130" t="s">
        <v>343</v>
      </c>
      <c r="F130" t="s">
        <v>54</v>
      </c>
      <c r="G130">
        <v>28</v>
      </c>
      <c r="H130">
        <v>10</v>
      </c>
      <c r="J130">
        <v>14</v>
      </c>
      <c r="K130">
        <f t="shared" si="1"/>
        <v>3920</v>
      </c>
      <c r="M130" t="s">
        <v>55</v>
      </c>
      <c r="N130" t="s">
        <v>344</v>
      </c>
    </row>
    <row r="131" spans="1:17" ht="15" hidden="1" x14ac:dyDescent="0.25">
      <c r="A131">
        <v>129</v>
      </c>
      <c r="B131" t="s">
        <v>345</v>
      </c>
      <c r="C131" t="s">
        <v>346</v>
      </c>
      <c r="D131" t="s">
        <v>19</v>
      </c>
      <c r="E131" t="s">
        <v>20</v>
      </c>
      <c r="F131" t="s">
        <v>24</v>
      </c>
      <c r="G131">
        <v>19</v>
      </c>
      <c r="K131" t="e">
        <f t="shared" ref="K131:K194" si="2">IF(G131*H131*J131=0,NA(),G131*H131*J131)</f>
        <v>#N/A</v>
      </c>
      <c r="O131" t="s">
        <v>347</v>
      </c>
    </row>
    <row r="132" spans="1:17" ht="15" hidden="1" x14ac:dyDescent="0.25">
      <c r="A132">
        <v>130</v>
      </c>
      <c r="B132" t="s">
        <v>348</v>
      </c>
      <c r="C132" t="s">
        <v>349</v>
      </c>
      <c r="D132" t="s">
        <v>19</v>
      </c>
      <c r="E132" t="s">
        <v>20</v>
      </c>
      <c r="F132" t="s">
        <v>122</v>
      </c>
      <c r="K132" t="e">
        <f t="shared" si="2"/>
        <v>#N/A</v>
      </c>
      <c r="Q132" s="1">
        <v>1590</v>
      </c>
    </row>
    <row r="133" spans="1:17" ht="15" hidden="1" x14ac:dyDescent="0.25">
      <c r="A133">
        <v>131</v>
      </c>
      <c r="B133" t="s">
        <v>350</v>
      </c>
      <c r="C133" t="s">
        <v>351</v>
      </c>
      <c r="D133" t="s">
        <v>19</v>
      </c>
      <c r="E133" t="s">
        <v>20</v>
      </c>
      <c r="F133" t="s">
        <v>24</v>
      </c>
      <c r="G133">
        <v>30</v>
      </c>
      <c r="K133" t="e">
        <f t="shared" si="2"/>
        <v>#N/A</v>
      </c>
      <c r="O133" t="s">
        <v>324</v>
      </c>
    </row>
    <row r="134" spans="1:17" ht="15" hidden="1" x14ac:dyDescent="0.25">
      <c r="A134">
        <v>132</v>
      </c>
      <c r="B134" t="s">
        <v>352</v>
      </c>
      <c r="C134" t="s">
        <v>353</v>
      </c>
      <c r="D134" t="s">
        <v>19</v>
      </c>
      <c r="E134" t="s">
        <v>20</v>
      </c>
      <c r="F134" t="s">
        <v>354</v>
      </c>
      <c r="G134">
        <v>40.5</v>
      </c>
      <c r="K134" t="e">
        <f t="shared" si="2"/>
        <v>#N/A</v>
      </c>
      <c r="Q134" s="1">
        <v>1604</v>
      </c>
    </row>
    <row r="135" spans="1:17" ht="15" hidden="1" x14ac:dyDescent="0.25">
      <c r="A135">
        <v>133</v>
      </c>
      <c r="B135" t="s">
        <v>355</v>
      </c>
      <c r="C135" t="s">
        <v>356</v>
      </c>
      <c r="D135" t="s">
        <v>19</v>
      </c>
      <c r="E135" t="s">
        <v>20</v>
      </c>
      <c r="F135" t="s">
        <v>69</v>
      </c>
      <c r="K135" t="e">
        <f t="shared" si="2"/>
        <v>#N/A</v>
      </c>
      <c r="Q135" s="1">
        <v>1604</v>
      </c>
    </row>
    <row r="136" spans="1:17" ht="15" hidden="1" x14ac:dyDescent="0.25">
      <c r="A136">
        <v>134</v>
      </c>
      <c r="B136" t="s">
        <v>357</v>
      </c>
      <c r="C136" t="s">
        <v>358</v>
      </c>
      <c r="D136" t="s">
        <v>19</v>
      </c>
      <c r="E136" t="s">
        <v>253</v>
      </c>
      <c r="F136" t="s">
        <v>24</v>
      </c>
      <c r="K136" t="e">
        <f t="shared" si="2"/>
        <v>#N/A</v>
      </c>
      <c r="Q136" s="1">
        <v>1604</v>
      </c>
    </row>
    <row r="137" spans="1:17" ht="15" hidden="1" x14ac:dyDescent="0.25">
      <c r="A137">
        <v>135</v>
      </c>
      <c r="B137" t="s">
        <v>359</v>
      </c>
      <c r="C137" t="s">
        <v>360</v>
      </c>
      <c r="D137" t="s">
        <v>19</v>
      </c>
      <c r="E137" t="s">
        <v>20</v>
      </c>
      <c r="F137" t="s">
        <v>21</v>
      </c>
      <c r="K137" t="e">
        <f t="shared" si="2"/>
        <v>#N/A</v>
      </c>
      <c r="Q137" s="1">
        <v>1605</v>
      </c>
    </row>
    <row r="138" spans="1:17" ht="30" hidden="1" x14ac:dyDescent="0.25">
      <c r="A138">
        <v>136</v>
      </c>
      <c r="B138" t="s">
        <v>361</v>
      </c>
      <c r="C138" t="s">
        <v>362</v>
      </c>
      <c r="D138" t="s">
        <v>19</v>
      </c>
      <c r="E138" t="s">
        <v>363</v>
      </c>
      <c r="F138" t="s">
        <v>24</v>
      </c>
      <c r="G138">
        <v>74</v>
      </c>
      <c r="H138">
        <v>31</v>
      </c>
      <c r="J138">
        <v>45</v>
      </c>
      <c r="K138">
        <f t="shared" si="2"/>
        <v>103230</v>
      </c>
      <c r="M138" s="2" t="s">
        <v>364</v>
      </c>
      <c r="Q138" s="1">
        <v>1605</v>
      </c>
    </row>
    <row r="139" spans="1:17" ht="15" hidden="1" x14ac:dyDescent="0.25">
      <c r="A139">
        <v>137</v>
      </c>
      <c r="B139" t="s">
        <v>365</v>
      </c>
      <c r="C139" t="s">
        <v>366</v>
      </c>
      <c r="D139" t="s">
        <v>19</v>
      </c>
      <c r="E139" t="s">
        <v>20</v>
      </c>
      <c r="F139" t="s">
        <v>72</v>
      </c>
      <c r="K139" t="e">
        <f t="shared" si="2"/>
        <v>#N/A</v>
      </c>
      <c r="Q139" s="1">
        <v>1606</v>
      </c>
    </row>
    <row r="140" spans="1:17" ht="15" hidden="1" x14ac:dyDescent="0.25">
      <c r="A140">
        <v>138</v>
      </c>
      <c r="B140" t="s">
        <v>367</v>
      </c>
      <c r="C140" t="s">
        <v>368</v>
      </c>
      <c r="D140" t="s">
        <v>19</v>
      </c>
      <c r="E140" t="s">
        <v>20</v>
      </c>
      <c r="F140" t="s">
        <v>54</v>
      </c>
      <c r="G140">
        <v>30</v>
      </c>
      <c r="K140" t="e">
        <f t="shared" si="2"/>
        <v>#N/A</v>
      </c>
      <c r="O140" t="s">
        <v>244</v>
      </c>
    </row>
    <row r="141" spans="1:17" ht="15" hidden="1" x14ac:dyDescent="0.25">
      <c r="A141">
        <v>139</v>
      </c>
      <c r="B141" t="s">
        <v>369</v>
      </c>
      <c r="C141" t="s">
        <v>370</v>
      </c>
      <c r="D141" t="s">
        <v>19</v>
      </c>
      <c r="E141" t="s">
        <v>20</v>
      </c>
      <c r="F141" t="s">
        <v>54</v>
      </c>
      <c r="K141" t="e">
        <f t="shared" si="2"/>
        <v>#N/A</v>
      </c>
      <c r="Q141" s="1">
        <v>1607</v>
      </c>
    </row>
    <row r="142" spans="1:17" ht="15" hidden="1" x14ac:dyDescent="0.25">
      <c r="A142">
        <v>140</v>
      </c>
      <c r="B142" t="s">
        <v>371</v>
      </c>
      <c r="C142" t="s">
        <v>372</v>
      </c>
      <c r="D142" t="s">
        <v>19</v>
      </c>
      <c r="E142" t="s">
        <v>20</v>
      </c>
      <c r="F142" t="s">
        <v>54</v>
      </c>
      <c r="G142">
        <v>59.5</v>
      </c>
      <c r="H142">
        <v>25</v>
      </c>
      <c r="J142">
        <v>36</v>
      </c>
      <c r="K142">
        <f t="shared" si="2"/>
        <v>53550</v>
      </c>
      <c r="O142" t="s">
        <v>244</v>
      </c>
    </row>
    <row r="143" spans="1:17" ht="15" hidden="1" x14ac:dyDescent="0.25">
      <c r="A143">
        <v>141</v>
      </c>
      <c r="B143" t="s">
        <v>373</v>
      </c>
      <c r="C143" t="s">
        <v>374</v>
      </c>
      <c r="D143" t="s">
        <v>19</v>
      </c>
      <c r="E143" t="s">
        <v>20</v>
      </c>
      <c r="F143" t="s">
        <v>301</v>
      </c>
      <c r="G143">
        <v>23</v>
      </c>
      <c r="H143">
        <v>12</v>
      </c>
      <c r="J143">
        <v>18</v>
      </c>
      <c r="K143">
        <f t="shared" si="2"/>
        <v>4968</v>
      </c>
      <c r="M143" t="s">
        <v>375</v>
      </c>
    </row>
    <row r="144" spans="1:17" ht="15" hidden="1" x14ac:dyDescent="0.25">
      <c r="A144">
        <v>142</v>
      </c>
      <c r="B144" t="s">
        <v>376</v>
      </c>
      <c r="C144" t="s">
        <v>377</v>
      </c>
      <c r="D144" t="s">
        <v>19</v>
      </c>
      <c r="E144" t="s">
        <v>20</v>
      </c>
      <c r="F144" t="s">
        <v>301</v>
      </c>
      <c r="G144">
        <v>24</v>
      </c>
      <c r="K144" t="e">
        <f t="shared" si="2"/>
        <v>#N/A</v>
      </c>
    </row>
    <row r="145" spans="1:17" ht="15" hidden="1" x14ac:dyDescent="0.25">
      <c r="A145">
        <v>143</v>
      </c>
      <c r="B145" t="s">
        <v>378</v>
      </c>
      <c r="C145" t="s">
        <v>379</v>
      </c>
      <c r="D145" t="s">
        <v>19</v>
      </c>
      <c r="E145" t="s">
        <v>20</v>
      </c>
      <c r="F145" t="s">
        <v>69</v>
      </c>
      <c r="G145">
        <v>21.7</v>
      </c>
      <c r="K145" t="e">
        <f t="shared" si="2"/>
        <v>#N/A</v>
      </c>
      <c r="M145" t="s">
        <v>380</v>
      </c>
    </row>
    <row r="146" spans="1:17" ht="15" hidden="1" x14ac:dyDescent="0.25">
      <c r="A146">
        <v>144</v>
      </c>
      <c r="B146" t="s">
        <v>381</v>
      </c>
      <c r="C146" t="s">
        <v>382</v>
      </c>
      <c r="D146" t="s">
        <v>19</v>
      </c>
      <c r="E146" t="s">
        <v>257</v>
      </c>
      <c r="F146" t="s">
        <v>72</v>
      </c>
      <c r="G146">
        <v>48</v>
      </c>
      <c r="H146">
        <v>22</v>
      </c>
      <c r="J146">
        <v>32</v>
      </c>
      <c r="K146">
        <f t="shared" si="2"/>
        <v>33792</v>
      </c>
      <c r="Q146" s="1">
        <v>1612</v>
      </c>
    </row>
    <row r="147" spans="1:17" ht="15" hidden="1" x14ac:dyDescent="0.25">
      <c r="A147">
        <v>145</v>
      </c>
      <c r="B147" t="s">
        <v>383</v>
      </c>
      <c r="C147" t="s">
        <v>384</v>
      </c>
      <c r="D147" t="s">
        <v>19</v>
      </c>
      <c r="E147" t="s">
        <v>20</v>
      </c>
      <c r="F147" t="s">
        <v>24</v>
      </c>
      <c r="G147">
        <v>36</v>
      </c>
      <c r="K147" t="e">
        <f t="shared" si="2"/>
        <v>#N/A</v>
      </c>
    </row>
    <row r="148" spans="1:17" ht="30" hidden="1" x14ac:dyDescent="0.25">
      <c r="A148">
        <v>146</v>
      </c>
      <c r="B148" t="s">
        <v>385</v>
      </c>
      <c r="C148" t="s">
        <v>386</v>
      </c>
      <c r="D148" t="s">
        <v>19</v>
      </c>
      <c r="E148" t="s">
        <v>20</v>
      </c>
      <c r="F148" t="s">
        <v>24</v>
      </c>
      <c r="G148">
        <v>34</v>
      </c>
      <c r="H148">
        <v>18</v>
      </c>
      <c r="J148">
        <v>24.7</v>
      </c>
      <c r="K148">
        <f t="shared" si="2"/>
        <v>15116.4</v>
      </c>
      <c r="M148" s="2" t="s">
        <v>387</v>
      </c>
    </row>
    <row r="149" spans="1:17" ht="15" hidden="1" x14ac:dyDescent="0.25">
      <c r="A149">
        <v>147</v>
      </c>
      <c r="B149" t="s">
        <v>388</v>
      </c>
      <c r="C149" t="s">
        <v>389</v>
      </c>
      <c r="D149" t="s">
        <v>19</v>
      </c>
      <c r="E149" t="s">
        <v>20</v>
      </c>
      <c r="F149" t="s">
        <v>54</v>
      </c>
      <c r="G149">
        <v>28</v>
      </c>
      <c r="K149" t="e">
        <f t="shared" si="2"/>
        <v>#N/A</v>
      </c>
      <c r="O149" t="s">
        <v>181</v>
      </c>
    </row>
    <row r="150" spans="1:17" ht="15" hidden="1" x14ac:dyDescent="0.25">
      <c r="A150">
        <v>148</v>
      </c>
      <c r="B150" t="s">
        <v>390</v>
      </c>
      <c r="C150" t="s">
        <v>391</v>
      </c>
      <c r="D150" t="s">
        <v>19</v>
      </c>
      <c r="E150" t="s">
        <v>20</v>
      </c>
      <c r="F150" t="s">
        <v>54</v>
      </c>
      <c r="G150">
        <v>30.5</v>
      </c>
      <c r="K150" t="e">
        <f t="shared" si="2"/>
        <v>#N/A</v>
      </c>
      <c r="O150" t="s">
        <v>337</v>
      </c>
    </row>
    <row r="151" spans="1:17" ht="30" hidden="1" x14ac:dyDescent="0.25">
      <c r="A151">
        <v>149</v>
      </c>
      <c r="B151" t="s">
        <v>392</v>
      </c>
      <c r="C151" t="s">
        <v>393</v>
      </c>
      <c r="D151" t="s">
        <v>19</v>
      </c>
      <c r="E151" t="s">
        <v>20</v>
      </c>
      <c r="F151" t="s">
        <v>54</v>
      </c>
      <c r="G151">
        <v>24</v>
      </c>
      <c r="H151">
        <v>17</v>
      </c>
      <c r="J151">
        <v>16</v>
      </c>
      <c r="K151">
        <f t="shared" si="2"/>
        <v>6528</v>
      </c>
      <c r="M151" s="2" t="s">
        <v>394</v>
      </c>
      <c r="Q151" s="1">
        <v>1614</v>
      </c>
    </row>
    <row r="152" spans="1:17" ht="15" hidden="1" x14ac:dyDescent="0.25">
      <c r="A152">
        <v>150</v>
      </c>
      <c r="B152" t="s">
        <v>395</v>
      </c>
      <c r="C152" t="s">
        <v>396</v>
      </c>
      <c r="D152" t="s">
        <v>19</v>
      </c>
      <c r="E152" t="s">
        <v>20</v>
      </c>
      <c r="F152" t="s">
        <v>354</v>
      </c>
      <c r="K152" t="e">
        <f t="shared" si="2"/>
        <v>#N/A</v>
      </c>
      <c r="Q152">
        <v>1904</v>
      </c>
    </row>
    <row r="153" spans="1:17" ht="15" hidden="1" x14ac:dyDescent="0.25">
      <c r="A153">
        <v>151</v>
      </c>
      <c r="B153" t="s">
        <v>397</v>
      </c>
      <c r="C153" t="s">
        <v>398</v>
      </c>
      <c r="D153" t="s">
        <v>19</v>
      </c>
      <c r="E153" t="s">
        <v>20</v>
      </c>
      <c r="F153" t="s">
        <v>54</v>
      </c>
      <c r="G153">
        <v>40</v>
      </c>
      <c r="K153" t="e">
        <f t="shared" si="2"/>
        <v>#N/A</v>
      </c>
      <c r="M153" t="s">
        <v>399</v>
      </c>
      <c r="Q153" s="1">
        <v>1616</v>
      </c>
    </row>
    <row r="154" spans="1:17" ht="15" hidden="1" x14ac:dyDescent="0.25">
      <c r="A154">
        <v>152</v>
      </c>
      <c r="B154" t="s">
        <v>400</v>
      </c>
      <c r="C154" t="s">
        <v>401</v>
      </c>
      <c r="D154" t="s">
        <v>19</v>
      </c>
      <c r="E154" t="s">
        <v>20</v>
      </c>
      <c r="F154" t="s">
        <v>128</v>
      </c>
      <c r="G154">
        <v>34</v>
      </c>
      <c r="K154" t="e">
        <f t="shared" si="2"/>
        <v>#N/A</v>
      </c>
    </row>
    <row r="155" spans="1:17" ht="15" hidden="1" x14ac:dyDescent="0.25">
      <c r="A155">
        <v>153</v>
      </c>
      <c r="B155" t="s">
        <v>402</v>
      </c>
      <c r="C155" t="s">
        <v>403</v>
      </c>
      <c r="D155" t="s">
        <v>19</v>
      </c>
      <c r="E155" t="s">
        <v>20</v>
      </c>
      <c r="F155" t="s">
        <v>69</v>
      </c>
      <c r="K155" t="e">
        <f t="shared" si="2"/>
        <v>#N/A</v>
      </c>
      <c r="Q155" s="1">
        <v>1617</v>
      </c>
    </row>
    <row r="156" spans="1:17" ht="15" hidden="1" x14ac:dyDescent="0.25">
      <c r="A156">
        <v>154</v>
      </c>
      <c r="B156" t="s">
        <v>404</v>
      </c>
      <c r="C156" t="s">
        <v>405</v>
      </c>
      <c r="D156" t="s">
        <v>19</v>
      </c>
      <c r="E156" t="s">
        <v>20</v>
      </c>
      <c r="F156" t="s">
        <v>54</v>
      </c>
      <c r="G156">
        <v>28.2</v>
      </c>
      <c r="H156">
        <v>16</v>
      </c>
      <c r="K156" t="e">
        <f t="shared" si="2"/>
        <v>#N/A</v>
      </c>
      <c r="M156" t="s">
        <v>406</v>
      </c>
      <c r="Q156" s="1">
        <v>1617</v>
      </c>
    </row>
    <row r="157" spans="1:17" ht="15" hidden="1" x14ac:dyDescent="0.25">
      <c r="A157">
        <v>155</v>
      </c>
      <c r="B157" t="s">
        <v>407</v>
      </c>
      <c r="C157" t="s">
        <v>408</v>
      </c>
      <c r="D157" t="s">
        <v>19</v>
      </c>
      <c r="E157" t="s">
        <v>50</v>
      </c>
      <c r="F157" t="s">
        <v>54</v>
      </c>
      <c r="G157">
        <v>25</v>
      </c>
      <c r="K157" t="e">
        <f t="shared" si="2"/>
        <v>#N/A</v>
      </c>
      <c r="Q157">
        <v>1904</v>
      </c>
    </row>
    <row r="158" spans="1:17" ht="15" hidden="1" x14ac:dyDescent="0.25">
      <c r="A158">
        <v>156</v>
      </c>
      <c r="B158" t="s">
        <v>409</v>
      </c>
      <c r="C158" t="s">
        <v>410</v>
      </c>
      <c r="D158" t="s">
        <v>19</v>
      </c>
      <c r="E158" t="s">
        <v>20</v>
      </c>
      <c r="F158" t="s">
        <v>54</v>
      </c>
      <c r="G158">
        <v>25</v>
      </c>
      <c r="H158">
        <v>14</v>
      </c>
      <c r="J158">
        <v>21.5</v>
      </c>
      <c r="K158">
        <f t="shared" si="2"/>
        <v>7525</v>
      </c>
      <c r="M158" t="s">
        <v>411</v>
      </c>
      <c r="N158" t="s">
        <v>344</v>
      </c>
    </row>
    <row r="159" spans="1:17" ht="45" hidden="1" x14ac:dyDescent="0.25">
      <c r="A159">
        <v>157</v>
      </c>
      <c r="B159" t="s">
        <v>412</v>
      </c>
      <c r="C159" t="s">
        <v>413</v>
      </c>
      <c r="D159" t="s">
        <v>19</v>
      </c>
      <c r="E159" t="s">
        <v>20</v>
      </c>
      <c r="F159" t="s">
        <v>24</v>
      </c>
      <c r="G159">
        <v>44.5</v>
      </c>
      <c r="H159">
        <v>16</v>
      </c>
      <c r="J159">
        <v>25</v>
      </c>
      <c r="K159">
        <f t="shared" si="2"/>
        <v>17800</v>
      </c>
      <c r="M159" s="2" t="s">
        <v>414</v>
      </c>
      <c r="N159" t="s">
        <v>415</v>
      </c>
    </row>
    <row r="160" spans="1:17" ht="15" hidden="1" x14ac:dyDescent="0.25">
      <c r="A160">
        <v>158</v>
      </c>
      <c r="B160" t="s">
        <v>416</v>
      </c>
      <c r="C160" t="s">
        <v>417</v>
      </c>
      <c r="D160" t="s">
        <v>19</v>
      </c>
      <c r="E160" t="s">
        <v>20</v>
      </c>
      <c r="F160" t="s">
        <v>32</v>
      </c>
      <c r="K160" t="e">
        <f t="shared" si="2"/>
        <v>#N/A</v>
      </c>
      <c r="Q160" s="1">
        <v>1617</v>
      </c>
    </row>
    <row r="161" spans="1:17" ht="75" hidden="1" x14ac:dyDescent="0.25">
      <c r="A161">
        <v>159</v>
      </c>
      <c r="B161" t="s">
        <v>418</v>
      </c>
      <c r="C161" t="s">
        <v>419</v>
      </c>
      <c r="D161" t="s">
        <v>19</v>
      </c>
      <c r="E161" t="s">
        <v>20</v>
      </c>
      <c r="F161" t="s">
        <v>54</v>
      </c>
      <c r="G161">
        <v>49.5</v>
      </c>
      <c r="H161">
        <v>24.5</v>
      </c>
      <c r="J161">
        <v>34.5</v>
      </c>
      <c r="K161">
        <f t="shared" si="2"/>
        <v>41839.875</v>
      </c>
      <c r="M161" s="2" t="s">
        <v>420</v>
      </c>
      <c r="Q161" s="1">
        <v>1617</v>
      </c>
    </row>
    <row r="162" spans="1:17" ht="60" hidden="1" x14ac:dyDescent="0.25">
      <c r="A162">
        <v>160</v>
      </c>
      <c r="B162" t="s">
        <v>421</v>
      </c>
      <c r="C162" t="s">
        <v>422</v>
      </c>
      <c r="D162" t="s">
        <v>19</v>
      </c>
      <c r="E162" t="s">
        <v>20</v>
      </c>
      <c r="F162" t="s">
        <v>54</v>
      </c>
      <c r="G162">
        <v>54</v>
      </c>
      <c r="H162">
        <v>27</v>
      </c>
      <c r="J162">
        <v>34</v>
      </c>
      <c r="K162">
        <f t="shared" si="2"/>
        <v>49572</v>
      </c>
      <c r="M162" s="2" t="s">
        <v>423</v>
      </c>
      <c r="O162" t="s">
        <v>424</v>
      </c>
    </row>
    <row r="163" spans="1:17" ht="15" hidden="1" x14ac:dyDescent="0.25">
      <c r="A163">
        <v>161</v>
      </c>
      <c r="B163" t="s">
        <v>425</v>
      </c>
      <c r="C163" t="s">
        <v>426</v>
      </c>
      <c r="D163" t="s">
        <v>19</v>
      </c>
      <c r="E163" t="s">
        <v>20</v>
      </c>
      <c r="F163" t="s">
        <v>54</v>
      </c>
      <c r="G163">
        <v>17</v>
      </c>
      <c r="H163">
        <v>12</v>
      </c>
      <c r="J163">
        <v>13</v>
      </c>
      <c r="K163">
        <f t="shared" si="2"/>
        <v>2652</v>
      </c>
      <c r="M163" t="s">
        <v>427</v>
      </c>
      <c r="Q163">
        <v>1904</v>
      </c>
    </row>
    <row r="164" spans="1:17" ht="15" hidden="1" x14ac:dyDescent="0.25">
      <c r="A164">
        <v>162</v>
      </c>
      <c r="B164" t="s">
        <v>428</v>
      </c>
      <c r="C164" t="s">
        <v>429</v>
      </c>
      <c r="D164" t="s">
        <v>19</v>
      </c>
      <c r="E164" t="s">
        <v>20</v>
      </c>
      <c r="F164" t="s">
        <v>24</v>
      </c>
      <c r="G164">
        <v>42</v>
      </c>
      <c r="H164">
        <v>16.5</v>
      </c>
      <c r="J164">
        <v>23.5</v>
      </c>
      <c r="K164">
        <f t="shared" si="2"/>
        <v>16285.5</v>
      </c>
      <c r="N164" t="s">
        <v>415</v>
      </c>
    </row>
    <row r="165" spans="1:17" ht="120" hidden="1" x14ac:dyDescent="0.25">
      <c r="A165">
        <v>163</v>
      </c>
      <c r="B165" t="s">
        <v>430</v>
      </c>
      <c r="C165" t="s">
        <v>431</v>
      </c>
      <c r="D165" t="s">
        <v>19</v>
      </c>
      <c r="E165" t="s">
        <v>20</v>
      </c>
      <c r="F165" t="s">
        <v>54</v>
      </c>
      <c r="G165">
        <v>21</v>
      </c>
      <c r="H165">
        <v>10.5</v>
      </c>
      <c r="J165">
        <v>15.5</v>
      </c>
      <c r="K165">
        <f t="shared" si="2"/>
        <v>3417.75</v>
      </c>
      <c r="M165" s="2" t="s">
        <v>432</v>
      </c>
      <c r="Q165" s="1">
        <v>1617</v>
      </c>
    </row>
    <row r="166" spans="1:17" ht="15" hidden="1" x14ac:dyDescent="0.25">
      <c r="A166">
        <v>164</v>
      </c>
      <c r="B166" t="s">
        <v>433</v>
      </c>
      <c r="C166" t="s">
        <v>434</v>
      </c>
      <c r="D166" t="s">
        <v>19</v>
      </c>
      <c r="E166" t="s">
        <v>20</v>
      </c>
      <c r="F166" t="s">
        <v>24</v>
      </c>
      <c r="G166">
        <v>41</v>
      </c>
      <c r="H166">
        <v>15</v>
      </c>
      <c r="J166">
        <v>23.6</v>
      </c>
      <c r="K166">
        <f t="shared" si="2"/>
        <v>14514</v>
      </c>
      <c r="M166" t="s">
        <v>323</v>
      </c>
      <c r="N166" t="s">
        <v>415</v>
      </c>
    </row>
    <row r="167" spans="1:17" ht="15" hidden="1" x14ac:dyDescent="0.25">
      <c r="A167">
        <v>165</v>
      </c>
      <c r="B167" t="s">
        <v>435</v>
      </c>
      <c r="C167" t="s">
        <v>436</v>
      </c>
      <c r="D167" t="s">
        <v>19</v>
      </c>
      <c r="E167" t="s">
        <v>20</v>
      </c>
      <c r="F167" t="s">
        <v>24</v>
      </c>
      <c r="G167">
        <v>57</v>
      </c>
      <c r="K167" t="e">
        <f t="shared" si="2"/>
        <v>#N/A</v>
      </c>
      <c r="O167" t="s">
        <v>244</v>
      </c>
    </row>
    <row r="168" spans="1:17" ht="15" hidden="1" x14ac:dyDescent="0.25">
      <c r="A168">
        <v>166</v>
      </c>
      <c r="B168" t="s">
        <v>437</v>
      </c>
      <c r="C168" t="s">
        <v>438</v>
      </c>
      <c r="D168" t="s">
        <v>19</v>
      </c>
      <c r="E168" t="s">
        <v>20</v>
      </c>
      <c r="F168" t="s">
        <v>24</v>
      </c>
      <c r="G168">
        <v>29</v>
      </c>
      <c r="K168" t="e">
        <f t="shared" si="2"/>
        <v>#N/A</v>
      </c>
      <c r="O168" t="s">
        <v>198</v>
      </c>
    </row>
    <row r="169" spans="1:17" ht="15" hidden="1" x14ac:dyDescent="0.25">
      <c r="A169">
        <v>167</v>
      </c>
      <c r="B169" t="s">
        <v>439</v>
      </c>
      <c r="C169" t="s">
        <v>440</v>
      </c>
      <c r="D169" t="s">
        <v>19</v>
      </c>
      <c r="E169" t="s">
        <v>20</v>
      </c>
      <c r="F169" t="s">
        <v>54</v>
      </c>
      <c r="G169">
        <v>47</v>
      </c>
      <c r="H169">
        <v>23.5</v>
      </c>
      <c r="J169">
        <v>36.5</v>
      </c>
      <c r="K169">
        <f t="shared" si="2"/>
        <v>40314.25</v>
      </c>
      <c r="M169" t="s">
        <v>441</v>
      </c>
      <c r="Q169" s="1">
        <v>1618</v>
      </c>
    </row>
    <row r="170" spans="1:17" ht="15" hidden="1" x14ac:dyDescent="0.25">
      <c r="A170">
        <v>168</v>
      </c>
      <c r="B170" t="s">
        <v>442</v>
      </c>
      <c r="C170" t="s">
        <v>443</v>
      </c>
      <c r="D170" t="s">
        <v>19</v>
      </c>
      <c r="E170" t="s">
        <v>20</v>
      </c>
      <c r="F170" t="s">
        <v>24</v>
      </c>
      <c r="G170">
        <v>41</v>
      </c>
      <c r="K170" t="e">
        <f t="shared" si="2"/>
        <v>#N/A</v>
      </c>
      <c r="O170" t="s">
        <v>337</v>
      </c>
    </row>
    <row r="171" spans="1:17" ht="15" hidden="1" x14ac:dyDescent="0.25">
      <c r="A171">
        <v>169</v>
      </c>
      <c r="B171" t="s">
        <v>444</v>
      </c>
      <c r="C171" t="s">
        <v>445</v>
      </c>
      <c r="D171" t="s">
        <v>19</v>
      </c>
      <c r="E171" t="s">
        <v>20</v>
      </c>
      <c r="F171" t="s">
        <v>24</v>
      </c>
      <c r="G171">
        <v>56</v>
      </c>
      <c r="H171">
        <v>24</v>
      </c>
      <c r="J171">
        <v>30</v>
      </c>
      <c r="K171">
        <f t="shared" si="2"/>
        <v>40320</v>
      </c>
      <c r="M171" t="s">
        <v>446</v>
      </c>
      <c r="N171" t="s">
        <v>415</v>
      </c>
    </row>
    <row r="172" spans="1:17" ht="15" hidden="1" x14ac:dyDescent="0.25">
      <c r="A172">
        <v>170</v>
      </c>
      <c r="B172" t="s">
        <v>447</v>
      </c>
      <c r="C172" t="s">
        <v>448</v>
      </c>
      <c r="D172" t="s">
        <v>19</v>
      </c>
      <c r="E172" t="s">
        <v>449</v>
      </c>
      <c r="F172" t="s">
        <v>21</v>
      </c>
      <c r="K172" t="e">
        <f t="shared" si="2"/>
        <v>#N/A</v>
      </c>
      <c r="Q172" s="1">
        <v>1618</v>
      </c>
    </row>
    <row r="173" spans="1:17" ht="15" hidden="1" x14ac:dyDescent="0.25">
      <c r="A173">
        <v>171</v>
      </c>
      <c r="B173" t="s">
        <v>450</v>
      </c>
      <c r="C173" t="s">
        <v>451</v>
      </c>
      <c r="D173" t="s">
        <v>19</v>
      </c>
      <c r="E173" t="s">
        <v>20</v>
      </c>
      <c r="F173" t="s">
        <v>24</v>
      </c>
      <c r="G173">
        <v>62</v>
      </c>
      <c r="H173">
        <v>33</v>
      </c>
      <c r="K173" t="e">
        <f t="shared" si="2"/>
        <v>#N/A</v>
      </c>
      <c r="M173" t="s">
        <v>452</v>
      </c>
      <c r="Q173" s="1">
        <v>1618</v>
      </c>
    </row>
    <row r="174" spans="1:17" ht="15" hidden="1" x14ac:dyDescent="0.25">
      <c r="A174">
        <v>172</v>
      </c>
      <c r="B174" t="s">
        <v>453</v>
      </c>
      <c r="C174" t="s">
        <v>454</v>
      </c>
      <c r="D174" t="s">
        <v>19</v>
      </c>
      <c r="E174" t="s">
        <v>20</v>
      </c>
      <c r="F174" t="s">
        <v>54</v>
      </c>
      <c r="G174">
        <v>38</v>
      </c>
      <c r="K174" t="e">
        <f t="shared" si="2"/>
        <v>#N/A</v>
      </c>
      <c r="N174" t="s">
        <v>344</v>
      </c>
    </row>
    <row r="175" spans="1:17" ht="15" hidden="1" x14ac:dyDescent="0.25">
      <c r="A175">
        <v>173</v>
      </c>
      <c r="B175" t="s">
        <v>455</v>
      </c>
      <c r="C175" t="s">
        <v>456</v>
      </c>
      <c r="D175" t="s">
        <v>19</v>
      </c>
      <c r="E175" t="s">
        <v>20</v>
      </c>
      <c r="F175" t="s">
        <v>54</v>
      </c>
      <c r="G175">
        <v>32.5</v>
      </c>
      <c r="H175">
        <v>16</v>
      </c>
      <c r="J175">
        <v>22.5</v>
      </c>
      <c r="K175">
        <f t="shared" si="2"/>
        <v>11700</v>
      </c>
      <c r="M175" t="s">
        <v>457</v>
      </c>
      <c r="Q175" s="1">
        <v>1618</v>
      </c>
    </row>
    <row r="176" spans="1:17" ht="15" hidden="1" x14ac:dyDescent="0.25">
      <c r="A176">
        <v>174</v>
      </c>
      <c r="B176" t="s">
        <v>458</v>
      </c>
      <c r="C176" t="s">
        <v>459</v>
      </c>
      <c r="D176" t="s">
        <v>19</v>
      </c>
      <c r="E176" t="s">
        <v>20</v>
      </c>
      <c r="F176" t="s">
        <v>72</v>
      </c>
      <c r="G176">
        <v>29.4</v>
      </c>
      <c r="K176" t="e">
        <f t="shared" si="2"/>
        <v>#N/A</v>
      </c>
      <c r="M176" t="s">
        <v>460</v>
      </c>
    </row>
    <row r="177" spans="1:17" ht="15" hidden="1" x14ac:dyDescent="0.25">
      <c r="A177">
        <v>175</v>
      </c>
      <c r="B177" t="s">
        <v>461</v>
      </c>
      <c r="C177" t="s">
        <v>462</v>
      </c>
      <c r="D177" t="s">
        <v>19</v>
      </c>
      <c r="E177" t="s">
        <v>20</v>
      </c>
      <c r="F177" t="s">
        <v>122</v>
      </c>
      <c r="K177" t="e">
        <f t="shared" si="2"/>
        <v>#N/A</v>
      </c>
      <c r="Q177" s="1">
        <v>1619</v>
      </c>
    </row>
    <row r="178" spans="1:17" ht="15" hidden="1" x14ac:dyDescent="0.25">
      <c r="A178">
        <v>176</v>
      </c>
      <c r="B178" t="s">
        <v>463</v>
      </c>
      <c r="C178" t="s">
        <v>464</v>
      </c>
      <c r="D178" t="s">
        <v>19</v>
      </c>
      <c r="E178" t="s">
        <v>20</v>
      </c>
      <c r="F178" t="s">
        <v>24</v>
      </c>
      <c r="G178">
        <v>46</v>
      </c>
      <c r="H178">
        <v>22</v>
      </c>
      <c r="J178">
        <v>29</v>
      </c>
      <c r="K178">
        <f t="shared" si="2"/>
        <v>29348</v>
      </c>
      <c r="M178" t="s">
        <v>465</v>
      </c>
      <c r="Q178" s="1">
        <v>1619</v>
      </c>
    </row>
    <row r="179" spans="1:17" ht="15" hidden="1" x14ac:dyDescent="0.25">
      <c r="A179">
        <v>177</v>
      </c>
      <c r="B179" t="s">
        <v>466</v>
      </c>
      <c r="C179" t="s">
        <v>467</v>
      </c>
      <c r="D179" t="s">
        <v>19</v>
      </c>
      <c r="E179" t="s">
        <v>20</v>
      </c>
      <c r="F179" t="s">
        <v>24</v>
      </c>
      <c r="G179">
        <v>46</v>
      </c>
      <c r="K179" t="e">
        <f t="shared" si="2"/>
        <v>#N/A</v>
      </c>
      <c r="O179" t="s">
        <v>244</v>
      </c>
    </row>
    <row r="180" spans="1:17" ht="15" hidden="1" x14ac:dyDescent="0.25">
      <c r="A180">
        <v>178</v>
      </c>
      <c r="B180" t="s">
        <v>468</v>
      </c>
      <c r="C180" t="s">
        <v>469</v>
      </c>
      <c r="D180" t="s">
        <v>19</v>
      </c>
      <c r="E180" t="s">
        <v>20</v>
      </c>
      <c r="F180" t="s">
        <v>21</v>
      </c>
      <c r="G180">
        <v>34.799999999999997</v>
      </c>
      <c r="H180">
        <v>15.8</v>
      </c>
      <c r="J180">
        <v>23</v>
      </c>
      <c r="K180">
        <f t="shared" si="2"/>
        <v>12646.320000000002</v>
      </c>
      <c r="M180" t="s">
        <v>470</v>
      </c>
    </row>
    <row r="181" spans="1:17" ht="15" hidden="1" x14ac:dyDescent="0.25">
      <c r="A181">
        <v>179</v>
      </c>
      <c r="B181" t="s">
        <v>471</v>
      </c>
      <c r="C181" t="s">
        <v>472</v>
      </c>
      <c r="D181" t="s">
        <v>19</v>
      </c>
      <c r="E181" t="s">
        <v>20</v>
      </c>
      <c r="F181" t="s">
        <v>128</v>
      </c>
      <c r="G181">
        <v>31</v>
      </c>
      <c r="K181" t="e">
        <f t="shared" si="2"/>
        <v>#N/A</v>
      </c>
      <c r="N181" t="s">
        <v>473</v>
      </c>
    </row>
    <row r="182" spans="1:17" ht="15" hidden="1" x14ac:dyDescent="0.25">
      <c r="A182">
        <v>180</v>
      </c>
      <c r="B182" t="s">
        <v>474</v>
      </c>
      <c r="C182" t="s">
        <v>475</v>
      </c>
      <c r="D182" t="s">
        <v>19</v>
      </c>
      <c r="E182" t="s">
        <v>20</v>
      </c>
      <c r="F182" t="s">
        <v>117</v>
      </c>
      <c r="K182" t="e">
        <f t="shared" si="2"/>
        <v>#N/A</v>
      </c>
      <c r="Q182" s="1">
        <v>1619</v>
      </c>
    </row>
    <row r="183" spans="1:17" ht="15" hidden="1" x14ac:dyDescent="0.25">
      <c r="A183">
        <v>181</v>
      </c>
      <c r="B183" t="s">
        <v>476</v>
      </c>
      <c r="C183" t="s">
        <v>477</v>
      </c>
      <c r="D183" t="s">
        <v>19</v>
      </c>
      <c r="E183" t="s">
        <v>20</v>
      </c>
      <c r="F183" t="s">
        <v>24</v>
      </c>
      <c r="G183">
        <v>47</v>
      </c>
      <c r="H183">
        <v>15.5</v>
      </c>
      <c r="J183">
        <v>32.799999999999997</v>
      </c>
      <c r="K183">
        <f t="shared" si="2"/>
        <v>23894.799999999999</v>
      </c>
      <c r="M183" t="s">
        <v>478</v>
      </c>
      <c r="Q183" t="s">
        <v>479</v>
      </c>
    </row>
    <row r="184" spans="1:17" ht="15" hidden="1" x14ac:dyDescent="0.25">
      <c r="A184">
        <v>182</v>
      </c>
      <c r="B184" t="s">
        <v>480</v>
      </c>
      <c r="C184" t="s">
        <v>481</v>
      </c>
      <c r="D184" t="s">
        <v>19</v>
      </c>
      <c r="E184" t="s">
        <v>20</v>
      </c>
      <c r="F184" t="s">
        <v>316</v>
      </c>
      <c r="G184">
        <v>25</v>
      </c>
      <c r="K184" t="e">
        <f t="shared" si="2"/>
        <v>#N/A</v>
      </c>
    </row>
    <row r="185" spans="1:17" ht="15" hidden="1" x14ac:dyDescent="0.25">
      <c r="A185">
        <v>183</v>
      </c>
      <c r="B185" t="s">
        <v>482</v>
      </c>
      <c r="C185" t="s">
        <v>483</v>
      </c>
      <c r="D185" t="s">
        <v>19</v>
      </c>
      <c r="E185" t="s">
        <v>20</v>
      </c>
      <c r="F185" t="s">
        <v>128</v>
      </c>
      <c r="G185">
        <v>32.4</v>
      </c>
      <c r="K185" t="e">
        <f t="shared" si="2"/>
        <v>#N/A</v>
      </c>
      <c r="M185" t="s">
        <v>484</v>
      </c>
    </row>
    <row r="186" spans="1:17" ht="15" hidden="1" x14ac:dyDescent="0.25">
      <c r="A186">
        <v>184</v>
      </c>
      <c r="B186" t="s">
        <v>485</v>
      </c>
      <c r="C186" t="s">
        <v>486</v>
      </c>
      <c r="D186" t="s">
        <v>19</v>
      </c>
      <c r="E186" t="s">
        <v>20</v>
      </c>
      <c r="F186" t="s">
        <v>54</v>
      </c>
      <c r="K186" t="e">
        <f t="shared" si="2"/>
        <v>#N/A</v>
      </c>
      <c r="Q186" s="1">
        <v>1619</v>
      </c>
    </row>
    <row r="187" spans="1:17" ht="15" hidden="1" x14ac:dyDescent="0.25">
      <c r="A187">
        <v>185</v>
      </c>
      <c r="B187" t="s">
        <v>487</v>
      </c>
      <c r="C187" t="s">
        <v>488</v>
      </c>
      <c r="D187" t="s">
        <v>19</v>
      </c>
      <c r="E187" t="s">
        <v>20</v>
      </c>
      <c r="F187" t="s">
        <v>122</v>
      </c>
      <c r="G187">
        <v>37</v>
      </c>
      <c r="K187" t="e">
        <f t="shared" si="2"/>
        <v>#N/A</v>
      </c>
    </row>
    <row r="188" spans="1:17" ht="15" hidden="1" x14ac:dyDescent="0.25">
      <c r="A188">
        <v>186</v>
      </c>
      <c r="B188" t="s">
        <v>489</v>
      </c>
      <c r="C188" t="s">
        <v>490</v>
      </c>
      <c r="D188" t="s">
        <v>19</v>
      </c>
      <c r="E188" t="s">
        <v>20</v>
      </c>
      <c r="F188" t="s">
        <v>24</v>
      </c>
      <c r="G188">
        <v>22</v>
      </c>
      <c r="K188" t="e">
        <f t="shared" si="2"/>
        <v>#N/A</v>
      </c>
      <c r="Q188" s="1">
        <v>1619</v>
      </c>
    </row>
    <row r="189" spans="1:17" ht="15" hidden="1" x14ac:dyDescent="0.25">
      <c r="A189">
        <v>187</v>
      </c>
      <c r="B189" t="s">
        <v>491</v>
      </c>
      <c r="C189" t="s">
        <v>492</v>
      </c>
      <c r="D189" t="s">
        <v>19</v>
      </c>
      <c r="E189" t="s">
        <v>20</v>
      </c>
      <c r="F189" t="s">
        <v>24</v>
      </c>
      <c r="G189">
        <v>22</v>
      </c>
      <c r="K189" t="e">
        <f t="shared" si="2"/>
        <v>#N/A</v>
      </c>
      <c r="Q189" s="1">
        <v>1619</v>
      </c>
    </row>
    <row r="190" spans="1:17" ht="15" hidden="1" x14ac:dyDescent="0.25">
      <c r="A190">
        <v>188</v>
      </c>
      <c r="B190" t="s">
        <v>493</v>
      </c>
      <c r="C190" t="s">
        <v>494</v>
      </c>
      <c r="D190" t="s">
        <v>19</v>
      </c>
      <c r="E190" t="s">
        <v>495</v>
      </c>
      <c r="F190" t="s">
        <v>117</v>
      </c>
      <c r="G190">
        <v>12</v>
      </c>
      <c r="K190" t="e">
        <f t="shared" si="2"/>
        <v>#N/A</v>
      </c>
      <c r="Q190" s="1">
        <v>1619</v>
      </c>
    </row>
    <row r="191" spans="1:17" ht="15" hidden="1" x14ac:dyDescent="0.25">
      <c r="A191">
        <v>189</v>
      </c>
      <c r="B191" t="s">
        <v>496</v>
      </c>
      <c r="C191" t="s">
        <v>497</v>
      </c>
      <c r="D191" t="s">
        <v>19</v>
      </c>
      <c r="E191" t="s">
        <v>20</v>
      </c>
      <c r="F191" t="s">
        <v>24</v>
      </c>
      <c r="G191">
        <v>33.5</v>
      </c>
      <c r="H191">
        <v>14.5</v>
      </c>
      <c r="J191">
        <v>19.5</v>
      </c>
      <c r="K191">
        <f t="shared" si="2"/>
        <v>9472.125</v>
      </c>
      <c r="M191" t="s">
        <v>498</v>
      </c>
      <c r="O191" t="s">
        <v>499</v>
      </c>
    </row>
    <row r="192" spans="1:17" ht="30" hidden="1" x14ac:dyDescent="0.25">
      <c r="A192">
        <v>190</v>
      </c>
      <c r="B192" t="s">
        <v>500</v>
      </c>
      <c r="C192" t="s">
        <v>501</v>
      </c>
      <c r="D192" t="s">
        <v>19</v>
      </c>
      <c r="E192" t="s">
        <v>20</v>
      </c>
      <c r="F192" t="s">
        <v>21</v>
      </c>
      <c r="G192">
        <v>30.5</v>
      </c>
      <c r="H192">
        <v>15.5</v>
      </c>
      <c r="J192">
        <v>21</v>
      </c>
      <c r="K192">
        <f t="shared" si="2"/>
        <v>9927.75</v>
      </c>
      <c r="M192" s="2" t="s">
        <v>502</v>
      </c>
      <c r="Q192" s="1">
        <v>1620</v>
      </c>
    </row>
    <row r="193" spans="1:17" ht="15" hidden="1" x14ac:dyDescent="0.25">
      <c r="A193">
        <v>191</v>
      </c>
      <c r="B193" t="s">
        <v>503</v>
      </c>
      <c r="C193" t="s">
        <v>504</v>
      </c>
      <c r="D193" t="s">
        <v>19</v>
      </c>
      <c r="E193" t="s">
        <v>50</v>
      </c>
      <c r="F193" t="s">
        <v>24</v>
      </c>
      <c r="G193">
        <v>34</v>
      </c>
      <c r="H193">
        <v>13</v>
      </c>
      <c r="J193">
        <v>20.5</v>
      </c>
      <c r="K193">
        <f t="shared" si="2"/>
        <v>9061</v>
      </c>
      <c r="M193" t="s">
        <v>457</v>
      </c>
      <c r="Q193" s="1">
        <v>1620</v>
      </c>
    </row>
    <row r="194" spans="1:17" ht="15" hidden="1" x14ac:dyDescent="0.25">
      <c r="A194">
        <v>192</v>
      </c>
      <c r="B194" t="s">
        <v>505</v>
      </c>
      <c r="C194" t="s">
        <v>506</v>
      </c>
      <c r="D194" t="s">
        <v>19</v>
      </c>
      <c r="E194" t="s">
        <v>20</v>
      </c>
      <c r="F194" t="s">
        <v>316</v>
      </c>
      <c r="G194">
        <v>32</v>
      </c>
      <c r="K194" t="e">
        <f t="shared" si="2"/>
        <v>#N/A</v>
      </c>
      <c r="M194" t="s">
        <v>507</v>
      </c>
    </row>
    <row r="195" spans="1:17" ht="15" hidden="1" x14ac:dyDescent="0.25">
      <c r="A195">
        <v>193</v>
      </c>
      <c r="B195" t="s">
        <v>508</v>
      </c>
      <c r="C195" t="s">
        <v>509</v>
      </c>
      <c r="D195" t="s">
        <v>19</v>
      </c>
      <c r="E195" t="s">
        <v>20</v>
      </c>
      <c r="F195" t="s">
        <v>301</v>
      </c>
      <c r="G195">
        <v>31</v>
      </c>
      <c r="K195" t="e">
        <f t="shared" ref="K195:K258" si="3">IF(G195*H195*J195=0,NA(),G195*H195*J195)</f>
        <v>#N/A</v>
      </c>
    </row>
    <row r="196" spans="1:17" ht="15" hidden="1" x14ac:dyDescent="0.25">
      <c r="A196">
        <v>194</v>
      </c>
      <c r="B196" t="s">
        <v>510</v>
      </c>
      <c r="C196" t="s">
        <v>511</v>
      </c>
      <c r="D196" t="s">
        <v>19</v>
      </c>
      <c r="E196" t="s">
        <v>20</v>
      </c>
      <c r="F196" t="s">
        <v>54</v>
      </c>
      <c r="G196">
        <v>34</v>
      </c>
      <c r="H196">
        <v>13</v>
      </c>
      <c r="J196">
        <v>19</v>
      </c>
      <c r="K196">
        <f t="shared" si="3"/>
        <v>8398</v>
      </c>
      <c r="M196" t="s">
        <v>512</v>
      </c>
      <c r="O196" t="s">
        <v>272</v>
      </c>
    </row>
    <row r="197" spans="1:17" ht="15" hidden="1" x14ac:dyDescent="0.25">
      <c r="A197">
        <v>195</v>
      </c>
      <c r="B197" t="s">
        <v>513</v>
      </c>
      <c r="C197" t="s">
        <v>514</v>
      </c>
      <c r="D197" t="s">
        <v>19</v>
      </c>
      <c r="E197" t="s">
        <v>20</v>
      </c>
      <c r="F197" t="s">
        <v>24</v>
      </c>
      <c r="G197">
        <v>36</v>
      </c>
      <c r="K197" t="e">
        <f t="shared" si="3"/>
        <v>#N/A</v>
      </c>
      <c r="O197" t="s">
        <v>324</v>
      </c>
    </row>
    <row r="198" spans="1:17" ht="15" hidden="1" x14ac:dyDescent="0.25">
      <c r="A198">
        <v>196</v>
      </c>
      <c r="B198" t="s">
        <v>515</v>
      </c>
      <c r="C198" t="s">
        <v>516</v>
      </c>
      <c r="D198" t="s">
        <v>19</v>
      </c>
      <c r="E198" t="s">
        <v>20</v>
      </c>
      <c r="F198" t="s">
        <v>54</v>
      </c>
      <c r="G198">
        <v>25</v>
      </c>
      <c r="K198" t="e">
        <f t="shared" si="3"/>
        <v>#N/A</v>
      </c>
      <c r="Q198" s="1">
        <v>1621</v>
      </c>
    </row>
    <row r="199" spans="1:17" ht="15" hidden="1" x14ac:dyDescent="0.25">
      <c r="A199">
        <v>197</v>
      </c>
      <c r="B199" t="s">
        <v>517</v>
      </c>
      <c r="C199" t="s">
        <v>518</v>
      </c>
      <c r="D199" t="s">
        <v>19</v>
      </c>
      <c r="E199" t="s">
        <v>20</v>
      </c>
      <c r="F199" t="s">
        <v>24</v>
      </c>
      <c r="G199">
        <v>31.4</v>
      </c>
      <c r="K199" t="e">
        <f t="shared" si="3"/>
        <v>#N/A</v>
      </c>
      <c r="M199" t="s">
        <v>519</v>
      </c>
      <c r="N199" t="s">
        <v>473</v>
      </c>
    </row>
    <row r="200" spans="1:17" ht="15" hidden="1" x14ac:dyDescent="0.25">
      <c r="A200">
        <v>198</v>
      </c>
      <c r="B200" t="s">
        <v>520</v>
      </c>
      <c r="C200" t="s">
        <v>521</v>
      </c>
      <c r="D200" t="s">
        <v>19</v>
      </c>
      <c r="E200" t="s">
        <v>20</v>
      </c>
      <c r="F200" t="s">
        <v>24</v>
      </c>
      <c r="G200">
        <v>48</v>
      </c>
      <c r="K200" t="e">
        <f t="shared" si="3"/>
        <v>#N/A</v>
      </c>
      <c r="M200" t="s">
        <v>522</v>
      </c>
      <c r="Q200" s="1">
        <v>1621</v>
      </c>
    </row>
    <row r="201" spans="1:17" ht="15" hidden="1" x14ac:dyDescent="0.25">
      <c r="A201">
        <v>199</v>
      </c>
      <c r="B201" t="s">
        <v>523</v>
      </c>
      <c r="C201" t="s">
        <v>524</v>
      </c>
      <c r="D201" t="s">
        <v>19</v>
      </c>
      <c r="E201" t="s">
        <v>20</v>
      </c>
      <c r="F201" t="s">
        <v>24</v>
      </c>
      <c r="G201">
        <v>36.700000000000003</v>
      </c>
      <c r="K201" t="e">
        <f t="shared" si="3"/>
        <v>#N/A</v>
      </c>
      <c r="M201" t="s">
        <v>525</v>
      </c>
      <c r="O201" t="s">
        <v>499</v>
      </c>
    </row>
    <row r="202" spans="1:17" ht="15" hidden="1" x14ac:dyDescent="0.25">
      <c r="A202">
        <v>200</v>
      </c>
      <c r="B202" t="s">
        <v>526</v>
      </c>
      <c r="C202" t="s">
        <v>527</v>
      </c>
      <c r="D202" t="s">
        <v>19</v>
      </c>
      <c r="E202" t="s">
        <v>20</v>
      </c>
      <c r="F202" t="s">
        <v>72</v>
      </c>
      <c r="G202">
        <v>42.3</v>
      </c>
      <c r="K202" t="e">
        <f t="shared" si="3"/>
        <v>#N/A</v>
      </c>
      <c r="M202" t="s">
        <v>528</v>
      </c>
    </row>
    <row r="203" spans="1:17" ht="15" hidden="1" x14ac:dyDescent="0.25">
      <c r="A203">
        <v>201</v>
      </c>
      <c r="B203" t="s">
        <v>529</v>
      </c>
      <c r="C203" t="s">
        <v>530</v>
      </c>
      <c r="D203" t="s">
        <v>19</v>
      </c>
      <c r="E203" t="s">
        <v>20</v>
      </c>
      <c r="F203" t="s">
        <v>21</v>
      </c>
      <c r="G203">
        <v>33</v>
      </c>
      <c r="K203" t="e">
        <f t="shared" si="3"/>
        <v>#N/A</v>
      </c>
      <c r="M203" t="s">
        <v>460</v>
      </c>
    </row>
    <row r="204" spans="1:17" ht="15" hidden="1" x14ac:dyDescent="0.25">
      <c r="A204">
        <v>202</v>
      </c>
      <c r="B204" t="s">
        <v>531</v>
      </c>
      <c r="C204" t="s">
        <v>532</v>
      </c>
      <c r="D204" t="s">
        <v>19</v>
      </c>
      <c r="E204" t="s">
        <v>20</v>
      </c>
      <c r="F204" t="s">
        <v>24</v>
      </c>
      <c r="G204">
        <v>47</v>
      </c>
      <c r="H204">
        <v>17.899999999999999</v>
      </c>
      <c r="J204">
        <v>26.3</v>
      </c>
      <c r="K204">
        <f t="shared" si="3"/>
        <v>22126.19</v>
      </c>
      <c r="M204" t="s">
        <v>533</v>
      </c>
      <c r="Q204" s="1">
        <v>1621</v>
      </c>
    </row>
    <row r="205" spans="1:17" ht="15" hidden="1" x14ac:dyDescent="0.25">
      <c r="A205">
        <v>203</v>
      </c>
      <c r="B205" t="s">
        <v>534</v>
      </c>
      <c r="C205" t="s">
        <v>535</v>
      </c>
      <c r="D205" t="s">
        <v>19</v>
      </c>
      <c r="E205" t="s">
        <v>20</v>
      </c>
      <c r="F205" t="s">
        <v>128</v>
      </c>
      <c r="G205">
        <v>36.700000000000003</v>
      </c>
      <c r="H205">
        <v>14.5</v>
      </c>
      <c r="J205">
        <v>23.5</v>
      </c>
      <c r="K205">
        <f t="shared" si="3"/>
        <v>12505.525000000001</v>
      </c>
      <c r="M205" t="s">
        <v>536</v>
      </c>
      <c r="N205" t="s">
        <v>415</v>
      </c>
    </row>
    <row r="206" spans="1:17" ht="15" hidden="1" x14ac:dyDescent="0.25">
      <c r="A206">
        <v>204</v>
      </c>
      <c r="B206" t="s">
        <v>537</v>
      </c>
      <c r="C206" t="s">
        <v>538</v>
      </c>
      <c r="D206" t="s">
        <v>19</v>
      </c>
      <c r="E206" t="s">
        <v>20</v>
      </c>
      <c r="F206" t="s">
        <v>24</v>
      </c>
      <c r="G206">
        <v>45</v>
      </c>
      <c r="K206" t="e">
        <f t="shared" si="3"/>
        <v>#N/A</v>
      </c>
      <c r="O206" t="s">
        <v>499</v>
      </c>
    </row>
    <row r="207" spans="1:17" ht="30" hidden="1" x14ac:dyDescent="0.25">
      <c r="A207">
        <v>205</v>
      </c>
      <c r="B207" t="s">
        <v>539</v>
      </c>
      <c r="C207" t="s">
        <v>540</v>
      </c>
      <c r="D207" t="s">
        <v>19</v>
      </c>
      <c r="E207" t="s">
        <v>541</v>
      </c>
      <c r="F207" t="s">
        <v>21</v>
      </c>
      <c r="G207">
        <v>42</v>
      </c>
      <c r="H207">
        <v>20.5</v>
      </c>
      <c r="J207">
        <v>23</v>
      </c>
      <c r="K207">
        <f t="shared" si="3"/>
        <v>19803</v>
      </c>
      <c r="M207" s="2" t="s">
        <v>542</v>
      </c>
      <c r="Q207" s="1">
        <v>1621</v>
      </c>
    </row>
    <row r="208" spans="1:17" ht="15" hidden="1" x14ac:dyDescent="0.25">
      <c r="A208">
        <v>206</v>
      </c>
      <c r="B208" t="s">
        <v>543</v>
      </c>
      <c r="C208" t="s">
        <v>544</v>
      </c>
      <c r="D208" t="s">
        <v>19</v>
      </c>
      <c r="E208" t="s">
        <v>20</v>
      </c>
      <c r="F208" t="s">
        <v>24</v>
      </c>
      <c r="G208">
        <v>52</v>
      </c>
      <c r="K208" t="e">
        <f t="shared" si="3"/>
        <v>#N/A</v>
      </c>
      <c r="O208" t="s">
        <v>545</v>
      </c>
    </row>
    <row r="209" spans="1:18" ht="15" hidden="1" x14ac:dyDescent="0.25">
      <c r="A209">
        <v>207</v>
      </c>
      <c r="B209" t="s">
        <v>546</v>
      </c>
      <c r="C209" t="s">
        <v>547</v>
      </c>
      <c r="D209" t="s">
        <v>19</v>
      </c>
      <c r="E209" t="s">
        <v>20</v>
      </c>
      <c r="F209" t="s">
        <v>54</v>
      </c>
      <c r="G209">
        <v>28.5</v>
      </c>
      <c r="H209">
        <v>15</v>
      </c>
      <c r="J209">
        <v>19</v>
      </c>
      <c r="K209">
        <f t="shared" si="3"/>
        <v>8122.5</v>
      </c>
      <c r="M209" t="s">
        <v>55</v>
      </c>
      <c r="N209" t="s">
        <v>344</v>
      </c>
    </row>
    <row r="210" spans="1:18" ht="15" hidden="1" x14ac:dyDescent="0.25">
      <c r="A210">
        <v>208</v>
      </c>
      <c r="B210" t="s">
        <v>548</v>
      </c>
      <c r="C210" t="s">
        <v>549</v>
      </c>
      <c r="D210" t="s">
        <v>19</v>
      </c>
      <c r="E210" t="s">
        <v>20</v>
      </c>
      <c r="F210" t="s">
        <v>54</v>
      </c>
      <c r="G210">
        <v>19</v>
      </c>
      <c r="H210">
        <v>13.2</v>
      </c>
      <c r="J210">
        <v>13.7</v>
      </c>
      <c r="K210">
        <f t="shared" si="3"/>
        <v>3435.9599999999996</v>
      </c>
      <c r="M210" t="s">
        <v>294</v>
      </c>
      <c r="Q210" s="1">
        <v>1622</v>
      </c>
    </row>
    <row r="211" spans="1:18" ht="15" hidden="1" x14ac:dyDescent="0.25">
      <c r="A211">
        <v>209</v>
      </c>
      <c r="B211" t="s">
        <v>550</v>
      </c>
      <c r="C211" t="s">
        <v>551</v>
      </c>
      <c r="D211" t="s">
        <v>19</v>
      </c>
      <c r="E211" t="s">
        <v>20</v>
      </c>
      <c r="F211" t="s">
        <v>24</v>
      </c>
      <c r="G211">
        <v>44</v>
      </c>
      <c r="H211">
        <v>22</v>
      </c>
      <c r="J211">
        <v>25</v>
      </c>
      <c r="K211">
        <f t="shared" si="3"/>
        <v>24200</v>
      </c>
      <c r="M211" t="s">
        <v>552</v>
      </c>
      <c r="Q211" s="1">
        <v>1622</v>
      </c>
    </row>
    <row r="212" spans="1:18" ht="15" hidden="1" x14ac:dyDescent="0.25">
      <c r="A212">
        <v>210</v>
      </c>
      <c r="B212" t="s">
        <v>553</v>
      </c>
      <c r="C212" t="s">
        <v>554</v>
      </c>
      <c r="D212" t="s">
        <v>19</v>
      </c>
      <c r="E212" t="s">
        <v>20</v>
      </c>
      <c r="F212" t="s">
        <v>21</v>
      </c>
      <c r="G212">
        <v>28.7</v>
      </c>
      <c r="H212">
        <v>14.5</v>
      </c>
      <c r="J212">
        <v>21.5</v>
      </c>
      <c r="K212">
        <f t="shared" si="3"/>
        <v>8947.2250000000004</v>
      </c>
      <c r="M212" t="s">
        <v>555</v>
      </c>
      <c r="Q212" s="1">
        <v>1622</v>
      </c>
    </row>
    <row r="213" spans="1:18" ht="15" hidden="1" x14ac:dyDescent="0.25">
      <c r="A213">
        <v>211</v>
      </c>
      <c r="C213" t="s">
        <v>556</v>
      </c>
      <c r="D213" t="s">
        <v>19</v>
      </c>
      <c r="E213" t="s">
        <v>20</v>
      </c>
      <c r="F213" t="s">
        <v>24</v>
      </c>
      <c r="G213">
        <v>37</v>
      </c>
      <c r="K213" t="e">
        <f t="shared" si="3"/>
        <v>#N/A</v>
      </c>
      <c r="M213" t="s">
        <v>557</v>
      </c>
      <c r="O213" t="s">
        <v>272</v>
      </c>
      <c r="R213" t="s">
        <v>558</v>
      </c>
    </row>
    <row r="214" spans="1:18" ht="15" hidden="1" x14ac:dyDescent="0.25">
      <c r="A214">
        <v>212</v>
      </c>
      <c r="B214" t="s">
        <v>559</v>
      </c>
      <c r="C214" t="s">
        <v>560</v>
      </c>
      <c r="D214" t="s">
        <v>19</v>
      </c>
      <c r="E214" t="s">
        <v>20</v>
      </c>
      <c r="F214" t="s">
        <v>117</v>
      </c>
      <c r="G214">
        <v>16.5</v>
      </c>
      <c r="H214">
        <v>8.1</v>
      </c>
      <c r="J214">
        <v>11.4</v>
      </c>
      <c r="K214">
        <f t="shared" si="3"/>
        <v>1523.6100000000001</v>
      </c>
      <c r="M214" t="s">
        <v>561</v>
      </c>
      <c r="Q214">
        <v>1904</v>
      </c>
    </row>
    <row r="215" spans="1:18" ht="15" hidden="1" x14ac:dyDescent="0.25">
      <c r="A215">
        <v>213</v>
      </c>
      <c r="B215" t="s">
        <v>562</v>
      </c>
      <c r="C215" t="s">
        <v>563</v>
      </c>
      <c r="D215" t="s">
        <v>19</v>
      </c>
      <c r="E215" t="s">
        <v>20</v>
      </c>
      <c r="F215" t="s">
        <v>24</v>
      </c>
      <c r="G215">
        <v>32</v>
      </c>
      <c r="K215" t="e">
        <f t="shared" si="3"/>
        <v>#N/A</v>
      </c>
      <c r="O215" t="s">
        <v>564</v>
      </c>
    </row>
    <row r="216" spans="1:18" ht="90" hidden="1" x14ac:dyDescent="0.25">
      <c r="A216">
        <v>214</v>
      </c>
      <c r="B216" t="s">
        <v>565</v>
      </c>
      <c r="C216" t="s">
        <v>566</v>
      </c>
      <c r="D216" t="s">
        <v>19</v>
      </c>
      <c r="E216" t="s">
        <v>20</v>
      </c>
      <c r="F216" t="s">
        <v>69</v>
      </c>
      <c r="G216">
        <v>134</v>
      </c>
      <c r="H216">
        <v>63.5</v>
      </c>
      <c r="J216">
        <v>93.5</v>
      </c>
      <c r="K216">
        <f t="shared" si="3"/>
        <v>795591.5</v>
      </c>
      <c r="M216" s="2" t="s">
        <v>567</v>
      </c>
    </row>
    <row r="217" spans="1:18" ht="15" hidden="1" x14ac:dyDescent="0.25">
      <c r="A217">
        <v>215</v>
      </c>
      <c r="B217" t="s">
        <v>568</v>
      </c>
      <c r="C217" t="s">
        <v>569</v>
      </c>
      <c r="D217" t="s">
        <v>19</v>
      </c>
      <c r="E217" t="s">
        <v>20</v>
      </c>
      <c r="F217" t="s">
        <v>108</v>
      </c>
      <c r="G217">
        <v>140</v>
      </c>
      <c r="H217">
        <v>64.5</v>
      </c>
      <c r="J217">
        <v>88</v>
      </c>
      <c r="K217">
        <f t="shared" si="3"/>
        <v>794640</v>
      </c>
      <c r="M217" t="s">
        <v>109</v>
      </c>
      <c r="Q217" s="1">
        <v>1626</v>
      </c>
    </row>
    <row r="218" spans="1:18" ht="15" hidden="1" x14ac:dyDescent="0.25">
      <c r="A218">
        <v>216</v>
      </c>
      <c r="B218" t="s">
        <v>570</v>
      </c>
      <c r="C218" t="s">
        <v>571</v>
      </c>
      <c r="D218" t="s">
        <v>19</v>
      </c>
      <c r="E218" t="s">
        <v>20</v>
      </c>
      <c r="F218" t="s">
        <v>69</v>
      </c>
      <c r="K218" t="e">
        <f t="shared" si="3"/>
        <v>#N/A</v>
      </c>
      <c r="Q218" t="s">
        <v>572</v>
      </c>
    </row>
    <row r="219" spans="1:18" ht="15" x14ac:dyDescent="0.25">
      <c r="A219">
        <v>217</v>
      </c>
      <c r="B219" t="s">
        <v>573</v>
      </c>
      <c r="C219" t="s">
        <v>574</v>
      </c>
      <c r="D219" t="s">
        <v>19</v>
      </c>
      <c r="E219" t="s">
        <v>50</v>
      </c>
      <c r="F219" t="s">
        <v>24</v>
      </c>
      <c r="G219">
        <v>46</v>
      </c>
      <c r="K219" t="e">
        <f t="shared" si="3"/>
        <v>#N/A</v>
      </c>
      <c r="M219" t="s">
        <v>575</v>
      </c>
      <c r="O219" t="s">
        <v>198</v>
      </c>
    </row>
    <row r="220" spans="1:18" ht="15" hidden="1" x14ac:dyDescent="0.25">
      <c r="A220">
        <v>218</v>
      </c>
      <c r="B220" t="s">
        <v>576</v>
      </c>
      <c r="C220" t="s">
        <v>577</v>
      </c>
      <c r="D220" t="s">
        <v>19</v>
      </c>
      <c r="E220" t="s">
        <v>107</v>
      </c>
      <c r="F220" t="s">
        <v>21</v>
      </c>
      <c r="K220" t="e">
        <f t="shared" si="3"/>
        <v>#N/A</v>
      </c>
      <c r="Q220" t="s">
        <v>578</v>
      </c>
    </row>
    <row r="221" spans="1:18" ht="15" hidden="1" x14ac:dyDescent="0.25">
      <c r="A221">
        <v>219</v>
      </c>
      <c r="B221" t="s">
        <v>579</v>
      </c>
      <c r="C221" t="s">
        <v>580</v>
      </c>
      <c r="D221" t="s">
        <v>19</v>
      </c>
      <c r="E221" t="s">
        <v>20</v>
      </c>
      <c r="F221" t="s">
        <v>117</v>
      </c>
      <c r="G221">
        <v>22</v>
      </c>
      <c r="K221" t="e">
        <f t="shared" si="3"/>
        <v>#N/A</v>
      </c>
      <c r="O221" t="s">
        <v>244</v>
      </c>
    </row>
    <row r="222" spans="1:18" ht="30" hidden="1" x14ac:dyDescent="0.25">
      <c r="A222">
        <v>220</v>
      </c>
      <c r="B222" t="s">
        <v>581</v>
      </c>
      <c r="C222" t="s">
        <v>582</v>
      </c>
      <c r="D222" t="s">
        <v>19</v>
      </c>
      <c r="E222" t="s">
        <v>20</v>
      </c>
      <c r="F222" t="s">
        <v>54</v>
      </c>
      <c r="G222">
        <v>35</v>
      </c>
      <c r="H222">
        <v>18</v>
      </c>
      <c r="J222">
        <v>20</v>
      </c>
      <c r="K222">
        <f t="shared" si="3"/>
        <v>12600</v>
      </c>
      <c r="M222" s="2" t="s">
        <v>583</v>
      </c>
      <c r="Q222" s="1">
        <v>1917</v>
      </c>
    </row>
    <row r="223" spans="1:18" ht="15" hidden="1" x14ac:dyDescent="0.25">
      <c r="A223">
        <v>221</v>
      </c>
      <c r="B223" t="s">
        <v>584</v>
      </c>
      <c r="C223" t="s">
        <v>585</v>
      </c>
      <c r="D223" t="s">
        <v>19</v>
      </c>
      <c r="E223" t="s">
        <v>20</v>
      </c>
      <c r="F223" t="s">
        <v>128</v>
      </c>
      <c r="G223">
        <v>33.6</v>
      </c>
      <c r="K223" t="e">
        <f t="shared" si="3"/>
        <v>#N/A</v>
      </c>
      <c r="O223" t="s">
        <v>586</v>
      </c>
    </row>
    <row r="224" spans="1:18" ht="30" hidden="1" x14ac:dyDescent="0.25">
      <c r="A224">
        <v>222</v>
      </c>
      <c r="B224" t="s">
        <v>587</v>
      </c>
      <c r="C224" t="s">
        <v>588</v>
      </c>
      <c r="D224" t="s">
        <v>19</v>
      </c>
      <c r="E224" t="s">
        <v>20</v>
      </c>
      <c r="F224" t="s">
        <v>21</v>
      </c>
      <c r="G224">
        <v>44.4</v>
      </c>
      <c r="H224">
        <v>18.2</v>
      </c>
      <c r="J224">
        <v>26.5</v>
      </c>
      <c r="K224">
        <f t="shared" si="3"/>
        <v>21414.12</v>
      </c>
      <c r="M224" s="2" t="s">
        <v>589</v>
      </c>
      <c r="O224" t="s">
        <v>499</v>
      </c>
    </row>
    <row r="225" spans="1:17" ht="15" hidden="1" x14ac:dyDescent="0.25">
      <c r="A225">
        <v>223</v>
      </c>
      <c r="B225" t="s">
        <v>590</v>
      </c>
      <c r="C225" t="s">
        <v>591</v>
      </c>
      <c r="D225" t="s">
        <v>19</v>
      </c>
      <c r="E225" t="s">
        <v>20</v>
      </c>
      <c r="F225" t="s">
        <v>24</v>
      </c>
      <c r="G225">
        <v>29</v>
      </c>
      <c r="K225" t="e">
        <f t="shared" si="3"/>
        <v>#N/A</v>
      </c>
      <c r="Q225" s="1">
        <v>1919</v>
      </c>
    </row>
    <row r="226" spans="1:17" ht="30" hidden="1" x14ac:dyDescent="0.25">
      <c r="A226">
        <v>224</v>
      </c>
      <c r="B226" t="s">
        <v>592</v>
      </c>
      <c r="C226" t="s">
        <v>593</v>
      </c>
      <c r="D226" t="s">
        <v>19</v>
      </c>
      <c r="E226" t="s">
        <v>20</v>
      </c>
      <c r="F226" t="s">
        <v>24</v>
      </c>
      <c r="G226">
        <v>41</v>
      </c>
      <c r="H226">
        <v>18</v>
      </c>
      <c r="J226">
        <v>27</v>
      </c>
      <c r="K226">
        <f t="shared" si="3"/>
        <v>19926</v>
      </c>
      <c r="M226" s="2" t="s">
        <v>594</v>
      </c>
      <c r="Q226" s="1">
        <v>1920</v>
      </c>
    </row>
    <row r="227" spans="1:17" ht="15" hidden="1" x14ac:dyDescent="0.25">
      <c r="A227">
        <v>225</v>
      </c>
      <c r="B227" t="s">
        <v>595</v>
      </c>
      <c r="C227" t="s">
        <v>596</v>
      </c>
      <c r="D227" t="s">
        <v>19</v>
      </c>
      <c r="E227" t="s">
        <v>20</v>
      </c>
      <c r="F227" t="s">
        <v>24</v>
      </c>
      <c r="G227">
        <v>43</v>
      </c>
      <c r="K227" t="e">
        <f t="shared" si="3"/>
        <v>#N/A</v>
      </c>
      <c r="Q227" s="1">
        <v>1919</v>
      </c>
    </row>
    <row r="228" spans="1:17" ht="15" hidden="1" x14ac:dyDescent="0.25">
      <c r="A228">
        <v>226</v>
      </c>
      <c r="B228" t="s">
        <v>597</v>
      </c>
      <c r="C228" t="s">
        <v>598</v>
      </c>
      <c r="D228" t="s">
        <v>19</v>
      </c>
      <c r="E228" t="s">
        <v>20</v>
      </c>
      <c r="F228" t="s">
        <v>72</v>
      </c>
      <c r="K228" t="e">
        <f t="shared" si="3"/>
        <v>#N/A</v>
      </c>
      <c r="Q228" t="s">
        <v>599</v>
      </c>
    </row>
    <row r="229" spans="1:17" ht="15" hidden="1" x14ac:dyDescent="0.25">
      <c r="A229">
        <v>227</v>
      </c>
      <c r="B229" t="s">
        <v>600</v>
      </c>
      <c r="C229" t="s">
        <v>601</v>
      </c>
      <c r="D229" t="s">
        <v>19</v>
      </c>
      <c r="E229" t="s">
        <v>20</v>
      </c>
      <c r="F229" t="s">
        <v>54</v>
      </c>
      <c r="G229">
        <v>28</v>
      </c>
      <c r="H229">
        <v>13</v>
      </c>
      <c r="J229">
        <v>16</v>
      </c>
      <c r="K229">
        <f t="shared" si="3"/>
        <v>5824</v>
      </c>
      <c r="M229" t="s">
        <v>55</v>
      </c>
      <c r="O229" t="s">
        <v>602</v>
      </c>
    </row>
    <row r="230" spans="1:17" ht="15" hidden="1" x14ac:dyDescent="0.25">
      <c r="A230">
        <v>228</v>
      </c>
      <c r="B230" t="s">
        <v>603</v>
      </c>
      <c r="C230" t="s">
        <v>604</v>
      </c>
      <c r="D230" t="s">
        <v>19</v>
      </c>
      <c r="E230" t="s">
        <v>20</v>
      </c>
      <c r="F230" t="s">
        <v>21</v>
      </c>
      <c r="G230">
        <v>36.5</v>
      </c>
      <c r="H230">
        <v>15.3</v>
      </c>
      <c r="J230">
        <v>23.5</v>
      </c>
      <c r="K230">
        <f t="shared" si="3"/>
        <v>13123.575000000001</v>
      </c>
      <c r="M230" t="s">
        <v>323</v>
      </c>
      <c r="N230" t="s">
        <v>415</v>
      </c>
    </row>
    <row r="231" spans="1:17" ht="15" hidden="1" x14ac:dyDescent="0.25">
      <c r="A231">
        <v>229</v>
      </c>
      <c r="B231" t="s">
        <v>605</v>
      </c>
      <c r="C231" t="s">
        <v>606</v>
      </c>
      <c r="D231" t="s">
        <v>19</v>
      </c>
      <c r="E231" t="s">
        <v>20</v>
      </c>
      <c r="F231" t="s">
        <v>24</v>
      </c>
      <c r="G231">
        <v>26.5</v>
      </c>
      <c r="K231" t="e">
        <f t="shared" si="3"/>
        <v>#N/A</v>
      </c>
      <c r="M231" t="s">
        <v>607</v>
      </c>
      <c r="Q231" s="1">
        <v>1920</v>
      </c>
    </row>
    <row r="232" spans="1:17" ht="15" hidden="1" x14ac:dyDescent="0.25">
      <c r="A232">
        <v>230</v>
      </c>
      <c r="B232" t="s">
        <v>608</v>
      </c>
      <c r="C232" t="s">
        <v>609</v>
      </c>
      <c r="D232" t="s">
        <v>19</v>
      </c>
      <c r="E232" t="s">
        <v>20</v>
      </c>
      <c r="F232" t="s">
        <v>21</v>
      </c>
      <c r="G232">
        <v>29</v>
      </c>
      <c r="H232">
        <v>9.8000000000000007</v>
      </c>
      <c r="J232">
        <v>16</v>
      </c>
      <c r="K232">
        <f t="shared" si="3"/>
        <v>4547.2000000000007</v>
      </c>
      <c r="M232" t="s">
        <v>610</v>
      </c>
      <c r="N232" t="s">
        <v>415</v>
      </c>
    </row>
    <row r="233" spans="1:17" ht="15" hidden="1" x14ac:dyDescent="0.25">
      <c r="A233">
        <v>231</v>
      </c>
      <c r="B233" t="s">
        <v>611</v>
      </c>
      <c r="C233" t="s">
        <v>612</v>
      </c>
      <c r="D233" t="s">
        <v>19</v>
      </c>
      <c r="E233" t="s">
        <v>363</v>
      </c>
      <c r="F233" t="s">
        <v>108</v>
      </c>
      <c r="K233" t="e">
        <f t="shared" si="3"/>
        <v>#N/A</v>
      </c>
      <c r="Q233" s="1">
        <v>1920</v>
      </c>
    </row>
    <row r="234" spans="1:17" ht="15" hidden="1" x14ac:dyDescent="0.25">
      <c r="A234">
        <v>232</v>
      </c>
      <c r="B234" t="s">
        <v>613</v>
      </c>
      <c r="C234" t="s">
        <v>614</v>
      </c>
      <c r="D234" t="s">
        <v>19</v>
      </c>
      <c r="E234" t="s">
        <v>20</v>
      </c>
      <c r="F234" t="s">
        <v>316</v>
      </c>
      <c r="K234" t="e">
        <f t="shared" si="3"/>
        <v>#N/A</v>
      </c>
      <c r="Q234" s="1">
        <v>1920</v>
      </c>
    </row>
    <row r="235" spans="1:17" ht="15" hidden="1" x14ac:dyDescent="0.25">
      <c r="A235">
        <v>233</v>
      </c>
      <c r="B235" t="s">
        <v>615</v>
      </c>
      <c r="C235" t="s">
        <v>616</v>
      </c>
      <c r="D235" t="s">
        <v>19</v>
      </c>
      <c r="E235" t="s">
        <v>20</v>
      </c>
      <c r="F235" t="s">
        <v>24</v>
      </c>
      <c r="G235">
        <v>26</v>
      </c>
      <c r="H235">
        <v>12.6</v>
      </c>
      <c r="J235">
        <v>20</v>
      </c>
      <c r="K235">
        <f t="shared" si="3"/>
        <v>6551.9999999999991</v>
      </c>
      <c r="M235" t="s">
        <v>323</v>
      </c>
      <c r="N235" t="s">
        <v>415</v>
      </c>
    </row>
    <row r="236" spans="1:17" ht="15" hidden="1" x14ac:dyDescent="0.25">
      <c r="A236">
        <v>234</v>
      </c>
      <c r="B236" t="s">
        <v>617</v>
      </c>
      <c r="C236" t="s">
        <v>618</v>
      </c>
      <c r="D236" t="s">
        <v>19</v>
      </c>
      <c r="E236" t="s">
        <v>20</v>
      </c>
      <c r="F236" t="s">
        <v>24</v>
      </c>
      <c r="G236">
        <v>40</v>
      </c>
      <c r="K236" t="e">
        <f t="shared" si="3"/>
        <v>#N/A</v>
      </c>
      <c r="O236" t="s">
        <v>619</v>
      </c>
    </row>
    <row r="237" spans="1:17" ht="15" hidden="1" x14ac:dyDescent="0.25">
      <c r="A237">
        <v>235</v>
      </c>
      <c r="B237" t="s">
        <v>620</v>
      </c>
      <c r="C237" t="s">
        <v>621</v>
      </c>
      <c r="D237" t="s">
        <v>19</v>
      </c>
      <c r="E237" t="s">
        <v>20</v>
      </c>
      <c r="F237" t="s">
        <v>122</v>
      </c>
      <c r="G237">
        <v>36.5</v>
      </c>
      <c r="K237" t="e">
        <f t="shared" si="3"/>
        <v>#N/A</v>
      </c>
      <c r="Q237" s="1">
        <v>1924</v>
      </c>
    </row>
    <row r="238" spans="1:17" ht="15" hidden="1" x14ac:dyDescent="0.25">
      <c r="A238">
        <v>236</v>
      </c>
      <c r="B238" t="s">
        <v>622</v>
      </c>
      <c r="C238" t="s">
        <v>623</v>
      </c>
      <c r="D238" t="s">
        <v>19</v>
      </c>
      <c r="E238" t="s">
        <v>20</v>
      </c>
      <c r="F238" t="s">
        <v>21</v>
      </c>
      <c r="G238">
        <v>43</v>
      </c>
      <c r="K238" t="e">
        <f t="shared" si="3"/>
        <v>#N/A</v>
      </c>
      <c r="Q238" s="1">
        <v>1924</v>
      </c>
    </row>
    <row r="239" spans="1:17" ht="15" hidden="1" x14ac:dyDescent="0.25">
      <c r="A239">
        <v>237</v>
      </c>
      <c r="B239" t="s">
        <v>624</v>
      </c>
      <c r="C239" t="s">
        <v>625</v>
      </c>
      <c r="D239" t="s">
        <v>19</v>
      </c>
      <c r="E239" t="s">
        <v>20</v>
      </c>
      <c r="F239" t="s">
        <v>24</v>
      </c>
      <c r="G239">
        <v>44</v>
      </c>
      <c r="K239" t="e">
        <f t="shared" si="3"/>
        <v>#N/A</v>
      </c>
      <c r="O239" t="s">
        <v>244</v>
      </c>
    </row>
    <row r="240" spans="1:17" ht="15" hidden="1" x14ac:dyDescent="0.25">
      <c r="A240">
        <v>238</v>
      </c>
      <c r="B240" t="s">
        <v>626</v>
      </c>
      <c r="C240" t="s">
        <v>627</v>
      </c>
      <c r="D240" t="s">
        <v>19</v>
      </c>
      <c r="E240" t="s">
        <v>20</v>
      </c>
      <c r="F240" t="s">
        <v>21</v>
      </c>
      <c r="K240" t="e">
        <f t="shared" si="3"/>
        <v>#N/A</v>
      </c>
      <c r="Q240" s="1">
        <v>1924</v>
      </c>
    </row>
    <row r="241" spans="1:17" ht="15" hidden="1" x14ac:dyDescent="0.25">
      <c r="A241">
        <v>239</v>
      </c>
      <c r="B241" t="s">
        <v>628</v>
      </c>
      <c r="C241" t="s">
        <v>629</v>
      </c>
      <c r="D241" t="s">
        <v>19</v>
      </c>
      <c r="E241" t="s">
        <v>20</v>
      </c>
      <c r="F241" t="s">
        <v>21</v>
      </c>
      <c r="G241">
        <v>47</v>
      </c>
      <c r="K241" t="e">
        <f t="shared" si="3"/>
        <v>#N/A</v>
      </c>
      <c r="Q241" s="1">
        <v>1925</v>
      </c>
    </row>
    <row r="242" spans="1:17" ht="15" hidden="1" x14ac:dyDescent="0.25">
      <c r="A242">
        <v>240</v>
      </c>
      <c r="B242" t="s">
        <v>630</v>
      </c>
      <c r="C242" t="s">
        <v>631</v>
      </c>
      <c r="D242" t="s">
        <v>19</v>
      </c>
      <c r="E242" t="s">
        <v>20</v>
      </c>
      <c r="F242" t="s">
        <v>21</v>
      </c>
      <c r="G242">
        <v>46</v>
      </c>
      <c r="H242">
        <v>23.5</v>
      </c>
      <c r="J242">
        <v>40</v>
      </c>
      <c r="K242">
        <f t="shared" si="3"/>
        <v>43240</v>
      </c>
      <c r="M242" t="s">
        <v>441</v>
      </c>
      <c r="Q242" s="1">
        <v>1925</v>
      </c>
    </row>
    <row r="243" spans="1:17" ht="15" hidden="1" x14ac:dyDescent="0.25">
      <c r="A243">
        <v>241</v>
      </c>
      <c r="B243" t="s">
        <v>632</v>
      </c>
      <c r="C243" t="s">
        <v>633</v>
      </c>
      <c r="D243" t="s">
        <v>19</v>
      </c>
      <c r="E243" t="s">
        <v>20</v>
      </c>
      <c r="F243" t="s">
        <v>21</v>
      </c>
      <c r="G243">
        <v>55.5</v>
      </c>
      <c r="H243">
        <v>27.5</v>
      </c>
      <c r="J243">
        <v>41</v>
      </c>
      <c r="K243">
        <f t="shared" si="3"/>
        <v>62576.25</v>
      </c>
      <c r="M243" t="s">
        <v>634</v>
      </c>
      <c r="Q243" s="1">
        <v>1925</v>
      </c>
    </row>
    <row r="244" spans="1:17" ht="15" hidden="1" x14ac:dyDescent="0.25">
      <c r="A244">
        <v>242</v>
      </c>
      <c r="B244" t="s">
        <v>635</v>
      </c>
      <c r="C244" t="s">
        <v>636</v>
      </c>
      <c r="D244" t="s">
        <v>19</v>
      </c>
      <c r="E244" t="s">
        <v>20</v>
      </c>
      <c r="F244" t="s">
        <v>21</v>
      </c>
      <c r="G244">
        <v>28</v>
      </c>
      <c r="K244" t="e">
        <f t="shared" si="3"/>
        <v>#N/A</v>
      </c>
      <c r="Q244" s="1">
        <v>1925</v>
      </c>
    </row>
    <row r="245" spans="1:17" ht="15" hidden="1" x14ac:dyDescent="0.25">
      <c r="A245">
        <v>243</v>
      </c>
      <c r="B245" t="s">
        <v>637</v>
      </c>
      <c r="C245" t="s">
        <v>638</v>
      </c>
      <c r="D245" t="s">
        <v>19</v>
      </c>
      <c r="E245" t="s">
        <v>20</v>
      </c>
      <c r="F245" t="s">
        <v>117</v>
      </c>
      <c r="G245">
        <v>22</v>
      </c>
      <c r="K245" t="e">
        <f t="shared" si="3"/>
        <v>#N/A</v>
      </c>
      <c r="Q245" s="1">
        <v>1925</v>
      </c>
    </row>
    <row r="246" spans="1:17" ht="15" hidden="1" x14ac:dyDescent="0.25">
      <c r="A246">
        <v>244</v>
      </c>
      <c r="B246" t="s">
        <v>639</v>
      </c>
      <c r="C246" t="s">
        <v>640</v>
      </c>
      <c r="D246" t="s">
        <v>19</v>
      </c>
      <c r="E246" t="s">
        <v>20</v>
      </c>
      <c r="F246" t="s">
        <v>128</v>
      </c>
      <c r="K246" t="e">
        <f t="shared" si="3"/>
        <v>#N/A</v>
      </c>
      <c r="Q246" s="1">
        <v>1926</v>
      </c>
    </row>
    <row r="247" spans="1:17" ht="15" hidden="1" x14ac:dyDescent="0.25">
      <c r="A247">
        <v>245</v>
      </c>
      <c r="B247" t="s">
        <v>641</v>
      </c>
      <c r="C247" t="s">
        <v>642</v>
      </c>
      <c r="D247" t="s">
        <v>19</v>
      </c>
      <c r="E247" t="s">
        <v>20</v>
      </c>
      <c r="F247" t="s">
        <v>122</v>
      </c>
      <c r="K247" t="e">
        <f t="shared" si="3"/>
        <v>#N/A</v>
      </c>
      <c r="Q247" s="1">
        <v>1926</v>
      </c>
    </row>
    <row r="248" spans="1:17" ht="15" hidden="1" x14ac:dyDescent="0.25">
      <c r="A248">
        <v>246</v>
      </c>
      <c r="B248" t="s">
        <v>643</v>
      </c>
      <c r="C248" t="s">
        <v>644</v>
      </c>
      <c r="D248" t="s">
        <v>19</v>
      </c>
      <c r="E248" t="s">
        <v>253</v>
      </c>
      <c r="F248" t="s">
        <v>21</v>
      </c>
      <c r="G248">
        <v>31.5</v>
      </c>
      <c r="K248" t="e">
        <f t="shared" si="3"/>
        <v>#N/A</v>
      </c>
      <c r="Q248" s="1">
        <v>1926</v>
      </c>
    </row>
    <row r="249" spans="1:17" ht="15" hidden="1" x14ac:dyDescent="0.25">
      <c r="A249">
        <v>247</v>
      </c>
      <c r="B249" t="s">
        <v>645</v>
      </c>
      <c r="C249" t="s">
        <v>646</v>
      </c>
      <c r="D249" t="s">
        <v>19</v>
      </c>
      <c r="E249" t="s">
        <v>20</v>
      </c>
      <c r="F249" t="s">
        <v>117</v>
      </c>
      <c r="K249" t="e">
        <f t="shared" si="3"/>
        <v>#N/A</v>
      </c>
      <c r="Q249" t="s">
        <v>647</v>
      </c>
    </row>
    <row r="250" spans="1:17" ht="15" hidden="1" x14ac:dyDescent="0.25">
      <c r="A250">
        <v>248</v>
      </c>
      <c r="B250" t="s">
        <v>648</v>
      </c>
      <c r="C250" t="s">
        <v>649</v>
      </c>
      <c r="D250" t="s">
        <v>19</v>
      </c>
      <c r="E250" t="s">
        <v>20</v>
      </c>
      <c r="F250" t="s">
        <v>21</v>
      </c>
      <c r="G250">
        <v>23</v>
      </c>
      <c r="K250" t="e">
        <f t="shared" si="3"/>
        <v>#N/A</v>
      </c>
      <c r="Q250" s="1">
        <v>1927</v>
      </c>
    </row>
    <row r="251" spans="1:17" ht="15" hidden="1" x14ac:dyDescent="0.25">
      <c r="A251">
        <v>249</v>
      </c>
      <c r="B251" t="s">
        <v>650</v>
      </c>
      <c r="C251" t="s">
        <v>651</v>
      </c>
      <c r="D251" t="s">
        <v>19</v>
      </c>
      <c r="E251" t="s">
        <v>20</v>
      </c>
      <c r="F251" t="s">
        <v>122</v>
      </c>
      <c r="G251">
        <v>33</v>
      </c>
      <c r="K251" t="e">
        <f t="shared" si="3"/>
        <v>#N/A</v>
      </c>
      <c r="O251" t="s">
        <v>244</v>
      </c>
    </row>
    <row r="252" spans="1:17" ht="15" hidden="1" x14ac:dyDescent="0.25">
      <c r="A252">
        <v>250</v>
      </c>
      <c r="B252" t="s">
        <v>652</v>
      </c>
      <c r="C252" t="s">
        <v>653</v>
      </c>
      <c r="D252" t="s">
        <v>19</v>
      </c>
      <c r="E252" t="s">
        <v>20</v>
      </c>
      <c r="F252" t="s">
        <v>122</v>
      </c>
      <c r="K252" t="e">
        <f t="shared" si="3"/>
        <v>#N/A</v>
      </c>
      <c r="Q252">
        <v>1905</v>
      </c>
    </row>
    <row r="253" spans="1:17" ht="15" hidden="1" x14ac:dyDescent="0.25">
      <c r="A253">
        <v>251</v>
      </c>
      <c r="B253" t="s">
        <v>654</v>
      </c>
      <c r="C253" t="s">
        <v>655</v>
      </c>
      <c r="D253" t="s">
        <v>19</v>
      </c>
      <c r="E253" t="s">
        <v>20</v>
      </c>
      <c r="F253" t="s">
        <v>72</v>
      </c>
      <c r="K253" t="e">
        <f t="shared" si="3"/>
        <v>#N/A</v>
      </c>
      <c r="Q253" s="1">
        <v>1929</v>
      </c>
    </row>
    <row r="254" spans="1:17" ht="15" hidden="1" x14ac:dyDescent="0.25">
      <c r="A254">
        <v>252</v>
      </c>
      <c r="B254" t="s">
        <v>656</v>
      </c>
      <c r="C254" t="s">
        <v>657</v>
      </c>
      <c r="D254" t="s">
        <v>19</v>
      </c>
      <c r="E254" t="s">
        <v>20</v>
      </c>
      <c r="F254" t="s">
        <v>24</v>
      </c>
      <c r="G254">
        <v>47</v>
      </c>
      <c r="K254" t="e">
        <f t="shared" si="3"/>
        <v>#N/A</v>
      </c>
      <c r="Q254" s="1">
        <v>1929</v>
      </c>
    </row>
    <row r="255" spans="1:17" ht="15" hidden="1" x14ac:dyDescent="0.25">
      <c r="A255">
        <v>253</v>
      </c>
      <c r="B255" t="s">
        <v>658</v>
      </c>
      <c r="C255" t="s">
        <v>659</v>
      </c>
      <c r="D255" t="s">
        <v>19</v>
      </c>
      <c r="E255" t="s">
        <v>20</v>
      </c>
      <c r="F255" t="s">
        <v>24</v>
      </c>
      <c r="G255">
        <v>46</v>
      </c>
      <c r="K255" t="e">
        <f t="shared" si="3"/>
        <v>#N/A</v>
      </c>
      <c r="O255" t="s">
        <v>258</v>
      </c>
    </row>
    <row r="256" spans="1:17" ht="15" hidden="1" x14ac:dyDescent="0.25">
      <c r="A256">
        <v>254</v>
      </c>
      <c r="B256" t="s">
        <v>660</v>
      </c>
      <c r="C256" t="s">
        <v>661</v>
      </c>
      <c r="D256" t="s">
        <v>19</v>
      </c>
      <c r="E256" t="s">
        <v>20</v>
      </c>
      <c r="F256" t="s">
        <v>24</v>
      </c>
      <c r="G256">
        <v>46</v>
      </c>
      <c r="H256">
        <v>21</v>
      </c>
      <c r="J256">
        <v>26</v>
      </c>
      <c r="K256">
        <f t="shared" si="3"/>
        <v>25116</v>
      </c>
      <c r="M256" t="s">
        <v>465</v>
      </c>
      <c r="Q256" s="1">
        <v>1929</v>
      </c>
    </row>
    <row r="257" spans="1:17" ht="15" hidden="1" x14ac:dyDescent="0.25">
      <c r="A257">
        <v>255</v>
      </c>
      <c r="B257" t="s">
        <v>662</v>
      </c>
      <c r="C257" t="s">
        <v>663</v>
      </c>
      <c r="D257" t="s">
        <v>19</v>
      </c>
      <c r="E257" t="s">
        <v>20</v>
      </c>
      <c r="F257" t="s">
        <v>24</v>
      </c>
      <c r="G257">
        <v>72</v>
      </c>
      <c r="H257">
        <v>35</v>
      </c>
      <c r="J257">
        <v>44</v>
      </c>
      <c r="K257">
        <f t="shared" si="3"/>
        <v>110880</v>
      </c>
      <c r="M257" t="s">
        <v>664</v>
      </c>
      <c r="Q257">
        <v>1905</v>
      </c>
    </row>
    <row r="258" spans="1:17" ht="15" hidden="1" x14ac:dyDescent="0.25">
      <c r="A258">
        <v>256</v>
      </c>
      <c r="B258" t="s">
        <v>665</v>
      </c>
      <c r="C258" t="s">
        <v>666</v>
      </c>
      <c r="D258" t="s">
        <v>19</v>
      </c>
      <c r="E258" t="s">
        <v>50</v>
      </c>
      <c r="F258" t="s">
        <v>21</v>
      </c>
      <c r="G258">
        <v>32.299999999999997</v>
      </c>
      <c r="K258" t="e">
        <f t="shared" si="3"/>
        <v>#N/A</v>
      </c>
      <c r="Q258" s="1">
        <v>1930</v>
      </c>
    </row>
    <row r="259" spans="1:17" ht="15" hidden="1" x14ac:dyDescent="0.25">
      <c r="A259">
        <v>257</v>
      </c>
      <c r="B259" t="s">
        <v>667</v>
      </c>
      <c r="C259" t="s">
        <v>668</v>
      </c>
      <c r="D259" t="s">
        <v>19</v>
      </c>
      <c r="E259" t="s">
        <v>20</v>
      </c>
      <c r="F259" t="s">
        <v>24</v>
      </c>
      <c r="K259" t="e">
        <f t="shared" ref="K259:K322" si="4">IF(G259*H259*J259=0,NA(),G259*H259*J259)</f>
        <v>#N/A</v>
      </c>
      <c r="Q259" s="1">
        <v>1931</v>
      </c>
    </row>
    <row r="260" spans="1:17" ht="15" hidden="1" x14ac:dyDescent="0.25">
      <c r="A260">
        <v>258</v>
      </c>
      <c r="B260" t="s">
        <v>669</v>
      </c>
      <c r="C260" t="s">
        <v>670</v>
      </c>
      <c r="D260" t="s">
        <v>19</v>
      </c>
      <c r="E260" t="s">
        <v>20</v>
      </c>
      <c r="F260" t="s">
        <v>69</v>
      </c>
      <c r="K260" t="e">
        <f t="shared" si="4"/>
        <v>#N/A</v>
      </c>
      <c r="Q260" s="1">
        <v>1931</v>
      </c>
    </row>
    <row r="261" spans="1:17" ht="15" hidden="1" x14ac:dyDescent="0.25">
      <c r="A261">
        <v>259</v>
      </c>
      <c r="B261" t="s">
        <v>671</v>
      </c>
      <c r="C261" t="s">
        <v>672</v>
      </c>
      <c r="D261" t="s">
        <v>19</v>
      </c>
      <c r="E261" t="s">
        <v>20</v>
      </c>
      <c r="F261" t="s">
        <v>21</v>
      </c>
      <c r="G261">
        <v>37</v>
      </c>
      <c r="H261">
        <v>17</v>
      </c>
      <c r="J261">
        <v>23.5</v>
      </c>
      <c r="K261">
        <f t="shared" si="4"/>
        <v>14781.5</v>
      </c>
      <c r="M261" t="s">
        <v>536</v>
      </c>
      <c r="Q261" s="1">
        <v>1931</v>
      </c>
    </row>
    <row r="262" spans="1:17" ht="15" hidden="1" x14ac:dyDescent="0.25">
      <c r="A262">
        <v>260</v>
      </c>
      <c r="B262" t="s">
        <v>673</v>
      </c>
      <c r="C262" t="s">
        <v>674</v>
      </c>
      <c r="D262" t="s">
        <v>19</v>
      </c>
      <c r="E262" t="s">
        <v>20</v>
      </c>
      <c r="F262" t="s">
        <v>69</v>
      </c>
      <c r="K262" t="e">
        <f t="shared" si="4"/>
        <v>#N/A</v>
      </c>
      <c r="Q262" s="1">
        <v>1933</v>
      </c>
    </row>
    <row r="263" spans="1:17" ht="15" hidden="1" x14ac:dyDescent="0.25">
      <c r="A263">
        <v>261</v>
      </c>
      <c r="B263" t="s">
        <v>675</v>
      </c>
      <c r="C263" t="s">
        <v>676</v>
      </c>
      <c r="D263" t="s">
        <v>19</v>
      </c>
      <c r="E263" t="s">
        <v>20</v>
      </c>
      <c r="F263" t="s">
        <v>24</v>
      </c>
      <c r="G263">
        <v>46</v>
      </c>
      <c r="K263" t="e">
        <f t="shared" si="4"/>
        <v>#N/A</v>
      </c>
      <c r="Q263" s="3">
        <v>1948</v>
      </c>
    </row>
    <row r="264" spans="1:17" ht="15" hidden="1" x14ac:dyDescent="0.25">
      <c r="A264">
        <v>262</v>
      </c>
      <c r="B264" t="s">
        <v>677</v>
      </c>
      <c r="C264" t="s">
        <v>678</v>
      </c>
      <c r="D264" t="s">
        <v>19</v>
      </c>
      <c r="E264" t="s">
        <v>20</v>
      </c>
      <c r="F264" t="s">
        <v>54</v>
      </c>
      <c r="G264">
        <v>32</v>
      </c>
      <c r="H264">
        <v>17</v>
      </c>
      <c r="J264">
        <v>20</v>
      </c>
      <c r="K264">
        <f t="shared" si="4"/>
        <v>10880</v>
      </c>
      <c r="M264" t="s">
        <v>679</v>
      </c>
      <c r="N264" t="s">
        <v>680</v>
      </c>
    </row>
    <row r="265" spans="1:17" ht="15" hidden="1" x14ac:dyDescent="0.25">
      <c r="A265">
        <v>263</v>
      </c>
      <c r="B265" t="s">
        <v>681</v>
      </c>
      <c r="C265" t="s">
        <v>682</v>
      </c>
      <c r="D265" t="s">
        <v>19</v>
      </c>
      <c r="E265" t="s">
        <v>20</v>
      </c>
      <c r="F265" t="s">
        <v>21</v>
      </c>
      <c r="K265" t="e">
        <f t="shared" si="4"/>
        <v>#N/A</v>
      </c>
      <c r="Q265">
        <v>1905</v>
      </c>
    </row>
    <row r="266" spans="1:17" ht="45" hidden="1" x14ac:dyDescent="0.25">
      <c r="A266">
        <v>264</v>
      </c>
      <c r="B266" t="s">
        <v>683</v>
      </c>
      <c r="C266" t="s">
        <v>684</v>
      </c>
      <c r="D266" t="s">
        <v>19</v>
      </c>
      <c r="E266" t="s">
        <v>20</v>
      </c>
      <c r="F266" t="s">
        <v>24</v>
      </c>
      <c r="G266">
        <v>41</v>
      </c>
      <c r="H266">
        <v>17</v>
      </c>
      <c r="J266">
        <v>24</v>
      </c>
      <c r="K266">
        <f t="shared" si="4"/>
        <v>16728</v>
      </c>
      <c r="M266" s="2" t="s">
        <v>685</v>
      </c>
    </row>
    <row r="267" spans="1:17" ht="15" hidden="1" x14ac:dyDescent="0.25">
      <c r="A267">
        <v>265</v>
      </c>
      <c r="B267" t="s">
        <v>686</v>
      </c>
      <c r="C267" t="s">
        <v>687</v>
      </c>
      <c r="D267" t="s">
        <v>19</v>
      </c>
      <c r="E267" t="s">
        <v>20</v>
      </c>
      <c r="F267" t="s">
        <v>24</v>
      </c>
      <c r="G267">
        <v>48</v>
      </c>
      <c r="H267">
        <v>21.5</v>
      </c>
      <c r="J267">
        <v>26.5</v>
      </c>
      <c r="K267">
        <f t="shared" si="4"/>
        <v>27348</v>
      </c>
      <c r="Q267" s="3">
        <v>1948</v>
      </c>
    </row>
    <row r="268" spans="1:17" ht="15" hidden="1" x14ac:dyDescent="0.25">
      <c r="A268">
        <v>266</v>
      </c>
      <c r="B268" t="s">
        <v>688</v>
      </c>
      <c r="C268" t="s">
        <v>689</v>
      </c>
      <c r="D268" t="s">
        <v>19</v>
      </c>
      <c r="E268" t="s">
        <v>20</v>
      </c>
      <c r="F268" t="s">
        <v>24</v>
      </c>
      <c r="G268">
        <v>48</v>
      </c>
      <c r="H268">
        <v>23</v>
      </c>
      <c r="J268">
        <v>29.5</v>
      </c>
      <c r="K268">
        <f t="shared" si="4"/>
        <v>32568</v>
      </c>
      <c r="M268" t="s">
        <v>690</v>
      </c>
      <c r="Q268" s="1">
        <v>1953</v>
      </c>
    </row>
    <row r="269" spans="1:17" ht="15" hidden="1" x14ac:dyDescent="0.25">
      <c r="A269">
        <v>267</v>
      </c>
      <c r="B269" t="s">
        <v>691</v>
      </c>
      <c r="C269" t="s">
        <v>692</v>
      </c>
      <c r="D269" t="s">
        <v>19</v>
      </c>
      <c r="E269" t="s">
        <v>253</v>
      </c>
      <c r="F269" t="s">
        <v>316</v>
      </c>
      <c r="G269">
        <v>36</v>
      </c>
      <c r="H269">
        <v>19</v>
      </c>
      <c r="J269">
        <v>25</v>
      </c>
      <c r="K269">
        <f t="shared" si="4"/>
        <v>17100</v>
      </c>
      <c r="M269" t="s">
        <v>693</v>
      </c>
    </row>
    <row r="270" spans="1:17" ht="60" hidden="1" x14ac:dyDescent="0.25">
      <c r="A270">
        <v>268</v>
      </c>
      <c r="B270" t="s">
        <v>694</v>
      </c>
      <c r="C270" t="s">
        <v>695</v>
      </c>
      <c r="D270" t="s">
        <v>19</v>
      </c>
      <c r="E270" t="s">
        <v>20</v>
      </c>
      <c r="F270" t="s">
        <v>54</v>
      </c>
      <c r="G270">
        <v>27.5</v>
      </c>
      <c r="H270">
        <v>16</v>
      </c>
      <c r="J270">
        <v>17.5</v>
      </c>
      <c r="K270">
        <f t="shared" si="4"/>
        <v>7700</v>
      </c>
      <c r="M270" s="2" t="s">
        <v>696</v>
      </c>
      <c r="Q270" s="1">
        <v>1955</v>
      </c>
    </row>
    <row r="271" spans="1:17" ht="15" hidden="1" x14ac:dyDescent="0.25">
      <c r="A271">
        <v>269</v>
      </c>
      <c r="B271" t="s">
        <v>697</v>
      </c>
      <c r="C271" t="s">
        <v>698</v>
      </c>
      <c r="D271" t="s">
        <v>19</v>
      </c>
      <c r="E271" t="s">
        <v>20</v>
      </c>
      <c r="F271" t="s">
        <v>21</v>
      </c>
      <c r="G271">
        <v>43</v>
      </c>
      <c r="K271" t="e">
        <f t="shared" si="4"/>
        <v>#N/A</v>
      </c>
      <c r="O271" t="s">
        <v>167</v>
      </c>
    </row>
    <row r="272" spans="1:17" ht="15" hidden="1" x14ac:dyDescent="0.25">
      <c r="A272">
        <v>270</v>
      </c>
      <c r="B272" t="s">
        <v>699</v>
      </c>
      <c r="C272" t="s">
        <v>700</v>
      </c>
      <c r="D272" t="s">
        <v>19</v>
      </c>
      <c r="E272" t="s">
        <v>20</v>
      </c>
      <c r="F272" t="s">
        <v>21</v>
      </c>
      <c r="G272">
        <v>31</v>
      </c>
      <c r="K272" t="e">
        <f t="shared" si="4"/>
        <v>#N/A</v>
      </c>
      <c r="O272" t="s">
        <v>244</v>
      </c>
    </row>
    <row r="273" spans="1:17" ht="15" hidden="1" x14ac:dyDescent="0.25">
      <c r="A273">
        <v>271</v>
      </c>
      <c r="B273" t="s">
        <v>701</v>
      </c>
      <c r="C273" t="s">
        <v>702</v>
      </c>
      <c r="D273" t="s">
        <v>19</v>
      </c>
      <c r="E273" t="s">
        <v>20</v>
      </c>
      <c r="F273" t="s">
        <v>24</v>
      </c>
      <c r="K273" t="e">
        <f t="shared" si="4"/>
        <v>#N/A</v>
      </c>
      <c r="Q273">
        <v>1905</v>
      </c>
    </row>
    <row r="274" spans="1:17" ht="15" hidden="1" x14ac:dyDescent="0.25">
      <c r="A274">
        <v>272</v>
      </c>
      <c r="B274" t="s">
        <v>703</v>
      </c>
      <c r="C274" t="s">
        <v>704</v>
      </c>
      <c r="D274" t="s">
        <v>19</v>
      </c>
      <c r="E274" t="s">
        <v>20</v>
      </c>
      <c r="F274" t="s">
        <v>132</v>
      </c>
      <c r="K274" t="e">
        <f t="shared" si="4"/>
        <v>#N/A</v>
      </c>
      <c r="Q274" s="1">
        <v>1973</v>
      </c>
    </row>
    <row r="275" spans="1:17" ht="15" hidden="1" x14ac:dyDescent="0.25">
      <c r="A275">
        <v>273</v>
      </c>
      <c r="B275" t="s">
        <v>705</v>
      </c>
      <c r="C275" t="s">
        <v>706</v>
      </c>
      <c r="D275" t="s">
        <v>19</v>
      </c>
      <c r="E275" t="s">
        <v>20</v>
      </c>
      <c r="F275" t="s">
        <v>24</v>
      </c>
      <c r="G275">
        <v>36.799999999999997</v>
      </c>
      <c r="K275" t="e">
        <f t="shared" si="4"/>
        <v>#N/A</v>
      </c>
      <c r="Q275" s="1">
        <v>1973</v>
      </c>
    </row>
    <row r="276" spans="1:17" ht="15" hidden="1" x14ac:dyDescent="0.25">
      <c r="A276">
        <v>274</v>
      </c>
      <c r="B276" t="s">
        <v>707</v>
      </c>
      <c r="C276" t="s">
        <v>708</v>
      </c>
      <c r="D276" t="s">
        <v>19</v>
      </c>
      <c r="E276" t="s">
        <v>20</v>
      </c>
      <c r="F276" t="s">
        <v>24</v>
      </c>
      <c r="G276">
        <v>42.6</v>
      </c>
      <c r="K276" t="e">
        <f t="shared" si="4"/>
        <v>#N/A</v>
      </c>
      <c r="M276" t="s">
        <v>709</v>
      </c>
      <c r="Q276" s="1">
        <v>1973</v>
      </c>
    </row>
    <row r="277" spans="1:17" ht="15" hidden="1" x14ac:dyDescent="0.25">
      <c r="A277">
        <v>275</v>
      </c>
      <c r="B277" t="s">
        <v>710</v>
      </c>
      <c r="C277" t="s">
        <v>711</v>
      </c>
      <c r="D277" t="s">
        <v>19</v>
      </c>
      <c r="E277" t="s">
        <v>20</v>
      </c>
      <c r="F277" t="s">
        <v>117</v>
      </c>
      <c r="K277" t="e">
        <f t="shared" si="4"/>
        <v>#N/A</v>
      </c>
      <c r="Q277" s="3">
        <v>1948</v>
      </c>
    </row>
    <row r="278" spans="1:17" ht="15" hidden="1" x14ac:dyDescent="0.25">
      <c r="A278">
        <v>276</v>
      </c>
      <c r="B278" t="s">
        <v>712</v>
      </c>
      <c r="C278" t="s">
        <v>713</v>
      </c>
      <c r="D278" t="s">
        <v>19</v>
      </c>
      <c r="E278" t="s">
        <v>20</v>
      </c>
      <c r="F278" t="s">
        <v>24</v>
      </c>
      <c r="G278">
        <v>14</v>
      </c>
      <c r="K278" t="e">
        <f t="shared" si="4"/>
        <v>#N/A</v>
      </c>
      <c r="Q278">
        <v>1905</v>
      </c>
    </row>
    <row r="279" spans="1:17" ht="15" hidden="1" x14ac:dyDescent="0.25">
      <c r="A279">
        <v>277</v>
      </c>
      <c r="B279" t="s">
        <v>714</v>
      </c>
      <c r="C279" t="s">
        <v>715</v>
      </c>
      <c r="D279" t="s">
        <v>19</v>
      </c>
      <c r="E279" t="s">
        <v>20</v>
      </c>
      <c r="F279" t="s">
        <v>21</v>
      </c>
      <c r="G279">
        <v>44</v>
      </c>
      <c r="H279">
        <v>16.2</v>
      </c>
      <c r="J279">
        <v>24</v>
      </c>
      <c r="K279">
        <f t="shared" si="4"/>
        <v>17107.199999999997</v>
      </c>
      <c r="M279" t="s">
        <v>533</v>
      </c>
      <c r="N279" t="s">
        <v>473</v>
      </c>
    </row>
    <row r="280" spans="1:17" ht="15" hidden="1" x14ac:dyDescent="0.25">
      <c r="A280">
        <v>278</v>
      </c>
      <c r="B280" t="s">
        <v>716</v>
      </c>
      <c r="C280" t="s">
        <v>717</v>
      </c>
      <c r="D280" t="s">
        <v>19</v>
      </c>
      <c r="E280" t="s">
        <v>20</v>
      </c>
      <c r="F280" t="s">
        <v>45</v>
      </c>
      <c r="K280" t="e">
        <f t="shared" si="4"/>
        <v>#N/A</v>
      </c>
      <c r="Q280" s="1">
        <v>2338</v>
      </c>
    </row>
    <row r="281" spans="1:17" ht="15" hidden="1" x14ac:dyDescent="0.25">
      <c r="A281">
        <v>279</v>
      </c>
      <c r="B281" t="s">
        <v>718</v>
      </c>
      <c r="C281" t="s">
        <v>719</v>
      </c>
      <c r="D281" t="s">
        <v>19</v>
      </c>
      <c r="E281" t="s">
        <v>20</v>
      </c>
      <c r="F281" t="s">
        <v>54</v>
      </c>
      <c r="G281">
        <v>25</v>
      </c>
      <c r="K281" t="e">
        <f t="shared" si="4"/>
        <v>#N/A</v>
      </c>
      <c r="O281" t="s">
        <v>198</v>
      </c>
    </row>
    <row r="282" spans="1:17" ht="15" hidden="1" x14ac:dyDescent="0.25">
      <c r="A282">
        <v>280</v>
      </c>
      <c r="B282" t="s">
        <v>720</v>
      </c>
      <c r="C282" t="s">
        <v>721</v>
      </c>
      <c r="D282" t="s">
        <v>19</v>
      </c>
      <c r="E282" t="s">
        <v>20</v>
      </c>
      <c r="F282" t="s">
        <v>69</v>
      </c>
      <c r="K282" t="e">
        <f t="shared" si="4"/>
        <v>#N/A</v>
      </c>
      <c r="Q282" s="1">
        <v>2337</v>
      </c>
    </row>
    <row r="283" spans="1:17" ht="15" hidden="1" x14ac:dyDescent="0.25">
      <c r="A283">
        <v>281</v>
      </c>
      <c r="B283" t="s">
        <v>722</v>
      </c>
      <c r="C283" t="s">
        <v>723</v>
      </c>
      <c r="D283" t="s">
        <v>19</v>
      </c>
      <c r="E283" t="s">
        <v>20</v>
      </c>
      <c r="F283" t="s">
        <v>24</v>
      </c>
      <c r="G283">
        <v>32</v>
      </c>
      <c r="K283" t="e">
        <f t="shared" si="4"/>
        <v>#N/A</v>
      </c>
      <c r="O283" t="s">
        <v>347</v>
      </c>
    </row>
    <row r="284" spans="1:17" ht="15" hidden="1" x14ac:dyDescent="0.25">
      <c r="A284">
        <v>282</v>
      </c>
      <c r="B284" t="s">
        <v>724</v>
      </c>
      <c r="C284" t="s">
        <v>725</v>
      </c>
      <c r="D284" t="s">
        <v>19</v>
      </c>
      <c r="E284" t="s">
        <v>20</v>
      </c>
      <c r="F284" t="s">
        <v>21</v>
      </c>
      <c r="G284">
        <v>46</v>
      </c>
      <c r="K284" t="e">
        <f t="shared" si="4"/>
        <v>#N/A</v>
      </c>
      <c r="O284" t="s">
        <v>347</v>
      </c>
    </row>
    <row r="285" spans="1:17" ht="15" hidden="1" x14ac:dyDescent="0.25">
      <c r="A285">
        <v>283</v>
      </c>
      <c r="B285" t="s">
        <v>726</v>
      </c>
      <c r="C285" t="s">
        <v>727</v>
      </c>
      <c r="D285" t="s">
        <v>19</v>
      </c>
      <c r="E285" t="s">
        <v>20</v>
      </c>
      <c r="F285" t="s">
        <v>24</v>
      </c>
      <c r="G285">
        <v>36</v>
      </c>
      <c r="K285" t="e">
        <f t="shared" si="4"/>
        <v>#N/A</v>
      </c>
      <c r="O285" t="s">
        <v>272</v>
      </c>
    </row>
    <row r="286" spans="1:17" ht="15" hidden="1" x14ac:dyDescent="0.25">
      <c r="A286">
        <v>284</v>
      </c>
      <c r="B286" t="s">
        <v>728</v>
      </c>
      <c r="C286" t="s">
        <v>729</v>
      </c>
      <c r="D286" t="s">
        <v>19</v>
      </c>
      <c r="E286" t="s">
        <v>20</v>
      </c>
      <c r="F286" t="s">
        <v>54</v>
      </c>
      <c r="G286">
        <v>33</v>
      </c>
      <c r="K286" t="e">
        <f t="shared" si="4"/>
        <v>#N/A</v>
      </c>
      <c r="O286" t="s">
        <v>244</v>
      </c>
    </row>
    <row r="287" spans="1:17" ht="15" hidden="1" x14ac:dyDescent="0.25">
      <c r="A287">
        <v>285</v>
      </c>
      <c r="B287" t="s">
        <v>730</v>
      </c>
      <c r="C287" t="s">
        <v>731</v>
      </c>
      <c r="D287" t="s">
        <v>19</v>
      </c>
      <c r="E287" t="s">
        <v>20</v>
      </c>
      <c r="F287" t="s">
        <v>128</v>
      </c>
      <c r="K287" t="e">
        <f t="shared" si="4"/>
        <v>#N/A</v>
      </c>
      <c r="Q287">
        <v>1906</v>
      </c>
    </row>
    <row r="288" spans="1:17" ht="15" hidden="1" x14ac:dyDescent="0.25">
      <c r="A288">
        <v>286</v>
      </c>
      <c r="B288" t="s">
        <v>732</v>
      </c>
      <c r="C288" t="s">
        <v>733</v>
      </c>
      <c r="D288" t="s">
        <v>19</v>
      </c>
      <c r="E288" t="s">
        <v>50</v>
      </c>
      <c r="F288" t="s">
        <v>72</v>
      </c>
      <c r="G288">
        <v>40</v>
      </c>
      <c r="K288" t="e">
        <f t="shared" si="4"/>
        <v>#N/A</v>
      </c>
    </row>
    <row r="289" spans="1:18" ht="15" hidden="1" x14ac:dyDescent="0.25">
      <c r="A289">
        <v>287</v>
      </c>
      <c r="B289" t="s">
        <v>734</v>
      </c>
      <c r="C289" t="s">
        <v>735</v>
      </c>
      <c r="D289" t="s">
        <v>19</v>
      </c>
      <c r="E289" t="s">
        <v>20</v>
      </c>
      <c r="F289" t="s">
        <v>54</v>
      </c>
      <c r="G289">
        <v>7.5</v>
      </c>
      <c r="H289">
        <v>5</v>
      </c>
      <c r="J289">
        <v>8</v>
      </c>
      <c r="K289">
        <f t="shared" si="4"/>
        <v>300</v>
      </c>
      <c r="N289" t="s">
        <v>344</v>
      </c>
    </row>
    <row r="290" spans="1:18" ht="15" hidden="1" x14ac:dyDescent="0.25">
      <c r="A290">
        <v>288</v>
      </c>
      <c r="B290" t="s">
        <v>736</v>
      </c>
      <c r="C290" t="s">
        <v>737</v>
      </c>
      <c r="D290" t="s">
        <v>19</v>
      </c>
      <c r="E290" t="s">
        <v>20</v>
      </c>
      <c r="F290" t="s">
        <v>21</v>
      </c>
      <c r="K290" t="e">
        <f t="shared" si="4"/>
        <v>#N/A</v>
      </c>
      <c r="Q290" s="1">
        <v>2708</v>
      </c>
    </row>
    <row r="291" spans="1:18" ht="15" hidden="1" x14ac:dyDescent="0.25">
      <c r="A291">
        <v>289</v>
      </c>
      <c r="B291" t="s">
        <v>738</v>
      </c>
      <c r="C291" t="s">
        <v>739</v>
      </c>
      <c r="D291" t="s">
        <v>19</v>
      </c>
      <c r="E291" t="s">
        <v>20</v>
      </c>
      <c r="F291" t="s">
        <v>54</v>
      </c>
      <c r="G291">
        <v>51</v>
      </c>
      <c r="H291">
        <v>11</v>
      </c>
      <c r="J291">
        <v>20</v>
      </c>
      <c r="K291">
        <f t="shared" si="4"/>
        <v>11220</v>
      </c>
      <c r="M291" t="s">
        <v>306</v>
      </c>
      <c r="Q291" t="s">
        <v>740</v>
      </c>
    </row>
    <row r="292" spans="1:18" ht="15" hidden="1" x14ac:dyDescent="0.25">
      <c r="A292">
        <v>290</v>
      </c>
      <c r="B292" t="s">
        <v>741</v>
      </c>
      <c r="C292" t="s">
        <v>742</v>
      </c>
      <c r="D292" t="s">
        <v>19</v>
      </c>
      <c r="E292" t="s">
        <v>20</v>
      </c>
      <c r="F292" t="s">
        <v>24</v>
      </c>
      <c r="G292">
        <v>53.3</v>
      </c>
      <c r="H292">
        <v>25</v>
      </c>
      <c r="J292">
        <v>35.200000000000003</v>
      </c>
      <c r="K292">
        <f t="shared" si="4"/>
        <v>46904.000000000007</v>
      </c>
      <c r="M292" t="s">
        <v>743</v>
      </c>
      <c r="Q292" s="1">
        <v>1497</v>
      </c>
    </row>
    <row r="293" spans="1:18" ht="15" hidden="1" x14ac:dyDescent="0.25">
      <c r="A293">
        <v>291</v>
      </c>
      <c r="B293" t="s">
        <v>744</v>
      </c>
      <c r="C293" t="s">
        <v>745</v>
      </c>
      <c r="D293" t="s">
        <v>19</v>
      </c>
      <c r="E293" t="s">
        <v>20</v>
      </c>
      <c r="F293" t="s">
        <v>24</v>
      </c>
      <c r="G293">
        <v>36</v>
      </c>
      <c r="K293" t="e">
        <f t="shared" si="4"/>
        <v>#N/A</v>
      </c>
      <c r="M293" t="s">
        <v>746</v>
      </c>
      <c r="Q293" s="1">
        <v>1512</v>
      </c>
    </row>
    <row r="294" spans="1:18" ht="15" hidden="1" x14ac:dyDescent="0.25">
      <c r="A294">
        <v>292</v>
      </c>
      <c r="B294" t="s">
        <v>747</v>
      </c>
      <c r="C294" t="s">
        <v>748</v>
      </c>
      <c r="D294" t="s">
        <v>19</v>
      </c>
      <c r="E294" t="s">
        <v>20</v>
      </c>
      <c r="F294" t="s">
        <v>21</v>
      </c>
      <c r="K294" t="e">
        <f t="shared" si="4"/>
        <v>#N/A</v>
      </c>
      <c r="Q294" s="1">
        <v>1562</v>
      </c>
    </row>
    <row r="295" spans="1:18" ht="15" hidden="1" x14ac:dyDescent="0.25">
      <c r="A295">
        <v>293</v>
      </c>
      <c r="B295" t="s">
        <v>749</v>
      </c>
      <c r="C295" t="s">
        <v>750</v>
      </c>
      <c r="D295" t="s">
        <v>19</v>
      </c>
      <c r="E295" t="s">
        <v>20</v>
      </c>
      <c r="F295" t="s">
        <v>21</v>
      </c>
      <c r="G295">
        <v>32.299999999999997</v>
      </c>
      <c r="H295">
        <v>13.5</v>
      </c>
      <c r="J295">
        <v>16.7</v>
      </c>
      <c r="K295">
        <f t="shared" si="4"/>
        <v>7282.0349999999989</v>
      </c>
    </row>
    <row r="296" spans="1:18" ht="15" hidden="1" x14ac:dyDescent="0.25">
      <c r="A296">
        <v>294</v>
      </c>
      <c r="B296" t="s">
        <v>751</v>
      </c>
      <c r="C296" t="s">
        <v>752</v>
      </c>
      <c r="D296" t="s">
        <v>19</v>
      </c>
      <c r="E296" t="s">
        <v>20</v>
      </c>
      <c r="F296" t="s">
        <v>54</v>
      </c>
      <c r="G296">
        <v>15</v>
      </c>
      <c r="K296" t="e">
        <f t="shared" si="4"/>
        <v>#N/A</v>
      </c>
      <c r="N296" t="s">
        <v>753</v>
      </c>
    </row>
    <row r="297" spans="1:18" ht="15" hidden="1" x14ac:dyDescent="0.25">
      <c r="A297">
        <v>295</v>
      </c>
      <c r="B297" t="s">
        <v>754</v>
      </c>
      <c r="C297" t="s">
        <v>755</v>
      </c>
      <c r="D297" t="s">
        <v>19</v>
      </c>
      <c r="E297" t="s">
        <v>20</v>
      </c>
      <c r="F297" t="s">
        <v>54</v>
      </c>
      <c r="G297">
        <v>68</v>
      </c>
      <c r="H297">
        <v>28</v>
      </c>
      <c r="J297">
        <v>25.5</v>
      </c>
      <c r="K297">
        <f t="shared" si="4"/>
        <v>48552</v>
      </c>
      <c r="M297" t="s">
        <v>709</v>
      </c>
      <c r="Q297" t="s">
        <v>756</v>
      </c>
    </row>
    <row r="298" spans="1:18" ht="15" hidden="1" x14ac:dyDescent="0.25">
      <c r="A298">
        <v>296</v>
      </c>
      <c r="B298" t="s">
        <v>757</v>
      </c>
      <c r="C298" t="s">
        <v>758</v>
      </c>
      <c r="D298" t="s">
        <v>19</v>
      </c>
      <c r="E298" t="s">
        <v>20</v>
      </c>
      <c r="F298" t="s">
        <v>54</v>
      </c>
      <c r="G298">
        <v>54</v>
      </c>
      <c r="K298" t="e">
        <f t="shared" si="4"/>
        <v>#N/A</v>
      </c>
      <c r="O298" t="s">
        <v>347</v>
      </c>
    </row>
    <row r="299" spans="1:18" ht="15" hidden="1" x14ac:dyDescent="0.25">
      <c r="A299">
        <v>297</v>
      </c>
      <c r="C299" t="s">
        <v>759</v>
      </c>
      <c r="D299" t="s">
        <v>19</v>
      </c>
      <c r="E299" t="s">
        <v>760</v>
      </c>
      <c r="F299" t="s">
        <v>54</v>
      </c>
      <c r="G299">
        <v>29.7</v>
      </c>
      <c r="H299">
        <v>15</v>
      </c>
      <c r="K299" t="e">
        <f t="shared" si="4"/>
        <v>#N/A</v>
      </c>
      <c r="O299" t="s">
        <v>324</v>
      </c>
      <c r="P299" t="s">
        <v>761</v>
      </c>
    </row>
    <row r="300" spans="1:18" ht="15" hidden="1" x14ac:dyDescent="0.25">
      <c r="A300">
        <v>298</v>
      </c>
      <c r="B300" t="s">
        <v>762</v>
      </c>
      <c r="C300" t="s">
        <v>763</v>
      </c>
      <c r="D300" t="s">
        <v>19</v>
      </c>
      <c r="E300" t="s">
        <v>20</v>
      </c>
      <c r="F300" t="s">
        <v>122</v>
      </c>
      <c r="G300">
        <v>41.4</v>
      </c>
      <c r="H300">
        <v>12.9</v>
      </c>
      <c r="J300">
        <v>20.6</v>
      </c>
      <c r="K300">
        <f t="shared" si="4"/>
        <v>11001.636</v>
      </c>
    </row>
    <row r="301" spans="1:18" ht="15" hidden="1" x14ac:dyDescent="0.25">
      <c r="A301">
        <v>299</v>
      </c>
      <c r="B301" t="s">
        <v>764</v>
      </c>
      <c r="C301" t="s">
        <v>765</v>
      </c>
      <c r="D301" t="s">
        <v>19</v>
      </c>
      <c r="E301" t="s">
        <v>20</v>
      </c>
      <c r="F301" t="s">
        <v>122</v>
      </c>
      <c r="G301">
        <v>31</v>
      </c>
      <c r="H301">
        <v>14.5</v>
      </c>
      <c r="J301">
        <v>21.5</v>
      </c>
      <c r="K301">
        <f t="shared" si="4"/>
        <v>9664.25</v>
      </c>
      <c r="N301" t="s">
        <v>415</v>
      </c>
    </row>
    <row r="302" spans="1:18" ht="15" hidden="1" x14ac:dyDescent="0.25">
      <c r="A302">
        <v>300</v>
      </c>
      <c r="C302" t="s">
        <v>766</v>
      </c>
      <c r="D302" t="s">
        <v>19</v>
      </c>
      <c r="E302" t="s">
        <v>20</v>
      </c>
      <c r="F302" t="s">
        <v>354</v>
      </c>
      <c r="G302">
        <v>30.7</v>
      </c>
      <c r="H302">
        <v>14.1</v>
      </c>
      <c r="J302">
        <v>18.5</v>
      </c>
      <c r="K302">
        <f t="shared" si="4"/>
        <v>8008.0950000000003</v>
      </c>
      <c r="M302" t="s">
        <v>767</v>
      </c>
      <c r="N302" t="s">
        <v>415</v>
      </c>
      <c r="O302" t="s">
        <v>244</v>
      </c>
    </row>
    <row r="303" spans="1:18" ht="15" hidden="1" x14ac:dyDescent="0.25">
      <c r="A303">
        <v>301</v>
      </c>
      <c r="C303" t="s">
        <v>768</v>
      </c>
      <c r="D303" t="s">
        <v>19</v>
      </c>
      <c r="E303" t="s">
        <v>20</v>
      </c>
      <c r="F303" t="s">
        <v>54</v>
      </c>
      <c r="K303" t="e">
        <f t="shared" si="4"/>
        <v>#N/A</v>
      </c>
      <c r="Q303">
        <v>1904</v>
      </c>
    </row>
    <row r="304" spans="1:18" ht="15" hidden="1" x14ac:dyDescent="0.25">
      <c r="A304">
        <v>302</v>
      </c>
      <c r="C304" t="s">
        <v>769</v>
      </c>
      <c r="D304" t="s">
        <v>19</v>
      </c>
      <c r="E304" t="s">
        <v>495</v>
      </c>
      <c r="F304" t="s">
        <v>770</v>
      </c>
      <c r="K304" t="e">
        <f t="shared" si="4"/>
        <v>#N/A</v>
      </c>
      <c r="O304" t="s">
        <v>272</v>
      </c>
      <c r="R304" t="s">
        <v>558</v>
      </c>
    </row>
    <row r="305" spans="1:18" ht="15" hidden="1" x14ac:dyDescent="0.25">
      <c r="A305">
        <v>303</v>
      </c>
      <c r="B305" t="s">
        <v>771</v>
      </c>
      <c r="C305" t="s">
        <v>772</v>
      </c>
      <c r="D305" t="s">
        <v>19</v>
      </c>
      <c r="E305" t="s">
        <v>20</v>
      </c>
      <c r="F305" t="s">
        <v>24</v>
      </c>
      <c r="G305">
        <v>33.6</v>
      </c>
      <c r="K305" t="e">
        <f t="shared" si="4"/>
        <v>#N/A</v>
      </c>
      <c r="M305" t="s">
        <v>773</v>
      </c>
      <c r="Q305" s="1">
        <v>1512</v>
      </c>
    </row>
    <row r="306" spans="1:18" ht="30" hidden="1" x14ac:dyDescent="0.25">
      <c r="A306">
        <v>304</v>
      </c>
      <c r="B306" t="s">
        <v>774</v>
      </c>
      <c r="C306" t="s">
        <v>775</v>
      </c>
      <c r="D306" t="s">
        <v>19</v>
      </c>
      <c r="E306" t="s">
        <v>20</v>
      </c>
      <c r="F306" t="s">
        <v>21</v>
      </c>
      <c r="G306">
        <v>87</v>
      </c>
      <c r="H306">
        <v>37</v>
      </c>
      <c r="J306">
        <v>51</v>
      </c>
      <c r="K306">
        <f t="shared" si="4"/>
        <v>164169</v>
      </c>
      <c r="M306" s="2" t="s">
        <v>776</v>
      </c>
      <c r="O306" t="s">
        <v>499</v>
      </c>
    </row>
    <row r="307" spans="1:18" ht="15" hidden="1" x14ac:dyDescent="0.25">
      <c r="A307">
        <v>305</v>
      </c>
      <c r="C307" t="s">
        <v>777</v>
      </c>
      <c r="D307" t="s">
        <v>19</v>
      </c>
      <c r="E307" t="s">
        <v>20</v>
      </c>
      <c r="F307" t="s">
        <v>24</v>
      </c>
      <c r="G307">
        <v>33</v>
      </c>
      <c r="K307" t="e">
        <f t="shared" si="4"/>
        <v>#N/A</v>
      </c>
      <c r="O307" t="s">
        <v>258</v>
      </c>
      <c r="Q307" t="s">
        <v>778</v>
      </c>
    </row>
    <row r="308" spans="1:18" ht="15" hidden="1" x14ac:dyDescent="0.25">
      <c r="A308">
        <v>306</v>
      </c>
      <c r="C308" t="s">
        <v>779</v>
      </c>
      <c r="D308" t="s">
        <v>19</v>
      </c>
      <c r="E308" t="s">
        <v>20</v>
      </c>
      <c r="F308" t="s">
        <v>24</v>
      </c>
      <c r="G308">
        <v>46</v>
      </c>
      <c r="K308" t="e">
        <f t="shared" si="4"/>
        <v>#N/A</v>
      </c>
      <c r="O308" t="s">
        <v>564</v>
      </c>
      <c r="P308" t="s">
        <v>780</v>
      </c>
    </row>
    <row r="309" spans="1:18" ht="15" hidden="1" x14ac:dyDescent="0.25">
      <c r="A309">
        <v>307</v>
      </c>
      <c r="C309" t="s">
        <v>781</v>
      </c>
      <c r="D309" t="s">
        <v>19</v>
      </c>
      <c r="E309" t="s">
        <v>50</v>
      </c>
      <c r="F309" t="s">
        <v>24</v>
      </c>
      <c r="G309">
        <v>42.2</v>
      </c>
      <c r="K309" t="e">
        <f t="shared" si="4"/>
        <v>#N/A</v>
      </c>
      <c r="O309" t="s">
        <v>347</v>
      </c>
      <c r="P309" t="s">
        <v>782</v>
      </c>
    </row>
    <row r="310" spans="1:18" ht="15" hidden="1" x14ac:dyDescent="0.25">
      <c r="A310">
        <v>308</v>
      </c>
      <c r="C310" t="s">
        <v>783</v>
      </c>
      <c r="D310" t="s">
        <v>19</v>
      </c>
      <c r="E310" t="s">
        <v>20</v>
      </c>
      <c r="F310" t="s">
        <v>54</v>
      </c>
      <c r="G310">
        <v>15</v>
      </c>
      <c r="K310" t="e">
        <f t="shared" si="4"/>
        <v>#N/A</v>
      </c>
      <c r="O310" t="s">
        <v>564</v>
      </c>
      <c r="R310" t="s">
        <v>558</v>
      </c>
    </row>
    <row r="311" spans="1:18" ht="15" hidden="1" x14ac:dyDescent="0.25">
      <c r="A311">
        <v>309</v>
      </c>
      <c r="B311" t="s">
        <v>784</v>
      </c>
      <c r="C311" t="s">
        <v>785</v>
      </c>
      <c r="D311" t="s">
        <v>19</v>
      </c>
      <c r="E311" t="s">
        <v>20</v>
      </c>
      <c r="F311" t="s">
        <v>54</v>
      </c>
      <c r="G311">
        <v>16.5</v>
      </c>
      <c r="H311">
        <v>11</v>
      </c>
      <c r="J311">
        <v>12.5</v>
      </c>
      <c r="K311">
        <f t="shared" si="4"/>
        <v>2268.75</v>
      </c>
      <c r="Q311" s="1">
        <v>1590</v>
      </c>
    </row>
    <row r="312" spans="1:18" ht="15" hidden="1" x14ac:dyDescent="0.25">
      <c r="A312">
        <v>310</v>
      </c>
      <c r="C312" t="s">
        <v>786</v>
      </c>
      <c r="D312" t="s">
        <v>19</v>
      </c>
      <c r="E312" t="s">
        <v>20</v>
      </c>
      <c r="F312" t="s">
        <v>108</v>
      </c>
      <c r="G312">
        <v>36.5</v>
      </c>
      <c r="K312" t="e">
        <f t="shared" si="4"/>
        <v>#N/A</v>
      </c>
      <c r="O312" t="s">
        <v>564</v>
      </c>
    </row>
    <row r="313" spans="1:18" ht="15" hidden="1" x14ac:dyDescent="0.25">
      <c r="A313">
        <v>311</v>
      </c>
      <c r="C313" t="s">
        <v>787</v>
      </c>
      <c r="D313" t="s">
        <v>19</v>
      </c>
      <c r="E313" t="s">
        <v>788</v>
      </c>
      <c r="F313" t="s">
        <v>54</v>
      </c>
      <c r="G313">
        <v>42</v>
      </c>
      <c r="H313">
        <v>27</v>
      </c>
      <c r="J313">
        <v>39</v>
      </c>
      <c r="K313">
        <f t="shared" si="4"/>
        <v>44226</v>
      </c>
      <c r="M313" t="s">
        <v>528</v>
      </c>
      <c r="O313" t="s">
        <v>789</v>
      </c>
      <c r="P313" t="s">
        <v>790</v>
      </c>
    </row>
    <row r="314" spans="1:18" ht="15" hidden="1" x14ac:dyDescent="0.25">
      <c r="A314">
        <v>312</v>
      </c>
      <c r="C314" t="s">
        <v>791</v>
      </c>
      <c r="D314" t="s">
        <v>19</v>
      </c>
      <c r="E314" t="s">
        <v>20</v>
      </c>
      <c r="F314" t="s">
        <v>54</v>
      </c>
      <c r="G314">
        <v>9</v>
      </c>
      <c r="K314" t="e">
        <f t="shared" si="4"/>
        <v>#N/A</v>
      </c>
      <c r="O314" t="s">
        <v>258</v>
      </c>
      <c r="R314" t="s">
        <v>558</v>
      </c>
    </row>
    <row r="315" spans="1:18" ht="15" hidden="1" x14ac:dyDescent="0.25">
      <c r="A315">
        <v>313</v>
      </c>
      <c r="C315" t="s">
        <v>792</v>
      </c>
      <c r="D315" t="s">
        <v>19</v>
      </c>
      <c r="E315" t="s">
        <v>20</v>
      </c>
      <c r="F315" t="s">
        <v>69</v>
      </c>
      <c r="G315">
        <v>40</v>
      </c>
      <c r="H315">
        <v>19</v>
      </c>
      <c r="J315">
        <v>17</v>
      </c>
      <c r="K315">
        <f t="shared" si="4"/>
        <v>12920</v>
      </c>
      <c r="O315" t="s">
        <v>244</v>
      </c>
    </row>
    <row r="316" spans="1:18" ht="15" hidden="1" x14ac:dyDescent="0.25">
      <c r="A316">
        <v>314</v>
      </c>
      <c r="B316" t="s">
        <v>793</v>
      </c>
      <c r="C316" t="s">
        <v>794</v>
      </c>
      <c r="D316" t="s">
        <v>19</v>
      </c>
      <c r="E316" t="s">
        <v>20</v>
      </c>
      <c r="F316" t="s">
        <v>122</v>
      </c>
      <c r="K316" t="e">
        <f t="shared" si="4"/>
        <v>#N/A</v>
      </c>
      <c r="Q316" s="1">
        <v>1622</v>
      </c>
    </row>
    <row r="317" spans="1:18" ht="15" hidden="1" x14ac:dyDescent="0.25">
      <c r="A317">
        <v>315</v>
      </c>
      <c r="C317" t="s">
        <v>795</v>
      </c>
      <c r="D317" t="s">
        <v>19</v>
      </c>
      <c r="E317" t="s">
        <v>796</v>
      </c>
      <c r="F317" t="s">
        <v>354</v>
      </c>
      <c r="G317">
        <v>39</v>
      </c>
      <c r="K317" t="e">
        <f t="shared" si="4"/>
        <v>#N/A</v>
      </c>
      <c r="N317" t="s">
        <v>415</v>
      </c>
      <c r="O317" t="s">
        <v>244</v>
      </c>
    </row>
    <row r="318" spans="1:18" ht="15" hidden="1" x14ac:dyDescent="0.25">
      <c r="A318">
        <v>316</v>
      </c>
      <c r="C318" t="s">
        <v>797</v>
      </c>
      <c r="D318" t="s">
        <v>19</v>
      </c>
      <c r="E318" t="s">
        <v>20</v>
      </c>
      <c r="F318" t="s">
        <v>21</v>
      </c>
      <c r="G318">
        <v>45.5</v>
      </c>
      <c r="H318">
        <v>17.5</v>
      </c>
      <c r="J318">
        <v>21.2</v>
      </c>
      <c r="K318">
        <f t="shared" si="4"/>
        <v>16880.5</v>
      </c>
      <c r="M318" t="s">
        <v>798</v>
      </c>
      <c r="N318" t="s">
        <v>415</v>
      </c>
    </row>
    <row r="319" spans="1:18" ht="15" hidden="1" x14ac:dyDescent="0.25">
      <c r="A319">
        <v>317</v>
      </c>
      <c r="C319" t="s">
        <v>799</v>
      </c>
      <c r="D319" t="s">
        <v>19</v>
      </c>
      <c r="E319" t="s">
        <v>20</v>
      </c>
      <c r="F319" t="s">
        <v>21</v>
      </c>
      <c r="G319">
        <v>20</v>
      </c>
      <c r="K319" t="e">
        <f t="shared" si="4"/>
        <v>#N/A</v>
      </c>
      <c r="O319" t="s">
        <v>800</v>
      </c>
      <c r="P319" t="s">
        <v>801</v>
      </c>
    </row>
    <row r="320" spans="1:18" ht="105" hidden="1" x14ac:dyDescent="0.25">
      <c r="A320">
        <v>318</v>
      </c>
      <c r="C320" t="s">
        <v>802</v>
      </c>
      <c r="D320" t="s">
        <v>19</v>
      </c>
      <c r="E320" t="s">
        <v>20</v>
      </c>
      <c r="F320" t="s">
        <v>21</v>
      </c>
      <c r="G320">
        <v>31</v>
      </c>
      <c r="H320">
        <v>16</v>
      </c>
      <c r="J320">
        <v>21</v>
      </c>
      <c r="K320">
        <f t="shared" si="4"/>
        <v>10416</v>
      </c>
      <c r="M320" s="2" t="s">
        <v>803</v>
      </c>
      <c r="N320" t="s">
        <v>415</v>
      </c>
    </row>
    <row r="321" spans="1:18" ht="15" hidden="1" x14ac:dyDescent="0.25">
      <c r="A321">
        <v>319</v>
      </c>
      <c r="C321" t="s">
        <v>804</v>
      </c>
      <c r="D321" t="s">
        <v>19</v>
      </c>
      <c r="E321" t="s">
        <v>20</v>
      </c>
      <c r="F321" t="s">
        <v>128</v>
      </c>
      <c r="K321" t="e">
        <f t="shared" si="4"/>
        <v>#N/A</v>
      </c>
      <c r="N321" t="s">
        <v>415</v>
      </c>
      <c r="O321" t="s">
        <v>272</v>
      </c>
    </row>
    <row r="322" spans="1:18" ht="15" hidden="1" x14ac:dyDescent="0.25">
      <c r="A322">
        <v>320</v>
      </c>
      <c r="C322" t="s">
        <v>805</v>
      </c>
      <c r="D322" t="s">
        <v>19</v>
      </c>
      <c r="E322" t="s">
        <v>20</v>
      </c>
      <c r="F322" t="s">
        <v>128</v>
      </c>
      <c r="G322">
        <v>66</v>
      </c>
      <c r="K322" t="e">
        <f t="shared" si="4"/>
        <v>#N/A</v>
      </c>
      <c r="N322" t="s">
        <v>344</v>
      </c>
    </row>
    <row r="323" spans="1:18" ht="15" hidden="1" x14ac:dyDescent="0.25">
      <c r="A323">
        <v>321</v>
      </c>
      <c r="C323" t="s">
        <v>806</v>
      </c>
      <c r="D323" t="s">
        <v>19</v>
      </c>
      <c r="E323" t="s">
        <v>20</v>
      </c>
      <c r="F323" t="s">
        <v>24</v>
      </c>
      <c r="G323">
        <v>21.5</v>
      </c>
      <c r="K323" t="e">
        <f t="shared" ref="K323:K355" si="5">IF(G323*H323*J323=0,NA(),G323*H323*J323)</f>
        <v>#N/A</v>
      </c>
      <c r="M323" t="s">
        <v>807</v>
      </c>
      <c r="N323" t="s">
        <v>415</v>
      </c>
      <c r="O323" t="s">
        <v>244</v>
      </c>
    </row>
    <row r="324" spans="1:18" ht="15" hidden="1" x14ac:dyDescent="0.25">
      <c r="A324">
        <v>322</v>
      </c>
      <c r="C324" t="s">
        <v>808</v>
      </c>
      <c r="D324" t="s">
        <v>19</v>
      </c>
      <c r="E324" t="s">
        <v>20</v>
      </c>
      <c r="F324" t="s">
        <v>24</v>
      </c>
      <c r="G324">
        <v>35.5</v>
      </c>
      <c r="K324" t="e">
        <f t="shared" si="5"/>
        <v>#N/A</v>
      </c>
      <c r="N324" t="s">
        <v>473</v>
      </c>
      <c r="O324" t="s">
        <v>244</v>
      </c>
    </row>
    <row r="325" spans="1:18" ht="15" hidden="1" x14ac:dyDescent="0.25">
      <c r="A325">
        <v>323</v>
      </c>
      <c r="C325" t="s">
        <v>809</v>
      </c>
      <c r="D325" t="s">
        <v>19</v>
      </c>
      <c r="E325" t="s">
        <v>20</v>
      </c>
      <c r="F325" t="s">
        <v>117</v>
      </c>
      <c r="G325">
        <v>30.7</v>
      </c>
      <c r="H325">
        <v>10</v>
      </c>
      <c r="J325">
        <v>15.8</v>
      </c>
      <c r="K325">
        <f t="shared" si="5"/>
        <v>4850.6000000000004</v>
      </c>
      <c r="M325" t="s">
        <v>810</v>
      </c>
      <c r="N325" t="s">
        <v>473</v>
      </c>
    </row>
    <row r="326" spans="1:18" ht="15" hidden="1" x14ac:dyDescent="0.25">
      <c r="A326">
        <v>324</v>
      </c>
      <c r="C326" t="s">
        <v>811</v>
      </c>
      <c r="D326" t="s">
        <v>19</v>
      </c>
      <c r="E326" t="s">
        <v>20</v>
      </c>
      <c r="F326" t="s">
        <v>54</v>
      </c>
      <c r="K326" t="e">
        <f t="shared" si="5"/>
        <v>#N/A</v>
      </c>
      <c r="N326" t="s">
        <v>473</v>
      </c>
    </row>
    <row r="327" spans="1:18" ht="15" hidden="1" x14ac:dyDescent="0.25">
      <c r="A327">
        <v>325</v>
      </c>
      <c r="C327" t="s">
        <v>812</v>
      </c>
      <c r="D327" t="s">
        <v>19</v>
      </c>
      <c r="E327" t="s">
        <v>20</v>
      </c>
      <c r="F327" t="s">
        <v>128</v>
      </c>
      <c r="G327">
        <v>26</v>
      </c>
      <c r="H327">
        <v>10</v>
      </c>
      <c r="J327">
        <v>12</v>
      </c>
      <c r="K327">
        <f t="shared" si="5"/>
        <v>3120</v>
      </c>
      <c r="N327" t="s">
        <v>415</v>
      </c>
    </row>
    <row r="328" spans="1:18" ht="15" hidden="1" x14ac:dyDescent="0.25">
      <c r="A328">
        <v>326</v>
      </c>
      <c r="C328" t="s">
        <v>813</v>
      </c>
      <c r="D328" t="s">
        <v>19</v>
      </c>
      <c r="E328" t="s">
        <v>20</v>
      </c>
      <c r="F328" t="s">
        <v>122</v>
      </c>
      <c r="G328">
        <v>23.6</v>
      </c>
      <c r="H328">
        <v>12.3</v>
      </c>
      <c r="J328">
        <v>19.100000000000001</v>
      </c>
      <c r="K328">
        <f t="shared" si="5"/>
        <v>5544.3480000000009</v>
      </c>
      <c r="M328" t="s">
        <v>814</v>
      </c>
      <c r="N328" t="s">
        <v>473</v>
      </c>
    </row>
    <row r="329" spans="1:18" ht="15" hidden="1" x14ac:dyDescent="0.25">
      <c r="A329">
        <v>327</v>
      </c>
      <c r="C329" t="s">
        <v>815</v>
      </c>
      <c r="D329" t="s">
        <v>19</v>
      </c>
      <c r="E329" t="s">
        <v>20</v>
      </c>
      <c r="F329" t="s">
        <v>24</v>
      </c>
      <c r="G329">
        <v>9.1999999999999993</v>
      </c>
      <c r="K329" t="e">
        <f t="shared" si="5"/>
        <v>#N/A</v>
      </c>
      <c r="N329" t="s">
        <v>415</v>
      </c>
      <c r="O329" t="s">
        <v>324</v>
      </c>
    </row>
    <row r="330" spans="1:18" ht="15" hidden="1" x14ac:dyDescent="0.25">
      <c r="A330">
        <v>328</v>
      </c>
      <c r="B330" t="s">
        <v>816</v>
      </c>
      <c r="C330" t="s">
        <v>817</v>
      </c>
      <c r="D330" t="s">
        <v>19</v>
      </c>
      <c r="E330" t="s">
        <v>20</v>
      </c>
      <c r="F330" t="s">
        <v>24</v>
      </c>
      <c r="G330">
        <v>42</v>
      </c>
      <c r="K330" t="e">
        <f t="shared" si="5"/>
        <v>#N/A</v>
      </c>
      <c r="O330" t="s">
        <v>800</v>
      </c>
    </row>
    <row r="331" spans="1:18" ht="15" hidden="1" x14ac:dyDescent="0.25">
      <c r="A331">
        <v>329</v>
      </c>
      <c r="C331" t="s">
        <v>818</v>
      </c>
      <c r="D331" t="s">
        <v>19</v>
      </c>
      <c r="E331" t="s">
        <v>20</v>
      </c>
      <c r="F331" t="s">
        <v>128</v>
      </c>
      <c r="G331">
        <v>34</v>
      </c>
      <c r="K331" t="e">
        <f t="shared" si="5"/>
        <v>#N/A</v>
      </c>
      <c r="N331" t="s">
        <v>473</v>
      </c>
      <c r="O331" t="s">
        <v>272</v>
      </c>
    </row>
    <row r="332" spans="1:18" ht="15" hidden="1" x14ac:dyDescent="0.25">
      <c r="A332">
        <v>330</v>
      </c>
      <c r="C332" t="s">
        <v>819</v>
      </c>
      <c r="D332" t="s">
        <v>19</v>
      </c>
      <c r="E332" t="s">
        <v>20</v>
      </c>
      <c r="F332" t="s">
        <v>24</v>
      </c>
      <c r="G332">
        <v>41</v>
      </c>
      <c r="H332">
        <v>16.5</v>
      </c>
      <c r="J332">
        <v>25</v>
      </c>
      <c r="K332">
        <f t="shared" si="5"/>
        <v>16912.5</v>
      </c>
      <c r="M332" t="s">
        <v>820</v>
      </c>
      <c r="O332" t="s">
        <v>244</v>
      </c>
      <c r="P332" t="s">
        <v>821</v>
      </c>
    </row>
    <row r="333" spans="1:18" ht="15" hidden="1" x14ac:dyDescent="0.25">
      <c r="A333">
        <v>331</v>
      </c>
      <c r="C333" t="s">
        <v>822</v>
      </c>
      <c r="D333" t="s">
        <v>19</v>
      </c>
      <c r="E333" t="s">
        <v>20</v>
      </c>
      <c r="F333" t="s">
        <v>21</v>
      </c>
      <c r="G333">
        <v>39</v>
      </c>
      <c r="H333">
        <v>17.5</v>
      </c>
      <c r="J333">
        <v>22</v>
      </c>
      <c r="K333">
        <f t="shared" si="5"/>
        <v>15015</v>
      </c>
      <c r="N333" t="s">
        <v>473</v>
      </c>
      <c r="O333" t="s">
        <v>324</v>
      </c>
    </row>
    <row r="334" spans="1:18" ht="15" hidden="1" x14ac:dyDescent="0.25">
      <c r="A334">
        <v>332</v>
      </c>
      <c r="C334" t="s">
        <v>823</v>
      </c>
      <c r="D334" t="s">
        <v>19</v>
      </c>
      <c r="E334" t="s">
        <v>20</v>
      </c>
      <c r="F334" t="s">
        <v>54</v>
      </c>
      <c r="G334">
        <v>28</v>
      </c>
      <c r="H334">
        <v>11.5</v>
      </c>
      <c r="J334">
        <v>17.5</v>
      </c>
      <c r="K334">
        <f t="shared" si="5"/>
        <v>5635</v>
      </c>
      <c r="M334" t="s">
        <v>824</v>
      </c>
      <c r="O334" t="s">
        <v>272</v>
      </c>
      <c r="R334" t="s">
        <v>558</v>
      </c>
    </row>
    <row r="335" spans="1:18" ht="15" hidden="1" x14ac:dyDescent="0.25">
      <c r="A335">
        <v>333</v>
      </c>
      <c r="C335" t="s">
        <v>825</v>
      </c>
      <c r="D335" t="s">
        <v>19</v>
      </c>
      <c r="E335" t="s">
        <v>20</v>
      </c>
      <c r="F335" t="s">
        <v>54</v>
      </c>
      <c r="G335">
        <v>44.5</v>
      </c>
      <c r="H335">
        <v>15</v>
      </c>
      <c r="J335">
        <v>20.5</v>
      </c>
      <c r="K335">
        <f t="shared" si="5"/>
        <v>13683.75</v>
      </c>
      <c r="M335" t="s">
        <v>826</v>
      </c>
      <c r="N335" t="s">
        <v>473</v>
      </c>
      <c r="O335" t="s">
        <v>244</v>
      </c>
    </row>
    <row r="336" spans="1:18" ht="15" hidden="1" x14ac:dyDescent="0.25">
      <c r="A336">
        <v>334</v>
      </c>
      <c r="C336" t="s">
        <v>827</v>
      </c>
      <c r="D336" t="s">
        <v>19</v>
      </c>
      <c r="E336" t="s">
        <v>20</v>
      </c>
      <c r="F336" t="s">
        <v>54</v>
      </c>
      <c r="G336">
        <v>43</v>
      </c>
      <c r="H336">
        <v>14.5</v>
      </c>
      <c r="J336">
        <v>25</v>
      </c>
      <c r="K336">
        <f t="shared" si="5"/>
        <v>15587.5</v>
      </c>
      <c r="M336" t="s">
        <v>828</v>
      </c>
      <c r="N336" t="s">
        <v>473</v>
      </c>
      <c r="O336" t="s">
        <v>272</v>
      </c>
    </row>
    <row r="337" spans="1:18" ht="15" hidden="1" x14ac:dyDescent="0.25">
      <c r="A337">
        <v>335</v>
      </c>
      <c r="C337" t="s">
        <v>829</v>
      </c>
      <c r="D337" t="s">
        <v>19</v>
      </c>
      <c r="E337" t="s">
        <v>20</v>
      </c>
      <c r="F337" t="s">
        <v>54</v>
      </c>
      <c r="G337">
        <v>37</v>
      </c>
      <c r="H337">
        <v>16.5</v>
      </c>
      <c r="J337">
        <v>21.5</v>
      </c>
      <c r="K337">
        <f t="shared" si="5"/>
        <v>13125.75</v>
      </c>
      <c r="M337" t="s">
        <v>830</v>
      </c>
      <c r="N337" t="s">
        <v>473</v>
      </c>
      <c r="O337" t="s">
        <v>272</v>
      </c>
    </row>
    <row r="338" spans="1:18" ht="15" hidden="1" x14ac:dyDescent="0.25">
      <c r="A338">
        <v>336</v>
      </c>
      <c r="C338" t="s">
        <v>831</v>
      </c>
      <c r="D338" t="s">
        <v>19</v>
      </c>
      <c r="E338" t="s">
        <v>20</v>
      </c>
      <c r="F338" t="s">
        <v>54</v>
      </c>
      <c r="G338">
        <v>31</v>
      </c>
      <c r="H338">
        <v>16</v>
      </c>
      <c r="J338">
        <v>20</v>
      </c>
      <c r="K338">
        <f t="shared" si="5"/>
        <v>9920</v>
      </c>
      <c r="M338" t="s">
        <v>832</v>
      </c>
      <c r="N338" t="s">
        <v>753</v>
      </c>
      <c r="O338" t="s">
        <v>833</v>
      </c>
    </row>
    <row r="339" spans="1:18" ht="15" hidden="1" x14ac:dyDescent="0.25">
      <c r="A339">
        <v>337</v>
      </c>
      <c r="C339" t="s">
        <v>834</v>
      </c>
      <c r="D339" t="s">
        <v>19</v>
      </c>
      <c r="E339" t="s">
        <v>20</v>
      </c>
      <c r="F339" t="s">
        <v>54</v>
      </c>
      <c r="G339">
        <v>34.5</v>
      </c>
      <c r="H339">
        <v>19</v>
      </c>
      <c r="J339">
        <v>19</v>
      </c>
      <c r="K339">
        <f t="shared" si="5"/>
        <v>12454.5</v>
      </c>
      <c r="M339" t="s">
        <v>835</v>
      </c>
      <c r="O339" t="s">
        <v>272</v>
      </c>
      <c r="R339" t="s">
        <v>558</v>
      </c>
    </row>
    <row r="340" spans="1:18" ht="15" hidden="1" x14ac:dyDescent="0.25">
      <c r="A340">
        <v>338</v>
      </c>
      <c r="C340" t="s">
        <v>836</v>
      </c>
      <c r="D340" t="s">
        <v>19</v>
      </c>
      <c r="E340" t="s">
        <v>20</v>
      </c>
      <c r="F340" t="s">
        <v>54</v>
      </c>
      <c r="G340">
        <v>39</v>
      </c>
      <c r="H340">
        <v>21</v>
      </c>
      <c r="J340">
        <v>31</v>
      </c>
      <c r="K340">
        <f t="shared" si="5"/>
        <v>25389</v>
      </c>
      <c r="M340" t="s">
        <v>837</v>
      </c>
      <c r="N340" t="s">
        <v>344</v>
      </c>
      <c r="O340" t="s">
        <v>244</v>
      </c>
    </row>
    <row r="341" spans="1:18" ht="15" hidden="1" x14ac:dyDescent="0.25">
      <c r="A341">
        <v>339</v>
      </c>
      <c r="C341" t="s">
        <v>838</v>
      </c>
      <c r="D341" t="s">
        <v>19</v>
      </c>
      <c r="E341" t="s">
        <v>20</v>
      </c>
      <c r="F341" t="s">
        <v>45</v>
      </c>
      <c r="G341">
        <v>34</v>
      </c>
      <c r="K341" t="e">
        <f t="shared" si="5"/>
        <v>#N/A</v>
      </c>
      <c r="O341" t="s">
        <v>564</v>
      </c>
      <c r="R341" t="s">
        <v>558</v>
      </c>
    </row>
    <row r="342" spans="1:18" ht="15" hidden="1" x14ac:dyDescent="0.25">
      <c r="A342">
        <v>340</v>
      </c>
      <c r="C342" t="s">
        <v>839</v>
      </c>
      <c r="D342" t="s">
        <v>19</v>
      </c>
      <c r="E342" t="s">
        <v>840</v>
      </c>
      <c r="F342" t="s">
        <v>54</v>
      </c>
      <c r="G342">
        <v>36.5</v>
      </c>
      <c r="H342">
        <v>15</v>
      </c>
      <c r="J342">
        <v>21</v>
      </c>
      <c r="K342">
        <f t="shared" si="5"/>
        <v>11497.5</v>
      </c>
      <c r="M342" t="s">
        <v>841</v>
      </c>
      <c r="O342" t="s">
        <v>258</v>
      </c>
    </row>
    <row r="343" spans="1:18" ht="15" hidden="1" x14ac:dyDescent="0.25">
      <c r="A343">
        <v>341</v>
      </c>
      <c r="C343" t="s">
        <v>842</v>
      </c>
      <c r="D343" t="s">
        <v>19</v>
      </c>
      <c r="E343" t="s">
        <v>20</v>
      </c>
      <c r="F343" t="s">
        <v>54</v>
      </c>
      <c r="G343">
        <v>32</v>
      </c>
      <c r="H343">
        <v>20</v>
      </c>
      <c r="J343">
        <v>28</v>
      </c>
      <c r="K343">
        <f t="shared" si="5"/>
        <v>17920</v>
      </c>
      <c r="M343" t="s">
        <v>832</v>
      </c>
      <c r="N343" t="s">
        <v>344</v>
      </c>
      <c r="O343" t="s">
        <v>272</v>
      </c>
    </row>
    <row r="344" spans="1:18" ht="15" hidden="1" x14ac:dyDescent="0.25">
      <c r="A344">
        <v>342</v>
      </c>
      <c r="C344" t="s">
        <v>843</v>
      </c>
      <c r="D344" t="s">
        <v>19</v>
      </c>
      <c r="E344" t="s">
        <v>20</v>
      </c>
      <c r="F344" t="s">
        <v>69</v>
      </c>
      <c r="G344">
        <v>26</v>
      </c>
      <c r="H344">
        <v>13</v>
      </c>
      <c r="J344">
        <v>20</v>
      </c>
      <c r="K344">
        <f t="shared" si="5"/>
        <v>6760</v>
      </c>
      <c r="M344" t="s">
        <v>844</v>
      </c>
      <c r="N344" t="s">
        <v>344</v>
      </c>
      <c r="O344" t="s">
        <v>272</v>
      </c>
    </row>
    <row r="345" spans="1:18" ht="15" hidden="1" x14ac:dyDescent="0.25">
      <c r="A345">
        <v>343</v>
      </c>
      <c r="C345" t="s">
        <v>845</v>
      </c>
      <c r="D345" t="s">
        <v>19</v>
      </c>
      <c r="E345" t="s">
        <v>20</v>
      </c>
      <c r="F345" t="s">
        <v>69</v>
      </c>
      <c r="G345">
        <v>16</v>
      </c>
      <c r="H345">
        <v>15.5</v>
      </c>
      <c r="J345">
        <v>18</v>
      </c>
      <c r="K345">
        <f t="shared" si="5"/>
        <v>4464</v>
      </c>
      <c r="M345" t="s">
        <v>846</v>
      </c>
      <c r="N345" t="s">
        <v>680</v>
      </c>
      <c r="O345" t="s">
        <v>244</v>
      </c>
    </row>
    <row r="346" spans="1:18" ht="15" hidden="1" x14ac:dyDescent="0.25">
      <c r="A346">
        <v>344</v>
      </c>
      <c r="C346" t="s">
        <v>847</v>
      </c>
      <c r="D346" t="s">
        <v>19</v>
      </c>
      <c r="E346" t="s">
        <v>20</v>
      </c>
      <c r="F346" t="s">
        <v>69</v>
      </c>
      <c r="G346">
        <v>29.5</v>
      </c>
      <c r="H346">
        <v>13</v>
      </c>
      <c r="J346">
        <v>19</v>
      </c>
      <c r="K346">
        <f t="shared" si="5"/>
        <v>7286.5</v>
      </c>
      <c r="M346" t="s">
        <v>832</v>
      </c>
      <c r="N346" t="s">
        <v>473</v>
      </c>
      <c r="O346" t="s">
        <v>244</v>
      </c>
    </row>
    <row r="347" spans="1:18" ht="15" hidden="1" x14ac:dyDescent="0.25">
      <c r="A347">
        <v>345</v>
      </c>
      <c r="C347" t="s">
        <v>848</v>
      </c>
      <c r="D347" t="s">
        <v>19</v>
      </c>
      <c r="E347" t="s">
        <v>20</v>
      </c>
      <c r="F347" t="s">
        <v>54</v>
      </c>
      <c r="G347">
        <v>23</v>
      </c>
      <c r="H347">
        <v>14</v>
      </c>
      <c r="J347">
        <v>12.5</v>
      </c>
      <c r="K347">
        <f t="shared" si="5"/>
        <v>4025</v>
      </c>
      <c r="M347" t="s">
        <v>849</v>
      </c>
      <c r="N347" t="s">
        <v>850</v>
      </c>
      <c r="O347" t="s">
        <v>272</v>
      </c>
    </row>
    <row r="348" spans="1:18" ht="60" hidden="1" x14ac:dyDescent="0.25">
      <c r="A348">
        <v>346</v>
      </c>
      <c r="C348" t="s">
        <v>851</v>
      </c>
      <c r="D348" t="s">
        <v>19</v>
      </c>
      <c r="E348" t="s">
        <v>20</v>
      </c>
      <c r="F348" t="s">
        <v>69</v>
      </c>
      <c r="G348" t="s">
        <v>852</v>
      </c>
      <c r="H348" t="s">
        <v>853</v>
      </c>
      <c r="J348" t="s">
        <v>854</v>
      </c>
      <c r="K348" t="e">
        <f t="shared" si="5"/>
        <v>#VALUE!</v>
      </c>
      <c r="M348" s="2" t="s">
        <v>855</v>
      </c>
      <c r="N348" t="s">
        <v>856</v>
      </c>
      <c r="O348" t="s">
        <v>857</v>
      </c>
    </row>
    <row r="349" spans="1:18" ht="15" hidden="1" x14ac:dyDescent="0.25">
      <c r="A349">
        <v>347</v>
      </c>
      <c r="C349" t="s">
        <v>858</v>
      </c>
      <c r="D349" t="s">
        <v>19</v>
      </c>
      <c r="E349" t="s">
        <v>20</v>
      </c>
      <c r="F349" t="s">
        <v>54</v>
      </c>
      <c r="G349">
        <v>19</v>
      </c>
      <c r="H349">
        <v>10.5</v>
      </c>
      <c r="J349">
        <v>17</v>
      </c>
      <c r="K349">
        <f t="shared" si="5"/>
        <v>3391.5</v>
      </c>
      <c r="M349" t="s">
        <v>859</v>
      </c>
      <c r="N349" t="s">
        <v>344</v>
      </c>
      <c r="O349" t="s">
        <v>800</v>
      </c>
    </row>
    <row r="350" spans="1:18" ht="15" hidden="1" x14ac:dyDescent="0.25">
      <c r="A350">
        <v>348</v>
      </c>
      <c r="C350" t="s">
        <v>860</v>
      </c>
      <c r="D350" t="s">
        <v>19</v>
      </c>
      <c r="E350" t="s">
        <v>20</v>
      </c>
      <c r="F350" t="s">
        <v>54</v>
      </c>
      <c r="G350">
        <v>19</v>
      </c>
      <c r="K350" t="e">
        <f t="shared" si="5"/>
        <v>#N/A</v>
      </c>
      <c r="N350" t="s">
        <v>861</v>
      </c>
      <c r="O350" t="s">
        <v>272</v>
      </c>
    </row>
    <row r="351" spans="1:18" ht="15" hidden="1" x14ac:dyDescent="0.25">
      <c r="A351">
        <v>349</v>
      </c>
      <c r="C351" t="s">
        <v>862</v>
      </c>
      <c r="D351" t="s">
        <v>19</v>
      </c>
      <c r="E351" t="s">
        <v>20</v>
      </c>
      <c r="F351" t="s">
        <v>54</v>
      </c>
      <c r="G351">
        <v>19</v>
      </c>
      <c r="H351">
        <v>19</v>
      </c>
      <c r="J351">
        <v>10</v>
      </c>
      <c r="K351">
        <f t="shared" si="5"/>
        <v>3610</v>
      </c>
      <c r="M351" t="s">
        <v>859</v>
      </c>
      <c r="N351" t="s">
        <v>861</v>
      </c>
      <c r="O351" t="s">
        <v>564</v>
      </c>
    </row>
    <row r="352" spans="1:18" ht="30" hidden="1" x14ac:dyDescent="0.25">
      <c r="A352">
        <v>350</v>
      </c>
      <c r="C352" t="s">
        <v>863</v>
      </c>
      <c r="D352" t="s">
        <v>19</v>
      </c>
      <c r="E352" t="s">
        <v>257</v>
      </c>
      <c r="F352" t="s">
        <v>21</v>
      </c>
      <c r="G352">
        <v>38</v>
      </c>
      <c r="H352">
        <v>25.5</v>
      </c>
      <c r="J352">
        <v>30</v>
      </c>
      <c r="K352">
        <f t="shared" si="5"/>
        <v>29070</v>
      </c>
      <c r="M352" s="2" t="s">
        <v>864</v>
      </c>
      <c r="N352" t="s">
        <v>344</v>
      </c>
      <c r="Q352" t="s">
        <v>865</v>
      </c>
    </row>
    <row r="353" spans="1:17" ht="15" hidden="1" x14ac:dyDescent="0.25">
      <c r="A353">
        <v>351</v>
      </c>
      <c r="B353" t="s">
        <v>866</v>
      </c>
      <c r="C353" t="s">
        <v>867</v>
      </c>
      <c r="D353" t="s">
        <v>19</v>
      </c>
      <c r="E353" t="s">
        <v>20</v>
      </c>
      <c r="F353" t="s">
        <v>128</v>
      </c>
      <c r="G353">
        <v>18</v>
      </c>
      <c r="H353">
        <v>8.5</v>
      </c>
      <c r="J353">
        <v>14</v>
      </c>
      <c r="K353">
        <f t="shared" si="5"/>
        <v>2142</v>
      </c>
    </row>
    <row r="354" spans="1:17" ht="15" hidden="1" x14ac:dyDescent="0.25">
      <c r="A354">
        <v>352</v>
      </c>
      <c r="C354" t="s">
        <v>868</v>
      </c>
      <c r="D354" t="s">
        <v>19</v>
      </c>
      <c r="E354" t="s">
        <v>869</v>
      </c>
      <c r="F354" t="s">
        <v>108</v>
      </c>
      <c r="K354" t="e">
        <f t="shared" si="5"/>
        <v>#N/A</v>
      </c>
      <c r="O354" t="s">
        <v>564</v>
      </c>
      <c r="Q354" s="1">
        <v>1507</v>
      </c>
    </row>
    <row r="355" spans="1:17" ht="15" hidden="1" x14ac:dyDescent="0.25">
      <c r="A355">
        <v>353</v>
      </c>
      <c r="C355" t="s">
        <v>870</v>
      </c>
      <c r="D355" t="s">
        <v>19</v>
      </c>
      <c r="E355" t="s">
        <v>869</v>
      </c>
      <c r="F355" t="s">
        <v>24</v>
      </c>
      <c r="G355">
        <v>9</v>
      </c>
      <c r="H355">
        <v>13</v>
      </c>
      <c r="J355">
        <v>11</v>
      </c>
      <c r="K355">
        <f t="shared" si="5"/>
        <v>1287</v>
      </c>
      <c r="N355" t="s">
        <v>871</v>
      </c>
      <c r="O355" t="s">
        <v>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69E5-4704-490C-A0A1-A1FC49651241}">
  <dimension ref="F3:I27"/>
  <sheetViews>
    <sheetView workbookViewId="0">
      <selection activeCell="I16" sqref="I16:I23"/>
    </sheetView>
  </sheetViews>
  <sheetFormatPr defaultRowHeight="15" x14ac:dyDescent="0.25"/>
  <cols>
    <col min="6" max="6" width="45.28515625" bestFit="1" customWidth="1"/>
    <col min="9" max="9" width="18.42578125" bestFit="1" customWidth="1"/>
  </cols>
  <sheetData>
    <row r="3" spans="6:9" x14ac:dyDescent="0.25">
      <c r="F3" s="24" t="s">
        <v>28</v>
      </c>
      <c r="G3">
        <v>1</v>
      </c>
      <c r="I3" t="s">
        <v>914</v>
      </c>
    </row>
    <row r="4" spans="6:9" x14ac:dyDescent="0.25">
      <c r="F4" s="26" t="s">
        <v>127</v>
      </c>
      <c r="G4">
        <v>1</v>
      </c>
      <c r="I4" t="s">
        <v>915</v>
      </c>
    </row>
    <row r="5" spans="6:9" x14ac:dyDescent="0.25">
      <c r="F5" s="26" t="s">
        <v>343</v>
      </c>
      <c r="G5">
        <v>1</v>
      </c>
      <c r="I5" t="s">
        <v>915</v>
      </c>
    </row>
    <row r="6" spans="6:9" x14ac:dyDescent="0.25">
      <c r="F6" s="24" t="s">
        <v>449</v>
      </c>
      <c r="G6">
        <v>1</v>
      </c>
      <c r="I6" t="s">
        <v>915</v>
      </c>
    </row>
    <row r="7" spans="6:9" x14ac:dyDescent="0.25">
      <c r="F7" s="26" t="s">
        <v>495</v>
      </c>
      <c r="G7">
        <v>1</v>
      </c>
      <c r="I7" t="s">
        <v>915</v>
      </c>
    </row>
    <row r="8" spans="6:9" x14ac:dyDescent="0.25">
      <c r="F8" s="24" t="s">
        <v>495</v>
      </c>
      <c r="G8">
        <v>1</v>
      </c>
      <c r="I8" t="s">
        <v>915</v>
      </c>
    </row>
    <row r="9" spans="6:9" x14ac:dyDescent="0.25">
      <c r="F9" s="24" t="s">
        <v>788</v>
      </c>
      <c r="G9">
        <v>1</v>
      </c>
      <c r="I9" t="s">
        <v>920</v>
      </c>
    </row>
    <row r="10" spans="6:9" x14ac:dyDescent="0.25">
      <c r="F10" s="26" t="s">
        <v>796</v>
      </c>
      <c r="G10">
        <v>1</v>
      </c>
      <c r="I10" t="s">
        <v>920</v>
      </c>
    </row>
    <row r="11" spans="6:9" x14ac:dyDescent="0.25">
      <c r="F11" s="26" t="s">
        <v>50</v>
      </c>
      <c r="G11">
        <v>1</v>
      </c>
      <c r="I11" t="s">
        <v>913</v>
      </c>
    </row>
    <row r="12" spans="6:9" x14ac:dyDescent="0.25">
      <c r="F12" s="26" t="s">
        <v>50</v>
      </c>
      <c r="G12">
        <v>1</v>
      </c>
      <c r="I12" t="s">
        <v>913</v>
      </c>
    </row>
    <row r="13" spans="6:9" x14ac:dyDescent="0.25">
      <c r="F13" s="24" t="s">
        <v>50</v>
      </c>
      <c r="G13">
        <v>1</v>
      </c>
      <c r="I13" t="s">
        <v>916</v>
      </c>
    </row>
    <row r="14" spans="6:9" x14ac:dyDescent="0.25">
      <c r="F14" s="24" t="s">
        <v>50</v>
      </c>
      <c r="G14">
        <v>1</v>
      </c>
      <c r="I14" t="s">
        <v>917</v>
      </c>
    </row>
    <row r="15" spans="6:9" x14ac:dyDescent="0.25">
      <c r="F15" s="24" t="s">
        <v>50</v>
      </c>
      <c r="G15">
        <v>1</v>
      </c>
      <c r="I15" t="s">
        <v>921</v>
      </c>
    </row>
    <row r="16" spans="6:9" x14ac:dyDescent="0.25">
      <c r="F16" s="24" t="s">
        <v>50</v>
      </c>
      <c r="G16">
        <v>1</v>
      </c>
      <c r="I16" t="s">
        <v>918</v>
      </c>
    </row>
    <row r="17" spans="6:9" x14ac:dyDescent="0.25">
      <c r="F17" s="26" t="s">
        <v>50</v>
      </c>
      <c r="G17">
        <v>1</v>
      </c>
      <c r="I17" t="s">
        <v>918</v>
      </c>
    </row>
    <row r="18" spans="6:9" x14ac:dyDescent="0.25">
      <c r="F18" s="26" t="s">
        <v>247</v>
      </c>
      <c r="G18">
        <v>1</v>
      </c>
      <c r="I18" t="s">
        <v>918</v>
      </c>
    </row>
    <row r="19" spans="6:9" x14ac:dyDescent="0.25">
      <c r="F19" s="26" t="s">
        <v>96</v>
      </c>
      <c r="G19">
        <v>1</v>
      </c>
      <c r="I19" t="s">
        <v>918</v>
      </c>
    </row>
    <row r="20" spans="6:9" x14ac:dyDescent="0.25">
      <c r="F20" s="26" t="s">
        <v>363</v>
      </c>
      <c r="G20">
        <v>1</v>
      </c>
      <c r="I20" t="s">
        <v>918</v>
      </c>
    </row>
    <row r="21" spans="6:9" x14ac:dyDescent="0.25">
      <c r="F21" s="24" t="s">
        <v>363</v>
      </c>
      <c r="G21">
        <v>1</v>
      </c>
      <c r="I21" t="s">
        <v>918</v>
      </c>
    </row>
    <row r="22" spans="6:9" x14ac:dyDescent="0.25">
      <c r="F22" s="26" t="s">
        <v>31</v>
      </c>
      <c r="G22">
        <v>1</v>
      </c>
      <c r="I22" t="s">
        <v>918</v>
      </c>
    </row>
    <row r="23" spans="6:9" x14ac:dyDescent="0.25">
      <c r="F23" s="24" t="s">
        <v>31</v>
      </c>
      <c r="G23">
        <v>1</v>
      </c>
      <c r="I23" t="s">
        <v>918</v>
      </c>
    </row>
    <row r="24" spans="6:9" x14ac:dyDescent="0.25">
      <c r="F24" s="24" t="s">
        <v>31</v>
      </c>
      <c r="G24">
        <v>1</v>
      </c>
      <c r="I24" t="s">
        <v>912</v>
      </c>
    </row>
    <row r="25" spans="6:9" x14ac:dyDescent="0.25">
      <c r="F25" s="26" t="s">
        <v>760</v>
      </c>
      <c r="G25">
        <v>1</v>
      </c>
      <c r="I25" t="s">
        <v>912</v>
      </c>
    </row>
    <row r="26" spans="6:9" x14ac:dyDescent="0.25">
      <c r="F26" s="24" t="s">
        <v>840</v>
      </c>
      <c r="G26">
        <v>1</v>
      </c>
      <c r="I26" t="s">
        <v>912</v>
      </c>
    </row>
    <row r="27" spans="6:9" x14ac:dyDescent="0.25">
      <c r="F27" s="24" t="s">
        <v>28</v>
      </c>
      <c r="G27">
        <v>1</v>
      </c>
      <c r="I27" t="s">
        <v>919</v>
      </c>
    </row>
  </sheetData>
  <sortState xmlns:xlrd2="http://schemas.microsoft.com/office/spreadsheetml/2017/richdata2" ref="I3:I27">
    <sortCondition ref="I3:I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0553-66E2-4850-B2D4-F3763E550840}">
  <dimension ref="A2:F32"/>
  <sheetViews>
    <sheetView workbookViewId="0">
      <selection activeCell="E4" sqref="E4:F9"/>
    </sheetView>
  </sheetViews>
  <sheetFormatPr defaultRowHeight="15" x14ac:dyDescent="0.25"/>
  <cols>
    <col min="1" max="1" width="15" bestFit="1" customWidth="1"/>
    <col min="2" max="2" width="60.28515625" bestFit="1" customWidth="1"/>
    <col min="3" max="3" width="10" bestFit="1" customWidth="1"/>
    <col min="4" max="4" width="12" bestFit="1" customWidth="1"/>
    <col min="5" max="5" width="22.7109375" customWidth="1"/>
    <col min="6" max="6" width="8.28515625" bestFit="1" customWidth="1"/>
  </cols>
  <sheetData>
    <row r="2" spans="1:6" x14ac:dyDescent="0.25">
      <c r="B2" s="4" t="s">
        <v>879</v>
      </c>
      <c r="C2" t="s">
        <v>882</v>
      </c>
    </row>
    <row r="4" spans="1:6" x14ac:dyDescent="0.25">
      <c r="B4" s="4" t="s">
        <v>872</v>
      </c>
      <c r="C4" t="s">
        <v>875</v>
      </c>
      <c r="E4" t="s">
        <v>909</v>
      </c>
      <c r="F4" t="s">
        <v>910</v>
      </c>
    </row>
    <row r="5" spans="1:6" x14ac:dyDescent="0.25">
      <c r="A5" s="10"/>
      <c r="B5" s="5" t="s">
        <v>244</v>
      </c>
      <c r="C5" s="6">
        <v>22</v>
      </c>
      <c r="E5" t="s">
        <v>905</v>
      </c>
      <c r="F5">
        <f>SUM(C5:C7,C11:C13)</f>
        <v>53</v>
      </c>
    </row>
    <row r="6" spans="1:6" x14ac:dyDescent="0.25">
      <c r="B6" s="5" t="s">
        <v>324</v>
      </c>
      <c r="C6" s="6">
        <v>6</v>
      </c>
      <c r="E6" t="s">
        <v>908</v>
      </c>
      <c r="F6">
        <f>SUM(C8:C10)</f>
        <v>9</v>
      </c>
    </row>
    <row r="7" spans="1:6" x14ac:dyDescent="0.25">
      <c r="B7" s="5" t="s">
        <v>619</v>
      </c>
      <c r="C7" s="6">
        <v>1</v>
      </c>
      <c r="E7" t="s">
        <v>907</v>
      </c>
      <c r="F7">
        <f>SUM(C19:C27)</f>
        <v>16</v>
      </c>
    </row>
    <row r="8" spans="1:6" x14ac:dyDescent="0.25">
      <c r="B8" s="5" t="s">
        <v>347</v>
      </c>
      <c r="C8" s="6">
        <v>5</v>
      </c>
      <c r="E8" t="s">
        <v>906</v>
      </c>
      <c r="F8">
        <f>SUM(C16,C15,C17,C18)</f>
        <v>9</v>
      </c>
    </row>
    <row r="9" spans="1:6" x14ac:dyDescent="0.25">
      <c r="B9" s="5" t="s">
        <v>181</v>
      </c>
      <c r="C9" s="6">
        <v>2</v>
      </c>
      <c r="E9" s="14" t="s">
        <v>911</v>
      </c>
      <c r="F9" s="14">
        <v>87</v>
      </c>
    </row>
    <row r="10" spans="1:6" x14ac:dyDescent="0.25">
      <c r="B10" s="5" t="s">
        <v>167</v>
      </c>
      <c r="C10" s="6">
        <v>2</v>
      </c>
    </row>
    <row r="11" spans="1:6" x14ac:dyDescent="0.25">
      <c r="B11" s="5" t="s">
        <v>272</v>
      </c>
      <c r="C11" s="6">
        <v>18</v>
      </c>
    </row>
    <row r="12" spans="1:6" x14ac:dyDescent="0.25">
      <c r="B12" s="5" t="s">
        <v>499</v>
      </c>
      <c r="C12" s="6">
        <v>5</v>
      </c>
    </row>
    <row r="13" spans="1:6" x14ac:dyDescent="0.25">
      <c r="B13" s="5" t="s">
        <v>228</v>
      </c>
      <c r="C13" s="6">
        <v>1</v>
      </c>
    </row>
    <row r="14" spans="1:6" x14ac:dyDescent="0.25">
      <c r="B14" s="27" t="s">
        <v>564</v>
      </c>
      <c r="C14" s="28">
        <v>7</v>
      </c>
    </row>
    <row r="15" spans="1:6" x14ac:dyDescent="0.25">
      <c r="B15" s="5" t="s">
        <v>258</v>
      </c>
      <c r="C15" s="6">
        <v>6</v>
      </c>
    </row>
    <row r="16" spans="1:6" x14ac:dyDescent="0.25">
      <c r="B16" s="5" t="s">
        <v>545</v>
      </c>
      <c r="C16" s="6">
        <v>1</v>
      </c>
    </row>
    <row r="17" spans="2:6" x14ac:dyDescent="0.25">
      <c r="B17" s="5" t="s">
        <v>586</v>
      </c>
      <c r="C17" s="6">
        <v>1</v>
      </c>
    </row>
    <row r="18" spans="2:6" x14ac:dyDescent="0.25">
      <c r="B18" s="5" t="s">
        <v>789</v>
      </c>
      <c r="C18" s="6">
        <v>1</v>
      </c>
    </row>
    <row r="19" spans="2:6" x14ac:dyDescent="0.25">
      <c r="B19" s="5" t="s">
        <v>857</v>
      </c>
      <c r="C19" s="6">
        <v>1</v>
      </c>
    </row>
    <row r="20" spans="2:6" x14ac:dyDescent="0.25">
      <c r="B20" s="5" t="s">
        <v>833</v>
      </c>
      <c r="C20" s="6">
        <v>1</v>
      </c>
      <c r="E20">
        <f>SUM(C5:C28)-GETPIVOTDATA("id",$B$4,"Datation",)-GETPIVOTDATA("id",$B$4,"Datation","Date indÃ©terminÃ©e")</f>
        <v>87</v>
      </c>
      <c r="F20">
        <f>SUM(F5:F13)</f>
        <v>174</v>
      </c>
    </row>
    <row r="21" spans="2:6" x14ac:dyDescent="0.25">
      <c r="B21" s="5" t="s">
        <v>424</v>
      </c>
      <c r="C21" s="6">
        <v>1</v>
      </c>
    </row>
    <row r="22" spans="2:6" x14ac:dyDescent="0.25">
      <c r="B22" s="5" t="s">
        <v>152</v>
      </c>
      <c r="C22" s="6">
        <v>1</v>
      </c>
    </row>
    <row r="23" spans="2:6" x14ac:dyDescent="0.25">
      <c r="B23" s="5" t="s">
        <v>337</v>
      </c>
      <c r="C23" s="6">
        <v>3</v>
      </c>
    </row>
    <row r="24" spans="2:6" x14ac:dyDescent="0.25">
      <c r="B24" s="5" t="s">
        <v>172</v>
      </c>
      <c r="C24" s="6">
        <v>1</v>
      </c>
    </row>
    <row r="25" spans="2:6" x14ac:dyDescent="0.25">
      <c r="B25" s="5" t="s">
        <v>602</v>
      </c>
      <c r="C25" s="6">
        <v>1</v>
      </c>
    </row>
    <row r="26" spans="2:6" x14ac:dyDescent="0.25">
      <c r="B26" s="5" t="s">
        <v>800</v>
      </c>
      <c r="C26" s="6">
        <v>3</v>
      </c>
    </row>
    <row r="27" spans="2:6" x14ac:dyDescent="0.25">
      <c r="B27" s="5" t="s">
        <v>198</v>
      </c>
      <c r="C27" s="6">
        <v>4</v>
      </c>
    </row>
    <row r="28" spans="2:6" x14ac:dyDescent="0.25">
      <c r="B28" s="5" t="s">
        <v>873</v>
      </c>
      <c r="C28" s="6">
        <v>260</v>
      </c>
    </row>
    <row r="29" spans="2:6" x14ac:dyDescent="0.25">
      <c r="B29" s="5" t="s">
        <v>874</v>
      </c>
      <c r="C29" s="6">
        <v>354</v>
      </c>
    </row>
    <row r="32" spans="2:6" x14ac:dyDescent="0.25">
      <c r="C32">
        <f>SUM(C5:C13,C15:C27)/GETPIVOTDATA("id",$B$4)</f>
        <v>0.24576271186440679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992B-899A-434A-A875-B6CBD6C43821}">
  <dimension ref="A1:R355"/>
  <sheetViews>
    <sheetView workbookViewId="0">
      <selection activeCell="A34" sqref="A34:B217"/>
    </sheetView>
  </sheetViews>
  <sheetFormatPr defaultRowHeight="15" zeroHeight="1" x14ac:dyDescent="0.25"/>
  <cols>
    <col min="1" max="1" width="4.42578125" customWidth="1"/>
    <col min="2" max="2" width="7.42578125" bestFit="1" customWidth="1"/>
    <col min="3" max="3" width="78.85546875" customWidth="1"/>
    <col min="4" max="4" width="8.140625" customWidth="1"/>
    <col min="5" max="5" width="9.7109375" customWidth="1"/>
    <col min="6" max="6" width="13.5703125" customWidth="1"/>
    <col min="7" max="7" width="8.7109375" bestFit="1" customWidth="1"/>
    <col min="8" max="8" width="7.5703125" customWidth="1"/>
    <col min="9" max="9" width="8.140625" customWidth="1"/>
    <col min="10" max="10" width="7.7109375" customWidth="1"/>
    <col min="11" max="11" width="9.7109375" bestFit="1" customWidth="1"/>
    <col min="12" max="12" width="10.42578125" customWidth="1"/>
    <col min="13" max="13" width="113" bestFit="1" customWidth="1"/>
    <col min="14" max="14" width="22.85546875" bestFit="1" customWidth="1"/>
    <col min="15" max="15" width="55.85546875" bestFit="1" customWidth="1"/>
    <col min="16" max="16" width="37.5703125" bestFit="1" customWidth="1"/>
    <col min="17" max="17" width="30.5703125" customWidth="1"/>
    <col min="18" max="18" width="13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idden="1" x14ac:dyDescent="0.25">
      <c r="A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K2" t="e">
        <f>IF(G2*H2*J2=0,NA(),G2*H2*J2)</f>
        <v>#N/A</v>
      </c>
      <c r="Q2" s="1">
        <v>1467</v>
      </c>
    </row>
    <row r="3" spans="1:18" ht="30" hidden="1" x14ac:dyDescent="0.25">
      <c r="A3">
        <v>1</v>
      </c>
      <c r="B3" t="s">
        <v>22</v>
      </c>
      <c r="C3" t="s">
        <v>23</v>
      </c>
      <c r="D3" t="s">
        <v>19</v>
      </c>
      <c r="E3" t="s">
        <v>20</v>
      </c>
      <c r="F3" t="s">
        <v>24</v>
      </c>
      <c r="G3">
        <v>70.5</v>
      </c>
      <c r="H3">
        <v>31</v>
      </c>
      <c r="J3">
        <v>41</v>
      </c>
      <c r="K3">
        <f t="shared" ref="K3:K66" si="0">IF(G3*H3*J3=0,NA(),G3*H3*J3)</f>
        <v>89605.5</v>
      </c>
      <c r="M3" s="2" t="s">
        <v>25</v>
      </c>
      <c r="Q3" s="1">
        <v>1456</v>
      </c>
    </row>
    <row r="4" spans="1:18" hidden="1" x14ac:dyDescent="0.25">
      <c r="A4">
        <v>2</v>
      </c>
      <c r="B4" t="s">
        <v>26</v>
      </c>
      <c r="C4" t="s">
        <v>27</v>
      </c>
      <c r="D4" t="s">
        <v>19</v>
      </c>
      <c r="E4" t="s">
        <v>28</v>
      </c>
      <c r="F4" t="s">
        <v>24</v>
      </c>
      <c r="G4">
        <v>46</v>
      </c>
      <c r="K4" t="e">
        <f t="shared" si="0"/>
        <v>#N/A</v>
      </c>
      <c r="Q4" s="1">
        <v>1500</v>
      </c>
    </row>
    <row r="5" spans="1:18" hidden="1" x14ac:dyDescent="0.25">
      <c r="A5">
        <v>3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K5" t="e">
        <f t="shared" si="0"/>
        <v>#N/A</v>
      </c>
      <c r="Q5" s="1">
        <v>1456</v>
      </c>
    </row>
    <row r="6" spans="1:18" hidden="1" x14ac:dyDescent="0.25">
      <c r="A6">
        <v>4</v>
      </c>
      <c r="B6" t="s">
        <v>33</v>
      </c>
      <c r="C6" t="s">
        <v>34</v>
      </c>
      <c r="D6" t="s">
        <v>19</v>
      </c>
      <c r="E6" t="s">
        <v>20</v>
      </c>
      <c r="F6" t="s">
        <v>21</v>
      </c>
      <c r="K6" t="e">
        <f t="shared" si="0"/>
        <v>#N/A</v>
      </c>
      <c r="Q6" s="1">
        <v>1456</v>
      </c>
    </row>
    <row r="7" spans="1:18" hidden="1" x14ac:dyDescent="0.25">
      <c r="A7">
        <v>5</v>
      </c>
      <c r="B7" t="s">
        <v>35</v>
      </c>
      <c r="C7" t="s">
        <v>36</v>
      </c>
      <c r="D7" t="s">
        <v>19</v>
      </c>
      <c r="E7" t="s">
        <v>20</v>
      </c>
      <c r="F7" t="s">
        <v>24</v>
      </c>
      <c r="G7">
        <v>46</v>
      </c>
      <c r="K7" t="e">
        <f t="shared" si="0"/>
        <v>#N/A</v>
      </c>
      <c r="M7" t="s">
        <v>37</v>
      </c>
      <c r="Q7" s="1">
        <v>1498</v>
      </c>
    </row>
    <row r="8" spans="1:18" hidden="1" x14ac:dyDescent="0.25">
      <c r="A8">
        <v>6</v>
      </c>
      <c r="B8" t="s">
        <v>38</v>
      </c>
      <c r="C8" t="s">
        <v>39</v>
      </c>
      <c r="D8" t="s">
        <v>19</v>
      </c>
      <c r="E8" t="s">
        <v>20</v>
      </c>
      <c r="F8" t="s">
        <v>21</v>
      </c>
      <c r="K8" t="e">
        <f t="shared" si="0"/>
        <v>#N/A</v>
      </c>
      <c r="Q8" s="1">
        <v>1498</v>
      </c>
    </row>
    <row r="9" spans="1:18" hidden="1" x14ac:dyDescent="0.25">
      <c r="A9">
        <v>7</v>
      </c>
      <c r="B9" t="s">
        <v>40</v>
      </c>
      <c r="C9" t="s">
        <v>41</v>
      </c>
      <c r="D9" t="s">
        <v>19</v>
      </c>
      <c r="E9" t="s">
        <v>20</v>
      </c>
      <c r="F9" t="s">
        <v>24</v>
      </c>
      <c r="G9">
        <v>55.6</v>
      </c>
      <c r="K9" t="e">
        <f t="shared" si="0"/>
        <v>#N/A</v>
      </c>
      <c r="M9" t="s">
        <v>42</v>
      </c>
      <c r="Q9" s="1">
        <v>1497</v>
      </c>
    </row>
    <row r="10" spans="1:18" hidden="1" x14ac:dyDescent="0.25">
      <c r="A10">
        <v>8</v>
      </c>
      <c r="B10" t="s">
        <v>43</v>
      </c>
      <c r="C10" t="s">
        <v>44</v>
      </c>
      <c r="D10" t="s">
        <v>19</v>
      </c>
      <c r="E10" t="s">
        <v>31</v>
      </c>
      <c r="F10" t="s">
        <v>45</v>
      </c>
      <c r="K10" t="e">
        <f t="shared" si="0"/>
        <v>#N/A</v>
      </c>
      <c r="Q10" s="1">
        <v>1507</v>
      </c>
    </row>
    <row r="11" spans="1:18" hidden="1" x14ac:dyDescent="0.25">
      <c r="A11">
        <v>9</v>
      </c>
      <c r="B11" t="s">
        <v>46</v>
      </c>
      <c r="C11" t="s">
        <v>47</v>
      </c>
      <c r="D11" t="s">
        <v>19</v>
      </c>
      <c r="E11" t="s">
        <v>20</v>
      </c>
      <c r="F11" t="s">
        <v>21</v>
      </c>
      <c r="K11" t="e">
        <f t="shared" si="0"/>
        <v>#N/A</v>
      </c>
      <c r="Q11" s="1">
        <v>1507</v>
      </c>
    </row>
    <row r="12" spans="1:18" hidden="1" x14ac:dyDescent="0.25">
      <c r="A12">
        <v>10</v>
      </c>
      <c r="B12" t="s">
        <v>48</v>
      </c>
      <c r="C12" t="s">
        <v>49</v>
      </c>
      <c r="D12" t="s">
        <v>19</v>
      </c>
      <c r="E12" t="s">
        <v>50</v>
      </c>
      <c r="F12" t="s">
        <v>24</v>
      </c>
      <c r="G12">
        <v>23</v>
      </c>
      <c r="K12" t="e">
        <f t="shared" si="0"/>
        <v>#N/A</v>
      </c>
      <c r="Q12" t="s">
        <v>51</v>
      </c>
    </row>
    <row r="13" spans="1:18" hidden="1" x14ac:dyDescent="0.25">
      <c r="A13">
        <v>11</v>
      </c>
      <c r="B13" t="s">
        <v>52</v>
      </c>
      <c r="C13" t="s">
        <v>53</v>
      </c>
      <c r="D13" t="s">
        <v>19</v>
      </c>
      <c r="E13" t="s">
        <v>20</v>
      </c>
      <c r="F13" t="s">
        <v>54</v>
      </c>
      <c r="G13">
        <v>28.8</v>
      </c>
      <c r="H13">
        <v>14.4</v>
      </c>
      <c r="J13">
        <v>22.2</v>
      </c>
      <c r="K13">
        <f t="shared" si="0"/>
        <v>9206.7839999999997</v>
      </c>
      <c r="M13" t="s">
        <v>55</v>
      </c>
      <c r="Q13" s="1">
        <v>1512</v>
      </c>
    </row>
    <row r="14" spans="1:18" hidden="1" x14ac:dyDescent="0.25">
      <c r="A14">
        <v>12</v>
      </c>
      <c r="B14" t="s">
        <v>56</v>
      </c>
      <c r="C14" t="s">
        <v>57</v>
      </c>
      <c r="D14" t="s">
        <v>19</v>
      </c>
      <c r="E14" t="s">
        <v>20</v>
      </c>
      <c r="F14" t="s">
        <v>54</v>
      </c>
      <c r="K14" t="e">
        <f t="shared" si="0"/>
        <v>#N/A</v>
      </c>
      <c r="Q14" s="1">
        <v>1512</v>
      </c>
    </row>
    <row r="15" spans="1:18" hidden="1" x14ac:dyDescent="0.25">
      <c r="A15">
        <v>13</v>
      </c>
      <c r="B15" t="s">
        <v>58</v>
      </c>
      <c r="C15" t="s">
        <v>59</v>
      </c>
      <c r="D15" t="s">
        <v>19</v>
      </c>
      <c r="E15" t="s">
        <v>20</v>
      </c>
      <c r="F15" t="s">
        <v>24</v>
      </c>
      <c r="G15">
        <v>35</v>
      </c>
      <c r="K15" t="e">
        <f t="shared" si="0"/>
        <v>#N/A</v>
      </c>
      <c r="Q15" s="1">
        <v>1512</v>
      </c>
    </row>
    <row r="16" spans="1:18" hidden="1" x14ac:dyDescent="0.25">
      <c r="A16">
        <v>14</v>
      </c>
      <c r="B16" t="s">
        <v>60</v>
      </c>
      <c r="C16" t="s">
        <v>61</v>
      </c>
      <c r="D16" t="s">
        <v>19</v>
      </c>
      <c r="E16" t="s">
        <v>20</v>
      </c>
      <c r="F16" t="s">
        <v>54</v>
      </c>
      <c r="G16">
        <v>31</v>
      </c>
      <c r="K16" t="e">
        <f t="shared" si="0"/>
        <v>#N/A</v>
      </c>
      <c r="Q16" s="1">
        <v>1512</v>
      </c>
    </row>
    <row r="17" spans="1:17" hidden="1" x14ac:dyDescent="0.25">
      <c r="A17">
        <v>15</v>
      </c>
      <c r="B17" t="s">
        <v>62</v>
      </c>
      <c r="C17" t="s">
        <v>63</v>
      </c>
      <c r="D17" t="s">
        <v>19</v>
      </c>
      <c r="E17" t="s">
        <v>31</v>
      </c>
      <c r="F17" t="s">
        <v>21</v>
      </c>
      <c r="K17" t="e">
        <f t="shared" si="0"/>
        <v>#N/A</v>
      </c>
      <c r="Q17" s="1">
        <v>1512</v>
      </c>
    </row>
    <row r="18" spans="1:17" hidden="1" x14ac:dyDescent="0.25">
      <c r="A18">
        <v>16</v>
      </c>
      <c r="B18" t="s">
        <v>64</v>
      </c>
      <c r="C18" t="s">
        <v>65</v>
      </c>
      <c r="D18" t="s">
        <v>19</v>
      </c>
      <c r="E18" t="s">
        <v>20</v>
      </c>
      <c r="F18" t="s">
        <v>24</v>
      </c>
      <c r="G18">
        <v>63</v>
      </c>
      <c r="H18">
        <v>41</v>
      </c>
      <c r="J18">
        <v>50</v>
      </c>
      <c r="K18">
        <f t="shared" si="0"/>
        <v>129150</v>
      </c>
      <c r="M18" t="s">
        <v>66</v>
      </c>
      <c r="Q18" s="1">
        <v>1521</v>
      </c>
    </row>
    <row r="19" spans="1:17" hidden="1" x14ac:dyDescent="0.25">
      <c r="A19">
        <v>17</v>
      </c>
      <c r="B19" t="s">
        <v>67</v>
      </c>
      <c r="C19" t="s">
        <v>68</v>
      </c>
      <c r="D19" t="s">
        <v>19</v>
      </c>
      <c r="E19" t="s">
        <v>20</v>
      </c>
      <c r="F19" t="s">
        <v>69</v>
      </c>
      <c r="K19" t="e">
        <f t="shared" si="0"/>
        <v>#N/A</v>
      </c>
      <c r="Q19" s="1">
        <v>1497</v>
      </c>
    </row>
    <row r="20" spans="1:17" hidden="1" x14ac:dyDescent="0.25">
      <c r="A20">
        <v>18</v>
      </c>
      <c r="B20" t="s">
        <v>70</v>
      </c>
      <c r="C20" t="s">
        <v>71</v>
      </c>
      <c r="D20" t="s">
        <v>19</v>
      </c>
      <c r="E20" t="s">
        <v>20</v>
      </c>
      <c r="F20" t="s">
        <v>72</v>
      </c>
      <c r="K20" t="e">
        <f t="shared" si="0"/>
        <v>#N/A</v>
      </c>
      <c r="Q20" s="1">
        <v>1521</v>
      </c>
    </row>
    <row r="21" spans="1:17" hidden="1" x14ac:dyDescent="0.25">
      <c r="A21">
        <v>19</v>
      </c>
      <c r="B21" t="s">
        <v>73</v>
      </c>
      <c r="C21" t="s">
        <v>74</v>
      </c>
      <c r="D21" t="s">
        <v>19</v>
      </c>
      <c r="E21" t="s">
        <v>20</v>
      </c>
      <c r="F21" t="s">
        <v>24</v>
      </c>
      <c r="G21">
        <v>34</v>
      </c>
      <c r="K21" t="e">
        <f t="shared" si="0"/>
        <v>#N/A</v>
      </c>
      <c r="Q21" s="1">
        <v>1521</v>
      </c>
    </row>
    <row r="22" spans="1:17" hidden="1" x14ac:dyDescent="0.25">
      <c r="A22">
        <v>20</v>
      </c>
      <c r="B22" t="s">
        <v>75</v>
      </c>
      <c r="C22" t="s">
        <v>76</v>
      </c>
      <c r="D22" t="s">
        <v>19</v>
      </c>
      <c r="E22" t="s">
        <v>20</v>
      </c>
      <c r="F22" t="s">
        <v>54</v>
      </c>
      <c r="G22">
        <v>21</v>
      </c>
      <c r="K22" t="e">
        <f t="shared" si="0"/>
        <v>#N/A</v>
      </c>
      <c r="M22" t="s">
        <v>77</v>
      </c>
      <c r="Q22" s="1">
        <v>1521</v>
      </c>
    </row>
    <row r="23" spans="1:17" hidden="1" x14ac:dyDescent="0.25">
      <c r="A23">
        <v>21</v>
      </c>
      <c r="B23" t="s">
        <v>78</v>
      </c>
      <c r="C23" t="s">
        <v>79</v>
      </c>
      <c r="D23" t="s">
        <v>19</v>
      </c>
      <c r="E23" t="s">
        <v>20</v>
      </c>
      <c r="F23" t="s">
        <v>80</v>
      </c>
      <c r="K23" t="e">
        <f t="shared" si="0"/>
        <v>#N/A</v>
      </c>
      <c r="Q23" s="1">
        <v>1521</v>
      </c>
    </row>
    <row r="24" spans="1:17" ht="105" hidden="1" x14ac:dyDescent="0.25">
      <c r="A24">
        <v>22</v>
      </c>
      <c r="B24" t="s">
        <v>81</v>
      </c>
      <c r="C24" t="s">
        <v>82</v>
      </c>
      <c r="D24" t="s">
        <v>19</v>
      </c>
      <c r="E24" t="s">
        <v>20</v>
      </c>
      <c r="F24" t="s">
        <v>24</v>
      </c>
      <c r="G24">
        <v>70</v>
      </c>
      <c r="H24">
        <v>31</v>
      </c>
      <c r="J24">
        <v>43.5</v>
      </c>
      <c r="K24">
        <f t="shared" si="0"/>
        <v>94395</v>
      </c>
      <c r="M24" s="2" t="s">
        <v>83</v>
      </c>
      <c r="Q24" s="1">
        <v>1524</v>
      </c>
    </row>
    <row r="25" spans="1:17" hidden="1" x14ac:dyDescent="0.25">
      <c r="A25">
        <v>23</v>
      </c>
      <c r="B25" t="s">
        <v>84</v>
      </c>
      <c r="C25" t="s">
        <v>85</v>
      </c>
      <c r="D25" t="s">
        <v>19</v>
      </c>
      <c r="E25" t="s">
        <v>20</v>
      </c>
      <c r="F25" t="s">
        <v>24</v>
      </c>
      <c r="G25">
        <v>21</v>
      </c>
      <c r="K25" t="e">
        <f t="shared" si="0"/>
        <v>#N/A</v>
      </c>
      <c r="Q25" s="1">
        <v>1525</v>
      </c>
    </row>
    <row r="26" spans="1:17" hidden="1" x14ac:dyDescent="0.25">
      <c r="A26">
        <v>24</v>
      </c>
      <c r="B26" t="s">
        <v>86</v>
      </c>
      <c r="C26" t="s">
        <v>87</v>
      </c>
      <c r="D26" t="s">
        <v>19</v>
      </c>
      <c r="E26" t="s">
        <v>20</v>
      </c>
      <c r="F26" t="s">
        <v>21</v>
      </c>
      <c r="K26" t="e">
        <f t="shared" si="0"/>
        <v>#N/A</v>
      </c>
      <c r="Q26" s="1">
        <v>1531</v>
      </c>
    </row>
    <row r="27" spans="1:17" hidden="1" x14ac:dyDescent="0.25">
      <c r="A27">
        <v>25</v>
      </c>
      <c r="B27" t="s">
        <v>88</v>
      </c>
      <c r="C27" t="s">
        <v>89</v>
      </c>
      <c r="D27" t="s">
        <v>19</v>
      </c>
      <c r="E27" t="s">
        <v>20</v>
      </c>
      <c r="F27" t="s">
        <v>24</v>
      </c>
      <c r="G27">
        <v>30</v>
      </c>
      <c r="K27" t="e">
        <f t="shared" si="0"/>
        <v>#N/A</v>
      </c>
      <c r="Q27" s="1">
        <v>1531</v>
      </c>
    </row>
    <row r="28" spans="1:17" hidden="1" x14ac:dyDescent="0.25">
      <c r="A28">
        <v>26</v>
      </c>
      <c r="B28" t="s">
        <v>90</v>
      </c>
      <c r="C28" t="s">
        <v>91</v>
      </c>
      <c r="D28" t="s">
        <v>19</v>
      </c>
      <c r="E28" t="s">
        <v>20</v>
      </c>
      <c r="F28" t="s">
        <v>24</v>
      </c>
      <c r="G28">
        <v>19</v>
      </c>
      <c r="K28" t="e">
        <f t="shared" si="0"/>
        <v>#N/A</v>
      </c>
      <c r="Q28" s="1">
        <v>1532</v>
      </c>
    </row>
    <row r="29" spans="1:17" hidden="1" x14ac:dyDescent="0.25">
      <c r="A29">
        <v>27</v>
      </c>
      <c r="B29" t="s">
        <v>92</v>
      </c>
      <c r="C29" t="s">
        <v>93</v>
      </c>
      <c r="D29" t="s">
        <v>19</v>
      </c>
      <c r="E29" t="s">
        <v>20</v>
      </c>
      <c r="F29" t="s">
        <v>54</v>
      </c>
      <c r="G29">
        <v>41</v>
      </c>
      <c r="K29" t="e">
        <f t="shared" si="0"/>
        <v>#N/A</v>
      </c>
      <c r="Q29" s="1">
        <v>1532</v>
      </c>
    </row>
    <row r="30" spans="1:17" hidden="1" x14ac:dyDescent="0.25">
      <c r="A30">
        <v>28</v>
      </c>
      <c r="B30" t="s">
        <v>94</v>
      </c>
      <c r="C30" t="s">
        <v>95</v>
      </c>
      <c r="D30" t="s">
        <v>19</v>
      </c>
      <c r="E30" t="s">
        <v>96</v>
      </c>
      <c r="F30" t="s">
        <v>54</v>
      </c>
      <c r="G30">
        <v>52</v>
      </c>
      <c r="K30" t="e">
        <f t="shared" si="0"/>
        <v>#N/A</v>
      </c>
      <c r="M30" t="s">
        <v>97</v>
      </c>
      <c r="Q30" s="1">
        <v>1533</v>
      </c>
    </row>
    <row r="31" spans="1:17" hidden="1" x14ac:dyDescent="0.25">
      <c r="A31">
        <v>29</v>
      </c>
      <c r="B31" t="s">
        <v>98</v>
      </c>
      <c r="C31" t="s">
        <v>99</v>
      </c>
      <c r="D31" t="s">
        <v>19</v>
      </c>
      <c r="E31" t="s">
        <v>20</v>
      </c>
      <c r="F31" t="s">
        <v>24</v>
      </c>
      <c r="G31">
        <v>70</v>
      </c>
      <c r="H31">
        <v>32</v>
      </c>
      <c r="J31">
        <v>45</v>
      </c>
      <c r="K31">
        <f t="shared" si="0"/>
        <v>100800</v>
      </c>
      <c r="M31" t="s">
        <v>100</v>
      </c>
      <c r="Q31" s="1">
        <v>1544</v>
      </c>
    </row>
    <row r="32" spans="1:17" hidden="1" x14ac:dyDescent="0.25">
      <c r="A32">
        <v>30</v>
      </c>
      <c r="B32" t="s">
        <v>101</v>
      </c>
      <c r="C32" t="s">
        <v>102</v>
      </c>
      <c r="D32" t="s">
        <v>19</v>
      </c>
      <c r="E32" t="s">
        <v>20</v>
      </c>
      <c r="F32" t="s">
        <v>69</v>
      </c>
      <c r="K32" t="e">
        <f t="shared" si="0"/>
        <v>#N/A</v>
      </c>
      <c r="Q32" s="1">
        <v>1544</v>
      </c>
    </row>
    <row r="33" spans="1:17" hidden="1" x14ac:dyDescent="0.25">
      <c r="A33">
        <v>31</v>
      </c>
      <c r="B33" t="s">
        <v>103</v>
      </c>
      <c r="C33" t="s">
        <v>104</v>
      </c>
      <c r="D33" t="s">
        <v>19</v>
      </c>
      <c r="E33" t="s">
        <v>20</v>
      </c>
      <c r="F33" t="s">
        <v>69</v>
      </c>
      <c r="K33" t="e">
        <f t="shared" si="0"/>
        <v>#N/A</v>
      </c>
      <c r="Q33" s="1">
        <v>1547</v>
      </c>
    </row>
    <row r="34" spans="1:17" x14ac:dyDescent="0.25">
      <c r="A34">
        <v>32</v>
      </c>
      <c r="B34" t="s">
        <v>105</v>
      </c>
      <c r="C34" t="s">
        <v>106</v>
      </c>
      <c r="D34" t="s">
        <v>19</v>
      </c>
      <c r="E34" t="s">
        <v>107</v>
      </c>
      <c r="F34" t="s">
        <v>108</v>
      </c>
      <c r="G34">
        <v>143</v>
      </c>
      <c r="H34">
        <v>73</v>
      </c>
      <c r="J34">
        <v>77</v>
      </c>
      <c r="K34">
        <f t="shared" si="0"/>
        <v>803803</v>
      </c>
      <c r="M34" t="s">
        <v>109</v>
      </c>
      <c r="Q34" s="1">
        <v>1547</v>
      </c>
    </row>
    <row r="35" spans="1:17" ht="90" hidden="1" x14ac:dyDescent="0.25">
      <c r="A35">
        <v>33</v>
      </c>
      <c r="B35" t="s">
        <v>110</v>
      </c>
      <c r="C35" t="s">
        <v>111</v>
      </c>
      <c r="D35" t="s">
        <v>19</v>
      </c>
      <c r="E35" t="s">
        <v>20</v>
      </c>
      <c r="F35" t="s">
        <v>32</v>
      </c>
      <c r="G35">
        <v>54.5</v>
      </c>
      <c r="H35">
        <v>23.5</v>
      </c>
      <c r="J35">
        <v>32.5</v>
      </c>
      <c r="K35">
        <f t="shared" si="0"/>
        <v>41624.375</v>
      </c>
      <c r="M35" s="2" t="s">
        <v>112</v>
      </c>
      <c r="Q35" s="1">
        <v>1551</v>
      </c>
    </row>
    <row r="36" spans="1:17" hidden="1" x14ac:dyDescent="0.25">
      <c r="A36">
        <v>34</v>
      </c>
      <c r="B36" t="s">
        <v>113</v>
      </c>
      <c r="C36" t="s">
        <v>114</v>
      </c>
      <c r="D36" t="s">
        <v>19</v>
      </c>
      <c r="E36" t="s">
        <v>20</v>
      </c>
      <c r="F36" t="s">
        <v>72</v>
      </c>
      <c r="K36" t="e">
        <f t="shared" si="0"/>
        <v>#N/A</v>
      </c>
      <c r="Q36" s="1">
        <v>1551</v>
      </c>
    </row>
    <row r="37" spans="1:17" hidden="1" x14ac:dyDescent="0.25">
      <c r="A37">
        <v>35</v>
      </c>
      <c r="B37" t="s">
        <v>115</v>
      </c>
      <c r="C37" t="s">
        <v>116</v>
      </c>
      <c r="D37" t="s">
        <v>19</v>
      </c>
      <c r="E37" t="s">
        <v>20</v>
      </c>
      <c r="F37" t="s">
        <v>117</v>
      </c>
      <c r="K37" t="e">
        <f t="shared" si="0"/>
        <v>#N/A</v>
      </c>
      <c r="Q37" s="1">
        <v>1551</v>
      </c>
    </row>
    <row r="38" spans="1:17" hidden="1" x14ac:dyDescent="0.25">
      <c r="A38">
        <v>36</v>
      </c>
      <c r="B38" t="s">
        <v>118</v>
      </c>
      <c r="C38" t="s">
        <v>119</v>
      </c>
      <c r="D38" t="s">
        <v>19</v>
      </c>
      <c r="E38" t="s">
        <v>20</v>
      </c>
      <c r="F38" t="s">
        <v>24</v>
      </c>
      <c r="K38" t="e">
        <f t="shared" si="0"/>
        <v>#N/A</v>
      </c>
      <c r="Q38" s="1">
        <v>1551</v>
      </c>
    </row>
    <row r="39" spans="1:17" hidden="1" x14ac:dyDescent="0.25">
      <c r="A39">
        <v>37</v>
      </c>
      <c r="B39" t="s">
        <v>120</v>
      </c>
      <c r="C39" t="s">
        <v>121</v>
      </c>
      <c r="D39" t="s">
        <v>19</v>
      </c>
      <c r="E39" t="s">
        <v>20</v>
      </c>
      <c r="F39" t="s">
        <v>122</v>
      </c>
      <c r="K39" t="e">
        <f t="shared" si="0"/>
        <v>#N/A</v>
      </c>
      <c r="Q39" s="1">
        <v>1551</v>
      </c>
    </row>
    <row r="40" spans="1:17" hidden="1" x14ac:dyDescent="0.25">
      <c r="A40">
        <v>38</v>
      </c>
      <c r="B40" t="s">
        <v>123</v>
      </c>
      <c r="C40" t="s">
        <v>124</v>
      </c>
      <c r="D40" t="s">
        <v>19</v>
      </c>
      <c r="E40" t="s">
        <v>20</v>
      </c>
      <c r="F40" t="s">
        <v>24</v>
      </c>
      <c r="G40">
        <v>28</v>
      </c>
      <c r="H40">
        <v>15</v>
      </c>
      <c r="J40">
        <v>20</v>
      </c>
      <c r="K40">
        <f t="shared" si="0"/>
        <v>8400</v>
      </c>
      <c r="Q40" s="1">
        <v>1551</v>
      </c>
    </row>
    <row r="41" spans="1:17" hidden="1" x14ac:dyDescent="0.25">
      <c r="A41">
        <v>39</v>
      </c>
      <c r="B41" t="s">
        <v>125</v>
      </c>
      <c r="C41" t="s">
        <v>126</v>
      </c>
      <c r="D41" t="s">
        <v>19</v>
      </c>
      <c r="E41" t="s">
        <v>127</v>
      </c>
      <c r="F41" t="s">
        <v>128</v>
      </c>
      <c r="K41" t="e">
        <f t="shared" si="0"/>
        <v>#N/A</v>
      </c>
      <c r="Q41" t="s">
        <v>129</v>
      </c>
    </row>
    <row r="42" spans="1:17" hidden="1" x14ac:dyDescent="0.25">
      <c r="A42">
        <v>40</v>
      </c>
      <c r="B42" t="s">
        <v>130</v>
      </c>
      <c r="C42" t="s">
        <v>131</v>
      </c>
      <c r="D42" t="s">
        <v>19</v>
      </c>
      <c r="E42" t="s">
        <v>20</v>
      </c>
      <c r="F42" t="s">
        <v>132</v>
      </c>
      <c r="K42" t="e">
        <f t="shared" si="0"/>
        <v>#N/A</v>
      </c>
      <c r="Q42" s="1">
        <v>1552</v>
      </c>
    </row>
    <row r="43" spans="1:17" hidden="1" x14ac:dyDescent="0.25">
      <c r="A43">
        <v>41</v>
      </c>
      <c r="B43" t="s">
        <v>133</v>
      </c>
      <c r="C43" t="s">
        <v>134</v>
      </c>
      <c r="D43" t="s">
        <v>19</v>
      </c>
      <c r="E43" t="s">
        <v>20</v>
      </c>
      <c r="F43" t="s">
        <v>72</v>
      </c>
      <c r="K43" t="e">
        <f t="shared" si="0"/>
        <v>#N/A</v>
      </c>
      <c r="Q43" s="1">
        <v>1552</v>
      </c>
    </row>
    <row r="44" spans="1:17" hidden="1" x14ac:dyDescent="0.25">
      <c r="A44">
        <v>42</v>
      </c>
      <c r="B44" t="s">
        <v>135</v>
      </c>
      <c r="C44" t="s">
        <v>136</v>
      </c>
      <c r="D44" t="s">
        <v>19</v>
      </c>
      <c r="E44" t="s">
        <v>20</v>
      </c>
      <c r="F44" t="s">
        <v>72</v>
      </c>
      <c r="K44" t="e">
        <f t="shared" si="0"/>
        <v>#N/A</v>
      </c>
      <c r="Q44" s="1">
        <v>1552</v>
      </c>
    </row>
    <row r="45" spans="1:17" hidden="1" x14ac:dyDescent="0.25">
      <c r="A45">
        <v>43</v>
      </c>
      <c r="B45" t="s">
        <v>137</v>
      </c>
      <c r="C45" t="s">
        <v>138</v>
      </c>
      <c r="D45" t="s">
        <v>19</v>
      </c>
      <c r="E45" t="s">
        <v>20</v>
      </c>
      <c r="F45" t="s">
        <v>72</v>
      </c>
      <c r="K45" t="e">
        <f t="shared" si="0"/>
        <v>#N/A</v>
      </c>
      <c r="Q45" s="1">
        <v>1552</v>
      </c>
    </row>
    <row r="46" spans="1:17" hidden="1" x14ac:dyDescent="0.25">
      <c r="A46">
        <v>44</v>
      </c>
      <c r="B46" t="s">
        <v>139</v>
      </c>
      <c r="C46" t="s">
        <v>140</v>
      </c>
      <c r="D46" t="s">
        <v>19</v>
      </c>
      <c r="E46" t="s">
        <v>20</v>
      </c>
      <c r="F46" t="s">
        <v>21</v>
      </c>
      <c r="K46" t="e">
        <f t="shared" si="0"/>
        <v>#N/A</v>
      </c>
      <c r="Q46" s="1">
        <v>1552</v>
      </c>
    </row>
    <row r="47" spans="1:17" hidden="1" x14ac:dyDescent="0.25">
      <c r="A47">
        <v>45</v>
      </c>
      <c r="B47" t="s">
        <v>141</v>
      </c>
      <c r="C47" t="s">
        <v>142</v>
      </c>
      <c r="D47" t="s">
        <v>19</v>
      </c>
      <c r="E47" t="s">
        <v>20</v>
      </c>
      <c r="F47" t="s">
        <v>54</v>
      </c>
      <c r="G47">
        <v>32</v>
      </c>
      <c r="K47" t="e">
        <f t="shared" si="0"/>
        <v>#N/A</v>
      </c>
      <c r="Q47" s="1">
        <v>1552</v>
      </c>
    </row>
    <row r="48" spans="1:17" hidden="1" x14ac:dyDescent="0.25">
      <c r="A48">
        <v>46</v>
      </c>
      <c r="B48" t="s">
        <v>143</v>
      </c>
      <c r="C48" t="s">
        <v>144</v>
      </c>
      <c r="D48" t="s">
        <v>19</v>
      </c>
      <c r="E48" t="s">
        <v>20</v>
      </c>
      <c r="F48" t="s">
        <v>122</v>
      </c>
      <c r="K48" t="e">
        <f t="shared" si="0"/>
        <v>#N/A</v>
      </c>
      <c r="Q48" s="1">
        <v>1552</v>
      </c>
    </row>
    <row r="49" spans="1:17" hidden="1" x14ac:dyDescent="0.25">
      <c r="A49">
        <v>47</v>
      </c>
      <c r="B49" t="s">
        <v>145</v>
      </c>
      <c r="C49" t="s">
        <v>146</v>
      </c>
      <c r="D49" t="s">
        <v>19</v>
      </c>
      <c r="E49" t="s">
        <v>20</v>
      </c>
      <c r="F49" t="s">
        <v>24</v>
      </c>
      <c r="G49">
        <v>33</v>
      </c>
      <c r="K49" t="e">
        <f t="shared" si="0"/>
        <v>#N/A</v>
      </c>
      <c r="Q49" s="1">
        <v>1552</v>
      </c>
    </row>
    <row r="50" spans="1:17" hidden="1" x14ac:dyDescent="0.25">
      <c r="A50">
        <v>48</v>
      </c>
      <c r="B50" t="s">
        <v>147</v>
      </c>
      <c r="C50" t="s">
        <v>148</v>
      </c>
      <c r="D50" t="s">
        <v>19</v>
      </c>
      <c r="E50" t="s">
        <v>20</v>
      </c>
      <c r="F50" t="s">
        <v>54</v>
      </c>
      <c r="G50">
        <v>34</v>
      </c>
      <c r="K50" t="e">
        <f t="shared" si="0"/>
        <v>#N/A</v>
      </c>
      <c r="Q50" s="1">
        <v>1552</v>
      </c>
    </row>
    <row r="51" spans="1:17" ht="45" hidden="1" x14ac:dyDescent="0.25">
      <c r="A51">
        <v>49</v>
      </c>
      <c r="B51" t="s">
        <v>149</v>
      </c>
      <c r="C51" t="s">
        <v>150</v>
      </c>
      <c r="D51" t="s">
        <v>19</v>
      </c>
      <c r="E51" t="s">
        <v>20</v>
      </c>
      <c r="F51" t="s">
        <v>54</v>
      </c>
      <c r="G51">
        <v>46.4</v>
      </c>
      <c r="H51">
        <v>23.2</v>
      </c>
      <c r="J51">
        <v>23.3</v>
      </c>
      <c r="K51">
        <f t="shared" si="0"/>
        <v>25081.984</v>
      </c>
      <c r="M51" s="2" t="s">
        <v>151</v>
      </c>
      <c r="O51" t="s">
        <v>152</v>
      </c>
    </row>
    <row r="52" spans="1:17" hidden="1" x14ac:dyDescent="0.25">
      <c r="A52">
        <v>50</v>
      </c>
      <c r="B52" t="s">
        <v>153</v>
      </c>
      <c r="C52" t="s">
        <v>154</v>
      </c>
      <c r="D52" t="s">
        <v>19</v>
      </c>
      <c r="E52" t="s">
        <v>20</v>
      </c>
      <c r="F52" t="s">
        <v>21</v>
      </c>
      <c r="K52" t="e">
        <f t="shared" si="0"/>
        <v>#N/A</v>
      </c>
      <c r="Q52" s="1">
        <v>1553</v>
      </c>
    </row>
    <row r="53" spans="1:17" hidden="1" x14ac:dyDescent="0.25">
      <c r="A53">
        <v>51</v>
      </c>
      <c r="B53" t="s">
        <v>155</v>
      </c>
      <c r="C53" t="s">
        <v>156</v>
      </c>
      <c r="D53" t="s">
        <v>19</v>
      </c>
      <c r="E53" t="s">
        <v>20</v>
      </c>
      <c r="F53" t="s">
        <v>54</v>
      </c>
      <c r="G53">
        <v>19.3</v>
      </c>
      <c r="H53">
        <v>11.6</v>
      </c>
      <c r="J53">
        <v>18</v>
      </c>
      <c r="K53">
        <f t="shared" si="0"/>
        <v>4029.84</v>
      </c>
      <c r="M53" t="s">
        <v>157</v>
      </c>
      <c r="Q53" s="1">
        <v>1554</v>
      </c>
    </row>
    <row r="54" spans="1:17" hidden="1" x14ac:dyDescent="0.25">
      <c r="A54">
        <v>52</v>
      </c>
      <c r="B54" t="s">
        <v>158</v>
      </c>
      <c r="C54" t="s">
        <v>159</v>
      </c>
      <c r="D54" t="s">
        <v>19</v>
      </c>
      <c r="E54" t="s">
        <v>20</v>
      </c>
      <c r="F54" t="s">
        <v>24</v>
      </c>
      <c r="G54">
        <v>54</v>
      </c>
      <c r="K54" t="e">
        <f t="shared" si="0"/>
        <v>#N/A</v>
      </c>
      <c r="Q54" s="1">
        <v>1555</v>
      </c>
    </row>
    <row r="55" spans="1:17" hidden="1" x14ac:dyDescent="0.25">
      <c r="A55">
        <v>53</v>
      </c>
      <c r="B55" t="s">
        <v>160</v>
      </c>
      <c r="C55" t="s">
        <v>161</v>
      </c>
      <c r="D55" t="s">
        <v>19</v>
      </c>
      <c r="E55" t="s">
        <v>20</v>
      </c>
      <c r="F55" t="s">
        <v>24</v>
      </c>
      <c r="G55">
        <v>30</v>
      </c>
      <c r="K55" t="e">
        <f t="shared" si="0"/>
        <v>#N/A</v>
      </c>
      <c r="Q55" s="1">
        <v>1555</v>
      </c>
    </row>
    <row r="56" spans="1:17" hidden="1" x14ac:dyDescent="0.25">
      <c r="A56">
        <v>54</v>
      </c>
      <c r="B56" t="s">
        <v>162</v>
      </c>
      <c r="C56" t="s">
        <v>163</v>
      </c>
      <c r="D56" t="s">
        <v>19</v>
      </c>
      <c r="E56" t="s">
        <v>20</v>
      </c>
      <c r="F56" t="s">
        <v>24</v>
      </c>
      <c r="G56">
        <v>38.5</v>
      </c>
      <c r="H56">
        <v>14.5</v>
      </c>
      <c r="J56">
        <v>19.5</v>
      </c>
      <c r="K56">
        <f t="shared" si="0"/>
        <v>10885.875</v>
      </c>
      <c r="M56" t="s">
        <v>164</v>
      </c>
      <c r="Q56" s="1">
        <v>1555</v>
      </c>
    </row>
    <row r="57" spans="1:17" hidden="1" x14ac:dyDescent="0.25">
      <c r="A57">
        <v>55</v>
      </c>
      <c r="B57" t="s">
        <v>165</v>
      </c>
      <c r="C57" t="s">
        <v>166</v>
      </c>
      <c r="D57" t="s">
        <v>19</v>
      </c>
      <c r="E57" t="s">
        <v>20</v>
      </c>
      <c r="F57" t="s">
        <v>24</v>
      </c>
      <c r="G57">
        <v>51</v>
      </c>
      <c r="K57" t="e">
        <f t="shared" si="0"/>
        <v>#N/A</v>
      </c>
      <c r="O57" t="s">
        <v>167</v>
      </c>
    </row>
    <row r="58" spans="1:17" hidden="1" x14ac:dyDescent="0.25">
      <c r="A58">
        <v>56</v>
      </c>
      <c r="B58" t="s">
        <v>168</v>
      </c>
      <c r="C58" t="s">
        <v>169</v>
      </c>
      <c r="D58" t="s">
        <v>19</v>
      </c>
      <c r="E58" t="s">
        <v>20</v>
      </c>
      <c r="F58" t="s">
        <v>122</v>
      </c>
      <c r="K58" t="e">
        <f t="shared" si="0"/>
        <v>#N/A</v>
      </c>
      <c r="Q58" s="1">
        <v>1560</v>
      </c>
    </row>
    <row r="59" spans="1:17" hidden="1" x14ac:dyDescent="0.25">
      <c r="A59">
        <v>57</v>
      </c>
      <c r="B59" t="s">
        <v>170</v>
      </c>
      <c r="C59" t="s">
        <v>171</v>
      </c>
      <c r="D59" t="s">
        <v>19</v>
      </c>
      <c r="E59" t="s">
        <v>20</v>
      </c>
      <c r="F59" t="s">
        <v>24</v>
      </c>
      <c r="G59">
        <v>38</v>
      </c>
      <c r="K59" t="e">
        <f t="shared" si="0"/>
        <v>#N/A</v>
      </c>
      <c r="O59" t="s">
        <v>172</v>
      </c>
    </row>
    <row r="60" spans="1:17" hidden="1" x14ac:dyDescent="0.25">
      <c r="A60">
        <v>58</v>
      </c>
      <c r="B60" t="s">
        <v>173</v>
      </c>
      <c r="C60" t="s">
        <v>174</v>
      </c>
      <c r="D60" t="s">
        <v>19</v>
      </c>
      <c r="E60" t="s">
        <v>20</v>
      </c>
      <c r="F60" t="s">
        <v>69</v>
      </c>
      <c r="K60" t="e">
        <f t="shared" si="0"/>
        <v>#N/A</v>
      </c>
      <c r="Q60" s="1">
        <v>1562</v>
      </c>
    </row>
    <row r="61" spans="1:17" hidden="1" x14ac:dyDescent="0.25">
      <c r="A61">
        <v>59</v>
      </c>
      <c r="B61" t="s">
        <v>175</v>
      </c>
      <c r="C61" t="s">
        <v>176</v>
      </c>
      <c r="D61" t="s">
        <v>19</v>
      </c>
      <c r="E61" t="s">
        <v>20</v>
      </c>
      <c r="F61" t="s">
        <v>54</v>
      </c>
      <c r="G61">
        <v>18</v>
      </c>
      <c r="K61" t="e">
        <f t="shared" si="0"/>
        <v>#N/A</v>
      </c>
      <c r="Q61" s="1">
        <v>1562</v>
      </c>
    </row>
    <row r="62" spans="1:17" hidden="1" x14ac:dyDescent="0.25">
      <c r="A62">
        <v>60</v>
      </c>
      <c r="B62" t="s">
        <v>177</v>
      </c>
      <c r="C62" t="s">
        <v>178</v>
      </c>
      <c r="D62" t="s">
        <v>19</v>
      </c>
      <c r="E62" t="s">
        <v>20</v>
      </c>
      <c r="F62" t="s">
        <v>21</v>
      </c>
      <c r="K62" t="e">
        <f t="shared" si="0"/>
        <v>#N/A</v>
      </c>
      <c r="Q62" s="1">
        <v>1562</v>
      </c>
    </row>
    <row r="63" spans="1:17" hidden="1" x14ac:dyDescent="0.25">
      <c r="A63">
        <v>61</v>
      </c>
      <c r="B63" t="s">
        <v>179</v>
      </c>
      <c r="C63" t="s">
        <v>180</v>
      </c>
      <c r="D63" t="s">
        <v>19</v>
      </c>
      <c r="E63" t="s">
        <v>20</v>
      </c>
      <c r="F63" t="s">
        <v>24</v>
      </c>
      <c r="G63">
        <v>32</v>
      </c>
      <c r="K63" t="e">
        <f t="shared" si="0"/>
        <v>#N/A</v>
      </c>
      <c r="O63" t="s">
        <v>181</v>
      </c>
    </row>
    <row r="64" spans="1:17" hidden="1" x14ac:dyDescent="0.25">
      <c r="A64">
        <v>62</v>
      </c>
      <c r="B64" t="s">
        <v>182</v>
      </c>
      <c r="C64" t="s">
        <v>183</v>
      </c>
      <c r="D64" t="s">
        <v>19</v>
      </c>
      <c r="E64" t="s">
        <v>20</v>
      </c>
      <c r="F64" t="s">
        <v>54</v>
      </c>
      <c r="G64">
        <v>14</v>
      </c>
      <c r="K64" t="e">
        <f t="shared" si="0"/>
        <v>#N/A</v>
      </c>
      <c r="Q64" s="1">
        <v>1563</v>
      </c>
    </row>
    <row r="65" spans="1:17" hidden="1" x14ac:dyDescent="0.25">
      <c r="A65">
        <v>63</v>
      </c>
      <c r="B65" t="s">
        <v>184</v>
      </c>
      <c r="C65" t="s">
        <v>185</v>
      </c>
      <c r="D65" t="s">
        <v>19</v>
      </c>
      <c r="E65" t="s">
        <v>20</v>
      </c>
      <c r="F65" t="s">
        <v>69</v>
      </c>
      <c r="G65">
        <v>24.5</v>
      </c>
      <c r="K65" t="e">
        <f t="shared" si="0"/>
        <v>#N/A</v>
      </c>
    </row>
    <row r="66" spans="1:17" ht="60" hidden="1" x14ac:dyDescent="0.25">
      <c r="A66">
        <v>64</v>
      </c>
      <c r="B66" t="s">
        <v>186</v>
      </c>
      <c r="C66" t="s">
        <v>187</v>
      </c>
      <c r="D66" t="s">
        <v>19</v>
      </c>
      <c r="E66" t="s">
        <v>20</v>
      </c>
      <c r="F66" t="s">
        <v>54</v>
      </c>
      <c r="G66">
        <v>39</v>
      </c>
      <c r="H66">
        <v>22</v>
      </c>
      <c r="J66">
        <v>29.5</v>
      </c>
      <c r="K66">
        <f t="shared" si="0"/>
        <v>25311</v>
      </c>
      <c r="M66" s="2" t="s">
        <v>188</v>
      </c>
      <c r="Q66" s="1">
        <v>1566</v>
      </c>
    </row>
    <row r="67" spans="1:17" hidden="1" x14ac:dyDescent="0.25">
      <c r="A67">
        <v>65</v>
      </c>
      <c r="B67" t="s">
        <v>189</v>
      </c>
      <c r="C67" t="s">
        <v>190</v>
      </c>
      <c r="D67" t="s">
        <v>19</v>
      </c>
      <c r="E67" t="s">
        <v>20</v>
      </c>
      <c r="F67" t="s">
        <v>122</v>
      </c>
      <c r="K67" t="e">
        <f t="shared" ref="K67:K130" si="1">IF(G67*H67*J67=0,NA(),G67*H67*J67)</f>
        <v>#N/A</v>
      </c>
      <c r="Q67" s="1">
        <v>1566</v>
      </c>
    </row>
    <row r="68" spans="1:17" hidden="1" x14ac:dyDescent="0.25">
      <c r="A68">
        <v>66</v>
      </c>
      <c r="B68" t="s">
        <v>191</v>
      </c>
      <c r="C68" t="s">
        <v>192</v>
      </c>
      <c r="D68" t="s">
        <v>19</v>
      </c>
      <c r="E68" t="s">
        <v>20</v>
      </c>
      <c r="F68" t="s">
        <v>24</v>
      </c>
      <c r="G68">
        <v>38.200000000000003</v>
      </c>
      <c r="H68">
        <v>15</v>
      </c>
      <c r="J68">
        <v>22</v>
      </c>
      <c r="K68">
        <f t="shared" si="1"/>
        <v>12606</v>
      </c>
      <c r="Q68" s="1">
        <v>1566</v>
      </c>
    </row>
    <row r="69" spans="1:17" hidden="1" x14ac:dyDescent="0.25">
      <c r="A69">
        <v>67</v>
      </c>
      <c r="B69" t="s">
        <v>193</v>
      </c>
      <c r="C69" t="s">
        <v>194</v>
      </c>
      <c r="D69" t="s">
        <v>19</v>
      </c>
      <c r="E69" t="s">
        <v>20</v>
      </c>
      <c r="F69" t="s">
        <v>24</v>
      </c>
      <c r="G69">
        <v>46.4</v>
      </c>
      <c r="H69">
        <v>18.5</v>
      </c>
      <c r="J69">
        <v>24</v>
      </c>
      <c r="K69">
        <f t="shared" si="1"/>
        <v>20601.599999999999</v>
      </c>
      <c r="M69" t="s">
        <v>195</v>
      </c>
      <c r="Q69" s="1">
        <v>1566</v>
      </c>
    </row>
    <row r="70" spans="1:17" hidden="1" x14ac:dyDescent="0.25">
      <c r="A70">
        <v>68</v>
      </c>
      <c r="B70" t="s">
        <v>196</v>
      </c>
      <c r="C70" t="s">
        <v>197</v>
      </c>
      <c r="D70" t="s">
        <v>19</v>
      </c>
      <c r="E70" t="s">
        <v>20</v>
      </c>
      <c r="F70" t="s">
        <v>24</v>
      </c>
      <c r="G70">
        <v>19</v>
      </c>
      <c r="K70" t="e">
        <f t="shared" si="1"/>
        <v>#N/A</v>
      </c>
      <c r="O70" t="s">
        <v>198</v>
      </c>
    </row>
    <row r="71" spans="1:17" hidden="1" x14ac:dyDescent="0.25">
      <c r="A71">
        <v>69</v>
      </c>
      <c r="B71" t="s">
        <v>199</v>
      </c>
      <c r="C71" t="s">
        <v>200</v>
      </c>
      <c r="D71" t="s">
        <v>19</v>
      </c>
      <c r="E71" t="s">
        <v>20</v>
      </c>
      <c r="F71" t="s">
        <v>32</v>
      </c>
      <c r="K71" t="e">
        <f t="shared" si="1"/>
        <v>#N/A</v>
      </c>
      <c r="Q71" s="1">
        <v>1567</v>
      </c>
    </row>
    <row r="72" spans="1:17" hidden="1" x14ac:dyDescent="0.25">
      <c r="A72">
        <v>70</v>
      </c>
      <c r="B72" t="s">
        <v>201</v>
      </c>
      <c r="C72" t="s">
        <v>202</v>
      </c>
      <c r="D72" t="s">
        <v>19</v>
      </c>
      <c r="E72" t="s">
        <v>20</v>
      </c>
      <c r="F72" t="s">
        <v>21</v>
      </c>
      <c r="K72" t="e">
        <f t="shared" si="1"/>
        <v>#N/A</v>
      </c>
      <c r="Q72" s="1">
        <v>1568</v>
      </c>
    </row>
    <row r="73" spans="1:17" hidden="1" x14ac:dyDescent="0.25">
      <c r="A73">
        <v>71</v>
      </c>
      <c r="B73" t="s">
        <v>203</v>
      </c>
      <c r="C73" t="s">
        <v>204</v>
      </c>
      <c r="D73" t="s">
        <v>19</v>
      </c>
      <c r="E73" t="s">
        <v>20</v>
      </c>
      <c r="F73" t="s">
        <v>24</v>
      </c>
      <c r="G73">
        <v>40</v>
      </c>
      <c r="K73" t="e">
        <f t="shared" si="1"/>
        <v>#N/A</v>
      </c>
      <c r="Q73" s="1">
        <v>1568</v>
      </c>
    </row>
    <row r="74" spans="1:17" hidden="1" x14ac:dyDescent="0.25">
      <c r="A74">
        <v>72</v>
      </c>
      <c r="B74" t="s">
        <v>205</v>
      </c>
      <c r="C74" t="s">
        <v>206</v>
      </c>
      <c r="D74" t="s">
        <v>19</v>
      </c>
      <c r="E74" t="s">
        <v>20</v>
      </c>
      <c r="F74" t="s">
        <v>72</v>
      </c>
      <c r="K74" t="e">
        <f t="shared" si="1"/>
        <v>#N/A</v>
      </c>
      <c r="Q74" s="1">
        <v>1569</v>
      </c>
    </row>
    <row r="75" spans="1:17" hidden="1" x14ac:dyDescent="0.25">
      <c r="A75">
        <v>73</v>
      </c>
      <c r="B75" t="s">
        <v>207</v>
      </c>
      <c r="C75" t="s">
        <v>208</v>
      </c>
      <c r="D75" t="s">
        <v>19</v>
      </c>
      <c r="E75" t="s">
        <v>20</v>
      </c>
      <c r="F75" t="s">
        <v>54</v>
      </c>
      <c r="G75">
        <v>21</v>
      </c>
      <c r="K75" t="e">
        <f t="shared" si="1"/>
        <v>#N/A</v>
      </c>
      <c r="Q75" s="1">
        <v>1570</v>
      </c>
    </row>
    <row r="76" spans="1:17" hidden="1" x14ac:dyDescent="0.25">
      <c r="A76">
        <v>74</v>
      </c>
      <c r="B76" t="s">
        <v>209</v>
      </c>
      <c r="C76" t="s">
        <v>210</v>
      </c>
      <c r="D76" t="s">
        <v>19</v>
      </c>
      <c r="E76" t="s">
        <v>20</v>
      </c>
      <c r="F76" t="s">
        <v>122</v>
      </c>
      <c r="K76" t="e">
        <f t="shared" si="1"/>
        <v>#N/A</v>
      </c>
      <c r="Q76" s="1">
        <v>1570</v>
      </c>
    </row>
    <row r="77" spans="1:17" hidden="1" x14ac:dyDescent="0.25">
      <c r="A77">
        <v>75</v>
      </c>
      <c r="B77" t="s">
        <v>211</v>
      </c>
      <c r="C77" t="s">
        <v>212</v>
      </c>
      <c r="D77" t="s">
        <v>19</v>
      </c>
      <c r="E77" t="s">
        <v>20</v>
      </c>
      <c r="F77" t="s">
        <v>54</v>
      </c>
      <c r="G77">
        <v>29</v>
      </c>
      <c r="K77" t="e">
        <f t="shared" si="1"/>
        <v>#N/A</v>
      </c>
      <c r="Q77" s="1">
        <v>1570</v>
      </c>
    </row>
    <row r="78" spans="1:17" hidden="1" x14ac:dyDescent="0.25">
      <c r="A78">
        <v>76</v>
      </c>
      <c r="B78" t="s">
        <v>213</v>
      </c>
      <c r="C78" t="s">
        <v>214</v>
      </c>
      <c r="D78" t="s">
        <v>19</v>
      </c>
      <c r="E78" t="s">
        <v>20</v>
      </c>
      <c r="F78" t="s">
        <v>72</v>
      </c>
      <c r="K78" t="e">
        <f t="shared" si="1"/>
        <v>#N/A</v>
      </c>
      <c r="Q78" s="1">
        <v>1569</v>
      </c>
    </row>
    <row r="79" spans="1:17" hidden="1" x14ac:dyDescent="0.25">
      <c r="A79">
        <v>77</v>
      </c>
      <c r="B79" t="s">
        <v>215</v>
      </c>
      <c r="C79" t="s">
        <v>216</v>
      </c>
      <c r="D79" t="s">
        <v>19</v>
      </c>
      <c r="E79" t="s">
        <v>20</v>
      </c>
      <c r="F79" t="s">
        <v>21</v>
      </c>
      <c r="K79" t="e">
        <f t="shared" si="1"/>
        <v>#N/A</v>
      </c>
      <c r="Q79" s="1">
        <v>1568</v>
      </c>
    </row>
    <row r="80" spans="1:17" hidden="1" x14ac:dyDescent="0.25">
      <c r="A80">
        <v>78</v>
      </c>
      <c r="B80" t="s">
        <v>217</v>
      </c>
      <c r="C80" t="s">
        <v>218</v>
      </c>
      <c r="D80" t="s">
        <v>19</v>
      </c>
      <c r="E80" t="s">
        <v>20</v>
      </c>
      <c r="F80" t="s">
        <v>54</v>
      </c>
      <c r="G80">
        <v>36</v>
      </c>
      <c r="K80" t="e">
        <f t="shared" si="1"/>
        <v>#N/A</v>
      </c>
      <c r="Q80">
        <v>1904</v>
      </c>
    </row>
    <row r="81" spans="1:17" hidden="1" x14ac:dyDescent="0.25">
      <c r="A81">
        <v>79</v>
      </c>
      <c r="B81" t="s">
        <v>219</v>
      </c>
      <c r="C81" t="s">
        <v>220</v>
      </c>
      <c r="D81" t="s">
        <v>19</v>
      </c>
      <c r="E81" t="s">
        <v>20</v>
      </c>
      <c r="F81" t="s">
        <v>54</v>
      </c>
      <c r="G81">
        <v>34</v>
      </c>
      <c r="K81" t="e">
        <f t="shared" si="1"/>
        <v>#N/A</v>
      </c>
      <c r="Q81" s="1">
        <v>1568</v>
      </c>
    </row>
    <row r="82" spans="1:17" hidden="1" x14ac:dyDescent="0.25">
      <c r="A82">
        <v>80</v>
      </c>
      <c r="B82" t="s">
        <v>221</v>
      </c>
      <c r="C82" t="s">
        <v>222</v>
      </c>
      <c r="D82" t="s">
        <v>19</v>
      </c>
      <c r="E82" t="s">
        <v>223</v>
      </c>
      <c r="F82" t="s">
        <v>24</v>
      </c>
      <c r="K82" t="e">
        <f t="shared" si="1"/>
        <v>#N/A</v>
      </c>
      <c r="Q82" s="1">
        <v>1568</v>
      </c>
    </row>
    <row r="83" spans="1:17" hidden="1" x14ac:dyDescent="0.25">
      <c r="A83">
        <v>81</v>
      </c>
      <c r="B83" t="s">
        <v>224</v>
      </c>
      <c r="C83" t="s">
        <v>225</v>
      </c>
      <c r="D83" t="s">
        <v>19</v>
      </c>
      <c r="E83" t="s">
        <v>20</v>
      </c>
      <c r="F83" t="s">
        <v>24</v>
      </c>
      <c r="G83">
        <v>52</v>
      </c>
      <c r="K83" t="e">
        <f t="shared" si="1"/>
        <v>#N/A</v>
      </c>
      <c r="Q83" s="1">
        <v>1572</v>
      </c>
    </row>
    <row r="84" spans="1:17" hidden="1" x14ac:dyDescent="0.25">
      <c r="A84">
        <v>82</v>
      </c>
      <c r="B84" t="s">
        <v>226</v>
      </c>
      <c r="C84" t="s">
        <v>227</v>
      </c>
      <c r="D84" t="s">
        <v>19</v>
      </c>
      <c r="E84" t="s">
        <v>20</v>
      </c>
      <c r="F84" t="s">
        <v>54</v>
      </c>
      <c r="G84">
        <v>32</v>
      </c>
      <c r="K84" t="e">
        <f t="shared" si="1"/>
        <v>#N/A</v>
      </c>
      <c r="O84" t="s">
        <v>228</v>
      </c>
    </row>
    <row r="85" spans="1:17" ht="135" hidden="1" x14ac:dyDescent="0.25">
      <c r="A85">
        <v>83</v>
      </c>
      <c r="B85" t="s">
        <v>229</v>
      </c>
      <c r="C85" t="s">
        <v>230</v>
      </c>
      <c r="D85" t="s">
        <v>19</v>
      </c>
      <c r="E85" t="s">
        <v>20</v>
      </c>
      <c r="F85" t="s">
        <v>54</v>
      </c>
      <c r="G85">
        <v>20</v>
      </c>
      <c r="H85">
        <v>11</v>
      </c>
      <c r="J85" t="s">
        <v>231</v>
      </c>
      <c r="K85" t="e">
        <f t="shared" si="1"/>
        <v>#VALUE!</v>
      </c>
      <c r="M85" s="2" t="s">
        <v>232</v>
      </c>
      <c r="Q85" s="1">
        <v>1575</v>
      </c>
    </row>
    <row r="86" spans="1:17" ht="30" hidden="1" x14ac:dyDescent="0.25">
      <c r="A86">
        <v>84</v>
      </c>
      <c r="B86" t="s">
        <v>233</v>
      </c>
      <c r="C86" t="s">
        <v>234</v>
      </c>
      <c r="D86" t="s">
        <v>19</v>
      </c>
      <c r="E86" t="s">
        <v>20</v>
      </c>
      <c r="F86" t="s">
        <v>54</v>
      </c>
      <c r="G86">
        <v>21</v>
      </c>
      <c r="H86">
        <v>11</v>
      </c>
      <c r="J86">
        <v>10</v>
      </c>
      <c r="K86">
        <f t="shared" si="1"/>
        <v>2310</v>
      </c>
      <c r="M86" s="2" t="s">
        <v>235</v>
      </c>
      <c r="Q86" s="1">
        <v>1575</v>
      </c>
    </row>
    <row r="87" spans="1:17" hidden="1" x14ac:dyDescent="0.25">
      <c r="A87">
        <v>85</v>
      </c>
      <c r="B87" t="s">
        <v>236</v>
      </c>
      <c r="C87" t="s">
        <v>237</v>
      </c>
      <c r="D87" t="s">
        <v>19</v>
      </c>
      <c r="E87" t="s">
        <v>20</v>
      </c>
      <c r="F87" t="s">
        <v>24</v>
      </c>
      <c r="K87" t="e">
        <f t="shared" si="1"/>
        <v>#N/A</v>
      </c>
      <c r="Q87" s="1">
        <v>1575</v>
      </c>
    </row>
    <row r="88" spans="1:17" hidden="1" x14ac:dyDescent="0.25">
      <c r="A88">
        <v>86</v>
      </c>
      <c r="B88" t="s">
        <v>238</v>
      </c>
      <c r="C88" t="s">
        <v>239</v>
      </c>
      <c r="D88" t="s">
        <v>19</v>
      </c>
      <c r="E88" t="s">
        <v>20</v>
      </c>
      <c r="F88" t="s">
        <v>24</v>
      </c>
      <c r="G88">
        <v>42</v>
      </c>
      <c r="K88" t="e">
        <f t="shared" si="1"/>
        <v>#N/A</v>
      </c>
      <c r="Q88" s="1">
        <v>1575</v>
      </c>
    </row>
    <row r="89" spans="1:17" hidden="1" x14ac:dyDescent="0.25">
      <c r="A89">
        <v>87</v>
      </c>
      <c r="B89" t="s">
        <v>240</v>
      </c>
      <c r="C89" t="s">
        <v>241</v>
      </c>
      <c r="D89" t="s">
        <v>19</v>
      </c>
      <c r="E89" t="s">
        <v>20</v>
      </c>
      <c r="F89" t="s">
        <v>54</v>
      </c>
      <c r="G89">
        <v>17</v>
      </c>
      <c r="K89" t="e">
        <f t="shared" si="1"/>
        <v>#N/A</v>
      </c>
      <c r="Q89" s="1">
        <v>1575</v>
      </c>
    </row>
    <row r="90" spans="1:17" hidden="1" x14ac:dyDescent="0.25">
      <c r="A90">
        <v>88</v>
      </c>
      <c r="B90" t="s">
        <v>242</v>
      </c>
      <c r="C90" t="s">
        <v>243</v>
      </c>
      <c r="D90" t="s">
        <v>19</v>
      </c>
      <c r="E90" t="s">
        <v>20</v>
      </c>
      <c r="F90" t="s">
        <v>54</v>
      </c>
      <c r="G90">
        <v>35</v>
      </c>
      <c r="K90" t="e">
        <f t="shared" si="1"/>
        <v>#N/A</v>
      </c>
      <c r="O90" t="s">
        <v>244</v>
      </c>
    </row>
    <row r="91" spans="1:17" ht="30" hidden="1" x14ac:dyDescent="0.25">
      <c r="A91">
        <v>89</v>
      </c>
      <c r="B91" t="s">
        <v>245</v>
      </c>
      <c r="C91" t="s">
        <v>246</v>
      </c>
      <c r="D91" t="s">
        <v>19</v>
      </c>
      <c r="E91" t="s">
        <v>247</v>
      </c>
      <c r="F91" t="s">
        <v>54</v>
      </c>
      <c r="G91">
        <v>42</v>
      </c>
      <c r="K91" t="e">
        <f t="shared" si="1"/>
        <v>#N/A</v>
      </c>
      <c r="M91" s="2" t="s">
        <v>248</v>
      </c>
      <c r="Q91" s="1">
        <v>1576</v>
      </c>
    </row>
    <row r="92" spans="1:17" hidden="1" x14ac:dyDescent="0.25">
      <c r="A92">
        <v>90</v>
      </c>
      <c r="B92" t="s">
        <v>249</v>
      </c>
      <c r="C92" t="s">
        <v>250</v>
      </c>
      <c r="D92" t="s">
        <v>19</v>
      </c>
      <c r="E92" t="s">
        <v>20</v>
      </c>
      <c r="F92" t="s">
        <v>122</v>
      </c>
      <c r="K92" t="e">
        <f t="shared" si="1"/>
        <v>#N/A</v>
      </c>
      <c r="Q92" s="1">
        <v>1576</v>
      </c>
    </row>
    <row r="93" spans="1:17" ht="30" hidden="1" x14ac:dyDescent="0.25">
      <c r="A93">
        <v>91</v>
      </c>
      <c r="B93" t="s">
        <v>251</v>
      </c>
      <c r="C93" t="s">
        <v>252</v>
      </c>
      <c r="D93" t="s">
        <v>19</v>
      </c>
      <c r="E93" t="s">
        <v>253</v>
      </c>
      <c r="F93" t="s">
        <v>24</v>
      </c>
      <c r="G93">
        <v>48</v>
      </c>
      <c r="H93">
        <v>30</v>
      </c>
      <c r="J93">
        <v>38.5</v>
      </c>
      <c r="K93">
        <f t="shared" si="1"/>
        <v>55440</v>
      </c>
      <c r="M93" s="2" t="s">
        <v>254</v>
      </c>
      <c r="Q93" s="1">
        <v>1576</v>
      </c>
    </row>
    <row r="94" spans="1:17" hidden="1" x14ac:dyDescent="0.25">
      <c r="A94">
        <v>92</v>
      </c>
      <c r="B94" t="s">
        <v>255</v>
      </c>
      <c r="C94" t="s">
        <v>256</v>
      </c>
      <c r="D94" t="s">
        <v>19</v>
      </c>
      <c r="E94" t="s">
        <v>257</v>
      </c>
      <c r="F94" t="s">
        <v>122</v>
      </c>
      <c r="G94">
        <v>14</v>
      </c>
      <c r="K94" t="e">
        <f t="shared" si="1"/>
        <v>#N/A</v>
      </c>
      <c r="O94" t="s">
        <v>258</v>
      </c>
    </row>
    <row r="95" spans="1:17" hidden="1" x14ac:dyDescent="0.25">
      <c r="A95">
        <v>93</v>
      </c>
      <c r="B95" t="s">
        <v>259</v>
      </c>
      <c r="C95" t="s">
        <v>260</v>
      </c>
      <c r="D95" t="s">
        <v>19</v>
      </c>
      <c r="E95" t="s">
        <v>20</v>
      </c>
      <c r="F95" t="s">
        <v>54</v>
      </c>
      <c r="G95">
        <v>16</v>
      </c>
      <c r="K95" t="e">
        <f t="shared" si="1"/>
        <v>#N/A</v>
      </c>
      <c r="Q95" s="1">
        <v>1576</v>
      </c>
    </row>
    <row r="96" spans="1:17" hidden="1" x14ac:dyDescent="0.25">
      <c r="A96">
        <v>94</v>
      </c>
      <c r="B96" t="s">
        <v>261</v>
      </c>
      <c r="C96" t="s">
        <v>262</v>
      </c>
      <c r="D96" t="s">
        <v>19</v>
      </c>
      <c r="E96" t="s">
        <v>20</v>
      </c>
      <c r="F96" t="s">
        <v>54</v>
      </c>
      <c r="G96">
        <v>17</v>
      </c>
      <c r="K96" t="e">
        <f t="shared" si="1"/>
        <v>#N/A</v>
      </c>
      <c r="M96" t="s">
        <v>77</v>
      </c>
      <c r="Q96" s="1">
        <v>1576</v>
      </c>
    </row>
    <row r="97" spans="1:17" hidden="1" x14ac:dyDescent="0.25">
      <c r="A97">
        <v>95</v>
      </c>
      <c r="B97" t="s">
        <v>263</v>
      </c>
      <c r="C97" t="s">
        <v>264</v>
      </c>
      <c r="D97" t="s">
        <v>19</v>
      </c>
      <c r="E97" t="s">
        <v>28</v>
      </c>
      <c r="F97" t="s">
        <v>122</v>
      </c>
      <c r="K97" t="e">
        <f t="shared" si="1"/>
        <v>#N/A</v>
      </c>
      <c r="Q97" t="s">
        <v>265</v>
      </c>
    </row>
    <row r="98" spans="1:17" hidden="1" x14ac:dyDescent="0.25">
      <c r="A98">
        <v>96</v>
      </c>
      <c r="B98" t="s">
        <v>266</v>
      </c>
      <c r="C98" t="s">
        <v>267</v>
      </c>
      <c r="D98" t="s">
        <v>19</v>
      </c>
      <c r="E98" t="s">
        <v>20</v>
      </c>
      <c r="F98" t="s">
        <v>122</v>
      </c>
      <c r="K98" t="e">
        <f t="shared" si="1"/>
        <v>#N/A</v>
      </c>
      <c r="Q98" s="1">
        <v>1586</v>
      </c>
    </row>
    <row r="99" spans="1:17" hidden="1" x14ac:dyDescent="0.25">
      <c r="A99">
        <v>97</v>
      </c>
      <c r="B99" t="s">
        <v>268</v>
      </c>
      <c r="C99" t="s">
        <v>269</v>
      </c>
      <c r="D99" t="s">
        <v>19</v>
      </c>
      <c r="E99" t="s">
        <v>20</v>
      </c>
      <c r="F99" t="s">
        <v>24</v>
      </c>
      <c r="G99">
        <v>33</v>
      </c>
      <c r="K99" t="e">
        <f t="shared" si="1"/>
        <v>#N/A</v>
      </c>
      <c r="O99" t="s">
        <v>244</v>
      </c>
    </row>
    <row r="100" spans="1:17" hidden="1" x14ac:dyDescent="0.25">
      <c r="A100">
        <v>98</v>
      </c>
      <c r="B100" t="s">
        <v>270</v>
      </c>
      <c r="C100" t="s">
        <v>271</v>
      </c>
      <c r="D100" t="s">
        <v>19</v>
      </c>
      <c r="E100" t="s">
        <v>20</v>
      </c>
      <c r="F100" t="s">
        <v>54</v>
      </c>
      <c r="G100">
        <v>49</v>
      </c>
      <c r="K100" t="e">
        <f t="shared" si="1"/>
        <v>#N/A</v>
      </c>
      <c r="O100" t="s">
        <v>272</v>
      </c>
    </row>
    <row r="101" spans="1:17" hidden="1" x14ac:dyDescent="0.25">
      <c r="A101">
        <v>99</v>
      </c>
      <c r="B101" t="s">
        <v>273</v>
      </c>
      <c r="C101" t="s">
        <v>274</v>
      </c>
      <c r="D101" t="s">
        <v>19</v>
      </c>
      <c r="E101" t="s">
        <v>107</v>
      </c>
      <c r="F101" t="s">
        <v>24</v>
      </c>
      <c r="K101" t="e">
        <f t="shared" si="1"/>
        <v>#N/A</v>
      </c>
      <c r="Q101" s="1">
        <v>1587</v>
      </c>
    </row>
    <row r="102" spans="1:17" hidden="1" x14ac:dyDescent="0.25">
      <c r="A102">
        <v>100</v>
      </c>
      <c r="B102" t="s">
        <v>275</v>
      </c>
      <c r="C102" t="s">
        <v>276</v>
      </c>
      <c r="D102" t="s">
        <v>19</v>
      </c>
      <c r="E102" t="s">
        <v>20</v>
      </c>
      <c r="F102" t="s">
        <v>72</v>
      </c>
      <c r="K102" t="e">
        <f t="shared" si="1"/>
        <v>#N/A</v>
      </c>
      <c r="Q102" s="1">
        <v>1587</v>
      </c>
    </row>
    <row r="103" spans="1:17" hidden="1" x14ac:dyDescent="0.25">
      <c r="A103">
        <v>101</v>
      </c>
      <c r="B103" t="s">
        <v>277</v>
      </c>
      <c r="C103" t="s">
        <v>278</v>
      </c>
      <c r="D103" t="s">
        <v>19</v>
      </c>
      <c r="E103" t="s">
        <v>20</v>
      </c>
      <c r="F103" t="s">
        <v>128</v>
      </c>
      <c r="K103" t="e">
        <f t="shared" si="1"/>
        <v>#N/A</v>
      </c>
      <c r="Q103" s="1">
        <v>1587</v>
      </c>
    </row>
    <row r="104" spans="1:17" hidden="1" x14ac:dyDescent="0.25">
      <c r="A104">
        <v>102</v>
      </c>
      <c r="B104" t="s">
        <v>279</v>
      </c>
      <c r="C104" t="s">
        <v>280</v>
      </c>
      <c r="D104" t="s">
        <v>19</v>
      </c>
      <c r="E104" t="s">
        <v>20</v>
      </c>
      <c r="F104" t="s">
        <v>117</v>
      </c>
      <c r="K104" t="e">
        <f t="shared" si="1"/>
        <v>#N/A</v>
      </c>
      <c r="Q104" s="1">
        <v>1587</v>
      </c>
    </row>
    <row r="105" spans="1:17" hidden="1" x14ac:dyDescent="0.25">
      <c r="A105">
        <v>103</v>
      </c>
      <c r="B105" t="s">
        <v>281</v>
      </c>
      <c r="C105" t="s">
        <v>282</v>
      </c>
      <c r="D105" t="s">
        <v>19</v>
      </c>
      <c r="E105" t="s">
        <v>20</v>
      </c>
      <c r="F105" t="s">
        <v>24</v>
      </c>
      <c r="G105">
        <v>42</v>
      </c>
      <c r="H105">
        <v>20.7</v>
      </c>
      <c r="J105">
        <v>28.2</v>
      </c>
      <c r="K105">
        <f t="shared" si="1"/>
        <v>24517.079999999998</v>
      </c>
      <c r="M105" t="s">
        <v>283</v>
      </c>
      <c r="Q105" s="1">
        <v>1588</v>
      </c>
    </row>
    <row r="106" spans="1:17" hidden="1" x14ac:dyDescent="0.25">
      <c r="A106">
        <v>104</v>
      </c>
      <c r="B106" t="s">
        <v>284</v>
      </c>
      <c r="C106" t="s">
        <v>285</v>
      </c>
      <c r="D106" t="s">
        <v>19</v>
      </c>
      <c r="E106" t="s">
        <v>20</v>
      </c>
      <c r="F106" t="s">
        <v>24</v>
      </c>
      <c r="G106">
        <v>27.5</v>
      </c>
      <c r="K106" t="e">
        <f t="shared" si="1"/>
        <v>#N/A</v>
      </c>
      <c r="O106" t="s">
        <v>272</v>
      </c>
    </row>
    <row r="107" spans="1:17" hidden="1" x14ac:dyDescent="0.25">
      <c r="A107">
        <v>105</v>
      </c>
      <c r="B107" t="s">
        <v>286</v>
      </c>
      <c r="C107" t="s">
        <v>287</v>
      </c>
      <c r="D107" t="s">
        <v>19</v>
      </c>
      <c r="E107" t="s">
        <v>20</v>
      </c>
      <c r="F107" t="s">
        <v>54</v>
      </c>
      <c r="G107">
        <v>23</v>
      </c>
      <c r="K107" t="e">
        <f t="shared" si="1"/>
        <v>#N/A</v>
      </c>
      <c r="Q107" s="1">
        <v>1588</v>
      </c>
    </row>
    <row r="108" spans="1:17" hidden="1" x14ac:dyDescent="0.25">
      <c r="A108">
        <v>106</v>
      </c>
      <c r="B108" t="s">
        <v>288</v>
      </c>
      <c r="C108" t="s">
        <v>289</v>
      </c>
      <c r="D108" t="s">
        <v>19</v>
      </c>
      <c r="E108" t="s">
        <v>20</v>
      </c>
      <c r="F108" t="s">
        <v>54</v>
      </c>
      <c r="G108">
        <v>18</v>
      </c>
      <c r="K108" t="e">
        <f t="shared" si="1"/>
        <v>#N/A</v>
      </c>
      <c r="M108" t="s">
        <v>77</v>
      </c>
      <c r="Q108" s="1">
        <v>1588</v>
      </c>
    </row>
    <row r="109" spans="1:17" hidden="1" x14ac:dyDescent="0.25">
      <c r="A109">
        <v>107</v>
      </c>
      <c r="B109" t="s">
        <v>290</v>
      </c>
      <c r="C109" t="s">
        <v>291</v>
      </c>
      <c r="D109" t="s">
        <v>19</v>
      </c>
      <c r="E109" t="s">
        <v>20</v>
      </c>
      <c r="F109" t="s">
        <v>24</v>
      </c>
      <c r="G109">
        <v>55</v>
      </c>
      <c r="K109" t="e">
        <f t="shared" si="1"/>
        <v>#N/A</v>
      </c>
      <c r="Q109" s="1">
        <v>1588</v>
      </c>
    </row>
    <row r="110" spans="1:17" hidden="1" x14ac:dyDescent="0.25">
      <c r="A110">
        <v>108</v>
      </c>
      <c r="B110" t="s">
        <v>292</v>
      </c>
      <c r="C110" t="s">
        <v>293</v>
      </c>
      <c r="D110" t="s">
        <v>19</v>
      </c>
      <c r="E110" t="s">
        <v>20</v>
      </c>
      <c r="F110" t="s">
        <v>54</v>
      </c>
      <c r="G110">
        <v>18</v>
      </c>
      <c r="H110">
        <v>7.8</v>
      </c>
      <c r="J110">
        <v>12</v>
      </c>
      <c r="K110">
        <f t="shared" si="1"/>
        <v>1684.8000000000002</v>
      </c>
      <c r="M110" t="s">
        <v>294</v>
      </c>
      <c r="Q110" s="1">
        <v>1588</v>
      </c>
    </row>
    <row r="111" spans="1:17" hidden="1" x14ac:dyDescent="0.25">
      <c r="A111">
        <v>109</v>
      </c>
      <c r="B111" t="s">
        <v>295</v>
      </c>
      <c r="C111" t="s">
        <v>296</v>
      </c>
      <c r="D111" t="s">
        <v>19</v>
      </c>
      <c r="E111" t="s">
        <v>20</v>
      </c>
      <c r="F111" t="s">
        <v>128</v>
      </c>
      <c r="G111">
        <v>36.700000000000003</v>
      </c>
      <c r="K111" t="e">
        <f t="shared" si="1"/>
        <v>#N/A</v>
      </c>
      <c r="O111" t="s">
        <v>272</v>
      </c>
    </row>
    <row r="112" spans="1:17" hidden="1" x14ac:dyDescent="0.25">
      <c r="A112">
        <v>110</v>
      </c>
      <c r="B112" t="s">
        <v>297</v>
      </c>
      <c r="C112" t="s">
        <v>298</v>
      </c>
      <c r="D112" t="s">
        <v>19</v>
      </c>
      <c r="E112" t="s">
        <v>20</v>
      </c>
      <c r="F112" t="s">
        <v>24</v>
      </c>
      <c r="G112">
        <v>41</v>
      </c>
      <c r="K112" t="e">
        <f t="shared" si="1"/>
        <v>#N/A</v>
      </c>
      <c r="Q112" s="1">
        <v>1589</v>
      </c>
    </row>
    <row r="113" spans="1:17" hidden="1" x14ac:dyDescent="0.25">
      <c r="A113">
        <v>111</v>
      </c>
      <c r="B113" t="s">
        <v>299</v>
      </c>
      <c r="C113" t="s">
        <v>300</v>
      </c>
      <c r="D113" t="s">
        <v>19</v>
      </c>
      <c r="E113" t="s">
        <v>253</v>
      </c>
      <c r="F113" t="s">
        <v>301</v>
      </c>
      <c r="K113" t="e">
        <f t="shared" si="1"/>
        <v>#N/A</v>
      </c>
      <c r="Q113" s="1">
        <v>1590</v>
      </c>
    </row>
    <row r="114" spans="1:17" hidden="1" x14ac:dyDescent="0.25">
      <c r="A114">
        <v>112</v>
      </c>
      <c r="B114" t="s">
        <v>302</v>
      </c>
      <c r="C114" t="s">
        <v>303</v>
      </c>
      <c r="D114" t="s">
        <v>19</v>
      </c>
      <c r="E114" t="s">
        <v>20</v>
      </c>
      <c r="F114" t="s">
        <v>21</v>
      </c>
      <c r="K114" t="e">
        <f t="shared" si="1"/>
        <v>#N/A</v>
      </c>
      <c r="Q114" s="1">
        <v>1590</v>
      </c>
    </row>
    <row r="115" spans="1:17" hidden="1" x14ac:dyDescent="0.25">
      <c r="A115">
        <v>113</v>
      </c>
      <c r="B115" t="s">
        <v>304</v>
      </c>
      <c r="C115" t="s">
        <v>305</v>
      </c>
      <c r="D115" t="s">
        <v>19</v>
      </c>
      <c r="E115" t="s">
        <v>20</v>
      </c>
      <c r="F115" t="s">
        <v>24</v>
      </c>
      <c r="G115">
        <v>50.5</v>
      </c>
      <c r="K115" t="e">
        <f t="shared" si="1"/>
        <v>#N/A</v>
      </c>
      <c r="M115" t="s">
        <v>306</v>
      </c>
      <c r="Q115" s="1">
        <v>1590</v>
      </c>
    </row>
    <row r="116" spans="1:17" hidden="1" x14ac:dyDescent="0.25">
      <c r="A116">
        <v>114</v>
      </c>
      <c r="B116" t="s">
        <v>307</v>
      </c>
      <c r="C116" t="s">
        <v>308</v>
      </c>
      <c r="D116" t="s">
        <v>19</v>
      </c>
      <c r="E116" t="s">
        <v>20</v>
      </c>
      <c r="F116" t="s">
        <v>24</v>
      </c>
      <c r="G116">
        <v>25</v>
      </c>
      <c r="K116" t="e">
        <f t="shared" si="1"/>
        <v>#N/A</v>
      </c>
      <c r="Q116" s="1">
        <v>1590</v>
      </c>
    </row>
    <row r="117" spans="1:17" hidden="1" x14ac:dyDescent="0.25">
      <c r="A117">
        <v>115</v>
      </c>
      <c r="B117" t="s">
        <v>309</v>
      </c>
      <c r="C117" t="s">
        <v>310</v>
      </c>
      <c r="D117" t="s">
        <v>19</v>
      </c>
      <c r="E117" t="s">
        <v>20</v>
      </c>
      <c r="F117" t="s">
        <v>108</v>
      </c>
      <c r="K117" t="e">
        <f t="shared" si="1"/>
        <v>#N/A</v>
      </c>
      <c r="Q117" s="1">
        <v>1590</v>
      </c>
    </row>
    <row r="118" spans="1:17" hidden="1" x14ac:dyDescent="0.25">
      <c r="A118">
        <v>116</v>
      </c>
      <c r="B118" t="s">
        <v>311</v>
      </c>
      <c r="C118" t="s">
        <v>312</v>
      </c>
      <c r="D118" t="s">
        <v>19</v>
      </c>
      <c r="E118" t="s">
        <v>20</v>
      </c>
      <c r="F118" t="s">
        <v>24</v>
      </c>
      <c r="G118">
        <v>66</v>
      </c>
      <c r="K118" t="e">
        <f t="shared" si="1"/>
        <v>#N/A</v>
      </c>
      <c r="M118" t="s">
        <v>313</v>
      </c>
      <c r="O118" t="s">
        <v>244</v>
      </c>
    </row>
    <row r="119" spans="1:17" hidden="1" x14ac:dyDescent="0.25">
      <c r="A119">
        <v>117</v>
      </c>
      <c r="B119" t="s">
        <v>314</v>
      </c>
      <c r="C119" t="s">
        <v>315</v>
      </c>
      <c r="D119" t="s">
        <v>19</v>
      </c>
      <c r="E119" t="s">
        <v>20</v>
      </c>
      <c r="F119" t="s">
        <v>316</v>
      </c>
      <c r="G119">
        <v>20.6</v>
      </c>
      <c r="H119">
        <v>12</v>
      </c>
      <c r="K119" t="e">
        <f t="shared" si="1"/>
        <v>#N/A</v>
      </c>
      <c r="M119" t="s">
        <v>317</v>
      </c>
    </row>
    <row r="120" spans="1:17" hidden="1" x14ac:dyDescent="0.25">
      <c r="A120">
        <v>118</v>
      </c>
      <c r="C120" t="s">
        <v>318</v>
      </c>
      <c r="D120" t="s">
        <v>19</v>
      </c>
      <c r="E120" t="s">
        <v>20</v>
      </c>
      <c r="F120" t="s">
        <v>21</v>
      </c>
      <c r="G120">
        <v>32.299999999999997</v>
      </c>
      <c r="K120" t="e">
        <f t="shared" si="1"/>
        <v>#N/A</v>
      </c>
      <c r="O120" t="s">
        <v>272</v>
      </c>
    </row>
    <row r="121" spans="1:17" hidden="1" x14ac:dyDescent="0.25">
      <c r="A121">
        <v>119</v>
      </c>
      <c r="B121" t="s">
        <v>319</v>
      </c>
      <c r="C121" t="s">
        <v>320</v>
      </c>
      <c r="D121" t="s">
        <v>19</v>
      </c>
      <c r="E121" t="s">
        <v>20</v>
      </c>
      <c r="F121" t="s">
        <v>24</v>
      </c>
      <c r="G121">
        <v>46</v>
      </c>
      <c r="K121" t="e">
        <f t="shared" si="1"/>
        <v>#N/A</v>
      </c>
      <c r="Q121" s="1">
        <v>1590</v>
      </c>
    </row>
    <row r="122" spans="1:17" hidden="1" x14ac:dyDescent="0.25">
      <c r="A122">
        <v>120</v>
      </c>
      <c r="B122" t="s">
        <v>321</v>
      </c>
      <c r="C122" t="s">
        <v>322</v>
      </c>
      <c r="D122" t="s">
        <v>19</v>
      </c>
      <c r="E122" t="s">
        <v>20</v>
      </c>
      <c r="F122" t="s">
        <v>24</v>
      </c>
      <c r="G122">
        <v>41.5</v>
      </c>
      <c r="H122">
        <v>17.600000000000001</v>
      </c>
      <c r="J122">
        <v>25.8</v>
      </c>
      <c r="K122">
        <f t="shared" si="1"/>
        <v>18844.320000000003</v>
      </c>
      <c r="M122" t="s">
        <v>323</v>
      </c>
      <c r="O122" t="s">
        <v>324</v>
      </c>
    </row>
    <row r="123" spans="1:17" hidden="1" x14ac:dyDescent="0.25">
      <c r="A123">
        <v>121</v>
      </c>
      <c r="B123" t="s">
        <v>325</v>
      </c>
      <c r="C123" t="s">
        <v>326</v>
      </c>
      <c r="D123" t="s">
        <v>19</v>
      </c>
      <c r="E123" t="s">
        <v>20</v>
      </c>
      <c r="F123" t="s">
        <v>24</v>
      </c>
      <c r="G123">
        <v>34</v>
      </c>
      <c r="K123" t="e">
        <f t="shared" si="1"/>
        <v>#N/A</v>
      </c>
      <c r="Q123" s="1">
        <v>1590</v>
      </c>
    </row>
    <row r="124" spans="1:17" hidden="1" x14ac:dyDescent="0.25">
      <c r="A124">
        <v>122</v>
      </c>
      <c r="B124" t="s">
        <v>327</v>
      </c>
      <c r="C124" t="s">
        <v>328</v>
      </c>
      <c r="D124" t="s">
        <v>19</v>
      </c>
      <c r="E124" t="s">
        <v>20</v>
      </c>
      <c r="F124" t="s">
        <v>117</v>
      </c>
      <c r="K124" t="e">
        <f t="shared" si="1"/>
        <v>#N/A</v>
      </c>
      <c r="Q124" s="1">
        <v>1590</v>
      </c>
    </row>
    <row r="125" spans="1:17" hidden="1" x14ac:dyDescent="0.25">
      <c r="A125">
        <v>123</v>
      </c>
      <c r="B125" t="s">
        <v>329</v>
      </c>
      <c r="C125" t="s">
        <v>330</v>
      </c>
      <c r="D125" t="s">
        <v>19</v>
      </c>
      <c r="E125" t="s">
        <v>20</v>
      </c>
      <c r="F125" t="s">
        <v>24</v>
      </c>
      <c r="G125">
        <v>38</v>
      </c>
      <c r="K125" t="e">
        <f t="shared" si="1"/>
        <v>#N/A</v>
      </c>
      <c r="Q125" s="1">
        <v>1590</v>
      </c>
    </row>
    <row r="126" spans="1:17" hidden="1" x14ac:dyDescent="0.25">
      <c r="A126">
        <v>124</v>
      </c>
      <c r="B126" t="s">
        <v>331</v>
      </c>
      <c r="C126" t="s">
        <v>332</v>
      </c>
      <c r="D126" t="s">
        <v>19</v>
      </c>
      <c r="E126" t="s">
        <v>20</v>
      </c>
      <c r="F126" t="s">
        <v>80</v>
      </c>
      <c r="K126" t="e">
        <f t="shared" si="1"/>
        <v>#N/A</v>
      </c>
      <c r="Q126" s="1">
        <v>1590</v>
      </c>
    </row>
    <row r="127" spans="1:17" hidden="1" x14ac:dyDescent="0.25">
      <c r="A127">
        <v>125</v>
      </c>
      <c r="B127" t="s">
        <v>333</v>
      </c>
      <c r="C127" t="s">
        <v>334</v>
      </c>
      <c r="D127" t="s">
        <v>19</v>
      </c>
      <c r="E127" t="s">
        <v>20</v>
      </c>
      <c r="F127" t="s">
        <v>54</v>
      </c>
      <c r="G127">
        <v>19</v>
      </c>
      <c r="K127" t="e">
        <f t="shared" si="1"/>
        <v>#N/A</v>
      </c>
      <c r="Q127" s="1">
        <v>1590</v>
      </c>
    </row>
    <row r="128" spans="1:17" hidden="1" x14ac:dyDescent="0.25">
      <c r="A128">
        <v>126</v>
      </c>
      <c r="B128" t="s">
        <v>335</v>
      </c>
      <c r="C128" t="s">
        <v>336</v>
      </c>
      <c r="D128" t="s">
        <v>19</v>
      </c>
      <c r="E128" t="s">
        <v>20</v>
      </c>
      <c r="F128" t="s">
        <v>54</v>
      </c>
      <c r="G128">
        <v>27.8</v>
      </c>
      <c r="K128" t="e">
        <f t="shared" si="1"/>
        <v>#N/A</v>
      </c>
      <c r="O128" t="s">
        <v>337</v>
      </c>
    </row>
    <row r="129" spans="1:17" hidden="1" x14ac:dyDescent="0.25">
      <c r="A129">
        <v>127</v>
      </c>
      <c r="B129" t="s">
        <v>338</v>
      </c>
      <c r="C129" t="s">
        <v>339</v>
      </c>
      <c r="D129" t="s">
        <v>19</v>
      </c>
      <c r="E129" t="s">
        <v>20</v>
      </c>
      <c r="F129" t="s">
        <v>54</v>
      </c>
      <c r="G129">
        <v>52</v>
      </c>
      <c r="K129" t="e">
        <f t="shared" si="1"/>
        <v>#N/A</v>
      </c>
      <c r="Q129" t="s">
        <v>340</v>
      </c>
    </row>
    <row r="130" spans="1:17" hidden="1" x14ac:dyDescent="0.25">
      <c r="A130">
        <v>128</v>
      </c>
      <c r="B130" t="s">
        <v>341</v>
      </c>
      <c r="C130" t="s">
        <v>342</v>
      </c>
      <c r="D130" t="s">
        <v>19</v>
      </c>
      <c r="E130" t="s">
        <v>343</v>
      </c>
      <c r="F130" t="s">
        <v>54</v>
      </c>
      <c r="G130">
        <v>28</v>
      </c>
      <c r="H130">
        <v>10</v>
      </c>
      <c r="J130">
        <v>14</v>
      </c>
      <c r="K130">
        <f t="shared" si="1"/>
        <v>3920</v>
      </c>
      <c r="M130" t="s">
        <v>55</v>
      </c>
      <c r="N130" t="s">
        <v>344</v>
      </c>
    </row>
    <row r="131" spans="1:17" hidden="1" x14ac:dyDescent="0.25">
      <c r="A131">
        <v>129</v>
      </c>
      <c r="B131" t="s">
        <v>345</v>
      </c>
      <c r="C131" t="s">
        <v>346</v>
      </c>
      <c r="D131" t="s">
        <v>19</v>
      </c>
      <c r="E131" t="s">
        <v>20</v>
      </c>
      <c r="F131" t="s">
        <v>24</v>
      </c>
      <c r="G131">
        <v>19</v>
      </c>
      <c r="K131" t="e">
        <f t="shared" ref="K131:K194" si="2">IF(G131*H131*J131=0,NA(),G131*H131*J131)</f>
        <v>#N/A</v>
      </c>
      <c r="O131" t="s">
        <v>347</v>
      </c>
    </row>
    <row r="132" spans="1:17" hidden="1" x14ac:dyDescent="0.25">
      <c r="A132">
        <v>130</v>
      </c>
      <c r="B132" t="s">
        <v>348</v>
      </c>
      <c r="C132" t="s">
        <v>349</v>
      </c>
      <c r="D132" t="s">
        <v>19</v>
      </c>
      <c r="E132" t="s">
        <v>20</v>
      </c>
      <c r="F132" t="s">
        <v>122</v>
      </c>
      <c r="K132" t="e">
        <f t="shared" si="2"/>
        <v>#N/A</v>
      </c>
      <c r="Q132" s="1">
        <v>1590</v>
      </c>
    </row>
    <row r="133" spans="1:17" hidden="1" x14ac:dyDescent="0.25">
      <c r="A133">
        <v>131</v>
      </c>
      <c r="B133" t="s">
        <v>350</v>
      </c>
      <c r="C133" t="s">
        <v>351</v>
      </c>
      <c r="D133" t="s">
        <v>19</v>
      </c>
      <c r="E133" t="s">
        <v>20</v>
      </c>
      <c r="F133" t="s">
        <v>24</v>
      </c>
      <c r="G133">
        <v>30</v>
      </c>
      <c r="K133" t="e">
        <f t="shared" si="2"/>
        <v>#N/A</v>
      </c>
      <c r="O133" t="s">
        <v>324</v>
      </c>
    </row>
    <row r="134" spans="1:17" hidden="1" x14ac:dyDescent="0.25">
      <c r="A134">
        <v>132</v>
      </c>
      <c r="B134" t="s">
        <v>352</v>
      </c>
      <c r="C134" t="s">
        <v>353</v>
      </c>
      <c r="D134" t="s">
        <v>19</v>
      </c>
      <c r="E134" t="s">
        <v>20</v>
      </c>
      <c r="F134" t="s">
        <v>354</v>
      </c>
      <c r="G134">
        <v>40.5</v>
      </c>
      <c r="K134" t="e">
        <f t="shared" si="2"/>
        <v>#N/A</v>
      </c>
      <c r="Q134" s="1">
        <v>1604</v>
      </c>
    </row>
    <row r="135" spans="1:17" hidden="1" x14ac:dyDescent="0.25">
      <c r="A135">
        <v>133</v>
      </c>
      <c r="B135" t="s">
        <v>355</v>
      </c>
      <c r="C135" t="s">
        <v>356</v>
      </c>
      <c r="D135" t="s">
        <v>19</v>
      </c>
      <c r="E135" t="s">
        <v>20</v>
      </c>
      <c r="F135" t="s">
        <v>69</v>
      </c>
      <c r="K135" t="e">
        <f t="shared" si="2"/>
        <v>#N/A</v>
      </c>
      <c r="Q135" s="1">
        <v>1604</v>
      </c>
    </row>
    <row r="136" spans="1:17" hidden="1" x14ac:dyDescent="0.25">
      <c r="A136">
        <v>134</v>
      </c>
      <c r="B136" t="s">
        <v>357</v>
      </c>
      <c r="C136" t="s">
        <v>358</v>
      </c>
      <c r="D136" t="s">
        <v>19</v>
      </c>
      <c r="E136" t="s">
        <v>253</v>
      </c>
      <c r="F136" t="s">
        <v>24</v>
      </c>
      <c r="K136" t="e">
        <f t="shared" si="2"/>
        <v>#N/A</v>
      </c>
      <c r="Q136" s="1">
        <v>1604</v>
      </c>
    </row>
    <row r="137" spans="1:17" hidden="1" x14ac:dyDescent="0.25">
      <c r="A137">
        <v>135</v>
      </c>
      <c r="B137" t="s">
        <v>359</v>
      </c>
      <c r="C137" t="s">
        <v>360</v>
      </c>
      <c r="D137" t="s">
        <v>19</v>
      </c>
      <c r="E137" t="s">
        <v>20</v>
      </c>
      <c r="F137" t="s">
        <v>21</v>
      </c>
      <c r="K137" t="e">
        <f t="shared" si="2"/>
        <v>#N/A</v>
      </c>
      <c r="Q137" s="1">
        <v>1605</v>
      </c>
    </row>
    <row r="138" spans="1:17" ht="30" hidden="1" x14ac:dyDescent="0.25">
      <c r="A138">
        <v>136</v>
      </c>
      <c r="B138" t="s">
        <v>361</v>
      </c>
      <c r="C138" t="s">
        <v>362</v>
      </c>
      <c r="D138" t="s">
        <v>19</v>
      </c>
      <c r="E138" t="s">
        <v>363</v>
      </c>
      <c r="F138" t="s">
        <v>24</v>
      </c>
      <c r="G138">
        <v>74</v>
      </c>
      <c r="H138">
        <v>31</v>
      </c>
      <c r="J138">
        <v>45</v>
      </c>
      <c r="K138">
        <f t="shared" si="2"/>
        <v>103230</v>
      </c>
      <c r="M138" s="2" t="s">
        <v>364</v>
      </c>
      <c r="Q138" s="1">
        <v>1605</v>
      </c>
    </row>
    <row r="139" spans="1:17" hidden="1" x14ac:dyDescent="0.25">
      <c r="A139">
        <v>137</v>
      </c>
      <c r="B139" t="s">
        <v>365</v>
      </c>
      <c r="C139" t="s">
        <v>366</v>
      </c>
      <c r="D139" t="s">
        <v>19</v>
      </c>
      <c r="E139" t="s">
        <v>20</v>
      </c>
      <c r="F139" t="s">
        <v>72</v>
      </c>
      <c r="K139" t="e">
        <f t="shared" si="2"/>
        <v>#N/A</v>
      </c>
      <c r="Q139" s="1">
        <v>1606</v>
      </c>
    </row>
    <row r="140" spans="1:17" hidden="1" x14ac:dyDescent="0.25">
      <c r="A140">
        <v>138</v>
      </c>
      <c r="B140" t="s">
        <v>367</v>
      </c>
      <c r="C140" t="s">
        <v>368</v>
      </c>
      <c r="D140" t="s">
        <v>19</v>
      </c>
      <c r="E140" t="s">
        <v>20</v>
      </c>
      <c r="F140" t="s">
        <v>54</v>
      </c>
      <c r="G140">
        <v>30</v>
      </c>
      <c r="K140" t="e">
        <f t="shared" si="2"/>
        <v>#N/A</v>
      </c>
      <c r="O140" t="s">
        <v>244</v>
      </c>
    </row>
    <row r="141" spans="1:17" hidden="1" x14ac:dyDescent="0.25">
      <c r="A141">
        <v>139</v>
      </c>
      <c r="B141" t="s">
        <v>369</v>
      </c>
      <c r="C141" t="s">
        <v>370</v>
      </c>
      <c r="D141" t="s">
        <v>19</v>
      </c>
      <c r="E141" t="s">
        <v>20</v>
      </c>
      <c r="F141" t="s">
        <v>54</v>
      </c>
      <c r="K141" t="e">
        <f t="shared" si="2"/>
        <v>#N/A</v>
      </c>
      <c r="Q141" s="1">
        <v>1607</v>
      </c>
    </row>
    <row r="142" spans="1:17" hidden="1" x14ac:dyDescent="0.25">
      <c r="A142">
        <v>140</v>
      </c>
      <c r="B142" t="s">
        <v>371</v>
      </c>
      <c r="C142" t="s">
        <v>372</v>
      </c>
      <c r="D142" t="s">
        <v>19</v>
      </c>
      <c r="E142" t="s">
        <v>20</v>
      </c>
      <c r="F142" t="s">
        <v>54</v>
      </c>
      <c r="G142">
        <v>59.5</v>
      </c>
      <c r="H142">
        <v>25</v>
      </c>
      <c r="J142">
        <v>36</v>
      </c>
      <c r="K142">
        <f t="shared" si="2"/>
        <v>53550</v>
      </c>
      <c r="O142" t="s">
        <v>244</v>
      </c>
    </row>
    <row r="143" spans="1:17" hidden="1" x14ac:dyDescent="0.25">
      <c r="A143">
        <v>141</v>
      </c>
      <c r="B143" t="s">
        <v>373</v>
      </c>
      <c r="C143" t="s">
        <v>374</v>
      </c>
      <c r="D143" t="s">
        <v>19</v>
      </c>
      <c r="E143" t="s">
        <v>20</v>
      </c>
      <c r="F143" t="s">
        <v>301</v>
      </c>
      <c r="G143">
        <v>23</v>
      </c>
      <c r="H143">
        <v>12</v>
      </c>
      <c r="J143">
        <v>18</v>
      </c>
      <c r="K143">
        <f t="shared" si="2"/>
        <v>4968</v>
      </c>
      <c r="M143" t="s">
        <v>375</v>
      </c>
    </row>
    <row r="144" spans="1:17" hidden="1" x14ac:dyDescent="0.25">
      <c r="A144">
        <v>142</v>
      </c>
      <c r="B144" t="s">
        <v>376</v>
      </c>
      <c r="C144" t="s">
        <v>377</v>
      </c>
      <c r="D144" t="s">
        <v>19</v>
      </c>
      <c r="E144" t="s">
        <v>20</v>
      </c>
      <c r="F144" t="s">
        <v>301</v>
      </c>
      <c r="G144">
        <v>24</v>
      </c>
      <c r="K144" t="e">
        <f t="shared" si="2"/>
        <v>#N/A</v>
      </c>
    </row>
    <row r="145" spans="1:17" hidden="1" x14ac:dyDescent="0.25">
      <c r="A145">
        <v>143</v>
      </c>
      <c r="B145" t="s">
        <v>378</v>
      </c>
      <c r="C145" t="s">
        <v>379</v>
      </c>
      <c r="D145" t="s">
        <v>19</v>
      </c>
      <c r="E145" t="s">
        <v>20</v>
      </c>
      <c r="F145" t="s">
        <v>69</v>
      </c>
      <c r="G145">
        <v>21.7</v>
      </c>
      <c r="K145" t="e">
        <f t="shared" si="2"/>
        <v>#N/A</v>
      </c>
      <c r="M145" t="s">
        <v>380</v>
      </c>
    </row>
    <row r="146" spans="1:17" hidden="1" x14ac:dyDescent="0.25">
      <c r="A146">
        <v>144</v>
      </c>
      <c r="B146" t="s">
        <v>381</v>
      </c>
      <c r="C146" t="s">
        <v>382</v>
      </c>
      <c r="D146" t="s">
        <v>19</v>
      </c>
      <c r="E146" t="s">
        <v>257</v>
      </c>
      <c r="F146" t="s">
        <v>72</v>
      </c>
      <c r="G146">
        <v>48</v>
      </c>
      <c r="H146">
        <v>22</v>
      </c>
      <c r="J146">
        <v>32</v>
      </c>
      <c r="K146">
        <f t="shared" si="2"/>
        <v>33792</v>
      </c>
      <c r="Q146" s="1">
        <v>1612</v>
      </c>
    </row>
    <row r="147" spans="1:17" hidden="1" x14ac:dyDescent="0.25">
      <c r="A147">
        <v>145</v>
      </c>
      <c r="B147" t="s">
        <v>383</v>
      </c>
      <c r="C147" t="s">
        <v>384</v>
      </c>
      <c r="D147" t="s">
        <v>19</v>
      </c>
      <c r="E147" t="s">
        <v>20</v>
      </c>
      <c r="F147" t="s">
        <v>24</v>
      </c>
      <c r="G147">
        <v>36</v>
      </c>
      <c r="K147" t="e">
        <f t="shared" si="2"/>
        <v>#N/A</v>
      </c>
    </row>
    <row r="148" spans="1:17" ht="30" hidden="1" x14ac:dyDescent="0.25">
      <c r="A148">
        <v>146</v>
      </c>
      <c r="B148" t="s">
        <v>385</v>
      </c>
      <c r="C148" t="s">
        <v>386</v>
      </c>
      <c r="D148" t="s">
        <v>19</v>
      </c>
      <c r="E148" t="s">
        <v>20</v>
      </c>
      <c r="F148" t="s">
        <v>24</v>
      </c>
      <c r="G148">
        <v>34</v>
      </c>
      <c r="H148">
        <v>18</v>
      </c>
      <c r="J148">
        <v>24.7</v>
      </c>
      <c r="K148">
        <f t="shared" si="2"/>
        <v>15116.4</v>
      </c>
      <c r="M148" s="2" t="s">
        <v>387</v>
      </c>
    </row>
    <row r="149" spans="1:17" hidden="1" x14ac:dyDescent="0.25">
      <c r="A149">
        <v>147</v>
      </c>
      <c r="B149" t="s">
        <v>388</v>
      </c>
      <c r="C149" t="s">
        <v>389</v>
      </c>
      <c r="D149" t="s">
        <v>19</v>
      </c>
      <c r="E149" t="s">
        <v>20</v>
      </c>
      <c r="F149" t="s">
        <v>54</v>
      </c>
      <c r="G149">
        <v>28</v>
      </c>
      <c r="K149" t="e">
        <f t="shared" si="2"/>
        <v>#N/A</v>
      </c>
      <c r="O149" t="s">
        <v>181</v>
      </c>
    </row>
    <row r="150" spans="1:17" hidden="1" x14ac:dyDescent="0.25">
      <c r="A150">
        <v>148</v>
      </c>
      <c r="B150" t="s">
        <v>390</v>
      </c>
      <c r="C150" t="s">
        <v>391</v>
      </c>
      <c r="D150" t="s">
        <v>19</v>
      </c>
      <c r="E150" t="s">
        <v>20</v>
      </c>
      <c r="F150" t="s">
        <v>54</v>
      </c>
      <c r="G150">
        <v>30.5</v>
      </c>
      <c r="K150" t="e">
        <f t="shared" si="2"/>
        <v>#N/A</v>
      </c>
      <c r="O150" t="s">
        <v>337</v>
      </c>
    </row>
    <row r="151" spans="1:17" ht="30" hidden="1" x14ac:dyDescent="0.25">
      <c r="A151">
        <v>149</v>
      </c>
      <c r="B151" t="s">
        <v>392</v>
      </c>
      <c r="C151" t="s">
        <v>393</v>
      </c>
      <c r="D151" t="s">
        <v>19</v>
      </c>
      <c r="E151" t="s">
        <v>20</v>
      </c>
      <c r="F151" t="s">
        <v>54</v>
      </c>
      <c r="G151">
        <v>24</v>
      </c>
      <c r="H151">
        <v>17</v>
      </c>
      <c r="J151">
        <v>16</v>
      </c>
      <c r="K151">
        <f t="shared" si="2"/>
        <v>6528</v>
      </c>
      <c r="M151" s="2" t="s">
        <v>394</v>
      </c>
      <c r="Q151" s="1">
        <v>1614</v>
      </c>
    </row>
    <row r="152" spans="1:17" hidden="1" x14ac:dyDescent="0.25">
      <c r="A152">
        <v>150</v>
      </c>
      <c r="B152" t="s">
        <v>395</v>
      </c>
      <c r="C152" t="s">
        <v>396</v>
      </c>
      <c r="D152" t="s">
        <v>19</v>
      </c>
      <c r="E152" t="s">
        <v>20</v>
      </c>
      <c r="F152" t="s">
        <v>354</v>
      </c>
      <c r="K152" t="e">
        <f t="shared" si="2"/>
        <v>#N/A</v>
      </c>
      <c r="Q152">
        <v>1904</v>
      </c>
    </row>
    <row r="153" spans="1:17" hidden="1" x14ac:dyDescent="0.25">
      <c r="A153">
        <v>151</v>
      </c>
      <c r="B153" t="s">
        <v>397</v>
      </c>
      <c r="C153" t="s">
        <v>398</v>
      </c>
      <c r="D153" t="s">
        <v>19</v>
      </c>
      <c r="E153" t="s">
        <v>20</v>
      </c>
      <c r="F153" t="s">
        <v>54</v>
      </c>
      <c r="G153">
        <v>40</v>
      </c>
      <c r="K153" t="e">
        <f t="shared" si="2"/>
        <v>#N/A</v>
      </c>
      <c r="M153" t="s">
        <v>399</v>
      </c>
      <c r="Q153" s="1">
        <v>1616</v>
      </c>
    </row>
    <row r="154" spans="1:17" hidden="1" x14ac:dyDescent="0.25">
      <c r="A154">
        <v>152</v>
      </c>
      <c r="B154" t="s">
        <v>400</v>
      </c>
      <c r="C154" t="s">
        <v>401</v>
      </c>
      <c r="D154" t="s">
        <v>19</v>
      </c>
      <c r="E154" t="s">
        <v>20</v>
      </c>
      <c r="F154" t="s">
        <v>128</v>
      </c>
      <c r="G154">
        <v>34</v>
      </c>
      <c r="K154" t="e">
        <f t="shared" si="2"/>
        <v>#N/A</v>
      </c>
    </row>
    <row r="155" spans="1:17" hidden="1" x14ac:dyDescent="0.25">
      <c r="A155">
        <v>153</v>
      </c>
      <c r="B155" t="s">
        <v>402</v>
      </c>
      <c r="C155" t="s">
        <v>403</v>
      </c>
      <c r="D155" t="s">
        <v>19</v>
      </c>
      <c r="E155" t="s">
        <v>20</v>
      </c>
      <c r="F155" t="s">
        <v>69</v>
      </c>
      <c r="K155" t="e">
        <f t="shared" si="2"/>
        <v>#N/A</v>
      </c>
      <c r="Q155" s="1">
        <v>1617</v>
      </c>
    </row>
    <row r="156" spans="1:17" hidden="1" x14ac:dyDescent="0.25">
      <c r="A156">
        <v>154</v>
      </c>
      <c r="B156" t="s">
        <v>404</v>
      </c>
      <c r="C156" t="s">
        <v>405</v>
      </c>
      <c r="D156" t="s">
        <v>19</v>
      </c>
      <c r="E156" t="s">
        <v>20</v>
      </c>
      <c r="F156" t="s">
        <v>54</v>
      </c>
      <c r="G156">
        <v>28.2</v>
      </c>
      <c r="H156">
        <v>16</v>
      </c>
      <c r="K156" t="e">
        <f t="shared" si="2"/>
        <v>#N/A</v>
      </c>
      <c r="M156" t="s">
        <v>406</v>
      </c>
      <c r="Q156" s="1">
        <v>1617</v>
      </c>
    </row>
    <row r="157" spans="1:17" hidden="1" x14ac:dyDescent="0.25">
      <c r="A157">
        <v>155</v>
      </c>
      <c r="B157" t="s">
        <v>407</v>
      </c>
      <c r="C157" t="s">
        <v>408</v>
      </c>
      <c r="D157" t="s">
        <v>19</v>
      </c>
      <c r="E157" t="s">
        <v>50</v>
      </c>
      <c r="F157" t="s">
        <v>54</v>
      </c>
      <c r="G157">
        <v>25</v>
      </c>
      <c r="K157" t="e">
        <f t="shared" si="2"/>
        <v>#N/A</v>
      </c>
      <c r="Q157">
        <v>1904</v>
      </c>
    </row>
    <row r="158" spans="1:17" hidden="1" x14ac:dyDescent="0.25">
      <c r="A158">
        <v>156</v>
      </c>
      <c r="B158" t="s">
        <v>409</v>
      </c>
      <c r="C158" t="s">
        <v>410</v>
      </c>
      <c r="D158" t="s">
        <v>19</v>
      </c>
      <c r="E158" t="s">
        <v>20</v>
      </c>
      <c r="F158" t="s">
        <v>54</v>
      </c>
      <c r="G158">
        <v>25</v>
      </c>
      <c r="H158">
        <v>14</v>
      </c>
      <c r="J158">
        <v>21.5</v>
      </c>
      <c r="K158">
        <f t="shared" si="2"/>
        <v>7525</v>
      </c>
      <c r="M158" t="s">
        <v>411</v>
      </c>
      <c r="N158" t="s">
        <v>344</v>
      </c>
    </row>
    <row r="159" spans="1:17" ht="45" hidden="1" x14ac:dyDescent="0.25">
      <c r="A159">
        <v>157</v>
      </c>
      <c r="B159" t="s">
        <v>412</v>
      </c>
      <c r="C159" t="s">
        <v>413</v>
      </c>
      <c r="D159" t="s">
        <v>19</v>
      </c>
      <c r="E159" t="s">
        <v>20</v>
      </c>
      <c r="F159" t="s">
        <v>24</v>
      </c>
      <c r="G159">
        <v>44.5</v>
      </c>
      <c r="H159">
        <v>16</v>
      </c>
      <c r="J159">
        <v>25</v>
      </c>
      <c r="K159">
        <f t="shared" si="2"/>
        <v>17800</v>
      </c>
      <c r="M159" s="2" t="s">
        <v>414</v>
      </c>
      <c r="N159" t="s">
        <v>415</v>
      </c>
    </row>
    <row r="160" spans="1:17" hidden="1" x14ac:dyDescent="0.25">
      <c r="A160">
        <v>158</v>
      </c>
      <c r="B160" t="s">
        <v>416</v>
      </c>
      <c r="C160" t="s">
        <v>417</v>
      </c>
      <c r="D160" t="s">
        <v>19</v>
      </c>
      <c r="E160" t="s">
        <v>20</v>
      </c>
      <c r="F160" t="s">
        <v>32</v>
      </c>
      <c r="K160" t="e">
        <f t="shared" si="2"/>
        <v>#N/A</v>
      </c>
      <c r="Q160" s="1">
        <v>1617</v>
      </c>
    </row>
    <row r="161" spans="1:17" ht="75" hidden="1" x14ac:dyDescent="0.25">
      <c r="A161">
        <v>159</v>
      </c>
      <c r="B161" t="s">
        <v>418</v>
      </c>
      <c r="C161" t="s">
        <v>419</v>
      </c>
      <c r="D161" t="s">
        <v>19</v>
      </c>
      <c r="E161" t="s">
        <v>20</v>
      </c>
      <c r="F161" t="s">
        <v>54</v>
      </c>
      <c r="G161">
        <v>49.5</v>
      </c>
      <c r="H161">
        <v>24.5</v>
      </c>
      <c r="J161">
        <v>34.5</v>
      </c>
      <c r="K161">
        <f t="shared" si="2"/>
        <v>41839.875</v>
      </c>
      <c r="M161" s="2" t="s">
        <v>420</v>
      </c>
      <c r="Q161" s="1">
        <v>1617</v>
      </c>
    </row>
    <row r="162" spans="1:17" ht="60" hidden="1" x14ac:dyDescent="0.25">
      <c r="A162">
        <v>160</v>
      </c>
      <c r="B162" t="s">
        <v>421</v>
      </c>
      <c r="C162" t="s">
        <v>422</v>
      </c>
      <c r="D162" t="s">
        <v>19</v>
      </c>
      <c r="E162" t="s">
        <v>20</v>
      </c>
      <c r="F162" t="s">
        <v>54</v>
      </c>
      <c r="G162">
        <v>54</v>
      </c>
      <c r="H162">
        <v>27</v>
      </c>
      <c r="J162">
        <v>34</v>
      </c>
      <c r="K162">
        <f t="shared" si="2"/>
        <v>49572</v>
      </c>
      <c r="M162" s="2" t="s">
        <v>423</v>
      </c>
      <c r="O162" t="s">
        <v>424</v>
      </c>
    </row>
    <row r="163" spans="1:17" hidden="1" x14ac:dyDescent="0.25">
      <c r="A163">
        <v>161</v>
      </c>
      <c r="B163" t="s">
        <v>425</v>
      </c>
      <c r="C163" t="s">
        <v>426</v>
      </c>
      <c r="D163" t="s">
        <v>19</v>
      </c>
      <c r="E163" t="s">
        <v>20</v>
      </c>
      <c r="F163" t="s">
        <v>54</v>
      </c>
      <c r="G163">
        <v>17</v>
      </c>
      <c r="H163">
        <v>12</v>
      </c>
      <c r="J163">
        <v>13</v>
      </c>
      <c r="K163">
        <f t="shared" si="2"/>
        <v>2652</v>
      </c>
      <c r="M163" t="s">
        <v>427</v>
      </c>
      <c r="Q163">
        <v>1904</v>
      </c>
    </row>
    <row r="164" spans="1:17" hidden="1" x14ac:dyDescent="0.25">
      <c r="A164">
        <v>162</v>
      </c>
      <c r="B164" t="s">
        <v>428</v>
      </c>
      <c r="C164" t="s">
        <v>429</v>
      </c>
      <c r="D164" t="s">
        <v>19</v>
      </c>
      <c r="E164" t="s">
        <v>20</v>
      </c>
      <c r="F164" t="s">
        <v>24</v>
      </c>
      <c r="G164">
        <v>42</v>
      </c>
      <c r="H164">
        <v>16.5</v>
      </c>
      <c r="J164">
        <v>23.5</v>
      </c>
      <c r="K164">
        <f t="shared" si="2"/>
        <v>16285.5</v>
      </c>
      <c r="N164" t="s">
        <v>415</v>
      </c>
    </row>
    <row r="165" spans="1:17" ht="120" hidden="1" x14ac:dyDescent="0.25">
      <c r="A165">
        <v>163</v>
      </c>
      <c r="B165" t="s">
        <v>430</v>
      </c>
      <c r="C165" t="s">
        <v>431</v>
      </c>
      <c r="D165" t="s">
        <v>19</v>
      </c>
      <c r="E165" t="s">
        <v>20</v>
      </c>
      <c r="F165" t="s">
        <v>54</v>
      </c>
      <c r="G165">
        <v>21</v>
      </c>
      <c r="H165">
        <v>10.5</v>
      </c>
      <c r="J165">
        <v>15.5</v>
      </c>
      <c r="K165">
        <f t="shared" si="2"/>
        <v>3417.75</v>
      </c>
      <c r="M165" s="2" t="s">
        <v>432</v>
      </c>
      <c r="Q165" s="1">
        <v>1617</v>
      </c>
    </row>
    <row r="166" spans="1:17" hidden="1" x14ac:dyDescent="0.25">
      <c r="A166">
        <v>164</v>
      </c>
      <c r="B166" t="s">
        <v>433</v>
      </c>
      <c r="C166" t="s">
        <v>434</v>
      </c>
      <c r="D166" t="s">
        <v>19</v>
      </c>
      <c r="E166" t="s">
        <v>20</v>
      </c>
      <c r="F166" t="s">
        <v>24</v>
      </c>
      <c r="G166">
        <v>41</v>
      </c>
      <c r="H166">
        <v>15</v>
      </c>
      <c r="J166">
        <v>23.6</v>
      </c>
      <c r="K166">
        <f t="shared" si="2"/>
        <v>14514</v>
      </c>
      <c r="M166" t="s">
        <v>323</v>
      </c>
      <c r="N166" t="s">
        <v>415</v>
      </c>
    </row>
    <row r="167" spans="1:17" hidden="1" x14ac:dyDescent="0.25">
      <c r="A167">
        <v>165</v>
      </c>
      <c r="B167" t="s">
        <v>435</v>
      </c>
      <c r="C167" t="s">
        <v>436</v>
      </c>
      <c r="D167" t="s">
        <v>19</v>
      </c>
      <c r="E167" t="s">
        <v>20</v>
      </c>
      <c r="F167" t="s">
        <v>24</v>
      </c>
      <c r="G167">
        <v>57</v>
      </c>
      <c r="K167" t="e">
        <f t="shared" si="2"/>
        <v>#N/A</v>
      </c>
      <c r="O167" t="s">
        <v>244</v>
      </c>
    </row>
    <row r="168" spans="1:17" hidden="1" x14ac:dyDescent="0.25">
      <c r="A168">
        <v>166</v>
      </c>
      <c r="B168" t="s">
        <v>437</v>
      </c>
      <c r="C168" t="s">
        <v>438</v>
      </c>
      <c r="D168" t="s">
        <v>19</v>
      </c>
      <c r="E168" t="s">
        <v>20</v>
      </c>
      <c r="F168" t="s">
        <v>24</v>
      </c>
      <c r="G168">
        <v>29</v>
      </c>
      <c r="K168" t="e">
        <f t="shared" si="2"/>
        <v>#N/A</v>
      </c>
      <c r="O168" t="s">
        <v>198</v>
      </c>
    </row>
    <row r="169" spans="1:17" hidden="1" x14ac:dyDescent="0.25">
      <c r="A169">
        <v>167</v>
      </c>
      <c r="B169" t="s">
        <v>439</v>
      </c>
      <c r="C169" t="s">
        <v>440</v>
      </c>
      <c r="D169" t="s">
        <v>19</v>
      </c>
      <c r="E169" t="s">
        <v>20</v>
      </c>
      <c r="F169" t="s">
        <v>54</v>
      </c>
      <c r="G169">
        <v>47</v>
      </c>
      <c r="H169">
        <v>23.5</v>
      </c>
      <c r="J169">
        <v>36.5</v>
      </c>
      <c r="K169">
        <f t="shared" si="2"/>
        <v>40314.25</v>
      </c>
      <c r="M169" t="s">
        <v>441</v>
      </c>
      <c r="Q169" s="1">
        <v>1618</v>
      </c>
    </row>
    <row r="170" spans="1:17" hidden="1" x14ac:dyDescent="0.25">
      <c r="A170">
        <v>168</v>
      </c>
      <c r="B170" t="s">
        <v>442</v>
      </c>
      <c r="C170" t="s">
        <v>443</v>
      </c>
      <c r="D170" t="s">
        <v>19</v>
      </c>
      <c r="E170" t="s">
        <v>20</v>
      </c>
      <c r="F170" t="s">
        <v>24</v>
      </c>
      <c r="G170">
        <v>41</v>
      </c>
      <c r="K170" t="e">
        <f t="shared" si="2"/>
        <v>#N/A</v>
      </c>
      <c r="O170" t="s">
        <v>337</v>
      </c>
    </row>
    <row r="171" spans="1:17" hidden="1" x14ac:dyDescent="0.25">
      <c r="A171">
        <v>169</v>
      </c>
      <c r="B171" t="s">
        <v>444</v>
      </c>
      <c r="C171" t="s">
        <v>445</v>
      </c>
      <c r="D171" t="s">
        <v>19</v>
      </c>
      <c r="E171" t="s">
        <v>20</v>
      </c>
      <c r="F171" t="s">
        <v>24</v>
      </c>
      <c r="G171">
        <v>56</v>
      </c>
      <c r="H171">
        <v>24</v>
      </c>
      <c r="J171">
        <v>30</v>
      </c>
      <c r="K171">
        <f t="shared" si="2"/>
        <v>40320</v>
      </c>
      <c r="M171" t="s">
        <v>446</v>
      </c>
      <c r="N171" t="s">
        <v>415</v>
      </c>
    </row>
    <row r="172" spans="1:17" hidden="1" x14ac:dyDescent="0.25">
      <c r="A172">
        <v>170</v>
      </c>
      <c r="B172" t="s">
        <v>447</v>
      </c>
      <c r="C172" t="s">
        <v>448</v>
      </c>
      <c r="D172" t="s">
        <v>19</v>
      </c>
      <c r="E172" t="s">
        <v>449</v>
      </c>
      <c r="F172" t="s">
        <v>21</v>
      </c>
      <c r="K172" t="e">
        <f t="shared" si="2"/>
        <v>#N/A</v>
      </c>
      <c r="Q172" s="1">
        <v>1618</v>
      </c>
    </row>
    <row r="173" spans="1:17" hidden="1" x14ac:dyDescent="0.25">
      <c r="A173">
        <v>171</v>
      </c>
      <c r="B173" t="s">
        <v>450</v>
      </c>
      <c r="C173" t="s">
        <v>451</v>
      </c>
      <c r="D173" t="s">
        <v>19</v>
      </c>
      <c r="E173" t="s">
        <v>20</v>
      </c>
      <c r="F173" t="s">
        <v>24</v>
      </c>
      <c r="G173">
        <v>62</v>
      </c>
      <c r="H173">
        <v>33</v>
      </c>
      <c r="K173" t="e">
        <f t="shared" si="2"/>
        <v>#N/A</v>
      </c>
      <c r="M173" t="s">
        <v>452</v>
      </c>
      <c r="Q173" s="1">
        <v>1618</v>
      </c>
    </row>
    <row r="174" spans="1:17" hidden="1" x14ac:dyDescent="0.25">
      <c r="A174">
        <v>172</v>
      </c>
      <c r="B174" t="s">
        <v>453</v>
      </c>
      <c r="C174" t="s">
        <v>454</v>
      </c>
      <c r="D174" t="s">
        <v>19</v>
      </c>
      <c r="E174" t="s">
        <v>20</v>
      </c>
      <c r="F174" t="s">
        <v>54</v>
      </c>
      <c r="G174">
        <v>38</v>
      </c>
      <c r="K174" t="e">
        <f t="shared" si="2"/>
        <v>#N/A</v>
      </c>
      <c r="N174" t="s">
        <v>344</v>
      </c>
    </row>
    <row r="175" spans="1:17" hidden="1" x14ac:dyDescent="0.25">
      <c r="A175">
        <v>173</v>
      </c>
      <c r="B175" t="s">
        <v>455</v>
      </c>
      <c r="C175" t="s">
        <v>456</v>
      </c>
      <c r="D175" t="s">
        <v>19</v>
      </c>
      <c r="E175" t="s">
        <v>20</v>
      </c>
      <c r="F175" t="s">
        <v>54</v>
      </c>
      <c r="G175">
        <v>32.5</v>
      </c>
      <c r="H175">
        <v>16</v>
      </c>
      <c r="J175">
        <v>22.5</v>
      </c>
      <c r="K175">
        <f t="shared" si="2"/>
        <v>11700</v>
      </c>
      <c r="M175" t="s">
        <v>457</v>
      </c>
      <c r="Q175" s="1">
        <v>1618</v>
      </c>
    </row>
    <row r="176" spans="1:17" hidden="1" x14ac:dyDescent="0.25">
      <c r="A176">
        <v>174</v>
      </c>
      <c r="B176" t="s">
        <v>458</v>
      </c>
      <c r="C176" t="s">
        <v>459</v>
      </c>
      <c r="D176" t="s">
        <v>19</v>
      </c>
      <c r="E176" t="s">
        <v>20</v>
      </c>
      <c r="F176" t="s">
        <v>72</v>
      </c>
      <c r="G176">
        <v>29.4</v>
      </c>
      <c r="K176" t="e">
        <f t="shared" si="2"/>
        <v>#N/A</v>
      </c>
      <c r="M176" t="s">
        <v>460</v>
      </c>
    </row>
    <row r="177" spans="1:17" hidden="1" x14ac:dyDescent="0.25">
      <c r="A177">
        <v>175</v>
      </c>
      <c r="B177" t="s">
        <v>461</v>
      </c>
      <c r="C177" t="s">
        <v>462</v>
      </c>
      <c r="D177" t="s">
        <v>19</v>
      </c>
      <c r="E177" t="s">
        <v>20</v>
      </c>
      <c r="F177" t="s">
        <v>122</v>
      </c>
      <c r="K177" t="e">
        <f t="shared" si="2"/>
        <v>#N/A</v>
      </c>
      <c r="Q177" s="1">
        <v>1619</v>
      </c>
    </row>
    <row r="178" spans="1:17" hidden="1" x14ac:dyDescent="0.25">
      <c r="A178">
        <v>176</v>
      </c>
      <c r="B178" t="s">
        <v>463</v>
      </c>
      <c r="C178" t="s">
        <v>464</v>
      </c>
      <c r="D178" t="s">
        <v>19</v>
      </c>
      <c r="E178" t="s">
        <v>20</v>
      </c>
      <c r="F178" t="s">
        <v>24</v>
      </c>
      <c r="G178">
        <v>46</v>
      </c>
      <c r="H178">
        <v>22</v>
      </c>
      <c r="J178">
        <v>29</v>
      </c>
      <c r="K178">
        <f t="shared" si="2"/>
        <v>29348</v>
      </c>
      <c r="M178" t="s">
        <v>465</v>
      </c>
      <c r="Q178" s="1">
        <v>1619</v>
      </c>
    </row>
    <row r="179" spans="1:17" hidden="1" x14ac:dyDescent="0.25">
      <c r="A179">
        <v>177</v>
      </c>
      <c r="B179" t="s">
        <v>466</v>
      </c>
      <c r="C179" t="s">
        <v>467</v>
      </c>
      <c r="D179" t="s">
        <v>19</v>
      </c>
      <c r="E179" t="s">
        <v>20</v>
      </c>
      <c r="F179" t="s">
        <v>24</v>
      </c>
      <c r="G179">
        <v>46</v>
      </c>
      <c r="K179" t="e">
        <f t="shared" si="2"/>
        <v>#N/A</v>
      </c>
      <c r="O179" t="s">
        <v>244</v>
      </c>
    </row>
    <row r="180" spans="1:17" hidden="1" x14ac:dyDescent="0.25">
      <c r="A180">
        <v>178</v>
      </c>
      <c r="B180" t="s">
        <v>468</v>
      </c>
      <c r="C180" t="s">
        <v>469</v>
      </c>
      <c r="D180" t="s">
        <v>19</v>
      </c>
      <c r="E180" t="s">
        <v>20</v>
      </c>
      <c r="F180" t="s">
        <v>21</v>
      </c>
      <c r="G180">
        <v>34.799999999999997</v>
      </c>
      <c r="H180">
        <v>15.8</v>
      </c>
      <c r="J180">
        <v>23</v>
      </c>
      <c r="K180">
        <f t="shared" si="2"/>
        <v>12646.320000000002</v>
      </c>
      <c r="M180" t="s">
        <v>470</v>
      </c>
    </row>
    <row r="181" spans="1:17" hidden="1" x14ac:dyDescent="0.25">
      <c r="A181">
        <v>179</v>
      </c>
      <c r="B181" t="s">
        <v>471</v>
      </c>
      <c r="C181" t="s">
        <v>472</v>
      </c>
      <c r="D181" t="s">
        <v>19</v>
      </c>
      <c r="E181" t="s">
        <v>20</v>
      </c>
      <c r="F181" t="s">
        <v>128</v>
      </c>
      <c r="G181">
        <v>31</v>
      </c>
      <c r="K181" t="e">
        <f t="shared" si="2"/>
        <v>#N/A</v>
      </c>
      <c r="N181" t="s">
        <v>473</v>
      </c>
    </row>
    <row r="182" spans="1:17" hidden="1" x14ac:dyDescent="0.25">
      <c r="A182">
        <v>180</v>
      </c>
      <c r="B182" t="s">
        <v>474</v>
      </c>
      <c r="C182" t="s">
        <v>475</v>
      </c>
      <c r="D182" t="s">
        <v>19</v>
      </c>
      <c r="E182" t="s">
        <v>20</v>
      </c>
      <c r="F182" t="s">
        <v>117</v>
      </c>
      <c r="K182" t="e">
        <f t="shared" si="2"/>
        <v>#N/A</v>
      </c>
      <c r="Q182" s="1">
        <v>1619</v>
      </c>
    </row>
    <row r="183" spans="1:17" hidden="1" x14ac:dyDescent="0.25">
      <c r="A183">
        <v>181</v>
      </c>
      <c r="B183" t="s">
        <v>476</v>
      </c>
      <c r="C183" t="s">
        <v>477</v>
      </c>
      <c r="D183" t="s">
        <v>19</v>
      </c>
      <c r="E183" t="s">
        <v>20</v>
      </c>
      <c r="F183" t="s">
        <v>24</v>
      </c>
      <c r="G183">
        <v>47</v>
      </c>
      <c r="H183">
        <v>15.5</v>
      </c>
      <c r="J183">
        <v>32.799999999999997</v>
      </c>
      <c r="K183">
        <f t="shared" si="2"/>
        <v>23894.799999999999</v>
      </c>
      <c r="M183" t="s">
        <v>478</v>
      </c>
      <c r="Q183" t="s">
        <v>479</v>
      </c>
    </row>
    <row r="184" spans="1:17" hidden="1" x14ac:dyDescent="0.25">
      <c r="A184">
        <v>182</v>
      </c>
      <c r="B184" t="s">
        <v>480</v>
      </c>
      <c r="C184" t="s">
        <v>481</v>
      </c>
      <c r="D184" t="s">
        <v>19</v>
      </c>
      <c r="E184" t="s">
        <v>20</v>
      </c>
      <c r="F184" t="s">
        <v>316</v>
      </c>
      <c r="G184">
        <v>25</v>
      </c>
      <c r="K184" t="e">
        <f t="shared" si="2"/>
        <v>#N/A</v>
      </c>
    </row>
    <row r="185" spans="1:17" hidden="1" x14ac:dyDescent="0.25">
      <c r="A185">
        <v>183</v>
      </c>
      <c r="B185" t="s">
        <v>482</v>
      </c>
      <c r="C185" t="s">
        <v>483</v>
      </c>
      <c r="D185" t="s">
        <v>19</v>
      </c>
      <c r="E185" t="s">
        <v>20</v>
      </c>
      <c r="F185" t="s">
        <v>128</v>
      </c>
      <c r="G185">
        <v>32.4</v>
      </c>
      <c r="K185" t="e">
        <f t="shared" si="2"/>
        <v>#N/A</v>
      </c>
      <c r="M185" t="s">
        <v>484</v>
      </c>
    </row>
    <row r="186" spans="1:17" hidden="1" x14ac:dyDescent="0.25">
      <c r="A186">
        <v>184</v>
      </c>
      <c r="B186" t="s">
        <v>485</v>
      </c>
      <c r="C186" t="s">
        <v>486</v>
      </c>
      <c r="D186" t="s">
        <v>19</v>
      </c>
      <c r="E186" t="s">
        <v>20</v>
      </c>
      <c r="F186" t="s">
        <v>54</v>
      </c>
      <c r="K186" t="e">
        <f t="shared" si="2"/>
        <v>#N/A</v>
      </c>
      <c r="Q186" s="1">
        <v>1619</v>
      </c>
    </row>
    <row r="187" spans="1:17" hidden="1" x14ac:dyDescent="0.25">
      <c r="A187">
        <v>185</v>
      </c>
      <c r="B187" t="s">
        <v>487</v>
      </c>
      <c r="C187" t="s">
        <v>488</v>
      </c>
      <c r="D187" t="s">
        <v>19</v>
      </c>
      <c r="E187" t="s">
        <v>20</v>
      </c>
      <c r="F187" t="s">
        <v>122</v>
      </c>
      <c r="G187">
        <v>37</v>
      </c>
      <c r="K187" t="e">
        <f t="shared" si="2"/>
        <v>#N/A</v>
      </c>
    </row>
    <row r="188" spans="1:17" hidden="1" x14ac:dyDescent="0.25">
      <c r="A188">
        <v>186</v>
      </c>
      <c r="B188" t="s">
        <v>489</v>
      </c>
      <c r="C188" t="s">
        <v>490</v>
      </c>
      <c r="D188" t="s">
        <v>19</v>
      </c>
      <c r="E188" t="s">
        <v>20</v>
      </c>
      <c r="F188" t="s">
        <v>24</v>
      </c>
      <c r="G188">
        <v>22</v>
      </c>
      <c r="K188" t="e">
        <f t="shared" si="2"/>
        <v>#N/A</v>
      </c>
      <c r="Q188" s="1">
        <v>1619</v>
      </c>
    </row>
    <row r="189" spans="1:17" hidden="1" x14ac:dyDescent="0.25">
      <c r="A189">
        <v>187</v>
      </c>
      <c r="B189" t="s">
        <v>491</v>
      </c>
      <c r="C189" t="s">
        <v>492</v>
      </c>
      <c r="D189" t="s">
        <v>19</v>
      </c>
      <c r="E189" t="s">
        <v>20</v>
      </c>
      <c r="F189" t="s">
        <v>24</v>
      </c>
      <c r="G189">
        <v>22</v>
      </c>
      <c r="K189" t="e">
        <f t="shared" si="2"/>
        <v>#N/A</v>
      </c>
      <c r="Q189" s="1">
        <v>1619</v>
      </c>
    </row>
    <row r="190" spans="1:17" hidden="1" x14ac:dyDescent="0.25">
      <c r="A190">
        <v>188</v>
      </c>
      <c r="B190" t="s">
        <v>493</v>
      </c>
      <c r="C190" t="s">
        <v>494</v>
      </c>
      <c r="D190" t="s">
        <v>19</v>
      </c>
      <c r="E190" t="s">
        <v>495</v>
      </c>
      <c r="F190" t="s">
        <v>117</v>
      </c>
      <c r="G190">
        <v>12</v>
      </c>
      <c r="K190" t="e">
        <f t="shared" si="2"/>
        <v>#N/A</v>
      </c>
      <c r="Q190" s="1">
        <v>1619</v>
      </c>
    </row>
    <row r="191" spans="1:17" hidden="1" x14ac:dyDescent="0.25">
      <c r="A191">
        <v>189</v>
      </c>
      <c r="B191" t="s">
        <v>496</v>
      </c>
      <c r="C191" t="s">
        <v>497</v>
      </c>
      <c r="D191" t="s">
        <v>19</v>
      </c>
      <c r="E191" t="s">
        <v>20</v>
      </c>
      <c r="F191" t="s">
        <v>24</v>
      </c>
      <c r="G191">
        <v>33.5</v>
      </c>
      <c r="H191">
        <v>14.5</v>
      </c>
      <c r="J191">
        <v>19.5</v>
      </c>
      <c r="K191">
        <f t="shared" si="2"/>
        <v>9472.125</v>
      </c>
      <c r="M191" t="s">
        <v>498</v>
      </c>
      <c r="O191" t="s">
        <v>499</v>
      </c>
    </row>
    <row r="192" spans="1:17" ht="30" hidden="1" x14ac:dyDescent="0.25">
      <c r="A192">
        <v>190</v>
      </c>
      <c r="B192" t="s">
        <v>500</v>
      </c>
      <c r="C192" t="s">
        <v>501</v>
      </c>
      <c r="D192" t="s">
        <v>19</v>
      </c>
      <c r="E192" t="s">
        <v>20</v>
      </c>
      <c r="F192" t="s">
        <v>21</v>
      </c>
      <c r="G192">
        <v>30.5</v>
      </c>
      <c r="H192">
        <v>15.5</v>
      </c>
      <c r="J192">
        <v>21</v>
      </c>
      <c r="K192">
        <f t="shared" si="2"/>
        <v>9927.75</v>
      </c>
      <c r="M192" s="2" t="s">
        <v>502</v>
      </c>
      <c r="Q192" s="1">
        <v>1620</v>
      </c>
    </row>
    <row r="193" spans="1:17" hidden="1" x14ac:dyDescent="0.25">
      <c r="A193">
        <v>191</v>
      </c>
      <c r="B193" t="s">
        <v>503</v>
      </c>
      <c r="C193" t="s">
        <v>504</v>
      </c>
      <c r="D193" t="s">
        <v>19</v>
      </c>
      <c r="E193" t="s">
        <v>50</v>
      </c>
      <c r="F193" t="s">
        <v>24</v>
      </c>
      <c r="G193">
        <v>34</v>
      </c>
      <c r="H193">
        <v>13</v>
      </c>
      <c r="J193">
        <v>20.5</v>
      </c>
      <c r="K193">
        <f t="shared" si="2"/>
        <v>9061</v>
      </c>
      <c r="M193" t="s">
        <v>457</v>
      </c>
      <c r="Q193" s="1">
        <v>1620</v>
      </c>
    </row>
    <row r="194" spans="1:17" hidden="1" x14ac:dyDescent="0.25">
      <c r="A194">
        <v>192</v>
      </c>
      <c r="B194" t="s">
        <v>505</v>
      </c>
      <c r="C194" t="s">
        <v>506</v>
      </c>
      <c r="D194" t="s">
        <v>19</v>
      </c>
      <c r="E194" t="s">
        <v>20</v>
      </c>
      <c r="F194" t="s">
        <v>316</v>
      </c>
      <c r="G194">
        <v>32</v>
      </c>
      <c r="K194" t="e">
        <f t="shared" si="2"/>
        <v>#N/A</v>
      </c>
      <c r="M194" t="s">
        <v>507</v>
      </c>
    </row>
    <row r="195" spans="1:17" hidden="1" x14ac:dyDescent="0.25">
      <c r="A195">
        <v>193</v>
      </c>
      <c r="B195" t="s">
        <v>508</v>
      </c>
      <c r="C195" t="s">
        <v>509</v>
      </c>
      <c r="D195" t="s">
        <v>19</v>
      </c>
      <c r="E195" t="s">
        <v>20</v>
      </c>
      <c r="F195" t="s">
        <v>301</v>
      </c>
      <c r="G195">
        <v>31</v>
      </c>
      <c r="K195" t="e">
        <f t="shared" ref="K195:K258" si="3">IF(G195*H195*J195=0,NA(),G195*H195*J195)</f>
        <v>#N/A</v>
      </c>
    </row>
    <row r="196" spans="1:17" hidden="1" x14ac:dyDescent="0.25">
      <c r="A196">
        <v>194</v>
      </c>
      <c r="B196" t="s">
        <v>510</v>
      </c>
      <c r="C196" t="s">
        <v>511</v>
      </c>
      <c r="D196" t="s">
        <v>19</v>
      </c>
      <c r="E196" t="s">
        <v>20</v>
      </c>
      <c r="F196" t="s">
        <v>54</v>
      </c>
      <c r="G196">
        <v>34</v>
      </c>
      <c r="H196">
        <v>13</v>
      </c>
      <c r="J196">
        <v>19</v>
      </c>
      <c r="K196">
        <f t="shared" si="3"/>
        <v>8398</v>
      </c>
      <c r="M196" t="s">
        <v>512</v>
      </c>
      <c r="O196" t="s">
        <v>272</v>
      </c>
    </row>
    <row r="197" spans="1:17" hidden="1" x14ac:dyDescent="0.25">
      <c r="A197">
        <v>195</v>
      </c>
      <c r="B197" t="s">
        <v>513</v>
      </c>
      <c r="C197" t="s">
        <v>514</v>
      </c>
      <c r="D197" t="s">
        <v>19</v>
      </c>
      <c r="E197" t="s">
        <v>20</v>
      </c>
      <c r="F197" t="s">
        <v>24</v>
      </c>
      <c r="G197">
        <v>36</v>
      </c>
      <c r="K197" t="e">
        <f t="shared" si="3"/>
        <v>#N/A</v>
      </c>
      <c r="O197" t="s">
        <v>324</v>
      </c>
    </row>
    <row r="198" spans="1:17" hidden="1" x14ac:dyDescent="0.25">
      <c r="A198">
        <v>196</v>
      </c>
      <c r="B198" t="s">
        <v>515</v>
      </c>
      <c r="C198" t="s">
        <v>516</v>
      </c>
      <c r="D198" t="s">
        <v>19</v>
      </c>
      <c r="E198" t="s">
        <v>20</v>
      </c>
      <c r="F198" t="s">
        <v>54</v>
      </c>
      <c r="G198">
        <v>25</v>
      </c>
      <c r="K198" t="e">
        <f t="shared" si="3"/>
        <v>#N/A</v>
      </c>
      <c r="Q198" s="1">
        <v>1621</v>
      </c>
    </row>
    <row r="199" spans="1:17" hidden="1" x14ac:dyDescent="0.25">
      <c r="A199">
        <v>197</v>
      </c>
      <c r="B199" t="s">
        <v>517</v>
      </c>
      <c r="C199" t="s">
        <v>518</v>
      </c>
      <c r="D199" t="s">
        <v>19</v>
      </c>
      <c r="E199" t="s">
        <v>20</v>
      </c>
      <c r="F199" t="s">
        <v>24</v>
      </c>
      <c r="G199">
        <v>31.4</v>
      </c>
      <c r="K199" t="e">
        <f t="shared" si="3"/>
        <v>#N/A</v>
      </c>
      <c r="M199" t="s">
        <v>519</v>
      </c>
      <c r="N199" t="s">
        <v>473</v>
      </c>
    </row>
    <row r="200" spans="1:17" hidden="1" x14ac:dyDescent="0.25">
      <c r="A200">
        <v>198</v>
      </c>
      <c r="B200" t="s">
        <v>520</v>
      </c>
      <c r="C200" t="s">
        <v>521</v>
      </c>
      <c r="D200" t="s">
        <v>19</v>
      </c>
      <c r="E200" t="s">
        <v>20</v>
      </c>
      <c r="F200" t="s">
        <v>24</v>
      </c>
      <c r="G200">
        <v>48</v>
      </c>
      <c r="K200" t="e">
        <f t="shared" si="3"/>
        <v>#N/A</v>
      </c>
      <c r="M200" t="s">
        <v>522</v>
      </c>
      <c r="Q200" s="1">
        <v>1621</v>
      </c>
    </row>
    <row r="201" spans="1:17" hidden="1" x14ac:dyDescent="0.25">
      <c r="A201">
        <v>199</v>
      </c>
      <c r="B201" t="s">
        <v>523</v>
      </c>
      <c r="C201" t="s">
        <v>524</v>
      </c>
      <c r="D201" t="s">
        <v>19</v>
      </c>
      <c r="E201" t="s">
        <v>20</v>
      </c>
      <c r="F201" t="s">
        <v>24</v>
      </c>
      <c r="G201">
        <v>36.700000000000003</v>
      </c>
      <c r="K201" t="e">
        <f t="shared" si="3"/>
        <v>#N/A</v>
      </c>
      <c r="M201" t="s">
        <v>525</v>
      </c>
      <c r="O201" t="s">
        <v>499</v>
      </c>
    </row>
    <row r="202" spans="1:17" hidden="1" x14ac:dyDescent="0.25">
      <c r="A202">
        <v>200</v>
      </c>
      <c r="B202" t="s">
        <v>526</v>
      </c>
      <c r="C202" t="s">
        <v>527</v>
      </c>
      <c r="D202" t="s">
        <v>19</v>
      </c>
      <c r="E202" t="s">
        <v>20</v>
      </c>
      <c r="F202" t="s">
        <v>72</v>
      </c>
      <c r="G202">
        <v>42.3</v>
      </c>
      <c r="K202" t="e">
        <f t="shared" si="3"/>
        <v>#N/A</v>
      </c>
      <c r="M202" t="s">
        <v>528</v>
      </c>
    </row>
    <row r="203" spans="1:17" hidden="1" x14ac:dyDescent="0.25">
      <c r="A203">
        <v>201</v>
      </c>
      <c r="B203" t="s">
        <v>529</v>
      </c>
      <c r="C203" t="s">
        <v>530</v>
      </c>
      <c r="D203" t="s">
        <v>19</v>
      </c>
      <c r="E203" t="s">
        <v>20</v>
      </c>
      <c r="F203" t="s">
        <v>21</v>
      </c>
      <c r="G203">
        <v>33</v>
      </c>
      <c r="K203" t="e">
        <f t="shared" si="3"/>
        <v>#N/A</v>
      </c>
      <c r="M203" t="s">
        <v>460</v>
      </c>
    </row>
    <row r="204" spans="1:17" hidden="1" x14ac:dyDescent="0.25">
      <c r="A204">
        <v>202</v>
      </c>
      <c r="B204" t="s">
        <v>531</v>
      </c>
      <c r="C204" t="s">
        <v>532</v>
      </c>
      <c r="D204" t="s">
        <v>19</v>
      </c>
      <c r="E204" t="s">
        <v>20</v>
      </c>
      <c r="F204" t="s">
        <v>24</v>
      </c>
      <c r="G204">
        <v>47</v>
      </c>
      <c r="H204">
        <v>17.899999999999999</v>
      </c>
      <c r="J204">
        <v>26.3</v>
      </c>
      <c r="K204">
        <f t="shared" si="3"/>
        <v>22126.19</v>
      </c>
      <c r="M204" t="s">
        <v>533</v>
      </c>
      <c r="Q204" s="1">
        <v>1621</v>
      </c>
    </row>
    <row r="205" spans="1:17" hidden="1" x14ac:dyDescent="0.25">
      <c r="A205">
        <v>203</v>
      </c>
      <c r="B205" t="s">
        <v>534</v>
      </c>
      <c r="C205" t="s">
        <v>535</v>
      </c>
      <c r="D205" t="s">
        <v>19</v>
      </c>
      <c r="E205" t="s">
        <v>20</v>
      </c>
      <c r="F205" t="s">
        <v>128</v>
      </c>
      <c r="G205">
        <v>36.700000000000003</v>
      </c>
      <c r="H205">
        <v>14.5</v>
      </c>
      <c r="J205">
        <v>23.5</v>
      </c>
      <c r="K205">
        <f t="shared" si="3"/>
        <v>12505.525000000001</v>
      </c>
      <c r="M205" t="s">
        <v>536</v>
      </c>
      <c r="N205" t="s">
        <v>415</v>
      </c>
    </row>
    <row r="206" spans="1:17" hidden="1" x14ac:dyDescent="0.25">
      <c r="A206">
        <v>204</v>
      </c>
      <c r="B206" t="s">
        <v>537</v>
      </c>
      <c r="C206" t="s">
        <v>538</v>
      </c>
      <c r="D206" t="s">
        <v>19</v>
      </c>
      <c r="E206" t="s">
        <v>20</v>
      </c>
      <c r="F206" t="s">
        <v>24</v>
      </c>
      <c r="G206">
        <v>45</v>
      </c>
      <c r="K206" t="e">
        <f t="shared" si="3"/>
        <v>#N/A</v>
      </c>
      <c r="O206" t="s">
        <v>499</v>
      </c>
    </row>
    <row r="207" spans="1:17" ht="30" hidden="1" x14ac:dyDescent="0.25">
      <c r="A207">
        <v>205</v>
      </c>
      <c r="B207" t="s">
        <v>539</v>
      </c>
      <c r="C207" t="s">
        <v>540</v>
      </c>
      <c r="D207" t="s">
        <v>19</v>
      </c>
      <c r="E207" t="s">
        <v>541</v>
      </c>
      <c r="F207" t="s">
        <v>21</v>
      </c>
      <c r="G207">
        <v>42</v>
      </c>
      <c r="H207">
        <v>20.5</v>
      </c>
      <c r="J207">
        <v>23</v>
      </c>
      <c r="K207">
        <f t="shared" si="3"/>
        <v>19803</v>
      </c>
      <c r="M207" s="2" t="s">
        <v>542</v>
      </c>
      <c r="Q207" s="1">
        <v>1621</v>
      </c>
    </row>
    <row r="208" spans="1:17" hidden="1" x14ac:dyDescent="0.25">
      <c r="A208">
        <v>206</v>
      </c>
      <c r="B208" t="s">
        <v>543</v>
      </c>
      <c r="C208" t="s">
        <v>544</v>
      </c>
      <c r="D208" t="s">
        <v>19</v>
      </c>
      <c r="E208" t="s">
        <v>20</v>
      </c>
      <c r="F208" t="s">
        <v>24</v>
      </c>
      <c r="G208">
        <v>52</v>
      </c>
      <c r="K208" t="e">
        <f t="shared" si="3"/>
        <v>#N/A</v>
      </c>
      <c r="O208" t="s">
        <v>545</v>
      </c>
    </row>
    <row r="209" spans="1:18" hidden="1" x14ac:dyDescent="0.25">
      <c r="A209">
        <v>207</v>
      </c>
      <c r="B209" t="s">
        <v>546</v>
      </c>
      <c r="C209" t="s">
        <v>547</v>
      </c>
      <c r="D209" t="s">
        <v>19</v>
      </c>
      <c r="E209" t="s">
        <v>20</v>
      </c>
      <c r="F209" t="s">
        <v>54</v>
      </c>
      <c r="G209">
        <v>28.5</v>
      </c>
      <c r="H209">
        <v>15</v>
      </c>
      <c r="J209">
        <v>19</v>
      </c>
      <c r="K209">
        <f t="shared" si="3"/>
        <v>8122.5</v>
      </c>
      <c r="M209" t="s">
        <v>55</v>
      </c>
      <c r="N209" t="s">
        <v>344</v>
      </c>
    </row>
    <row r="210" spans="1:18" hidden="1" x14ac:dyDescent="0.25">
      <c r="A210">
        <v>208</v>
      </c>
      <c r="B210" t="s">
        <v>548</v>
      </c>
      <c r="C210" t="s">
        <v>549</v>
      </c>
      <c r="D210" t="s">
        <v>19</v>
      </c>
      <c r="E210" t="s">
        <v>20</v>
      </c>
      <c r="F210" t="s">
        <v>54</v>
      </c>
      <c r="G210">
        <v>19</v>
      </c>
      <c r="H210">
        <v>13.2</v>
      </c>
      <c r="J210">
        <v>13.7</v>
      </c>
      <c r="K210">
        <f t="shared" si="3"/>
        <v>3435.9599999999996</v>
      </c>
      <c r="M210" t="s">
        <v>294</v>
      </c>
      <c r="Q210" s="1">
        <v>1622</v>
      </c>
    </row>
    <row r="211" spans="1:18" hidden="1" x14ac:dyDescent="0.25">
      <c r="A211">
        <v>209</v>
      </c>
      <c r="B211" t="s">
        <v>550</v>
      </c>
      <c r="C211" t="s">
        <v>551</v>
      </c>
      <c r="D211" t="s">
        <v>19</v>
      </c>
      <c r="E211" t="s">
        <v>20</v>
      </c>
      <c r="F211" t="s">
        <v>24</v>
      </c>
      <c r="G211">
        <v>44</v>
      </c>
      <c r="H211">
        <v>22</v>
      </c>
      <c r="J211">
        <v>25</v>
      </c>
      <c r="K211">
        <f t="shared" si="3"/>
        <v>24200</v>
      </c>
      <c r="M211" t="s">
        <v>552</v>
      </c>
      <c r="Q211" s="1">
        <v>1622</v>
      </c>
    </row>
    <row r="212" spans="1:18" hidden="1" x14ac:dyDescent="0.25">
      <c r="A212">
        <v>210</v>
      </c>
      <c r="B212" t="s">
        <v>553</v>
      </c>
      <c r="C212" t="s">
        <v>554</v>
      </c>
      <c r="D212" t="s">
        <v>19</v>
      </c>
      <c r="E212" t="s">
        <v>20</v>
      </c>
      <c r="F212" t="s">
        <v>21</v>
      </c>
      <c r="G212">
        <v>28.7</v>
      </c>
      <c r="H212">
        <v>14.5</v>
      </c>
      <c r="J212">
        <v>21.5</v>
      </c>
      <c r="K212">
        <f t="shared" si="3"/>
        <v>8947.2250000000004</v>
      </c>
      <c r="M212" t="s">
        <v>555</v>
      </c>
      <c r="Q212" s="1">
        <v>1622</v>
      </c>
    </row>
    <row r="213" spans="1:18" hidden="1" x14ac:dyDescent="0.25">
      <c r="A213">
        <v>211</v>
      </c>
      <c r="C213" t="s">
        <v>556</v>
      </c>
      <c r="D213" t="s">
        <v>19</v>
      </c>
      <c r="E213" t="s">
        <v>20</v>
      </c>
      <c r="F213" t="s">
        <v>24</v>
      </c>
      <c r="G213">
        <v>37</v>
      </c>
      <c r="K213" t="e">
        <f t="shared" si="3"/>
        <v>#N/A</v>
      </c>
      <c r="M213" t="s">
        <v>557</v>
      </c>
      <c r="O213" t="s">
        <v>272</v>
      </c>
      <c r="R213" t="s">
        <v>558</v>
      </c>
    </row>
    <row r="214" spans="1:18" hidden="1" x14ac:dyDescent="0.25">
      <c r="A214">
        <v>212</v>
      </c>
      <c r="B214" t="s">
        <v>559</v>
      </c>
      <c r="C214" t="s">
        <v>560</v>
      </c>
      <c r="D214" t="s">
        <v>19</v>
      </c>
      <c r="E214" t="s">
        <v>20</v>
      </c>
      <c r="F214" t="s">
        <v>117</v>
      </c>
      <c r="G214">
        <v>16.5</v>
      </c>
      <c r="H214">
        <v>8.1</v>
      </c>
      <c r="J214">
        <v>11.4</v>
      </c>
      <c r="K214">
        <f t="shared" si="3"/>
        <v>1523.6100000000001</v>
      </c>
      <c r="M214" t="s">
        <v>561</v>
      </c>
      <c r="Q214">
        <v>1904</v>
      </c>
    </row>
    <row r="215" spans="1:18" hidden="1" x14ac:dyDescent="0.25">
      <c r="A215">
        <v>213</v>
      </c>
      <c r="B215" t="s">
        <v>562</v>
      </c>
      <c r="C215" t="s">
        <v>563</v>
      </c>
      <c r="D215" t="s">
        <v>19</v>
      </c>
      <c r="E215" t="s">
        <v>20</v>
      </c>
      <c r="F215" t="s">
        <v>24</v>
      </c>
      <c r="G215">
        <v>32</v>
      </c>
      <c r="K215" t="e">
        <f t="shared" si="3"/>
        <v>#N/A</v>
      </c>
      <c r="O215" t="s">
        <v>564</v>
      </c>
    </row>
    <row r="216" spans="1:18" ht="90" x14ac:dyDescent="0.25">
      <c r="A216">
        <v>214</v>
      </c>
      <c r="B216" t="s">
        <v>565</v>
      </c>
      <c r="C216" t="s">
        <v>566</v>
      </c>
      <c r="D216" t="s">
        <v>19</v>
      </c>
      <c r="E216" t="s">
        <v>20</v>
      </c>
      <c r="F216" t="s">
        <v>69</v>
      </c>
      <c r="G216">
        <v>134</v>
      </c>
      <c r="H216">
        <v>63.5</v>
      </c>
      <c r="J216">
        <v>93.5</v>
      </c>
      <c r="K216">
        <f t="shared" si="3"/>
        <v>795591.5</v>
      </c>
      <c r="M216" s="2" t="s">
        <v>567</v>
      </c>
    </row>
    <row r="217" spans="1:18" x14ac:dyDescent="0.25">
      <c r="A217">
        <v>215</v>
      </c>
      <c r="B217" t="s">
        <v>568</v>
      </c>
      <c r="C217" t="s">
        <v>569</v>
      </c>
      <c r="D217" t="s">
        <v>19</v>
      </c>
      <c r="E217" t="s">
        <v>20</v>
      </c>
      <c r="F217" t="s">
        <v>108</v>
      </c>
      <c r="G217">
        <v>140</v>
      </c>
      <c r="H217">
        <v>64.5</v>
      </c>
      <c r="J217">
        <v>88</v>
      </c>
      <c r="K217">
        <f t="shared" si="3"/>
        <v>794640</v>
      </c>
      <c r="M217" t="s">
        <v>109</v>
      </c>
      <c r="Q217" s="1">
        <v>1626</v>
      </c>
    </row>
    <row r="218" spans="1:18" hidden="1" x14ac:dyDescent="0.25">
      <c r="A218">
        <v>216</v>
      </c>
      <c r="B218" t="s">
        <v>570</v>
      </c>
      <c r="C218" t="s">
        <v>571</v>
      </c>
      <c r="D218" t="s">
        <v>19</v>
      </c>
      <c r="E218" t="s">
        <v>20</v>
      </c>
      <c r="F218" t="s">
        <v>69</v>
      </c>
      <c r="K218" t="e">
        <f t="shared" si="3"/>
        <v>#N/A</v>
      </c>
      <c r="Q218" t="s">
        <v>572</v>
      </c>
    </row>
    <row r="219" spans="1:18" hidden="1" x14ac:dyDescent="0.25">
      <c r="A219">
        <v>217</v>
      </c>
      <c r="B219" t="s">
        <v>573</v>
      </c>
      <c r="C219" t="s">
        <v>574</v>
      </c>
      <c r="D219" t="s">
        <v>19</v>
      </c>
      <c r="E219" t="s">
        <v>50</v>
      </c>
      <c r="F219" t="s">
        <v>24</v>
      </c>
      <c r="G219">
        <v>46</v>
      </c>
      <c r="K219" t="e">
        <f t="shared" si="3"/>
        <v>#N/A</v>
      </c>
      <c r="M219" t="s">
        <v>575</v>
      </c>
      <c r="O219" t="s">
        <v>198</v>
      </c>
    </row>
    <row r="220" spans="1:18" hidden="1" x14ac:dyDescent="0.25">
      <c r="A220">
        <v>218</v>
      </c>
      <c r="B220" t="s">
        <v>576</v>
      </c>
      <c r="C220" t="s">
        <v>577</v>
      </c>
      <c r="D220" t="s">
        <v>19</v>
      </c>
      <c r="E220" t="s">
        <v>107</v>
      </c>
      <c r="F220" t="s">
        <v>21</v>
      </c>
      <c r="K220" t="e">
        <f t="shared" si="3"/>
        <v>#N/A</v>
      </c>
      <c r="Q220" t="s">
        <v>578</v>
      </c>
    </row>
    <row r="221" spans="1:18" hidden="1" x14ac:dyDescent="0.25">
      <c r="A221">
        <v>219</v>
      </c>
      <c r="B221" t="s">
        <v>579</v>
      </c>
      <c r="C221" t="s">
        <v>580</v>
      </c>
      <c r="D221" t="s">
        <v>19</v>
      </c>
      <c r="E221" t="s">
        <v>20</v>
      </c>
      <c r="F221" t="s">
        <v>117</v>
      </c>
      <c r="G221">
        <v>22</v>
      </c>
      <c r="K221" t="e">
        <f t="shared" si="3"/>
        <v>#N/A</v>
      </c>
      <c r="O221" t="s">
        <v>244</v>
      </c>
    </row>
    <row r="222" spans="1:18" ht="30" hidden="1" x14ac:dyDescent="0.25">
      <c r="A222">
        <v>220</v>
      </c>
      <c r="B222" t="s">
        <v>581</v>
      </c>
      <c r="C222" t="s">
        <v>582</v>
      </c>
      <c r="D222" t="s">
        <v>19</v>
      </c>
      <c r="E222" t="s">
        <v>20</v>
      </c>
      <c r="F222" t="s">
        <v>54</v>
      </c>
      <c r="G222">
        <v>35</v>
      </c>
      <c r="H222">
        <v>18</v>
      </c>
      <c r="J222">
        <v>20</v>
      </c>
      <c r="K222">
        <f t="shared" si="3"/>
        <v>12600</v>
      </c>
      <c r="M222" s="2" t="s">
        <v>583</v>
      </c>
      <c r="Q222" s="1">
        <v>1917</v>
      </c>
    </row>
    <row r="223" spans="1:18" hidden="1" x14ac:dyDescent="0.25">
      <c r="A223">
        <v>221</v>
      </c>
      <c r="B223" t="s">
        <v>584</v>
      </c>
      <c r="C223" t="s">
        <v>585</v>
      </c>
      <c r="D223" t="s">
        <v>19</v>
      </c>
      <c r="E223" t="s">
        <v>20</v>
      </c>
      <c r="F223" t="s">
        <v>128</v>
      </c>
      <c r="G223">
        <v>33.6</v>
      </c>
      <c r="K223" t="e">
        <f t="shared" si="3"/>
        <v>#N/A</v>
      </c>
      <c r="O223" t="s">
        <v>586</v>
      </c>
    </row>
    <row r="224" spans="1:18" ht="30" hidden="1" x14ac:dyDescent="0.25">
      <c r="A224">
        <v>222</v>
      </c>
      <c r="B224" t="s">
        <v>587</v>
      </c>
      <c r="C224" t="s">
        <v>588</v>
      </c>
      <c r="D224" t="s">
        <v>19</v>
      </c>
      <c r="E224" t="s">
        <v>20</v>
      </c>
      <c r="F224" t="s">
        <v>21</v>
      </c>
      <c r="G224">
        <v>44.4</v>
      </c>
      <c r="H224">
        <v>18.2</v>
      </c>
      <c r="J224">
        <v>26.5</v>
      </c>
      <c r="K224">
        <f t="shared" si="3"/>
        <v>21414.12</v>
      </c>
      <c r="M224" s="2" t="s">
        <v>589</v>
      </c>
      <c r="O224" t="s">
        <v>499</v>
      </c>
    </row>
    <row r="225" spans="1:17" hidden="1" x14ac:dyDescent="0.25">
      <c r="A225">
        <v>223</v>
      </c>
      <c r="B225" t="s">
        <v>590</v>
      </c>
      <c r="C225" t="s">
        <v>591</v>
      </c>
      <c r="D225" t="s">
        <v>19</v>
      </c>
      <c r="E225" t="s">
        <v>20</v>
      </c>
      <c r="F225" t="s">
        <v>24</v>
      </c>
      <c r="G225">
        <v>29</v>
      </c>
      <c r="K225" t="e">
        <f t="shared" si="3"/>
        <v>#N/A</v>
      </c>
      <c r="Q225" s="1">
        <v>1919</v>
      </c>
    </row>
    <row r="226" spans="1:17" ht="30" hidden="1" x14ac:dyDescent="0.25">
      <c r="A226">
        <v>224</v>
      </c>
      <c r="B226" t="s">
        <v>592</v>
      </c>
      <c r="C226" t="s">
        <v>593</v>
      </c>
      <c r="D226" t="s">
        <v>19</v>
      </c>
      <c r="E226" t="s">
        <v>20</v>
      </c>
      <c r="F226" t="s">
        <v>24</v>
      </c>
      <c r="G226">
        <v>41</v>
      </c>
      <c r="H226">
        <v>18</v>
      </c>
      <c r="J226">
        <v>27</v>
      </c>
      <c r="K226">
        <f t="shared" si="3"/>
        <v>19926</v>
      </c>
      <c r="M226" s="2" t="s">
        <v>594</v>
      </c>
      <c r="Q226" s="1">
        <v>1920</v>
      </c>
    </row>
    <row r="227" spans="1:17" hidden="1" x14ac:dyDescent="0.25">
      <c r="A227">
        <v>225</v>
      </c>
      <c r="B227" t="s">
        <v>595</v>
      </c>
      <c r="C227" t="s">
        <v>596</v>
      </c>
      <c r="D227" t="s">
        <v>19</v>
      </c>
      <c r="E227" t="s">
        <v>20</v>
      </c>
      <c r="F227" t="s">
        <v>24</v>
      </c>
      <c r="G227">
        <v>43</v>
      </c>
      <c r="K227" t="e">
        <f t="shared" si="3"/>
        <v>#N/A</v>
      </c>
      <c r="Q227" s="1">
        <v>1919</v>
      </c>
    </row>
    <row r="228" spans="1:17" hidden="1" x14ac:dyDescent="0.25">
      <c r="A228">
        <v>226</v>
      </c>
      <c r="B228" t="s">
        <v>597</v>
      </c>
      <c r="C228" t="s">
        <v>598</v>
      </c>
      <c r="D228" t="s">
        <v>19</v>
      </c>
      <c r="E228" t="s">
        <v>20</v>
      </c>
      <c r="F228" t="s">
        <v>72</v>
      </c>
      <c r="K228" t="e">
        <f t="shared" si="3"/>
        <v>#N/A</v>
      </c>
      <c r="Q228" t="s">
        <v>599</v>
      </c>
    </row>
    <row r="229" spans="1:17" hidden="1" x14ac:dyDescent="0.25">
      <c r="A229">
        <v>227</v>
      </c>
      <c r="B229" t="s">
        <v>600</v>
      </c>
      <c r="C229" t="s">
        <v>601</v>
      </c>
      <c r="D229" t="s">
        <v>19</v>
      </c>
      <c r="E229" t="s">
        <v>20</v>
      </c>
      <c r="F229" t="s">
        <v>54</v>
      </c>
      <c r="G229">
        <v>28</v>
      </c>
      <c r="H229">
        <v>13</v>
      </c>
      <c r="J229">
        <v>16</v>
      </c>
      <c r="K229">
        <f t="shared" si="3"/>
        <v>5824</v>
      </c>
      <c r="M229" t="s">
        <v>55</v>
      </c>
      <c r="O229" t="s">
        <v>602</v>
      </c>
    </row>
    <row r="230" spans="1:17" hidden="1" x14ac:dyDescent="0.25">
      <c r="A230">
        <v>228</v>
      </c>
      <c r="B230" t="s">
        <v>603</v>
      </c>
      <c r="C230" t="s">
        <v>604</v>
      </c>
      <c r="D230" t="s">
        <v>19</v>
      </c>
      <c r="E230" t="s">
        <v>20</v>
      </c>
      <c r="F230" t="s">
        <v>21</v>
      </c>
      <c r="G230">
        <v>36.5</v>
      </c>
      <c r="H230">
        <v>15.3</v>
      </c>
      <c r="J230">
        <v>23.5</v>
      </c>
      <c r="K230">
        <f t="shared" si="3"/>
        <v>13123.575000000001</v>
      </c>
      <c r="M230" t="s">
        <v>323</v>
      </c>
      <c r="N230" t="s">
        <v>415</v>
      </c>
    </row>
    <row r="231" spans="1:17" hidden="1" x14ac:dyDescent="0.25">
      <c r="A231">
        <v>229</v>
      </c>
      <c r="B231" t="s">
        <v>605</v>
      </c>
      <c r="C231" t="s">
        <v>606</v>
      </c>
      <c r="D231" t="s">
        <v>19</v>
      </c>
      <c r="E231" t="s">
        <v>20</v>
      </c>
      <c r="F231" t="s">
        <v>24</v>
      </c>
      <c r="G231">
        <v>26.5</v>
      </c>
      <c r="K231" t="e">
        <f t="shared" si="3"/>
        <v>#N/A</v>
      </c>
      <c r="M231" t="s">
        <v>607</v>
      </c>
      <c r="Q231" s="1">
        <v>1920</v>
      </c>
    </row>
    <row r="232" spans="1:17" hidden="1" x14ac:dyDescent="0.25">
      <c r="A232">
        <v>230</v>
      </c>
      <c r="B232" t="s">
        <v>608</v>
      </c>
      <c r="C232" t="s">
        <v>609</v>
      </c>
      <c r="D232" t="s">
        <v>19</v>
      </c>
      <c r="E232" t="s">
        <v>20</v>
      </c>
      <c r="F232" t="s">
        <v>21</v>
      </c>
      <c r="G232">
        <v>29</v>
      </c>
      <c r="H232">
        <v>9.8000000000000007</v>
      </c>
      <c r="J232">
        <v>16</v>
      </c>
      <c r="K232">
        <f t="shared" si="3"/>
        <v>4547.2000000000007</v>
      </c>
      <c r="M232" t="s">
        <v>610</v>
      </c>
      <c r="N232" t="s">
        <v>415</v>
      </c>
    </row>
    <row r="233" spans="1:17" hidden="1" x14ac:dyDescent="0.25">
      <c r="A233">
        <v>231</v>
      </c>
      <c r="B233" t="s">
        <v>611</v>
      </c>
      <c r="C233" t="s">
        <v>612</v>
      </c>
      <c r="D233" t="s">
        <v>19</v>
      </c>
      <c r="E233" t="s">
        <v>363</v>
      </c>
      <c r="F233" t="s">
        <v>108</v>
      </c>
      <c r="K233" t="e">
        <f t="shared" si="3"/>
        <v>#N/A</v>
      </c>
      <c r="Q233" s="1">
        <v>1920</v>
      </c>
    </row>
    <row r="234" spans="1:17" hidden="1" x14ac:dyDescent="0.25">
      <c r="A234">
        <v>232</v>
      </c>
      <c r="B234" t="s">
        <v>613</v>
      </c>
      <c r="C234" t="s">
        <v>614</v>
      </c>
      <c r="D234" t="s">
        <v>19</v>
      </c>
      <c r="E234" t="s">
        <v>20</v>
      </c>
      <c r="F234" t="s">
        <v>316</v>
      </c>
      <c r="K234" t="e">
        <f t="shared" si="3"/>
        <v>#N/A</v>
      </c>
      <c r="Q234" s="1">
        <v>1920</v>
      </c>
    </row>
    <row r="235" spans="1:17" hidden="1" x14ac:dyDescent="0.25">
      <c r="A235">
        <v>233</v>
      </c>
      <c r="B235" t="s">
        <v>615</v>
      </c>
      <c r="C235" t="s">
        <v>616</v>
      </c>
      <c r="D235" t="s">
        <v>19</v>
      </c>
      <c r="E235" t="s">
        <v>20</v>
      </c>
      <c r="F235" t="s">
        <v>24</v>
      </c>
      <c r="G235">
        <v>26</v>
      </c>
      <c r="H235">
        <v>12.6</v>
      </c>
      <c r="J235">
        <v>20</v>
      </c>
      <c r="K235">
        <f t="shared" si="3"/>
        <v>6551.9999999999991</v>
      </c>
      <c r="M235" t="s">
        <v>323</v>
      </c>
      <c r="N235" t="s">
        <v>415</v>
      </c>
    </row>
    <row r="236" spans="1:17" hidden="1" x14ac:dyDescent="0.25">
      <c r="A236">
        <v>234</v>
      </c>
      <c r="B236" t="s">
        <v>617</v>
      </c>
      <c r="C236" t="s">
        <v>618</v>
      </c>
      <c r="D236" t="s">
        <v>19</v>
      </c>
      <c r="E236" t="s">
        <v>20</v>
      </c>
      <c r="F236" t="s">
        <v>24</v>
      </c>
      <c r="G236">
        <v>40</v>
      </c>
      <c r="K236" t="e">
        <f t="shared" si="3"/>
        <v>#N/A</v>
      </c>
      <c r="O236" t="s">
        <v>619</v>
      </c>
    </row>
    <row r="237" spans="1:17" hidden="1" x14ac:dyDescent="0.25">
      <c r="A237">
        <v>235</v>
      </c>
      <c r="B237" t="s">
        <v>620</v>
      </c>
      <c r="C237" t="s">
        <v>621</v>
      </c>
      <c r="D237" t="s">
        <v>19</v>
      </c>
      <c r="E237" t="s">
        <v>20</v>
      </c>
      <c r="F237" t="s">
        <v>122</v>
      </c>
      <c r="G237">
        <v>36.5</v>
      </c>
      <c r="K237" t="e">
        <f t="shared" si="3"/>
        <v>#N/A</v>
      </c>
      <c r="Q237" s="1">
        <v>1924</v>
      </c>
    </row>
    <row r="238" spans="1:17" hidden="1" x14ac:dyDescent="0.25">
      <c r="A238">
        <v>236</v>
      </c>
      <c r="B238" t="s">
        <v>622</v>
      </c>
      <c r="C238" t="s">
        <v>623</v>
      </c>
      <c r="D238" t="s">
        <v>19</v>
      </c>
      <c r="E238" t="s">
        <v>20</v>
      </c>
      <c r="F238" t="s">
        <v>21</v>
      </c>
      <c r="G238">
        <v>43</v>
      </c>
      <c r="K238" t="e">
        <f t="shared" si="3"/>
        <v>#N/A</v>
      </c>
      <c r="Q238" s="1">
        <v>1924</v>
      </c>
    </row>
    <row r="239" spans="1:17" hidden="1" x14ac:dyDescent="0.25">
      <c r="A239">
        <v>237</v>
      </c>
      <c r="B239" t="s">
        <v>624</v>
      </c>
      <c r="C239" t="s">
        <v>625</v>
      </c>
      <c r="D239" t="s">
        <v>19</v>
      </c>
      <c r="E239" t="s">
        <v>20</v>
      </c>
      <c r="F239" t="s">
        <v>24</v>
      </c>
      <c r="G239">
        <v>44</v>
      </c>
      <c r="K239" t="e">
        <f t="shared" si="3"/>
        <v>#N/A</v>
      </c>
      <c r="O239" t="s">
        <v>244</v>
      </c>
    </row>
    <row r="240" spans="1:17" hidden="1" x14ac:dyDescent="0.25">
      <c r="A240">
        <v>238</v>
      </c>
      <c r="B240" t="s">
        <v>626</v>
      </c>
      <c r="C240" t="s">
        <v>627</v>
      </c>
      <c r="D240" t="s">
        <v>19</v>
      </c>
      <c r="E240" t="s">
        <v>20</v>
      </c>
      <c r="F240" t="s">
        <v>21</v>
      </c>
      <c r="K240" t="e">
        <f t="shared" si="3"/>
        <v>#N/A</v>
      </c>
      <c r="Q240" s="1">
        <v>1924</v>
      </c>
    </row>
    <row r="241" spans="1:17" hidden="1" x14ac:dyDescent="0.25">
      <c r="A241">
        <v>239</v>
      </c>
      <c r="B241" t="s">
        <v>628</v>
      </c>
      <c r="C241" t="s">
        <v>629</v>
      </c>
      <c r="D241" t="s">
        <v>19</v>
      </c>
      <c r="E241" t="s">
        <v>20</v>
      </c>
      <c r="F241" t="s">
        <v>21</v>
      </c>
      <c r="G241">
        <v>47</v>
      </c>
      <c r="K241" t="e">
        <f t="shared" si="3"/>
        <v>#N/A</v>
      </c>
      <c r="Q241" s="1">
        <v>1925</v>
      </c>
    </row>
    <row r="242" spans="1:17" hidden="1" x14ac:dyDescent="0.25">
      <c r="A242">
        <v>240</v>
      </c>
      <c r="B242" t="s">
        <v>630</v>
      </c>
      <c r="C242" t="s">
        <v>631</v>
      </c>
      <c r="D242" t="s">
        <v>19</v>
      </c>
      <c r="E242" t="s">
        <v>20</v>
      </c>
      <c r="F242" t="s">
        <v>21</v>
      </c>
      <c r="G242">
        <v>46</v>
      </c>
      <c r="H242">
        <v>23.5</v>
      </c>
      <c r="J242">
        <v>40</v>
      </c>
      <c r="K242">
        <f t="shared" si="3"/>
        <v>43240</v>
      </c>
      <c r="M242" t="s">
        <v>441</v>
      </c>
      <c r="Q242" s="1">
        <v>1925</v>
      </c>
    </row>
    <row r="243" spans="1:17" hidden="1" x14ac:dyDescent="0.25">
      <c r="A243">
        <v>241</v>
      </c>
      <c r="B243" t="s">
        <v>632</v>
      </c>
      <c r="C243" t="s">
        <v>633</v>
      </c>
      <c r="D243" t="s">
        <v>19</v>
      </c>
      <c r="E243" t="s">
        <v>20</v>
      </c>
      <c r="F243" t="s">
        <v>21</v>
      </c>
      <c r="G243">
        <v>55.5</v>
      </c>
      <c r="H243">
        <v>27.5</v>
      </c>
      <c r="J243">
        <v>41</v>
      </c>
      <c r="K243">
        <f t="shared" si="3"/>
        <v>62576.25</v>
      </c>
      <c r="M243" t="s">
        <v>634</v>
      </c>
      <c r="Q243" s="1">
        <v>1925</v>
      </c>
    </row>
    <row r="244" spans="1:17" hidden="1" x14ac:dyDescent="0.25">
      <c r="A244">
        <v>242</v>
      </c>
      <c r="B244" t="s">
        <v>635</v>
      </c>
      <c r="C244" t="s">
        <v>636</v>
      </c>
      <c r="D244" t="s">
        <v>19</v>
      </c>
      <c r="E244" t="s">
        <v>20</v>
      </c>
      <c r="F244" t="s">
        <v>21</v>
      </c>
      <c r="G244">
        <v>28</v>
      </c>
      <c r="K244" t="e">
        <f t="shared" si="3"/>
        <v>#N/A</v>
      </c>
      <c r="Q244" s="1">
        <v>1925</v>
      </c>
    </row>
    <row r="245" spans="1:17" hidden="1" x14ac:dyDescent="0.25">
      <c r="A245">
        <v>243</v>
      </c>
      <c r="B245" t="s">
        <v>637</v>
      </c>
      <c r="C245" t="s">
        <v>638</v>
      </c>
      <c r="D245" t="s">
        <v>19</v>
      </c>
      <c r="E245" t="s">
        <v>20</v>
      </c>
      <c r="F245" t="s">
        <v>117</v>
      </c>
      <c r="G245">
        <v>22</v>
      </c>
      <c r="K245" t="e">
        <f t="shared" si="3"/>
        <v>#N/A</v>
      </c>
      <c r="Q245" s="1">
        <v>1925</v>
      </c>
    </row>
    <row r="246" spans="1:17" hidden="1" x14ac:dyDescent="0.25">
      <c r="A246">
        <v>244</v>
      </c>
      <c r="B246" t="s">
        <v>639</v>
      </c>
      <c r="C246" t="s">
        <v>640</v>
      </c>
      <c r="D246" t="s">
        <v>19</v>
      </c>
      <c r="E246" t="s">
        <v>20</v>
      </c>
      <c r="F246" t="s">
        <v>128</v>
      </c>
      <c r="K246" t="e">
        <f t="shared" si="3"/>
        <v>#N/A</v>
      </c>
      <c r="Q246" s="1">
        <v>1926</v>
      </c>
    </row>
    <row r="247" spans="1:17" hidden="1" x14ac:dyDescent="0.25">
      <c r="A247">
        <v>245</v>
      </c>
      <c r="B247" t="s">
        <v>641</v>
      </c>
      <c r="C247" t="s">
        <v>642</v>
      </c>
      <c r="D247" t="s">
        <v>19</v>
      </c>
      <c r="E247" t="s">
        <v>20</v>
      </c>
      <c r="F247" t="s">
        <v>122</v>
      </c>
      <c r="K247" t="e">
        <f t="shared" si="3"/>
        <v>#N/A</v>
      </c>
      <c r="Q247" s="1">
        <v>1926</v>
      </c>
    </row>
    <row r="248" spans="1:17" hidden="1" x14ac:dyDescent="0.25">
      <c r="A248">
        <v>246</v>
      </c>
      <c r="B248" t="s">
        <v>643</v>
      </c>
      <c r="C248" t="s">
        <v>644</v>
      </c>
      <c r="D248" t="s">
        <v>19</v>
      </c>
      <c r="E248" t="s">
        <v>253</v>
      </c>
      <c r="F248" t="s">
        <v>21</v>
      </c>
      <c r="G248">
        <v>31.5</v>
      </c>
      <c r="K248" t="e">
        <f t="shared" si="3"/>
        <v>#N/A</v>
      </c>
      <c r="Q248" s="1">
        <v>1926</v>
      </c>
    </row>
    <row r="249" spans="1:17" hidden="1" x14ac:dyDescent="0.25">
      <c r="A249">
        <v>247</v>
      </c>
      <c r="B249" t="s">
        <v>645</v>
      </c>
      <c r="C249" t="s">
        <v>646</v>
      </c>
      <c r="D249" t="s">
        <v>19</v>
      </c>
      <c r="E249" t="s">
        <v>20</v>
      </c>
      <c r="F249" t="s">
        <v>117</v>
      </c>
      <c r="K249" t="e">
        <f t="shared" si="3"/>
        <v>#N/A</v>
      </c>
      <c r="Q249" t="s">
        <v>647</v>
      </c>
    </row>
    <row r="250" spans="1:17" hidden="1" x14ac:dyDescent="0.25">
      <c r="A250">
        <v>248</v>
      </c>
      <c r="B250" t="s">
        <v>648</v>
      </c>
      <c r="C250" t="s">
        <v>649</v>
      </c>
      <c r="D250" t="s">
        <v>19</v>
      </c>
      <c r="E250" t="s">
        <v>20</v>
      </c>
      <c r="F250" t="s">
        <v>21</v>
      </c>
      <c r="G250">
        <v>23</v>
      </c>
      <c r="K250" t="e">
        <f t="shared" si="3"/>
        <v>#N/A</v>
      </c>
      <c r="Q250" s="1">
        <v>1927</v>
      </c>
    </row>
    <row r="251" spans="1:17" hidden="1" x14ac:dyDescent="0.25">
      <c r="A251">
        <v>249</v>
      </c>
      <c r="B251" t="s">
        <v>650</v>
      </c>
      <c r="C251" t="s">
        <v>651</v>
      </c>
      <c r="D251" t="s">
        <v>19</v>
      </c>
      <c r="E251" t="s">
        <v>20</v>
      </c>
      <c r="F251" t="s">
        <v>122</v>
      </c>
      <c r="G251">
        <v>33</v>
      </c>
      <c r="K251" t="e">
        <f t="shared" si="3"/>
        <v>#N/A</v>
      </c>
      <c r="O251" t="s">
        <v>244</v>
      </c>
    </row>
    <row r="252" spans="1:17" hidden="1" x14ac:dyDescent="0.25">
      <c r="A252">
        <v>250</v>
      </c>
      <c r="B252" t="s">
        <v>652</v>
      </c>
      <c r="C252" t="s">
        <v>653</v>
      </c>
      <c r="D252" t="s">
        <v>19</v>
      </c>
      <c r="E252" t="s">
        <v>20</v>
      </c>
      <c r="F252" t="s">
        <v>122</v>
      </c>
      <c r="K252" t="e">
        <f t="shared" si="3"/>
        <v>#N/A</v>
      </c>
      <c r="Q252">
        <v>1905</v>
      </c>
    </row>
    <row r="253" spans="1:17" hidden="1" x14ac:dyDescent="0.25">
      <c r="A253">
        <v>251</v>
      </c>
      <c r="B253" t="s">
        <v>654</v>
      </c>
      <c r="C253" t="s">
        <v>655</v>
      </c>
      <c r="D253" t="s">
        <v>19</v>
      </c>
      <c r="E253" t="s">
        <v>20</v>
      </c>
      <c r="F253" t="s">
        <v>72</v>
      </c>
      <c r="K253" t="e">
        <f t="shared" si="3"/>
        <v>#N/A</v>
      </c>
      <c r="Q253" s="1">
        <v>1929</v>
      </c>
    </row>
    <row r="254" spans="1:17" hidden="1" x14ac:dyDescent="0.25">
      <c r="A254">
        <v>252</v>
      </c>
      <c r="B254" t="s">
        <v>656</v>
      </c>
      <c r="C254" t="s">
        <v>657</v>
      </c>
      <c r="D254" t="s">
        <v>19</v>
      </c>
      <c r="E254" t="s">
        <v>20</v>
      </c>
      <c r="F254" t="s">
        <v>24</v>
      </c>
      <c r="G254">
        <v>47</v>
      </c>
      <c r="K254" t="e">
        <f t="shared" si="3"/>
        <v>#N/A</v>
      </c>
      <c r="Q254" s="1">
        <v>1929</v>
      </c>
    </row>
    <row r="255" spans="1:17" hidden="1" x14ac:dyDescent="0.25">
      <c r="A255">
        <v>253</v>
      </c>
      <c r="B255" t="s">
        <v>658</v>
      </c>
      <c r="C255" t="s">
        <v>659</v>
      </c>
      <c r="D255" t="s">
        <v>19</v>
      </c>
      <c r="E255" t="s">
        <v>20</v>
      </c>
      <c r="F255" t="s">
        <v>24</v>
      </c>
      <c r="G255">
        <v>46</v>
      </c>
      <c r="K255" t="e">
        <f t="shared" si="3"/>
        <v>#N/A</v>
      </c>
      <c r="O255" t="s">
        <v>258</v>
      </c>
    </row>
    <row r="256" spans="1:17" hidden="1" x14ac:dyDescent="0.25">
      <c r="A256">
        <v>254</v>
      </c>
      <c r="B256" t="s">
        <v>660</v>
      </c>
      <c r="C256" t="s">
        <v>661</v>
      </c>
      <c r="D256" t="s">
        <v>19</v>
      </c>
      <c r="E256" t="s">
        <v>20</v>
      </c>
      <c r="F256" t="s">
        <v>24</v>
      </c>
      <c r="G256">
        <v>46</v>
      </c>
      <c r="H256">
        <v>21</v>
      </c>
      <c r="J256">
        <v>26</v>
      </c>
      <c r="K256">
        <f t="shared" si="3"/>
        <v>25116</v>
      </c>
      <c r="M256" t="s">
        <v>465</v>
      </c>
      <c r="Q256" s="1">
        <v>1929</v>
      </c>
    </row>
    <row r="257" spans="1:17" hidden="1" x14ac:dyDescent="0.25">
      <c r="A257">
        <v>255</v>
      </c>
      <c r="B257" t="s">
        <v>662</v>
      </c>
      <c r="C257" t="s">
        <v>663</v>
      </c>
      <c r="D257" t="s">
        <v>19</v>
      </c>
      <c r="E257" t="s">
        <v>20</v>
      </c>
      <c r="F257" t="s">
        <v>24</v>
      </c>
      <c r="G257">
        <v>72</v>
      </c>
      <c r="H257">
        <v>35</v>
      </c>
      <c r="J257">
        <v>44</v>
      </c>
      <c r="K257">
        <f t="shared" si="3"/>
        <v>110880</v>
      </c>
      <c r="M257" t="s">
        <v>664</v>
      </c>
      <c r="Q257">
        <v>1905</v>
      </c>
    </row>
    <row r="258" spans="1:17" hidden="1" x14ac:dyDescent="0.25">
      <c r="A258">
        <v>256</v>
      </c>
      <c r="B258" t="s">
        <v>665</v>
      </c>
      <c r="C258" t="s">
        <v>666</v>
      </c>
      <c r="D258" t="s">
        <v>19</v>
      </c>
      <c r="E258" t="s">
        <v>50</v>
      </c>
      <c r="F258" t="s">
        <v>21</v>
      </c>
      <c r="G258">
        <v>32.299999999999997</v>
      </c>
      <c r="K258" t="e">
        <f t="shared" si="3"/>
        <v>#N/A</v>
      </c>
      <c r="Q258" s="1">
        <v>1930</v>
      </c>
    </row>
    <row r="259" spans="1:17" hidden="1" x14ac:dyDescent="0.25">
      <c r="A259">
        <v>257</v>
      </c>
      <c r="B259" t="s">
        <v>667</v>
      </c>
      <c r="C259" t="s">
        <v>668</v>
      </c>
      <c r="D259" t="s">
        <v>19</v>
      </c>
      <c r="E259" t="s">
        <v>20</v>
      </c>
      <c r="F259" t="s">
        <v>24</v>
      </c>
      <c r="K259" t="e">
        <f t="shared" ref="K259:K322" si="4">IF(G259*H259*J259=0,NA(),G259*H259*J259)</f>
        <v>#N/A</v>
      </c>
      <c r="Q259" s="1">
        <v>1931</v>
      </c>
    </row>
    <row r="260" spans="1:17" hidden="1" x14ac:dyDescent="0.25">
      <c r="A260">
        <v>258</v>
      </c>
      <c r="B260" t="s">
        <v>669</v>
      </c>
      <c r="C260" t="s">
        <v>670</v>
      </c>
      <c r="D260" t="s">
        <v>19</v>
      </c>
      <c r="E260" t="s">
        <v>20</v>
      </c>
      <c r="F260" t="s">
        <v>69</v>
      </c>
      <c r="K260" t="e">
        <f t="shared" si="4"/>
        <v>#N/A</v>
      </c>
      <c r="Q260" s="1">
        <v>1931</v>
      </c>
    </row>
    <row r="261" spans="1:17" hidden="1" x14ac:dyDescent="0.25">
      <c r="A261">
        <v>259</v>
      </c>
      <c r="B261" t="s">
        <v>671</v>
      </c>
      <c r="C261" t="s">
        <v>672</v>
      </c>
      <c r="D261" t="s">
        <v>19</v>
      </c>
      <c r="E261" t="s">
        <v>20</v>
      </c>
      <c r="F261" t="s">
        <v>21</v>
      </c>
      <c r="G261">
        <v>37</v>
      </c>
      <c r="H261">
        <v>17</v>
      </c>
      <c r="J261">
        <v>23.5</v>
      </c>
      <c r="K261">
        <f t="shared" si="4"/>
        <v>14781.5</v>
      </c>
      <c r="M261" t="s">
        <v>536</v>
      </c>
      <c r="Q261" s="1">
        <v>1931</v>
      </c>
    </row>
    <row r="262" spans="1:17" hidden="1" x14ac:dyDescent="0.25">
      <c r="A262">
        <v>260</v>
      </c>
      <c r="B262" t="s">
        <v>673</v>
      </c>
      <c r="C262" t="s">
        <v>674</v>
      </c>
      <c r="D262" t="s">
        <v>19</v>
      </c>
      <c r="E262" t="s">
        <v>20</v>
      </c>
      <c r="F262" t="s">
        <v>69</v>
      </c>
      <c r="K262" t="e">
        <f t="shared" si="4"/>
        <v>#N/A</v>
      </c>
      <c r="Q262" s="1">
        <v>1933</v>
      </c>
    </row>
    <row r="263" spans="1:17" hidden="1" x14ac:dyDescent="0.25">
      <c r="A263">
        <v>261</v>
      </c>
      <c r="B263" t="s">
        <v>675</v>
      </c>
      <c r="C263" t="s">
        <v>676</v>
      </c>
      <c r="D263" t="s">
        <v>19</v>
      </c>
      <c r="E263" t="s">
        <v>20</v>
      </c>
      <c r="F263" t="s">
        <v>24</v>
      </c>
      <c r="G263">
        <v>46</v>
      </c>
      <c r="K263" t="e">
        <f t="shared" si="4"/>
        <v>#N/A</v>
      </c>
      <c r="Q263" s="3">
        <v>1948</v>
      </c>
    </row>
    <row r="264" spans="1:17" hidden="1" x14ac:dyDescent="0.25">
      <c r="A264">
        <v>262</v>
      </c>
      <c r="B264" t="s">
        <v>677</v>
      </c>
      <c r="C264" t="s">
        <v>678</v>
      </c>
      <c r="D264" t="s">
        <v>19</v>
      </c>
      <c r="E264" t="s">
        <v>20</v>
      </c>
      <c r="F264" t="s">
        <v>54</v>
      </c>
      <c r="G264">
        <v>32</v>
      </c>
      <c r="H264">
        <v>17</v>
      </c>
      <c r="J264">
        <v>20</v>
      </c>
      <c r="K264">
        <f t="shared" si="4"/>
        <v>10880</v>
      </c>
      <c r="M264" t="s">
        <v>679</v>
      </c>
      <c r="N264" t="s">
        <v>680</v>
      </c>
    </row>
    <row r="265" spans="1:17" hidden="1" x14ac:dyDescent="0.25">
      <c r="A265">
        <v>263</v>
      </c>
      <c r="B265" t="s">
        <v>681</v>
      </c>
      <c r="C265" t="s">
        <v>682</v>
      </c>
      <c r="D265" t="s">
        <v>19</v>
      </c>
      <c r="E265" t="s">
        <v>20</v>
      </c>
      <c r="F265" t="s">
        <v>21</v>
      </c>
      <c r="K265" t="e">
        <f t="shared" si="4"/>
        <v>#N/A</v>
      </c>
      <c r="Q265">
        <v>1905</v>
      </c>
    </row>
    <row r="266" spans="1:17" ht="45" hidden="1" x14ac:dyDescent="0.25">
      <c r="A266">
        <v>264</v>
      </c>
      <c r="B266" t="s">
        <v>683</v>
      </c>
      <c r="C266" t="s">
        <v>684</v>
      </c>
      <c r="D266" t="s">
        <v>19</v>
      </c>
      <c r="E266" t="s">
        <v>20</v>
      </c>
      <c r="F266" t="s">
        <v>24</v>
      </c>
      <c r="G266">
        <v>41</v>
      </c>
      <c r="H266">
        <v>17</v>
      </c>
      <c r="J266">
        <v>24</v>
      </c>
      <c r="K266">
        <f t="shared" si="4"/>
        <v>16728</v>
      </c>
      <c r="M266" s="2" t="s">
        <v>685</v>
      </c>
    </row>
    <row r="267" spans="1:17" hidden="1" x14ac:dyDescent="0.25">
      <c r="A267">
        <v>265</v>
      </c>
      <c r="B267" t="s">
        <v>686</v>
      </c>
      <c r="C267" t="s">
        <v>687</v>
      </c>
      <c r="D267" t="s">
        <v>19</v>
      </c>
      <c r="E267" t="s">
        <v>20</v>
      </c>
      <c r="F267" t="s">
        <v>24</v>
      </c>
      <c r="G267">
        <v>48</v>
      </c>
      <c r="H267">
        <v>21.5</v>
      </c>
      <c r="J267">
        <v>26.5</v>
      </c>
      <c r="K267">
        <f t="shared" si="4"/>
        <v>27348</v>
      </c>
      <c r="Q267" s="3">
        <v>1948</v>
      </c>
    </row>
    <row r="268" spans="1:17" hidden="1" x14ac:dyDescent="0.25">
      <c r="A268">
        <v>266</v>
      </c>
      <c r="B268" t="s">
        <v>688</v>
      </c>
      <c r="C268" t="s">
        <v>689</v>
      </c>
      <c r="D268" t="s">
        <v>19</v>
      </c>
      <c r="E268" t="s">
        <v>20</v>
      </c>
      <c r="F268" t="s">
        <v>24</v>
      </c>
      <c r="G268">
        <v>48</v>
      </c>
      <c r="H268">
        <v>23</v>
      </c>
      <c r="J268">
        <v>29.5</v>
      </c>
      <c r="K268">
        <f t="shared" si="4"/>
        <v>32568</v>
      </c>
      <c r="M268" t="s">
        <v>690</v>
      </c>
      <c r="Q268" s="1">
        <v>1953</v>
      </c>
    </row>
    <row r="269" spans="1:17" hidden="1" x14ac:dyDescent="0.25">
      <c r="A269">
        <v>267</v>
      </c>
      <c r="B269" t="s">
        <v>691</v>
      </c>
      <c r="C269" t="s">
        <v>692</v>
      </c>
      <c r="D269" t="s">
        <v>19</v>
      </c>
      <c r="E269" t="s">
        <v>253</v>
      </c>
      <c r="F269" t="s">
        <v>316</v>
      </c>
      <c r="G269">
        <v>36</v>
      </c>
      <c r="H269">
        <v>19</v>
      </c>
      <c r="J269">
        <v>25</v>
      </c>
      <c r="K269">
        <f t="shared" si="4"/>
        <v>17100</v>
      </c>
      <c r="M269" t="s">
        <v>693</v>
      </c>
    </row>
    <row r="270" spans="1:17" ht="60" hidden="1" x14ac:dyDescent="0.25">
      <c r="A270">
        <v>268</v>
      </c>
      <c r="B270" t="s">
        <v>694</v>
      </c>
      <c r="C270" t="s">
        <v>695</v>
      </c>
      <c r="D270" t="s">
        <v>19</v>
      </c>
      <c r="E270" t="s">
        <v>20</v>
      </c>
      <c r="F270" t="s">
        <v>54</v>
      </c>
      <c r="G270">
        <v>27.5</v>
      </c>
      <c r="H270">
        <v>16</v>
      </c>
      <c r="J270">
        <v>17.5</v>
      </c>
      <c r="K270">
        <f t="shared" si="4"/>
        <v>7700</v>
      </c>
      <c r="M270" s="2" t="s">
        <v>696</v>
      </c>
      <c r="Q270" s="1">
        <v>1955</v>
      </c>
    </row>
    <row r="271" spans="1:17" hidden="1" x14ac:dyDescent="0.25">
      <c r="A271">
        <v>269</v>
      </c>
      <c r="B271" t="s">
        <v>697</v>
      </c>
      <c r="C271" t="s">
        <v>698</v>
      </c>
      <c r="D271" t="s">
        <v>19</v>
      </c>
      <c r="E271" t="s">
        <v>20</v>
      </c>
      <c r="F271" t="s">
        <v>21</v>
      </c>
      <c r="G271">
        <v>43</v>
      </c>
      <c r="K271" t="e">
        <f t="shared" si="4"/>
        <v>#N/A</v>
      </c>
      <c r="O271" t="s">
        <v>167</v>
      </c>
    </row>
    <row r="272" spans="1:17" hidden="1" x14ac:dyDescent="0.25">
      <c r="A272">
        <v>270</v>
      </c>
      <c r="B272" t="s">
        <v>699</v>
      </c>
      <c r="C272" t="s">
        <v>700</v>
      </c>
      <c r="D272" t="s">
        <v>19</v>
      </c>
      <c r="E272" t="s">
        <v>20</v>
      </c>
      <c r="F272" t="s">
        <v>21</v>
      </c>
      <c r="G272">
        <v>31</v>
      </c>
      <c r="K272" t="e">
        <f t="shared" si="4"/>
        <v>#N/A</v>
      </c>
      <c r="O272" t="s">
        <v>244</v>
      </c>
    </row>
    <row r="273" spans="1:17" hidden="1" x14ac:dyDescent="0.25">
      <c r="A273">
        <v>271</v>
      </c>
      <c r="B273" t="s">
        <v>701</v>
      </c>
      <c r="C273" t="s">
        <v>702</v>
      </c>
      <c r="D273" t="s">
        <v>19</v>
      </c>
      <c r="E273" t="s">
        <v>20</v>
      </c>
      <c r="F273" t="s">
        <v>24</v>
      </c>
      <c r="K273" t="e">
        <f t="shared" si="4"/>
        <v>#N/A</v>
      </c>
      <c r="Q273">
        <v>1905</v>
      </c>
    </row>
    <row r="274" spans="1:17" hidden="1" x14ac:dyDescent="0.25">
      <c r="A274">
        <v>272</v>
      </c>
      <c r="B274" t="s">
        <v>703</v>
      </c>
      <c r="C274" t="s">
        <v>704</v>
      </c>
      <c r="D274" t="s">
        <v>19</v>
      </c>
      <c r="E274" t="s">
        <v>20</v>
      </c>
      <c r="F274" t="s">
        <v>132</v>
      </c>
      <c r="K274" t="e">
        <f t="shared" si="4"/>
        <v>#N/A</v>
      </c>
      <c r="Q274" s="1">
        <v>1973</v>
      </c>
    </row>
    <row r="275" spans="1:17" hidden="1" x14ac:dyDescent="0.25">
      <c r="A275">
        <v>273</v>
      </c>
      <c r="B275" t="s">
        <v>705</v>
      </c>
      <c r="C275" t="s">
        <v>706</v>
      </c>
      <c r="D275" t="s">
        <v>19</v>
      </c>
      <c r="E275" t="s">
        <v>20</v>
      </c>
      <c r="F275" t="s">
        <v>24</v>
      </c>
      <c r="G275">
        <v>36.799999999999997</v>
      </c>
      <c r="K275" t="e">
        <f t="shared" si="4"/>
        <v>#N/A</v>
      </c>
      <c r="Q275" s="1">
        <v>1973</v>
      </c>
    </row>
    <row r="276" spans="1:17" hidden="1" x14ac:dyDescent="0.25">
      <c r="A276">
        <v>274</v>
      </c>
      <c r="B276" t="s">
        <v>707</v>
      </c>
      <c r="C276" t="s">
        <v>708</v>
      </c>
      <c r="D276" t="s">
        <v>19</v>
      </c>
      <c r="E276" t="s">
        <v>20</v>
      </c>
      <c r="F276" t="s">
        <v>24</v>
      </c>
      <c r="G276">
        <v>42.6</v>
      </c>
      <c r="K276" t="e">
        <f t="shared" si="4"/>
        <v>#N/A</v>
      </c>
      <c r="M276" t="s">
        <v>709</v>
      </c>
      <c r="Q276" s="1">
        <v>1973</v>
      </c>
    </row>
    <row r="277" spans="1:17" hidden="1" x14ac:dyDescent="0.25">
      <c r="A277">
        <v>275</v>
      </c>
      <c r="B277" t="s">
        <v>710</v>
      </c>
      <c r="C277" t="s">
        <v>711</v>
      </c>
      <c r="D277" t="s">
        <v>19</v>
      </c>
      <c r="E277" t="s">
        <v>20</v>
      </c>
      <c r="F277" t="s">
        <v>117</v>
      </c>
      <c r="K277" t="e">
        <f t="shared" si="4"/>
        <v>#N/A</v>
      </c>
      <c r="Q277" s="3">
        <v>1948</v>
      </c>
    </row>
    <row r="278" spans="1:17" hidden="1" x14ac:dyDescent="0.25">
      <c r="A278">
        <v>276</v>
      </c>
      <c r="B278" t="s">
        <v>712</v>
      </c>
      <c r="C278" t="s">
        <v>713</v>
      </c>
      <c r="D278" t="s">
        <v>19</v>
      </c>
      <c r="E278" t="s">
        <v>20</v>
      </c>
      <c r="F278" t="s">
        <v>24</v>
      </c>
      <c r="G278">
        <v>14</v>
      </c>
      <c r="K278" t="e">
        <f t="shared" si="4"/>
        <v>#N/A</v>
      </c>
      <c r="Q278">
        <v>1905</v>
      </c>
    </row>
    <row r="279" spans="1:17" hidden="1" x14ac:dyDescent="0.25">
      <c r="A279">
        <v>277</v>
      </c>
      <c r="B279" t="s">
        <v>714</v>
      </c>
      <c r="C279" t="s">
        <v>715</v>
      </c>
      <c r="D279" t="s">
        <v>19</v>
      </c>
      <c r="E279" t="s">
        <v>20</v>
      </c>
      <c r="F279" t="s">
        <v>21</v>
      </c>
      <c r="G279">
        <v>44</v>
      </c>
      <c r="H279">
        <v>16.2</v>
      </c>
      <c r="J279">
        <v>24</v>
      </c>
      <c r="K279">
        <f t="shared" si="4"/>
        <v>17107.199999999997</v>
      </c>
      <c r="M279" t="s">
        <v>533</v>
      </c>
      <c r="N279" t="s">
        <v>473</v>
      </c>
    </row>
    <row r="280" spans="1:17" hidden="1" x14ac:dyDescent="0.25">
      <c r="A280">
        <v>278</v>
      </c>
      <c r="B280" t="s">
        <v>716</v>
      </c>
      <c r="C280" t="s">
        <v>717</v>
      </c>
      <c r="D280" t="s">
        <v>19</v>
      </c>
      <c r="E280" t="s">
        <v>20</v>
      </c>
      <c r="F280" t="s">
        <v>45</v>
      </c>
      <c r="K280" t="e">
        <f t="shared" si="4"/>
        <v>#N/A</v>
      </c>
      <c r="Q280" s="1">
        <v>2338</v>
      </c>
    </row>
    <row r="281" spans="1:17" hidden="1" x14ac:dyDescent="0.25">
      <c r="A281">
        <v>279</v>
      </c>
      <c r="B281" t="s">
        <v>718</v>
      </c>
      <c r="C281" t="s">
        <v>719</v>
      </c>
      <c r="D281" t="s">
        <v>19</v>
      </c>
      <c r="E281" t="s">
        <v>20</v>
      </c>
      <c r="F281" t="s">
        <v>54</v>
      </c>
      <c r="G281">
        <v>25</v>
      </c>
      <c r="K281" t="e">
        <f t="shared" si="4"/>
        <v>#N/A</v>
      </c>
      <c r="O281" t="s">
        <v>198</v>
      </c>
    </row>
    <row r="282" spans="1:17" hidden="1" x14ac:dyDescent="0.25">
      <c r="A282">
        <v>280</v>
      </c>
      <c r="B282" t="s">
        <v>720</v>
      </c>
      <c r="C282" t="s">
        <v>721</v>
      </c>
      <c r="D282" t="s">
        <v>19</v>
      </c>
      <c r="E282" t="s">
        <v>20</v>
      </c>
      <c r="F282" t="s">
        <v>69</v>
      </c>
      <c r="K282" t="e">
        <f t="shared" si="4"/>
        <v>#N/A</v>
      </c>
      <c r="Q282" s="1">
        <v>2337</v>
      </c>
    </row>
    <row r="283" spans="1:17" hidden="1" x14ac:dyDescent="0.25">
      <c r="A283">
        <v>281</v>
      </c>
      <c r="B283" t="s">
        <v>722</v>
      </c>
      <c r="C283" t="s">
        <v>723</v>
      </c>
      <c r="D283" t="s">
        <v>19</v>
      </c>
      <c r="E283" t="s">
        <v>20</v>
      </c>
      <c r="F283" t="s">
        <v>24</v>
      </c>
      <c r="G283">
        <v>32</v>
      </c>
      <c r="K283" t="e">
        <f t="shared" si="4"/>
        <v>#N/A</v>
      </c>
      <c r="O283" t="s">
        <v>347</v>
      </c>
    </row>
    <row r="284" spans="1:17" hidden="1" x14ac:dyDescent="0.25">
      <c r="A284">
        <v>282</v>
      </c>
      <c r="B284" t="s">
        <v>724</v>
      </c>
      <c r="C284" t="s">
        <v>725</v>
      </c>
      <c r="D284" t="s">
        <v>19</v>
      </c>
      <c r="E284" t="s">
        <v>20</v>
      </c>
      <c r="F284" t="s">
        <v>21</v>
      </c>
      <c r="G284">
        <v>46</v>
      </c>
      <c r="K284" t="e">
        <f t="shared" si="4"/>
        <v>#N/A</v>
      </c>
      <c r="O284" t="s">
        <v>347</v>
      </c>
    </row>
    <row r="285" spans="1:17" hidden="1" x14ac:dyDescent="0.25">
      <c r="A285">
        <v>283</v>
      </c>
      <c r="B285" t="s">
        <v>726</v>
      </c>
      <c r="C285" t="s">
        <v>727</v>
      </c>
      <c r="D285" t="s">
        <v>19</v>
      </c>
      <c r="E285" t="s">
        <v>20</v>
      </c>
      <c r="F285" t="s">
        <v>24</v>
      </c>
      <c r="G285">
        <v>36</v>
      </c>
      <c r="K285" t="e">
        <f t="shared" si="4"/>
        <v>#N/A</v>
      </c>
      <c r="O285" t="s">
        <v>272</v>
      </c>
    </row>
    <row r="286" spans="1:17" hidden="1" x14ac:dyDescent="0.25">
      <c r="A286">
        <v>284</v>
      </c>
      <c r="B286" t="s">
        <v>728</v>
      </c>
      <c r="C286" t="s">
        <v>729</v>
      </c>
      <c r="D286" t="s">
        <v>19</v>
      </c>
      <c r="E286" t="s">
        <v>20</v>
      </c>
      <c r="F286" t="s">
        <v>54</v>
      </c>
      <c r="G286">
        <v>33</v>
      </c>
      <c r="K286" t="e">
        <f t="shared" si="4"/>
        <v>#N/A</v>
      </c>
      <c r="O286" t="s">
        <v>244</v>
      </c>
    </row>
    <row r="287" spans="1:17" hidden="1" x14ac:dyDescent="0.25">
      <c r="A287">
        <v>285</v>
      </c>
      <c r="B287" t="s">
        <v>730</v>
      </c>
      <c r="C287" t="s">
        <v>731</v>
      </c>
      <c r="D287" t="s">
        <v>19</v>
      </c>
      <c r="E287" t="s">
        <v>20</v>
      </c>
      <c r="F287" t="s">
        <v>128</v>
      </c>
      <c r="K287" t="e">
        <f t="shared" si="4"/>
        <v>#N/A</v>
      </c>
      <c r="Q287">
        <v>1906</v>
      </c>
    </row>
    <row r="288" spans="1:17" hidden="1" x14ac:dyDescent="0.25">
      <c r="A288">
        <v>286</v>
      </c>
      <c r="B288" t="s">
        <v>732</v>
      </c>
      <c r="C288" t="s">
        <v>733</v>
      </c>
      <c r="D288" t="s">
        <v>19</v>
      </c>
      <c r="E288" t="s">
        <v>50</v>
      </c>
      <c r="F288" t="s">
        <v>72</v>
      </c>
      <c r="G288">
        <v>40</v>
      </c>
      <c r="K288" t="e">
        <f t="shared" si="4"/>
        <v>#N/A</v>
      </c>
    </row>
    <row r="289" spans="1:18" hidden="1" x14ac:dyDescent="0.25">
      <c r="A289">
        <v>287</v>
      </c>
      <c r="B289" t="s">
        <v>734</v>
      </c>
      <c r="C289" t="s">
        <v>735</v>
      </c>
      <c r="D289" t="s">
        <v>19</v>
      </c>
      <c r="E289" t="s">
        <v>20</v>
      </c>
      <c r="F289" t="s">
        <v>54</v>
      </c>
      <c r="G289">
        <v>7.5</v>
      </c>
      <c r="H289">
        <v>5</v>
      </c>
      <c r="J289">
        <v>8</v>
      </c>
      <c r="K289">
        <f t="shared" si="4"/>
        <v>300</v>
      </c>
      <c r="N289" t="s">
        <v>344</v>
      </c>
    </row>
    <row r="290" spans="1:18" hidden="1" x14ac:dyDescent="0.25">
      <c r="A290">
        <v>288</v>
      </c>
      <c r="B290" t="s">
        <v>736</v>
      </c>
      <c r="C290" t="s">
        <v>737</v>
      </c>
      <c r="D290" t="s">
        <v>19</v>
      </c>
      <c r="E290" t="s">
        <v>20</v>
      </c>
      <c r="F290" t="s">
        <v>21</v>
      </c>
      <c r="K290" t="e">
        <f t="shared" si="4"/>
        <v>#N/A</v>
      </c>
      <c r="Q290" s="1">
        <v>2708</v>
      </c>
    </row>
    <row r="291" spans="1:18" hidden="1" x14ac:dyDescent="0.25">
      <c r="A291">
        <v>289</v>
      </c>
      <c r="B291" t="s">
        <v>738</v>
      </c>
      <c r="C291" t="s">
        <v>739</v>
      </c>
      <c r="D291" t="s">
        <v>19</v>
      </c>
      <c r="E291" t="s">
        <v>20</v>
      </c>
      <c r="F291" t="s">
        <v>54</v>
      </c>
      <c r="G291">
        <v>51</v>
      </c>
      <c r="H291">
        <v>11</v>
      </c>
      <c r="J291">
        <v>20</v>
      </c>
      <c r="K291">
        <f t="shared" si="4"/>
        <v>11220</v>
      </c>
      <c r="M291" t="s">
        <v>306</v>
      </c>
      <c r="Q291" t="s">
        <v>740</v>
      </c>
    </row>
    <row r="292" spans="1:18" hidden="1" x14ac:dyDescent="0.25">
      <c r="A292">
        <v>290</v>
      </c>
      <c r="B292" t="s">
        <v>741</v>
      </c>
      <c r="C292" t="s">
        <v>742</v>
      </c>
      <c r="D292" t="s">
        <v>19</v>
      </c>
      <c r="E292" t="s">
        <v>20</v>
      </c>
      <c r="F292" t="s">
        <v>24</v>
      </c>
      <c r="G292">
        <v>53.3</v>
      </c>
      <c r="H292">
        <v>25</v>
      </c>
      <c r="J292">
        <v>35.200000000000003</v>
      </c>
      <c r="K292">
        <f t="shared" si="4"/>
        <v>46904.000000000007</v>
      </c>
      <c r="M292" t="s">
        <v>743</v>
      </c>
      <c r="Q292" s="1">
        <v>1497</v>
      </c>
    </row>
    <row r="293" spans="1:18" hidden="1" x14ac:dyDescent="0.25">
      <c r="A293">
        <v>291</v>
      </c>
      <c r="B293" t="s">
        <v>744</v>
      </c>
      <c r="C293" t="s">
        <v>745</v>
      </c>
      <c r="D293" t="s">
        <v>19</v>
      </c>
      <c r="E293" t="s">
        <v>20</v>
      </c>
      <c r="F293" t="s">
        <v>24</v>
      </c>
      <c r="G293">
        <v>36</v>
      </c>
      <c r="K293" t="e">
        <f t="shared" si="4"/>
        <v>#N/A</v>
      </c>
      <c r="M293" t="s">
        <v>746</v>
      </c>
      <c r="Q293" s="1">
        <v>1512</v>
      </c>
    </row>
    <row r="294" spans="1:18" hidden="1" x14ac:dyDescent="0.25">
      <c r="A294">
        <v>292</v>
      </c>
      <c r="B294" t="s">
        <v>747</v>
      </c>
      <c r="C294" t="s">
        <v>748</v>
      </c>
      <c r="D294" t="s">
        <v>19</v>
      </c>
      <c r="E294" t="s">
        <v>20</v>
      </c>
      <c r="F294" t="s">
        <v>21</v>
      </c>
      <c r="K294" t="e">
        <f t="shared" si="4"/>
        <v>#N/A</v>
      </c>
      <c r="Q294" s="1">
        <v>1562</v>
      </c>
    </row>
    <row r="295" spans="1:18" hidden="1" x14ac:dyDescent="0.25">
      <c r="A295">
        <v>293</v>
      </c>
      <c r="B295" t="s">
        <v>749</v>
      </c>
      <c r="C295" t="s">
        <v>750</v>
      </c>
      <c r="D295" t="s">
        <v>19</v>
      </c>
      <c r="E295" t="s">
        <v>20</v>
      </c>
      <c r="F295" t="s">
        <v>21</v>
      </c>
      <c r="G295">
        <v>32.299999999999997</v>
      </c>
      <c r="H295">
        <v>13.5</v>
      </c>
      <c r="J295">
        <v>16.7</v>
      </c>
      <c r="K295">
        <f t="shared" si="4"/>
        <v>7282.0349999999989</v>
      </c>
    </row>
    <row r="296" spans="1:18" hidden="1" x14ac:dyDescent="0.25">
      <c r="A296">
        <v>294</v>
      </c>
      <c r="B296" t="s">
        <v>751</v>
      </c>
      <c r="C296" t="s">
        <v>752</v>
      </c>
      <c r="D296" t="s">
        <v>19</v>
      </c>
      <c r="E296" t="s">
        <v>20</v>
      </c>
      <c r="F296" t="s">
        <v>54</v>
      </c>
      <c r="G296">
        <v>15</v>
      </c>
      <c r="K296" t="e">
        <f t="shared" si="4"/>
        <v>#N/A</v>
      </c>
      <c r="N296" t="s">
        <v>753</v>
      </c>
    </row>
    <row r="297" spans="1:18" hidden="1" x14ac:dyDescent="0.25">
      <c r="A297">
        <v>295</v>
      </c>
      <c r="B297" t="s">
        <v>754</v>
      </c>
      <c r="C297" t="s">
        <v>755</v>
      </c>
      <c r="D297" t="s">
        <v>19</v>
      </c>
      <c r="E297" t="s">
        <v>20</v>
      </c>
      <c r="F297" t="s">
        <v>54</v>
      </c>
      <c r="G297">
        <v>68</v>
      </c>
      <c r="H297">
        <v>28</v>
      </c>
      <c r="J297">
        <v>25.5</v>
      </c>
      <c r="K297">
        <f t="shared" si="4"/>
        <v>48552</v>
      </c>
      <c r="M297" t="s">
        <v>709</v>
      </c>
      <c r="Q297" t="s">
        <v>756</v>
      </c>
    </row>
    <row r="298" spans="1:18" hidden="1" x14ac:dyDescent="0.25">
      <c r="A298">
        <v>296</v>
      </c>
      <c r="B298" t="s">
        <v>757</v>
      </c>
      <c r="C298" t="s">
        <v>758</v>
      </c>
      <c r="D298" t="s">
        <v>19</v>
      </c>
      <c r="E298" t="s">
        <v>20</v>
      </c>
      <c r="F298" t="s">
        <v>54</v>
      </c>
      <c r="G298">
        <v>54</v>
      </c>
      <c r="K298" t="e">
        <f t="shared" si="4"/>
        <v>#N/A</v>
      </c>
      <c r="O298" t="s">
        <v>347</v>
      </c>
    </row>
    <row r="299" spans="1:18" hidden="1" x14ac:dyDescent="0.25">
      <c r="A299">
        <v>297</v>
      </c>
      <c r="C299" t="s">
        <v>759</v>
      </c>
      <c r="D299" t="s">
        <v>19</v>
      </c>
      <c r="E299" t="s">
        <v>760</v>
      </c>
      <c r="F299" t="s">
        <v>54</v>
      </c>
      <c r="G299">
        <v>29.7</v>
      </c>
      <c r="H299">
        <v>15</v>
      </c>
      <c r="K299" t="e">
        <f t="shared" si="4"/>
        <v>#N/A</v>
      </c>
      <c r="O299" t="s">
        <v>324</v>
      </c>
      <c r="P299" t="s">
        <v>761</v>
      </c>
    </row>
    <row r="300" spans="1:18" hidden="1" x14ac:dyDescent="0.25">
      <c r="A300">
        <v>298</v>
      </c>
      <c r="B300" t="s">
        <v>762</v>
      </c>
      <c r="C300" t="s">
        <v>763</v>
      </c>
      <c r="D300" t="s">
        <v>19</v>
      </c>
      <c r="E300" t="s">
        <v>20</v>
      </c>
      <c r="F300" t="s">
        <v>122</v>
      </c>
      <c r="G300">
        <v>41.4</v>
      </c>
      <c r="H300">
        <v>12.9</v>
      </c>
      <c r="J300">
        <v>20.6</v>
      </c>
      <c r="K300">
        <f t="shared" si="4"/>
        <v>11001.636</v>
      </c>
    </row>
    <row r="301" spans="1:18" hidden="1" x14ac:dyDescent="0.25">
      <c r="A301">
        <v>299</v>
      </c>
      <c r="B301" t="s">
        <v>764</v>
      </c>
      <c r="C301" t="s">
        <v>765</v>
      </c>
      <c r="D301" t="s">
        <v>19</v>
      </c>
      <c r="E301" t="s">
        <v>20</v>
      </c>
      <c r="F301" t="s">
        <v>122</v>
      </c>
      <c r="G301">
        <v>31</v>
      </c>
      <c r="H301">
        <v>14.5</v>
      </c>
      <c r="J301">
        <v>21.5</v>
      </c>
      <c r="K301">
        <f t="shared" si="4"/>
        <v>9664.25</v>
      </c>
      <c r="N301" t="s">
        <v>415</v>
      </c>
    </row>
    <row r="302" spans="1:18" hidden="1" x14ac:dyDescent="0.25">
      <c r="A302">
        <v>300</v>
      </c>
      <c r="C302" t="s">
        <v>766</v>
      </c>
      <c r="D302" t="s">
        <v>19</v>
      </c>
      <c r="E302" t="s">
        <v>20</v>
      </c>
      <c r="F302" t="s">
        <v>354</v>
      </c>
      <c r="G302">
        <v>30.7</v>
      </c>
      <c r="H302">
        <v>14.1</v>
      </c>
      <c r="J302">
        <v>18.5</v>
      </c>
      <c r="K302">
        <f t="shared" si="4"/>
        <v>8008.0950000000003</v>
      </c>
      <c r="M302" t="s">
        <v>767</v>
      </c>
      <c r="N302" t="s">
        <v>415</v>
      </c>
      <c r="O302" t="s">
        <v>244</v>
      </c>
    </row>
    <row r="303" spans="1:18" hidden="1" x14ac:dyDescent="0.25">
      <c r="A303">
        <v>301</v>
      </c>
      <c r="C303" t="s">
        <v>768</v>
      </c>
      <c r="D303" t="s">
        <v>19</v>
      </c>
      <c r="E303" t="s">
        <v>20</v>
      </c>
      <c r="F303" t="s">
        <v>54</v>
      </c>
      <c r="K303" t="e">
        <f t="shared" si="4"/>
        <v>#N/A</v>
      </c>
      <c r="Q303">
        <v>1904</v>
      </c>
    </row>
    <row r="304" spans="1:18" hidden="1" x14ac:dyDescent="0.25">
      <c r="A304">
        <v>302</v>
      </c>
      <c r="C304" t="s">
        <v>769</v>
      </c>
      <c r="D304" t="s">
        <v>19</v>
      </c>
      <c r="E304" t="s">
        <v>495</v>
      </c>
      <c r="F304" t="s">
        <v>770</v>
      </c>
      <c r="K304" t="e">
        <f t="shared" si="4"/>
        <v>#N/A</v>
      </c>
      <c r="O304" t="s">
        <v>272</v>
      </c>
      <c r="R304" t="s">
        <v>558</v>
      </c>
    </row>
    <row r="305" spans="1:18" hidden="1" x14ac:dyDescent="0.25">
      <c r="A305">
        <v>303</v>
      </c>
      <c r="B305" t="s">
        <v>771</v>
      </c>
      <c r="C305" t="s">
        <v>772</v>
      </c>
      <c r="D305" t="s">
        <v>19</v>
      </c>
      <c r="E305" t="s">
        <v>20</v>
      </c>
      <c r="F305" t="s">
        <v>24</v>
      </c>
      <c r="G305">
        <v>33.6</v>
      </c>
      <c r="K305" t="e">
        <f t="shared" si="4"/>
        <v>#N/A</v>
      </c>
      <c r="M305" t="s">
        <v>773</v>
      </c>
      <c r="Q305" s="1">
        <v>1512</v>
      </c>
    </row>
    <row r="306" spans="1:18" ht="30" hidden="1" x14ac:dyDescent="0.25">
      <c r="A306">
        <v>304</v>
      </c>
      <c r="B306" t="s">
        <v>774</v>
      </c>
      <c r="C306" t="s">
        <v>775</v>
      </c>
      <c r="D306" t="s">
        <v>19</v>
      </c>
      <c r="E306" t="s">
        <v>20</v>
      </c>
      <c r="F306" t="s">
        <v>21</v>
      </c>
      <c r="G306">
        <v>87</v>
      </c>
      <c r="H306">
        <v>37</v>
      </c>
      <c r="J306">
        <v>51</v>
      </c>
      <c r="K306">
        <f t="shared" si="4"/>
        <v>164169</v>
      </c>
      <c r="M306" s="2" t="s">
        <v>776</v>
      </c>
      <c r="O306" t="s">
        <v>499</v>
      </c>
    </row>
    <row r="307" spans="1:18" hidden="1" x14ac:dyDescent="0.25">
      <c r="A307">
        <v>305</v>
      </c>
      <c r="C307" t="s">
        <v>777</v>
      </c>
      <c r="D307" t="s">
        <v>19</v>
      </c>
      <c r="E307" t="s">
        <v>20</v>
      </c>
      <c r="F307" t="s">
        <v>24</v>
      </c>
      <c r="G307">
        <v>33</v>
      </c>
      <c r="K307" t="e">
        <f t="shared" si="4"/>
        <v>#N/A</v>
      </c>
      <c r="O307" t="s">
        <v>258</v>
      </c>
      <c r="Q307" t="s">
        <v>778</v>
      </c>
    </row>
    <row r="308" spans="1:18" hidden="1" x14ac:dyDescent="0.25">
      <c r="A308">
        <v>306</v>
      </c>
      <c r="C308" t="s">
        <v>779</v>
      </c>
      <c r="D308" t="s">
        <v>19</v>
      </c>
      <c r="E308" t="s">
        <v>20</v>
      </c>
      <c r="F308" t="s">
        <v>24</v>
      </c>
      <c r="G308">
        <v>46</v>
      </c>
      <c r="K308" t="e">
        <f t="shared" si="4"/>
        <v>#N/A</v>
      </c>
      <c r="O308" t="s">
        <v>564</v>
      </c>
      <c r="P308" t="s">
        <v>780</v>
      </c>
    </row>
    <row r="309" spans="1:18" hidden="1" x14ac:dyDescent="0.25">
      <c r="A309">
        <v>307</v>
      </c>
      <c r="C309" t="s">
        <v>781</v>
      </c>
      <c r="D309" t="s">
        <v>19</v>
      </c>
      <c r="E309" t="s">
        <v>50</v>
      </c>
      <c r="F309" t="s">
        <v>24</v>
      </c>
      <c r="G309">
        <v>42.2</v>
      </c>
      <c r="K309" t="e">
        <f t="shared" si="4"/>
        <v>#N/A</v>
      </c>
      <c r="O309" t="s">
        <v>347</v>
      </c>
      <c r="P309" t="s">
        <v>782</v>
      </c>
    </row>
    <row r="310" spans="1:18" hidden="1" x14ac:dyDescent="0.25">
      <c r="A310">
        <v>308</v>
      </c>
      <c r="C310" t="s">
        <v>783</v>
      </c>
      <c r="D310" t="s">
        <v>19</v>
      </c>
      <c r="E310" t="s">
        <v>20</v>
      </c>
      <c r="F310" t="s">
        <v>54</v>
      </c>
      <c r="G310">
        <v>15</v>
      </c>
      <c r="K310" t="e">
        <f t="shared" si="4"/>
        <v>#N/A</v>
      </c>
      <c r="O310" t="s">
        <v>564</v>
      </c>
      <c r="R310" t="s">
        <v>558</v>
      </c>
    </row>
    <row r="311" spans="1:18" hidden="1" x14ac:dyDescent="0.25">
      <c r="A311">
        <v>309</v>
      </c>
      <c r="B311" t="s">
        <v>784</v>
      </c>
      <c r="C311" t="s">
        <v>785</v>
      </c>
      <c r="D311" t="s">
        <v>19</v>
      </c>
      <c r="E311" t="s">
        <v>20</v>
      </c>
      <c r="F311" t="s">
        <v>54</v>
      </c>
      <c r="G311">
        <v>16.5</v>
      </c>
      <c r="H311">
        <v>11</v>
      </c>
      <c r="J311">
        <v>12.5</v>
      </c>
      <c r="K311">
        <f t="shared" si="4"/>
        <v>2268.75</v>
      </c>
      <c r="Q311" s="1">
        <v>1590</v>
      </c>
    </row>
    <row r="312" spans="1:18" hidden="1" x14ac:dyDescent="0.25">
      <c r="A312">
        <v>310</v>
      </c>
      <c r="C312" t="s">
        <v>786</v>
      </c>
      <c r="D312" t="s">
        <v>19</v>
      </c>
      <c r="E312" t="s">
        <v>20</v>
      </c>
      <c r="F312" t="s">
        <v>108</v>
      </c>
      <c r="G312">
        <v>36.5</v>
      </c>
      <c r="K312" t="e">
        <f t="shared" si="4"/>
        <v>#N/A</v>
      </c>
      <c r="O312" t="s">
        <v>564</v>
      </c>
    </row>
    <row r="313" spans="1:18" hidden="1" x14ac:dyDescent="0.25">
      <c r="A313">
        <v>311</v>
      </c>
      <c r="C313" t="s">
        <v>787</v>
      </c>
      <c r="D313" t="s">
        <v>19</v>
      </c>
      <c r="E313" t="s">
        <v>788</v>
      </c>
      <c r="F313" t="s">
        <v>54</v>
      </c>
      <c r="G313">
        <v>42</v>
      </c>
      <c r="H313">
        <v>27</v>
      </c>
      <c r="J313">
        <v>39</v>
      </c>
      <c r="K313">
        <f t="shared" si="4"/>
        <v>44226</v>
      </c>
      <c r="M313" t="s">
        <v>528</v>
      </c>
      <c r="O313" t="s">
        <v>789</v>
      </c>
      <c r="P313" t="s">
        <v>790</v>
      </c>
    </row>
    <row r="314" spans="1:18" hidden="1" x14ac:dyDescent="0.25">
      <c r="A314">
        <v>312</v>
      </c>
      <c r="C314" t="s">
        <v>791</v>
      </c>
      <c r="D314" t="s">
        <v>19</v>
      </c>
      <c r="E314" t="s">
        <v>20</v>
      </c>
      <c r="F314" t="s">
        <v>54</v>
      </c>
      <c r="G314">
        <v>9</v>
      </c>
      <c r="K314" t="e">
        <f t="shared" si="4"/>
        <v>#N/A</v>
      </c>
      <c r="O314" t="s">
        <v>258</v>
      </c>
      <c r="R314" t="s">
        <v>558</v>
      </c>
    </row>
    <row r="315" spans="1:18" hidden="1" x14ac:dyDescent="0.25">
      <c r="A315">
        <v>313</v>
      </c>
      <c r="C315" t="s">
        <v>792</v>
      </c>
      <c r="D315" t="s">
        <v>19</v>
      </c>
      <c r="E315" t="s">
        <v>20</v>
      </c>
      <c r="F315" t="s">
        <v>69</v>
      </c>
      <c r="G315">
        <v>40</v>
      </c>
      <c r="H315">
        <v>19</v>
      </c>
      <c r="J315">
        <v>17</v>
      </c>
      <c r="K315">
        <f t="shared" si="4"/>
        <v>12920</v>
      </c>
      <c r="O315" t="s">
        <v>244</v>
      </c>
    </row>
    <row r="316" spans="1:18" hidden="1" x14ac:dyDescent="0.25">
      <c r="A316">
        <v>314</v>
      </c>
      <c r="B316" t="s">
        <v>793</v>
      </c>
      <c r="C316" t="s">
        <v>794</v>
      </c>
      <c r="D316" t="s">
        <v>19</v>
      </c>
      <c r="E316" t="s">
        <v>20</v>
      </c>
      <c r="F316" t="s">
        <v>122</v>
      </c>
      <c r="K316" t="e">
        <f t="shared" si="4"/>
        <v>#N/A</v>
      </c>
      <c r="Q316" s="1">
        <v>1622</v>
      </c>
    </row>
    <row r="317" spans="1:18" hidden="1" x14ac:dyDescent="0.25">
      <c r="A317">
        <v>315</v>
      </c>
      <c r="C317" t="s">
        <v>795</v>
      </c>
      <c r="D317" t="s">
        <v>19</v>
      </c>
      <c r="E317" t="s">
        <v>796</v>
      </c>
      <c r="F317" t="s">
        <v>354</v>
      </c>
      <c r="G317">
        <v>39</v>
      </c>
      <c r="K317" t="e">
        <f t="shared" si="4"/>
        <v>#N/A</v>
      </c>
      <c r="N317" t="s">
        <v>415</v>
      </c>
      <c r="O317" t="s">
        <v>244</v>
      </c>
    </row>
    <row r="318" spans="1:18" hidden="1" x14ac:dyDescent="0.25">
      <c r="A318">
        <v>316</v>
      </c>
      <c r="C318" t="s">
        <v>797</v>
      </c>
      <c r="D318" t="s">
        <v>19</v>
      </c>
      <c r="E318" t="s">
        <v>20</v>
      </c>
      <c r="F318" t="s">
        <v>21</v>
      </c>
      <c r="G318">
        <v>45.5</v>
      </c>
      <c r="H318">
        <v>17.5</v>
      </c>
      <c r="J318">
        <v>21.2</v>
      </c>
      <c r="K318">
        <f t="shared" si="4"/>
        <v>16880.5</v>
      </c>
      <c r="M318" t="s">
        <v>798</v>
      </c>
      <c r="N318" t="s">
        <v>415</v>
      </c>
    </row>
    <row r="319" spans="1:18" hidden="1" x14ac:dyDescent="0.25">
      <c r="A319">
        <v>317</v>
      </c>
      <c r="C319" t="s">
        <v>799</v>
      </c>
      <c r="D319" t="s">
        <v>19</v>
      </c>
      <c r="E319" t="s">
        <v>20</v>
      </c>
      <c r="F319" t="s">
        <v>21</v>
      </c>
      <c r="G319">
        <v>20</v>
      </c>
      <c r="K319" t="e">
        <f t="shared" si="4"/>
        <v>#N/A</v>
      </c>
      <c r="O319" t="s">
        <v>800</v>
      </c>
      <c r="P319" t="s">
        <v>801</v>
      </c>
    </row>
    <row r="320" spans="1:18" ht="105" hidden="1" x14ac:dyDescent="0.25">
      <c r="A320">
        <v>318</v>
      </c>
      <c r="C320" t="s">
        <v>802</v>
      </c>
      <c r="D320" t="s">
        <v>19</v>
      </c>
      <c r="E320" t="s">
        <v>20</v>
      </c>
      <c r="F320" t="s">
        <v>21</v>
      </c>
      <c r="G320">
        <v>31</v>
      </c>
      <c r="H320">
        <v>16</v>
      </c>
      <c r="J320">
        <v>21</v>
      </c>
      <c r="K320">
        <f t="shared" si="4"/>
        <v>10416</v>
      </c>
      <c r="M320" s="2" t="s">
        <v>803</v>
      </c>
      <c r="N320" t="s">
        <v>415</v>
      </c>
    </row>
    <row r="321" spans="1:18" hidden="1" x14ac:dyDescent="0.25">
      <c r="A321">
        <v>319</v>
      </c>
      <c r="C321" t="s">
        <v>804</v>
      </c>
      <c r="D321" t="s">
        <v>19</v>
      </c>
      <c r="E321" t="s">
        <v>20</v>
      </c>
      <c r="F321" t="s">
        <v>128</v>
      </c>
      <c r="K321" t="e">
        <f t="shared" si="4"/>
        <v>#N/A</v>
      </c>
      <c r="N321" t="s">
        <v>415</v>
      </c>
      <c r="O321" t="s">
        <v>272</v>
      </c>
    </row>
    <row r="322" spans="1:18" hidden="1" x14ac:dyDescent="0.25">
      <c r="A322">
        <v>320</v>
      </c>
      <c r="C322" t="s">
        <v>805</v>
      </c>
      <c r="D322" t="s">
        <v>19</v>
      </c>
      <c r="E322" t="s">
        <v>20</v>
      </c>
      <c r="F322" t="s">
        <v>128</v>
      </c>
      <c r="G322">
        <v>66</v>
      </c>
      <c r="K322" t="e">
        <f t="shared" si="4"/>
        <v>#N/A</v>
      </c>
      <c r="N322" t="s">
        <v>344</v>
      </c>
    </row>
    <row r="323" spans="1:18" hidden="1" x14ac:dyDescent="0.25">
      <c r="A323">
        <v>321</v>
      </c>
      <c r="C323" t="s">
        <v>806</v>
      </c>
      <c r="D323" t="s">
        <v>19</v>
      </c>
      <c r="E323" t="s">
        <v>20</v>
      </c>
      <c r="F323" t="s">
        <v>24</v>
      </c>
      <c r="G323">
        <v>21.5</v>
      </c>
      <c r="K323" t="e">
        <f t="shared" ref="K323:K355" si="5">IF(G323*H323*J323=0,NA(),G323*H323*J323)</f>
        <v>#N/A</v>
      </c>
      <c r="M323" t="s">
        <v>807</v>
      </c>
      <c r="N323" t="s">
        <v>415</v>
      </c>
      <c r="O323" t="s">
        <v>244</v>
      </c>
    </row>
    <row r="324" spans="1:18" hidden="1" x14ac:dyDescent="0.25">
      <c r="A324">
        <v>322</v>
      </c>
      <c r="C324" t="s">
        <v>808</v>
      </c>
      <c r="D324" t="s">
        <v>19</v>
      </c>
      <c r="E324" t="s">
        <v>20</v>
      </c>
      <c r="F324" t="s">
        <v>24</v>
      </c>
      <c r="G324">
        <v>35.5</v>
      </c>
      <c r="K324" t="e">
        <f t="shared" si="5"/>
        <v>#N/A</v>
      </c>
      <c r="N324" t="s">
        <v>473</v>
      </c>
      <c r="O324" t="s">
        <v>244</v>
      </c>
    </row>
    <row r="325" spans="1:18" hidden="1" x14ac:dyDescent="0.25">
      <c r="A325">
        <v>323</v>
      </c>
      <c r="C325" t="s">
        <v>809</v>
      </c>
      <c r="D325" t="s">
        <v>19</v>
      </c>
      <c r="E325" t="s">
        <v>20</v>
      </c>
      <c r="F325" t="s">
        <v>117</v>
      </c>
      <c r="G325">
        <v>30.7</v>
      </c>
      <c r="H325">
        <v>10</v>
      </c>
      <c r="J325">
        <v>15.8</v>
      </c>
      <c r="K325">
        <f t="shared" si="5"/>
        <v>4850.6000000000004</v>
      </c>
      <c r="M325" t="s">
        <v>810</v>
      </c>
      <c r="N325" t="s">
        <v>473</v>
      </c>
    </row>
    <row r="326" spans="1:18" hidden="1" x14ac:dyDescent="0.25">
      <c r="A326">
        <v>324</v>
      </c>
      <c r="C326" t="s">
        <v>811</v>
      </c>
      <c r="D326" t="s">
        <v>19</v>
      </c>
      <c r="E326" t="s">
        <v>20</v>
      </c>
      <c r="F326" t="s">
        <v>54</v>
      </c>
      <c r="K326" t="e">
        <f t="shared" si="5"/>
        <v>#N/A</v>
      </c>
      <c r="N326" t="s">
        <v>473</v>
      </c>
    </row>
    <row r="327" spans="1:18" hidden="1" x14ac:dyDescent="0.25">
      <c r="A327">
        <v>325</v>
      </c>
      <c r="C327" t="s">
        <v>812</v>
      </c>
      <c r="D327" t="s">
        <v>19</v>
      </c>
      <c r="E327" t="s">
        <v>20</v>
      </c>
      <c r="F327" t="s">
        <v>128</v>
      </c>
      <c r="G327">
        <v>26</v>
      </c>
      <c r="H327">
        <v>10</v>
      </c>
      <c r="J327">
        <v>12</v>
      </c>
      <c r="K327">
        <f t="shared" si="5"/>
        <v>3120</v>
      </c>
      <c r="N327" t="s">
        <v>415</v>
      </c>
    </row>
    <row r="328" spans="1:18" hidden="1" x14ac:dyDescent="0.25">
      <c r="A328">
        <v>326</v>
      </c>
      <c r="C328" t="s">
        <v>813</v>
      </c>
      <c r="D328" t="s">
        <v>19</v>
      </c>
      <c r="E328" t="s">
        <v>20</v>
      </c>
      <c r="F328" t="s">
        <v>122</v>
      </c>
      <c r="G328">
        <v>23.6</v>
      </c>
      <c r="H328">
        <v>12.3</v>
      </c>
      <c r="J328">
        <v>19.100000000000001</v>
      </c>
      <c r="K328">
        <f t="shared" si="5"/>
        <v>5544.3480000000009</v>
      </c>
      <c r="M328" t="s">
        <v>814</v>
      </c>
      <c r="N328" t="s">
        <v>473</v>
      </c>
    </row>
    <row r="329" spans="1:18" hidden="1" x14ac:dyDescent="0.25">
      <c r="A329">
        <v>327</v>
      </c>
      <c r="C329" t="s">
        <v>815</v>
      </c>
      <c r="D329" t="s">
        <v>19</v>
      </c>
      <c r="E329" t="s">
        <v>20</v>
      </c>
      <c r="F329" t="s">
        <v>24</v>
      </c>
      <c r="G329">
        <v>9.1999999999999993</v>
      </c>
      <c r="K329" t="e">
        <f t="shared" si="5"/>
        <v>#N/A</v>
      </c>
      <c r="N329" t="s">
        <v>415</v>
      </c>
      <c r="O329" t="s">
        <v>324</v>
      </c>
    </row>
    <row r="330" spans="1:18" hidden="1" x14ac:dyDescent="0.25">
      <c r="A330">
        <v>328</v>
      </c>
      <c r="B330" t="s">
        <v>816</v>
      </c>
      <c r="C330" t="s">
        <v>817</v>
      </c>
      <c r="D330" t="s">
        <v>19</v>
      </c>
      <c r="E330" t="s">
        <v>20</v>
      </c>
      <c r="F330" t="s">
        <v>24</v>
      </c>
      <c r="G330">
        <v>42</v>
      </c>
      <c r="K330" t="e">
        <f t="shared" si="5"/>
        <v>#N/A</v>
      </c>
      <c r="O330" t="s">
        <v>800</v>
      </c>
    </row>
    <row r="331" spans="1:18" hidden="1" x14ac:dyDescent="0.25">
      <c r="A331">
        <v>329</v>
      </c>
      <c r="C331" t="s">
        <v>818</v>
      </c>
      <c r="D331" t="s">
        <v>19</v>
      </c>
      <c r="E331" t="s">
        <v>20</v>
      </c>
      <c r="F331" t="s">
        <v>128</v>
      </c>
      <c r="G331">
        <v>34</v>
      </c>
      <c r="K331" t="e">
        <f t="shared" si="5"/>
        <v>#N/A</v>
      </c>
      <c r="N331" t="s">
        <v>473</v>
      </c>
      <c r="O331" t="s">
        <v>272</v>
      </c>
    </row>
    <row r="332" spans="1:18" hidden="1" x14ac:dyDescent="0.25">
      <c r="A332">
        <v>330</v>
      </c>
      <c r="C332" t="s">
        <v>819</v>
      </c>
      <c r="D332" t="s">
        <v>19</v>
      </c>
      <c r="E332" t="s">
        <v>20</v>
      </c>
      <c r="F332" t="s">
        <v>24</v>
      </c>
      <c r="G332">
        <v>41</v>
      </c>
      <c r="H332">
        <v>16.5</v>
      </c>
      <c r="J332">
        <v>25</v>
      </c>
      <c r="K332">
        <f t="shared" si="5"/>
        <v>16912.5</v>
      </c>
      <c r="M332" t="s">
        <v>820</v>
      </c>
      <c r="O332" t="s">
        <v>244</v>
      </c>
      <c r="P332" t="s">
        <v>821</v>
      </c>
    </row>
    <row r="333" spans="1:18" hidden="1" x14ac:dyDescent="0.25">
      <c r="A333">
        <v>331</v>
      </c>
      <c r="C333" t="s">
        <v>822</v>
      </c>
      <c r="D333" t="s">
        <v>19</v>
      </c>
      <c r="E333" t="s">
        <v>20</v>
      </c>
      <c r="F333" t="s">
        <v>21</v>
      </c>
      <c r="G333">
        <v>39</v>
      </c>
      <c r="H333">
        <v>17.5</v>
      </c>
      <c r="J333">
        <v>22</v>
      </c>
      <c r="K333">
        <f t="shared" si="5"/>
        <v>15015</v>
      </c>
      <c r="N333" t="s">
        <v>473</v>
      </c>
      <c r="O333" t="s">
        <v>324</v>
      </c>
    </row>
    <row r="334" spans="1:18" hidden="1" x14ac:dyDescent="0.25">
      <c r="A334">
        <v>332</v>
      </c>
      <c r="C334" t="s">
        <v>823</v>
      </c>
      <c r="D334" t="s">
        <v>19</v>
      </c>
      <c r="E334" t="s">
        <v>20</v>
      </c>
      <c r="F334" t="s">
        <v>54</v>
      </c>
      <c r="G334">
        <v>28</v>
      </c>
      <c r="H334">
        <v>11.5</v>
      </c>
      <c r="J334">
        <v>17.5</v>
      </c>
      <c r="K334">
        <f t="shared" si="5"/>
        <v>5635</v>
      </c>
      <c r="M334" t="s">
        <v>824</v>
      </c>
      <c r="O334" t="s">
        <v>272</v>
      </c>
      <c r="R334" t="s">
        <v>558</v>
      </c>
    </row>
    <row r="335" spans="1:18" hidden="1" x14ac:dyDescent="0.25">
      <c r="A335">
        <v>333</v>
      </c>
      <c r="C335" t="s">
        <v>825</v>
      </c>
      <c r="D335" t="s">
        <v>19</v>
      </c>
      <c r="E335" t="s">
        <v>20</v>
      </c>
      <c r="F335" t="s">
        <v>54</v>
      </c>
      <c r="G335">
        <v>44.5</v>
      </c>
      <c r="H335">
        <v>15</v>
      </c>
      <c r="J335">
        <v>20.5</v>
      </c>
      <c r="K335">
        <f t="shared" si="5"/>
        <v>13683.75</v>
      </c>
      <c r="M335" t="s">
        <v>826</v>
      </c>
      <c r="N335" t="s">
        <v>473</v>
      </c>
      <c r="O335" t="s">
        <v>244</v>
      </c>
    </row>
    <row r="336" spans="1:18" hidden="1" x14ac:dyDescent="0.25">
      <c r="A336">
        <v>334</v>
      </c>
      <c r="C336" t="s">
        <v>827</v>
      </c>
      <c r="D336" t="s">
        <v>19</v>
      </c>
      <c r="E336" t="s">
        <v>20</v>
      </c>
      <c r="F336" t="s">
        <v>54</v>
      </c>
      <c r="G336">
        <v>43</v>
      </c>
      <c r="H336">
        <v>14.5</v>
      </c>
      <c r="J336">
        <v>25</v>
      </c>
      <c r="K336">
        <f t="shared" si="5"/>
        <v>15587.5</v>
      </c>
      <c r="M336" t="s">
        <v>828</v>
      </c>
      <c r="N336" t="s">
        <v>473</v>
      </c>
      <c r="O336" t="s">
        <v>272</v>
      </c>
    </row>
    <row r="337" spans="1:18" hidden="1" x14ac:dyDescent="0.25">
      <c r="A337">
        <v>335</v>
      </c>
      <c r="C337" t="s">
        <v>829</v>
      </c>
      <c r="D337" t="s">
        <v>19</v>
      </c>
      <c r="E337" t="s">
        <v>20</v>
      </c>
      <c r="F337" t="s">
        <v>54</v>
      </c>
      <c r="G337">
        <v>37</v>
      </c>
      <c r="H337">
        <v>16.5</v>
      </c>
      <c r="J337">
        <v>21.5</v>
      </c>
      <c r="K337">
        <f t="shared" si="5"/>
        <v>13125.75</v>
      </c>
      <c r="M337" t="s">
        <v>830</v>
      </c>
      <c r="N337" t="s">
        <v>473</v>
      </c>
      <c r="O337" t="s">
        <v>272</v>
      </c>
    </row>
    <row r="338" spans="1:18" hidden="1" x14ac:dyDescent="0.25">
      <c r="A338">
        <v>336</v>
      </c>
      <c r="C338" t="s">
        <v>831</v>
      </c>
      <c r="D338" t="s">
        <v>19</v>
      </c>
      <c r="E338" t="s">
        <v>20</v>
      </c>
      <c r="F338" t="s">
        <v>54</v>
      </c>
      <c r="G338">
        <v>31</v>
      </c>
      <c r="H338">
        <v>16</v>
      </c>
      <c r="J338">
        <v>20</v>
      </c>
      <c r="K338">
        <f t="shared" si="5"/>
        <v>9920</v>
      </c>
      <c r="M338" t="s">
        <v>832</v>
      </c>
      <c r="N338" t="s">
        <v>753</v>
      </c>
      <c r="O338" t="s">
        <v>833</v>
      </c>
    </row>
    <row r="339" spans="1:18" hidden="1" x14ac:dyDescent="0.25">
      <c r="A339">
        <v>337</v>
      </c>
      <c r="C339" t="s">
        <v>834</v>
      </c>
      <c r="D339" t="s">
        <v>19</v>
      </c>
      <c r="E339" t="s">
        <v>20</v>
      </c>
      <c r="F339" t="s">
        <v>54</v>
      </c>
      <c r="G339">
        <v>34.5</v>
      </c>
      <c r="H339">
        <v>19</v>
      </c>
      <c r="J339">
        <v>19</v>
      </c>
      <c r="K339">
        <f t="shared" si="5"/>
        <v>12454.5</v>
      </c>
      <c r="M339" t="s">
        <v>835</v>
      </c>
      <c r="O339" t="s">
        <v>272</v>
      </c>
      <c r="R339" t="s">
        <v>558</v>
      </c>
    </row>
    <row r="340" spans="1:18" hidden="1" x14ac:dyDescent="0.25">
      <c r="A340">
        <v>338</v>
      </c>
      <c r="C340" t="s">
        <v>836</v>
      </c>
      <c r="D340" t="s">
        <v>19</v>
      </c>
      <c r="E340" t="s">
        <v>20</v>
      </c>
      <c r="F340" t="s">
        <v>54</v>
      </c>
      <c r="G340">
        <v>39</v>
      </c>
      <c r="H340">
        <v>21</v>
      </c>
      <c r="J340">
        <v>31</v>
      </c>
      <c r="K340">
        <f t="shared" si="5"/>
        <v>25389</v>
      </c>
      <c r="M340" t="s">
        <v>837</v>
      </c>
      <c r="N340" t="s">
        <v>344</v>
      </c>
      <c r="O340" t="s">
        <v>244</v>
      </c>
    </row>
    <row r="341" spans="1:18" hidden="1" x14ac:dyDescent="0.25">
      <c r="A341">
        <v>339</v>
      </c>
      <c r="C341" t="s">
        <v>838</v>
      </c>
      <c r="D341" t="s">
        <v>19</v>
      </c>
      <c r="E341" t="s">
        <v>20</v>
      </c>
      <c r="F341" t="s">
        <v>45</v>
      </c>
      <c r="G341">
        <v>34</v>
      </c>
      <c r="K341" t="e">
        <f t="shared" si="5"/>
        <v>#N/A</v>
      </c>
      <c r="O341" t="s">
        <v>564</v>
      </c>
      <c r="R341" t="s">
        <v>558</v>
      </c>
    </row>
    <row r="342" spans="1:18" hidden="1" x14ac:dyDescent="0.25">
      <c r="A342">
        <v>340</v>
      </c>
      <c r="C342" t="s">
        <v>839</v>
      </c>
      <c r="D342" t="s">
        <v>19</v>
      </c>
      <c r="E342" t="s">
        <v>840</v>
      </c>
      <c r="F342" t="s">
        <v>54</v>
      </c>
      <c r="G342">
        <v>36.5</v>
      </c>
      <c r="H342">
        <v>15</v>
      </c>
      <c r="J342">
        <v>21</v>
      </c>
      <c r="K342">
        <f t="shared" si="5"/>
        <v>11497.5</v>
      </c>
      <c r="M342" t="s">
        <v>841</v>
      </c>
      <c r="O342" t="s">
        <v>258</v>
      </c>
    </row>
    <row r="343" spans="1:18" hidden="1" x14ac:dyDescent="0.25">
      <c r="A343">
        <v>341</v>
      </c>
      <c r="C343" t="s">
        <v>842</v>
      </c>
      <c r="D343" t="s">
        <v>19</v>
      </c>
      <c r="E343" t="s">
        <v>20</v>
      </c>
      <c r="F343" t="s">
        <v>54</v>
      </c>
      <c r="G343">
        <v>32</v>
      </c>
      <c r="H343">
        <v>20</v>
      </c>
      <c r="J343">
        <v>28</v>
      </c>
      <c r="K343">
        <f t="shared" si="5"/>
        <v>17920</v>
      </c>
      <c r="M343" t="s">
        <v>832</v>
      </c>
      <c r="N343" t="s">
        <v>344</v>
      </c>
      <c r="O343" t="s">
        <v>272</v>
      </c>
    </row>
    <row r="344" spans="1:18" hidden="1" x14ac:dyDescent="0.25">
      <c r="A344">
        <v>342</v>
      </c>
      <c r="C344" t="s">
        <v>843</v>
      </c>
      <c r="D344" t="s">
        <v>19</v>
      </c>
      <c r="E344" t="s">
        <v>20</v>
      </c>
      <c r="F344" t="s">
        <v>69</v>
      </c>
      <c r="G344">
        <v>26</v>
      </c>
      <c r="H344">
        <v>13</v>
      </c>
      <c r="J344">
        <v>20</v>
      </c>
      <c r="K344">
        <f t="shared" si="5"/>
        <v>6760</v>
      </c>
      <c r="M344" t="s">
        <v>844</v>
      </c>
      <c r="N344" t="s">
        <v>344</v>
      </c>
      <c r="O344" t="s">
        <v>272</v>
      </c>
    </row>
    <row r="345" spans="1:18" hidden="1" x14ac:dyDescent="0.25">
      <c r="A345">
        <v>343</v>
      </c>
      <c r="C345" t="s">
        <v>845</v>
      </c>
      <c r="D345" t="s">
        <v>19</v>
      </c>
      <c r="E345" t="s">
        <v>20</v>
      </c>
      <c r="F345" t="s">
        <v>69</v>
      </c>
      <c r="G345">
        <v>16</v>
      </c>
      <c r="H345">
        <v>15.5</v>
      </c>
      <c r="J345">
        <v>18</v>
      </c>
      <c r="K345">
        <f t="shared" si="5"/>
        <v>4464</v>
      </c>
      <c r="M345" t="s">
        <v>846</v>
      </c>
      <c r="N345" t="s">
        <v>680</v>
      </c>
      <c r="O345" t="s">
        <v>244</v>
      </c>
    </row>
    <row r="346" spans="1:18" hidden="1" x14ac:dyDescent="0.25">
      <c r="A346">
        <v>344</v>
      </c>
      <c r="C346" t="s">
        <v>847</v>
      </c>
      <c r="D346" t="s">
        <v>19</v>
      </c>
      <c r="E346" t="s">
        <v>20</v>
      </c>
      <c r="F346" t="s">
        <v>69</v>
      </c>
      <c r="G346">
        <v>29.5</v>
      </c>
      <c r="H346">
        <v>13</v>
      </c>
      <c r="J346">
        <v>19</v>
      </c>
      <c r="K346">
        <f t="shared" si="5"/>
        <v>7286.5</v>
      </c>
      <c r="M346" t="s">
        <v>832</v>
      </c>
      <c r="N346" t="s">
        <v>473</v>
      </c>
      <c r="O346" t="s">
        <v>244</v>
      </c>
    </row>
    <row r="347" spans="1:18" hidden="1" x14ac:dyDescent="0.25">
      <c r="A347">
        <v>345</v>
      </c>
      <c r="C347" t="s">
        <v>848</v>
      </c>
      <c r="D347" t="s">
        <v>19</v>
      </c>
      <c r="E347" t="s">
        <v>20</v>
      </c>
      <c r="F347" t="s">
        <v>54</v>
      </c>
      <c r="G347">
        <v>23</v>
      </c>
      <c r="H347">
        <v>14</v>
      </c>
      <c r="J347">
        <v>12.5</v>
      </c>
      <c r="K347">
        <f t="shared" si="5"/>
        <v>4025</v>
      </c>
      <c r="M347" t="s">
        <v>849</v>
      </c>
      <c r="N347" t="s">
        <v>850</v>
      </c>
      <c r="O347" t="s">
        <v>272</v>
      </c>
    </row>
    <row r="348" spans="1:18" ht="60" hidden="1" x14ac:dyDescent="0.25">
      <c r="A348">
        <v>346</v>
      </c>
      <c r="C348" t="s">
        <v>851</v>
      </c>
      <c r="D348" t="s">
        <v>19</v>
      </c>
      <c r="E348" t="s">
        <v>20</v>
      </c>
      <c r="F348" t="s">
        <v>69</v>
      </c>
      <c r="G348" t="s">
        <v>852</v>
      </c>
      <c r="H348" t="s">
        <v>853</v>
      </c>
      <c r="J348" t="s">
        <v>854</v>
      </c>
      <c r="K348" t="e">
        <f t="shared" si="5"/>
        <v>#VALUE!</v>
      </c>
      <c r="M348" s="2" t="s">
        <v>855</v>
      </c>
      <c r="N348" t="s">
        <v>856</v>
      </c>
      <c r="O348" t="s">
        <v>857</v>
      </c>
    </row>
    <row r="349" spans="1:18" hidden="1" x14ac:dyDescent="0.25">
      <c r="A349">
        <v>347</v>
      </c>
      <c r="C349" t="s">
        <v>858</v>
      </c>
      <c r="D349" t="s">
        <v>19</v>
      </c>
      <c r="E349" t="s">
        <v>20</v>
      </c>
      <c r="F349" t="s">
        <v>54</v>
      </c>
      <c r="G349">
        <v>19</v>
      </c>
      <c r="H349">
        <v>10.5</v>
      </c>
      <c r="J349">
        <v>17</v>
      </c>
      <c r="K349">
        <f t="shared" si="5"/>
        <v>3391.5</v>
      </c>
      <c r="M349" t="s">
        <v>859</v>
      </c>
      <c r="N349" t="s">
        <v>344</v>
      </c>
      <c r="O349" t="s">
        <v>800</v>
      </c>
    </row>
    <row r="350" spans="1:18" hidden="1" x14ac:dyDescent="0.25">
      <c r="A350">
        <v>348</v>
      </c>
      <c r="C350" t="s">
        <v>860</v>
      </c>
      <c r="D350" t="s">
        <v>19</v>
      </c>
      <c r="E350" t="s">
        <v>20</v>
      </c>
      <c r="F350" t="s">
        <v>54</v>
      </c>
      <c r="G350">
        <v>19</v>
      </c>
      <c r="K350" t="e">
        <f t="shared" si="5"/>
        <v>#N/A</v>
      </c>
      <c r="N350" t="s">
        <v>861</v>
      </c>
      <c r="O350" t="s">
        <v>272</v>
      </c>
    </row>
    <row r="351" spans="1:18" hidden="1" x14ac:dyDescent="0.25">
      <c r="A351">
        <v>349</v>
      </c>
      <c r="C351" t="s">
        <v>862</v>
      </c>
      <c r="D351" t="s">
        <v>19</v>
      </c>
      <c r="E351" t="s">
        <v>20</v>
      </c>
      <c r="F351" t="s">
        <v>54</v>
      </c>
      <c r="G351">
        <v>19</v>
      </c>
      <c r="H351">
        <v>19</v>
      </c>
      <c r="J351">
        <v>10</v>
      </c>
      <c r="K351">
        <f t="shared" si="5"/>
        <v>3610</v>
      </c>
      <c r="M351" t="s">
        <v>859</v>
      </c>
      <c r="N351" t="s">
        <v>861</v>
      </c>
      <c r="O351" t="s">
        <v>564</v>
      </c>
    </row>
    <row r="352" spans="1:18" ht="30" hidden="1" x14ac:dyDescent="0.25">
      <c r="A352">
        <v>350</v>
      </c>
      <c r="C352" t="s">
        <v>863</v>
      </c>
      <c r="D352" t="s">
        <v>19</v>
      </c>
      <c r="E352" t="s">
        <v>257</v>
      </c>
      <c r="F352" t="s">
        <v>21</v>
      </c>
      <c r="G352">
        <v>38</v>
      </c>
      <c r="H352">
        <v>25.5</v>
      </c>
      <c r="J352">
        <v>30</v>
      </c>
      <c r="K352">
        <f t="shared" si="5"/>
        <v>29070</v>
      </c>
      <c r="M352" s="2" t="s">
        <v>864</v>
      </c>
      <c r="N352" t="s">
        <v>344</v>
      </c>
      <c r="Q352" t="s">
        <v>865</v>
      </c>
    </row>
    <row r="353" spans="1:17" hidden="1" x14ac:dyDescent="0.25">
      <c r="A353">
        <v>351</v>
      </c>
      <c r="B353" t="s">
        <v>866</v>
      </c>
      <c r="C353" t="s">
        <v>867</v>
      </c>
      <c r="D353" t="s">
        <v>19</v>
      </c>
      <c r="E353" t="s">
        <v>20</v>
      </c>
      <c r="F353" t="s">
        <v>128</v>
      </c>
      <c r="G353">
        <v>18</v>
      </c>
      <c r="H353">
        <v>8.5</v>
      </c>
      <c r="J353">
        <v>14</v>
      </c>
      <c r="K353">
        <f t="shared" si="5"/>
        <v>2142</v>
      </c>
    </row>
    <row r="354" spans="1:17" hidden="1" x14ac:dyDescent="0.25">
      <c r="A354">
        <v>352</v>
      </c>
      <c r="C354" t="s">
        <v>868</v>
      </c>
      <c r="D354" t="s">
        <v>19</v>
      </c>
      <c r="E354" t="s">
        <v>869</v>
      </c>
      <c r="F354" t="s">
        <v>108</v>
      </c>
      <c r="K354" t="e">
        <f t="shared" si="5"/>
        <v>#N/A</v>
      </c>
      <c r="O354" t="s">
        <v>564</v>
      </c>
      <c r="Q354" s="1">
        <v>1507</v>
      </c>
    </row>
    <row r="355" spans="1:17" hidden="1" x14ac:dyDescent="0.25">
      <c r="A355">
        <v>353</v>
      </c>
      <c r="C355" t="s">
        <v>870</v>
      </c>
      <c r="D355" t="s">
        <v>19</v>
      </c>
      <c r="E355" t="s">
        <v>869</v>
      </c>
      <c r="F355" t="s">
        <v>24</v>
      </c>
      <c r="G355">
        <v>9</v>
      </c>
      <c r="H355">
        <v>13</v>
      </c>
      <c r="J355">
        <v>11</v>
      </c>
      <c r="K355">
        <f t="shared" si="5"/>
        <v>1287</v>
      </c>
      <c r="N355" t="s">
        <v>871</v>
      </c>
      <c r="O355" t="s">
        <v>258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D66B-B447-42BB-B151-7D1D35B33046}">
  <dimension ref="A2:N115"/>
  <sheetViews>
    <sheetView workbookViewId="0">
      <selection activeCell="M4" sqref="M4:N6"/>
    </sheetView>
  </sheetViews>
  <sheetFormatPr defaultRowHeight="15" x14ac:dyDescent="0.25"/>
  <cols>
    <col min="1" max="1" width="15" bestFit="1" customWidth="1"/>
    <col min="2" max="2" width="12.28515625" bestFit="1" customWidth="1"/>
    <col min="3" max="3" width="16.7109375" bestFit="1" customWidth="1"/>
    <col min="4" max="4" width="11.85546875" bestFit="1" customWidth="1"/>
    <col min="5" max="5" width="12" bestFit="1" customWidth="1"/>
    <col min="6" max="6" width="11.7109375" bestFit="1" customWidth="1"/>
    <col min="7" max="7" width="12.42578125" bestFit="1" customWidth="1"/>
  </cols>
  <sheetData>
    <row r="2" spans="1:14" x14ac:dyDescent="0.25">
      <c r="B2" s="4" t="s">
        <v>879</v>
      </c>
      <c r="C2" t="s">
        <v>883</v>
      </c>
    </row>
    <row r="3" spans="1:14" x14ac:dyDescent="0.25">
      <c r="H3" t="s">
        <v>904</v>
      </c>
    </row>
    <row r="4" spans="1:14" x14ac:dyDescent="0.25">
      <c r="B4" s="4" t="s">
        <v>872</v>
      </c>
      <c r="C4" t="s">
        <v>898</v>
      </c>
      <c r="D4" t="s">
        <v>901</v>
      </c>
      <c r="E4" t="s">
        <v>902</v>
      </c>
      <c r="F4" t="s">
        <v>903</v>
      </c>
      <c r="H4" t="s">
        <v>7</v>
      </c>
      <c r="I4" t="s">
        <v>6</v>
      </c>
      <c r="J4" t="s">
        <v>9</v>
      </c>
      <c r="M4" s="23">
        <v>32</v>
      </c>
      <c r="N4" s="24" t="s">
        <v>105</v>
      </c>
    </row>
    <row r="5" spans="1:14" x14ac:dyDescent="0.25">
      <c r="A5" s="5">
        <v>32</v>
      </c>
      <c r="B5" s="5">
        <v>214</v>
      </c>
      <c r="C5" s="6">
        <v>134</v>
      </c>
      <c r="D5" s="6">
        <v>63.5</v>
      </c>
      <c r="E5" s="6">
        <v>93.5</v>
      </c>
      <c r="F5" s="6">
        <v>795591.5</v>
      </c>
      <c r="G5" s="20">
        <f>D5</f>
        <v>63.5</v>
      </c>
      <c r="H5" s="6">
        <v>1</v>
      </c>
      <c r="I5" s="20">
        <f>C5/G5</f>
        <v>2.1102362204724407</v>
      </c>
      <c r="J5" s="20">
        <f>E5/G5</f>
        <v>1.4724409448818898</v>
      </c>
      <c r="M5" s="25">
        <v>214</v>
      </c>
      <c r="N5" s="26" t="s">
        <v>565</v>
      </c>
    </row>
    <row r="6" spans="1:14" x14ac:dyDescent="0.25">
      <c r="A6" s="5">
        <v>215</v>
      </c>
      <c r="B6" s="5">
        <v>215</v>
      </c>
      <c r="C6" s="6">
        <v>140</v>
      </c>
      <c r="D6" s="6">
        <v>64.5</v>
      </c>
      <c r="E6" s="6">
        <v>88</v>
      </c>
      <c r="F6" s="6">
        <v>794640</v>
      </c>
      <c r="G6" s="20">
        <f t="shared" ref="G6:G69" si="0">D6</f>
        <v>64.5</v>
      </c>
      <c r="H6" s="6">
        <v>1</v>
      </c>
      <c r="I6" s="20">
        <f t="shared" ref="I6:I69" si="1">C6/G6</f>
        <v>2.1705426356589146</v>
      </c>
      <c r="J6" s="20">
        <f t="shared" ref="J6:J69" si="2">E6/G6</f>
        <v>1.3643410852713178</v>
      </c>
      <c r="M6" s="23">
        <v>215</v>
      </c>
      <c r="N6" s="24" t="s">
        <v>568</v>
      </c>
    </row>
    <row r="7" spans="1:14" x14ac:dyDescent="0.25">
      <c r="A7" s="5">
        <v>214</v>
      </c>
      <c r="B7" s="5">
        <v>32</v>
      </c>
      <c r="C7" s="6">
        <v>143</v>
      </c>
      <c r="D7" s="6">
        <v>73</v>
      </c>
      <c r="E7" s="6">
        <v>77</v>
      </c>
      <c r="F7" s="6">
        <v>803803</v>
      </c>
      <c r="G7" s="20">
        <f t="shared" si="0"/>
        <v>73</v>
      </c>
      <c r="H7" s="6">
        <v>1</v>
      </c>
      <c r="I7" s="20">
        <f t="shared" si="1"/>
        <v>1.9589041095890412</v>
      </c>
      <c r="J7" s="20">
        <f t="shared" si="2"/>
        <v>1.0547945205479452</v>
      </c>
    </row>
    <row r="8" spans="1:14" x14ac:dyDescent="0.25">
      <c r="B8" s="5">
        <v>304</v>
      </c>
      <c r="C8" s="6">
        <v>87</v>
      </c>
      <c r="D8" s="6">
        <v>37</v>
      </c>
      <c r="E8" s="6">
        <v>51</v>
      </c>
      <c r="F8" s="6">
        <v>164169</v>
      </c>
      <c r="G8" s="20">
        <f t="shared" si="0"/>
        <v>37</v>
      </c>
      <c r="H8" s="6">
        <v>1</v>
      </c>
      <c r="I8" s="20">
        <f t="shared" si="1"/>
        <v>2.3513513513513513</v>
      </c>
      <c r="J8" s="20">
        <f t="shared" si="2"/>
        <v>1.3783783783783783</v>
      </c>
    </row>
    <row r="9" spans="1:14" x14ac:dyDescent="0.25">
      <c r="B9" s="5">
        <v>16</v>
      </c>
      <c r="C9" s="6">
        <v>63</v>
      </c>
      <c r="D9" s="6">
        <v>41</v>
      </c>
      <c r="E9" s="6">
        <v>50</v>
      </c>
      <c r="F9" s="6">
        <v>129150</v>
      </c>
      <c r="G9" s="20">
        <f t="shared" si="0"/>
        <v>41</v>
      </c>
      <c r="H9" s="6">
        <v>1</v>
      </c>
      <c r="I9" s="20">
        <f t="shared" si="1"/>
        <v>1.5365853658536586</v>
      </c>
      <c r="J9" s="20">
        <f t="shared" si="2"/>
        <v>1.2195121951219512</v>
      </c>
    </row>
    <row r="10" spans="1:14" x14ac:dyDescent="0.25">
      <c r="B10" s="5">
        <v>29</v>
      </c>
      <c r="C10" s="6">
        <v>70</v>
      </c>
      <c r="D10" s="6">
        <v>32</v>
      </c>
      <c r="E10" s="6">
        <v>45</v>
      </c>
      <c r="F10" s="6">
        <v>100800</v>
      </c>
      <c r="G10" s="20">
        <f t="shared" si="0"/>
        <v>32</v>
      </c>
      <c r="H10" s="6">
        <v>1</v>
      </c>
      <c r="I10" s="20">
        <f t="shared" si="1"/>
        <v>2.1875</v>
      </c>
      <c r="J10" s="20">
        <f t="shared" si="2"/>
        <v>1.40625</v>
      </c>
    </row>
    <row r="11" spans="1:14" x14ac:dyDescent="0.25">
      <c r="B11" s="5">
        <v>136</v>
      </c>
      <c r="C11" s="6">
        <v>74</v>
      </c>
      <c r="D11" s="6">
        <v>31</v>
      </c>
      <c r="E11" s="6">
        <v>45</v>
      </c>
      <c r="F11" s="6">
        <v>103230</v>
      </c>
      <c r="G11" s="20">
        <f t="shared" si="0"/>
        <v>31</v>
      </c>
      <c r="H11" s="6">
        <v>1</v>
      </c>
      <c r="I11" s="20">
        <f t="shared" si="1"/>
        <v>2.3870967741935485</v>
      </c>
      <c r="J11" s="20">
        <f t="shared" si="2"/>
        <v>1.4516129032258065</v>
      </c>
    </row>
    <row r="12" spans="1:14" x14ac:dyDescent="0.25">
      <c r="B12" s="5">
        <v>255</v>
      </c>
      <c r="C12" s="6">
        <v>72</v>
      </c>
      <c r="D12" s="6">
        <v>35</v>
      </c>
      <c r="E12" s="6">
        <v>44</v>
      </c>
      <c r="F12" s="6">
        <v>110880</v>
      </c>
      <c r="G12" s="20">
        <f t="shared" si="0"/>
        <v>35</v>
      </c>
      <c r="H12" s="6">
        <v>1</v>
      </c>
      <c r="I12" s="20">
        <f t="shared" si="1"/>
        <v>2.0571428571428569</v>
      </c>
      <c r="J12" s="20">
        <f t="shared" si="2"/>
        <v>1.2571428571428571</v>
      </c>
    </row>
    <row r="13" spans="1:14" x14ac:dyDescent="0.25">
      <c r="B13" s="5">
        <v>22</v>
      </c>
      <c r="C13" s="6">
        <v>70</v>
      </c>
      <c r="D13" s="6">
        <v>31</v>
      </c>
      <c r="E13" s="6">
        <v>43.5</v>
      </c>
      <c r="F13" s="6">
        <v>94395</v>
      </c>
      <c r="G13" s="20">
        <f t="shared" si="0"/>
        <v>31</v>
      </c>
      <c r="H13" s="6">
        <v>1</v>
      </c>
      <c r="I13" s="20">
        <f t="shared" si="1"/>
        <v>2.2580645161290325</v>
      </c>
      <c r="J13" s="20">
        <f t="shared" si="2"/>
        <v>1.403225806451613</v>
      </c>
    </row>
    <row r="14" spans="1:14" x14ac:dyDescent="0.25">
      <c r="B14" s="5">
        <v>241</v>
      </c>
      <c r="C14" s="6">
        <v>55.5</v>
      </c>
      <c r="D14" s="6">
        <v>27.5</v>
      </c>
      <c r="E14" s="6">
        <v>41</v>
      </c>
      <c r="F14" s="6">
        <v>62576.25</v>
      </c>
      <c r="G14" s="20">
        <f t="shared" si="0"/>
        <v>27.5</v>
      </c>
      <c r="H14" s="6">
        <v>1</v>
      </c>
      <c r="I14" s="20">
        <f t="shared" si="1"/>
        <v>2.0181818181818181</v>
      </c>
      <c r="J14" s="20">
        <f t="shared" si="2"/>
        <v>1.490909090909091</v>
      </c>
    </row>
    <row r="15" spans="1:14" x14ac:dyDescent="0.25">
      <c r="B15" s="5">
        <v>1</v>
      </c>
      <c r="C15" s="6">
        <v>70.5</v>
      </c>
      <c r="D15" s="6">
        <v>31</v>
      </c>
      <c r="E15" s="6">
        <v>41</v>
      </c>
      <c r="F15" s="6">
        <v>89605.5</v>
      </c>
      <c r="G15" s="20">
        <f t="shared" si="0"/>
        <v>31</v>
      </c>
      <c r="H15" s="6">
        <v>1</v>
      </c>
      <c r="I15" s="20">
        <f t="shared" si="1"/>
        <v>2.274193548387097</v>
      </c>
      <c r="J15" s="20">
        <f t="shared" si="2"/>
        <v>1.3225806451612903</v>
      </c>
    </row>
    <row r="16" spans="1:14" x14ac:dyDescent="0.25">
      <c r="B16" s="5">
        <v>240</v>
      </c>
      <c r="C16" s="6">
        <v>46</v>
      </c>
      <c r="D16" s="6">
        <v>23.5</v>
      </c>
      <c r="E16" s="6">
        <v>40</v>
      </c>
      <c r="F16" s="6">
        <v>43240</v>
      </c>
      <c r="G16" s="20">
        <f t="shared" si="0"/>
        <v>23.5</v>
      </c>
      <c r="H16" s="6">
        <v>1</v>
      </c>
      <c r="I16" s="20">
        <f t="shared" si="1"/>
        <v>1.9574468085106382</v>
      </c>
      <c r="J16" s="20">
        <f t="shared" si="2"/>
        <v>1.7021276595744681</v>
      </c>
    </row>
    <row r="17" spans="2:10" x14ac:dyDescent="0.25">
      <c r="B17" s="5">
        <v>311</v>
      </c>
      <c r="C17" s="6">
        <v>42</v>
      </c>
      <c r="D17" s="6">
        <v>27</v>
      </c>
      <c r="E17" s="6">
        <v>39</v>
      </c>
      <c r="F17" s="6">
        <v>44226</v>
      </c>
      <c r="G17" s="20">
        <f t="shared" si="0"/>
        <v>27</v>
      </c>
      <c r="H17" s="6">
        <v>1</v>
      </c>
      <c r="I17" s="20">
        <f t="shared" si="1"/>
        <v>1.5555555555555556</v>
      </c>
      <c r="J17" s="20">
        <f t="shared" si="2"/>
        <v>1.4444444444444444</v>
      </c>
    </row>
    <row r="18" spans="2:10" x14ac:dyDescent="0.25">
      <c r="B18" s="5">
        <v>91</v>
      </c>
      <c r="C18" s="6">
        <v>48</v>
      </c>
      <c r="D18" s="6">
        <v>30</v>
      </c>
      <c r="E18" s="6">
        <v>38.5</v>
      </c>
      <c r="F18" s="6">
        <v>55440</v>
      </c>
      <c r="G18" s="20">
        <f t="shared" si="0"/>
        <v>30</v>
      </c>
      <c r="H18" s="6">
        <v>1</v>
      </c>
      <c r="I18" s="20">
        <f t="shared" si="1"/>
        <v>1.6</v>
      </c>
      <c r="J18" s="20">
        <f t="shared" si="2"/>
        <v>1.2833333333333334</v>
      </c>
    </row>
    <row r="19" spans="2:10" x14ac:dyDescent="0.25">
      <c r="B19" s="5">
        <v>167</v>
      </c>
      <c r="C19" s="6">
        <v>47</v>
      </c>
      <c r="D19" s="6">
        <v>23.5</v>
      </c>
      <c r="E19" s="6">
        <v>36.5</v>
      </c>
      <c r="F19" s="6">
        <v>40314.25</v>
      </c>
      <c r="G19" s="20">
        <f t="shared" si="0"/>
        <v>23.5</v>
      </c>
      <c r="H19" s="6">
        <v>1</v>
      </c>
      <c r="I19" s="20">
        <f t="shared" si="1"/>
        <v>2</v>
      </c>
      <c r="J19" s="20">
        <f t="shared" si="2"/>
        <v>1.553191489361702</v>
      </c>
    </row>
    <row r="20" spans="2:10" x14ac:dyDescent="0.25">
      <c r="B20" s="5">
        <v>140</v>
      </c>
      <c r="C20" s="6">
        <v>59.5</v>
      </c>
      <c r="D20" s="6">
        <v>25</v>
      </c>
      <c r="E20" s="6">
        <v>36</v>
      </c>
      <c r="F20" s="6">
        <v>53550</v>
      </c>
      <c r="G20" s="20">
        <f t="shared" si="0"/>
        <v>25</v>
      </c>
      <c r="H20" s="6">
        <v>1</v>
      </c>
      <c r="I20" s="20">
        <f t="shared" si="1"/>
        <v>2.38</v>
      </c>
      <c r="J20" s="20">
        <f t="shared" si="2"/>
        <v>1.44</v>
      </c>
    </row>
    <row r="21" spans="2:10" x14ac:dyDescent="0.25">
      <c r="B21" s="5">
        <v>290</v>
      </c>
      <c r="C21" s="6">
        <v>53.3</v>
      </c>
      <c r="D21" s="6">
        <v>25</v>
      </c>
      <c r="E21" s="6">
        <v>35.200000000000003</v>
      </c>
      <c r="F21" s="6">
        <v>46904.000000000007</v>
      </c>
      <c r="G21" s="20">
        <f t="shared" si="0"/>
        <v>25</v>
      </c>
      <c r="H21" s="6">
        <v>1</v>
      </c>
      <c r="I21" s="20">
        <f t="shared" si="1"/>
        <v>2.1319999999999997</v>
      </c>
      <c r="J21" s="20">
        <f t="shared" si="2"/>
        <v>1.4080000000000001</v>
      </c>
    </row>
    <row r="22" spans="2:10" x14ac:dyDescent="0.25">
      <c r="B22" s="5">
        <v>159</v>
      </c>
      <c r="C22" s="6">
        <v>49.5</v>
      </c>
      <c r="D22" s="6">
        <v>24.5</v>
      </c>
      <c r="E22" s="6">
        <v>34.5</v>
      </c>
      <c r="F22" s="6">
        <v>41839.875</v>
      </c>
      <c r="G22" s="20">
        <f t="shared" si="0"/>
        <v>24.5</v>
      </c>
      <c r="H22" s="6">
        <v>1</v>
      </c>
      <c r="I22" s="20">
        <f t="shared" si="1"/>
        <v>2.0204081632653059</v>
      </c>
      <c r="J22" s="20">
        <f t="shared" si="2"/>
        <v>1.4081632653061225</v>
      </c>
    </row>
    <row r="23" spans="2:10" x14ac:dyDescent="0.25">
      <c r="B23" s="5">
        <v>160</v>
      </c>
      <c r="C23" s="6">
        <v>54</v>
      </c>
      <c r="D23" s="6">
        <v>27</v>
      </c>
      <c r="E23" s="6">
        <v>34</v>
      </c>
      <c r="F23" s="6">
        <v>49572</v>
      </c>
      <c r="G23" s="20">
        <f t="shared" si="0"/>
        <v>27</v>
      </c>
      <c r="H23" s="6">
        <v>1</v>
      </c>
      <c r="I23" s="20">
        <f t="shared" si="1"/>
        <v>2</v>
      </c>
      <c r="J23" s="20">
        <f t="shared" si="2"/>
        <v>1.2592592592592593</v>
      </c>
    </row>
    <row r="24" spans="2:10" x14ac:dyDescent="0.25">
      <c r="B24" s="5">
        <v>181</v>
      </c>
      <c r="C24" s="6">
        <v>47</v>
      </c>
      <c r="D24" s="6">
        <v>15.5</v>
      </c>
      <c r="E24" s="6">
        <v>32.799999999999997</v>
      </c>
      <c r="F24" s="6">
        <v>23894.799999999999</v>
      </c>
      <c r="G24" s="20">
        <f t="shared" si="0"/>
        <v>15.5</v>
      </c>
      <c r="H24" s="6">
        <v>1</v>
      </c>
      <c r="I24" s="20">
        <f t="shared" si="1"/>
        <v>3.032258064516129</v>
      </c>
      <c r="J24" s="20">
        <f t="shared" si="2"/>
        <v>2.1161290322580641</v>
      </c>
    </row>
    <row r="25" spans="2:10" x14ac:dyDescent="0.25">
      <c r="B25" s="5">
        <v>33</v>
      </c>
      <c r="C25" s="6">
        <v>54.5</v>
      </c>
      <c r="D25" s="6">
        <v>23.5</v>
      </c>
      <c r="E25" s="6">
        <v>32.5</v>
      </c>
      <c r="F25" s="6">
        <v>41624.375</v>
      </c>
      <c r="G25" s="20">
        <f t="shared" si="0"/>
        <v>23.5</v>
      </c>
      <c r="H25" s="6">
        <v>1</v>
      </c>
      <c r="I25" s="20">
        <f t="shared" si="1"/>
        <v>2.3191489361702127</v>
      </c>
      <c r="J25" s="20">
        <f t="shared" si="2"/>
        <v>1.3829787234042554</v>
      </c>
    </row>
    <row r="26" spans="2:10" x14ac:dyDescent="0.25">
      <c r="B26" s="5">
        <v>144</v>
      </c>
      <c r="C26" s="6">
        <v>48</v>
      </c>
      <c r="D26" s="6">
        <v>22</v>
      </c>
      <c r="E26" s="6">
        <v>32</v>
      </c>
      <c r="F26" s="6">
        <v>33792</v>
      </c>
      <c r="G26" s="20">
        <f t="shared" si="0"/>
        <v>22</v>
      </c>
      <c r="H26" s="6">
        <v>1</v>
      </c>
      <c r="I26" s="20">
        <f t="shared" si="1"/>
        <v>2.1818181818181817</v>
      </c>
      <c r="J26" s="20">
        <f t="shared" si="2"/>
        <v>1.4545454545454546</v>
      </c>
    </row>
    <row r="27" spans="2:10" x14ac:dyDescent="0.25">
      <c r="B27" s="5">
        <v>338</v>
      </c>
      <c r="C27" s="6">
        <v>39</v>
      </c>
      <c r="D27" s="6">
        <v>21</v>
      </c>
      <c r="E27" s="6">
        <v>31</v>
      </c>
      <c r="F27" s="6">
        <v>25389</v>
      </c>
      <c r="G27" s="20">
        <f t="shared" si="0"/>
        <v>21</v>
      </c>
      <c r="H27" s="6">
        <v>1</v>
      </c>
      <c r="I27" s="20">
        <f t="shared" si="1"/>
        <v>1.8571428571428572</v>
      </c>
      <c r="J27" s="20">
        <f t="shared" si="2"/>
        <v>1.4761904761904763</v>
      </c>
    </row>
    <row r="28" spans="2:10" x14ac:dyDescent="0.25">
      <c r="B28" s="5">
        <v>169</v>
      </c>
      <c r="C28" s="6">
        <v>56</v>
      </c>
      <c r="D28" s="6">
        <v>24</v>
      </c>
      <c r="E28" s="6">
        <v>30</v>
      </c>
      <c r="F28" s="6">
        <v>40320</v>
      </c>
      <c r="G28" s="20">
        <f t="shared" si="0"/>
        <v>24</v>
      </c>
      <c r="H28" s="6">
        <v>1</v>
      </c>
      <c r="I28" s="20">
        <f t="shared" si="1"/>
        <v>2.3333333333333335</v>
      </c>
      <c r="J28" s="20">
        <f t="shared" si="2"/>
        <v>1.25</v>
      </c>
    </row>
    <row r="29" spans="2:10" x14ac:dyDescent="0.25">
      <c r="B29" s="5">
        <v>350</v>
      </c>
      <c r="C29" s="6">
        <v>38</v>
      </c>
      <c r="D29" s="6">
        <v>25.5</v>
      </c>
      <c r="E29" s="6">
        <v>30</v>
      </c>
      <c r="F29" s="6">
        <v>29070</v>
      </c>
      <c r="G29" s="20">
        <f t="shared" si="0"/>
        <v>25.5</v>
      </c>
      <c r="H29" s="6">
        <v>1</v>
      </c>
      <c r="I29" s="20">
        <f t="shared" si="1"/>
        <v>1.4901960784313726</v>
      </c>
      <c r="J29" s="20">
        <f t="shared" si="2"/>
        <v>1.1764705882352942</v>
      </c>
    </row>
    <row r="30" spans="2:10" x14ac:dyDescent="0.25">
      <c r="B30" s="5">
        <v>64</v>
      </c>
      <c r="C30" s="6">
        <v>39</v>
      </c>
      <c r="D30" s="6">
        <v>22</v>
      </c>
      <c r="E30" s="6">
        <v>29.5</v>
      </c>
      <c r="F30" s="6">
        <v>25311</v>
      </c>
      <c r="G30" s="20">
        <f t="shared" si="0"/>
        <v>22</v>
      </c>
      <c r="H30" s="6">
        <v>1</v>
      </c>
      <c r="I30" s="20">
        <f t="shared" si="1"/>
        <v>1.7727272727272727</v>
      </c>
      <c r="J30" s="20">
        <f t="shared" si="2"/>
        <v>1.3409090909090908</v>
      </c>
    </row>
    <row r="31" spans="2:10" x14ac:dyDescent="0.25">
      <c r="B31" s="5">
        <v>266</v>
      </c>
      <c r="C31" s="6">
        <v>48</v>
      </c>
      <c r="D31" s="6">
        <v>23</v>
      </c>
      <c r="E31" s="6">
        <v>29.5</v>
      </c>
      <c r="F31" s="6">
        <v>32568</v>
      </c>
      <c r="G31" s="20">
        <f t="shared" si="0"/>
        <v>23</v>
      </c>
      <c r="H31" s="6">
        <v>1</v>
      </c>
      <c r="I31" s="20">
        <f t="shared" si="1"/>
        <v>2.0869565217391304</v>
      </c>
      <c r="J31" s="20">
        <f t="shared" si="2"/>
        <v>1.2826086956521738</v>
      </c>
    </row>
    <row r="32" spans="2:10" x14ac:dyDescent="0.25">
      <c r="B32" s="5">
        <v>176</v>
      </c>
      <c r="C32" s="6">
        <v>46</v>
      </c>
      <c r="D32" s="6">
        <v>22</v>
      </c>
      <c r="E32" s="6">
        <v>29</v>
      </c>
      <c r="F32" s="6">
        <v>29348</v>
      </c>
      <c r="G32" s="20">
        <f t="shared" si="0"/>
        <v>22</v>
      </c>
      <c r="H32" s="6">
        <v>1</v>
      </c>
      <c r="I32" s="20">
        <f t="shared" si="1"/>
        <v>2.0909090909090908</v>
      </c>
      <c r="J32" s="20">
        <f t="shared" si="2"/>
        <v>1.3181818181818181</v>
      </c>
    </row>
    <row r="33" spans="2:10" x14ac:dyDescent="0.25">
      <c r="B33" s="5">
        <v>103</v>
      </c>
      <c r="C33" s="6">
        <v>42</v>
      </c>
      <c r="D33" s="6">
        <v>20.7</v>
      </c>
      <c r="E33" s="6">
        <v>28.2</v>
      </c>
      <c r="F33" s="6">
        <v>24517.079999999998</v>
      </c>
      <c r="G33" s="20">
        <f t="shared" si="0"/>
        <v>20.7</v>
      </c>
      <c r="H33" s="6">
        <v>1</v>
      </c>
      <c r="I33" s="20">
        <f t="shared" si="1"/>
        <v>2.0289855072463769</v>
      </c>
      <c r="J33" s="20">
        <f t="shared" si="2"/>
        <v>1.3623188405797102</v>
      </c>
    </row>
    <row r="34" spans="2:10" x14ac:dyDescent="0.25">
      <c r="B34" s="5">
        <v>341</v>
      </c>
      <c r="C34" s="6">
        <v>32</v>
      </c>
      <c r="D34" s="6">
        <v>20</v>
      </c>
      <c r="E34" s="6">
        <v>28</v>
      </c>
      <c r="F34" s="6">
        <v>17920</v>
      </c>
      <c r="G34" s="20">
        <f t="shared" si="0"/>
        <v>20</v>
      </c>
      <c r="H34" s="6">
        <v>1</v>
      </c>
      <c r="I34" s="20">
        <f t="shared" si="1"/>
        <v>1.6</v>
      </c>
      <c r="J34" s="20">
        <f t="shared" si="2"/>
        <v>1.4</v>
      </c>
    </row>
    <row r="35" spans="2:10" x14ac:dyDescent="0.25">
      <c r="B35" s="5">
        <v>224</v>
      </c>
      <c r="C35" s="6">
        <v>41</v>
      </c>
      <c r="D35" s="6">
        <v>18</v>
      </c>
      <c r="E35" s="6">
        <v>27</v>
      </c>
      <c r="F35" s="6">
        <v>19926</v>
      </c>
      <c r="G35" s="20">
        <f t="shared" si="0"/>
        <v>18</v>
      </c>
      <c r="H35" s="6">
        <v>1</v>
      </c>
      <c r="I35" s="20">
        <f t="shared" si="1"/>
        <v>2.2777777777777777</v>
      </c>
      <c r="J35" s="20">
        <f t="shared" si="2"/>
        <v>1.5</v>
      </c>
    </row>
    <row r="36" spans="2:10" x14ac:dyDescent="0.25">
      <c r="B36" s="5">
        <v>222</v>
      </c>
      <c r="C36" s="6">
        <v>44.4</v>
      </c>
      <c r="D36" s="6">
        <v>18.2</v>
      </c>
      <c r="E36" s="6">
        <v>26.5</v>
      </c>
      <c r="F36" s="6">
        <v>21414.12</v>
      </c>
      <c r="G36" s="20">
        <f t="shared" si="0"/>
        <v>18.2</v>
      </c>
      <c r="H36" s="6">
        <v>1</v>
      </c>
      <c r="I36" s="20">
        <f t="shared" si="1"/>
        <v>2.4395604395604398</v>
      </c>
      <c r="J36" s="20">
        <f t="shared" si="2"/>
        <v>1.4560439560439562</v>
      </c>
    </row>
    <row r="37" spans="2:10" x14ac:dyDescent="0.25">
      <c r="B37" s="5">
        <v>265</v>
      </c>
      <c r="C37" s="6">
        <v>48</v>
      </c>
      <c r="D37" s="6">
        <v>21.5</v>
      </c>
      <c r="E37" s="6">
        <v>26.5</v>
      </c>
      <c r="F37" s="6">
        <v>27348</v>
      </c>
      <c r="G37" s="20">
        <f t="shared" si="0"/>
        <v>21.5</v>
      </c>
      <c r="H37" s="6">
        <v>1</v>
      </c>
      <c r="I37" s="20">
        <f t="shared" si="1"/>
        <v>2.2325581395348837</v>
      </c>
      <c r="J37" s="20">
        <f t="shared" si="2"/>
        <v>1.2325581395348837</v>
      </c>
    </row>
    <row r="38" spans="2:10" x14ac:dyDescent="0.25">
      <c r="B38" s="5">
        <v>202</v>
      </c>
      <c r="C38" s="6">
        <v>47</v>
      </c>
      <c r="D38" s="6">
        <v>17.899999999999999</v>
      </c>
      <c r="E38" s="6">
        <v>26.3</v>
      </c>
      <c r="F38" s="6">
        <v>22126.19</v>
      </c>
      <c r="G38" s="20">
        <f t="shared" si="0"/>
        <v>17.899999999999999</v>
      </c>
      <c r="H38" s="6">
        <v>1</v>
      </c>
      <c r="I38" s="20">
        <f t="shared" si="1"/>
        <v>2.6256983240223466</v>
      </c>
      <c r="J38" s="20">
        <f t="shared" si="2"/>
        <v>1.4692737430167599</v>
      </c>
    </row>
    <row r="39" spans="2:10" x14ac:dyDescent="0.25">
      <c r="B39" s="5">
        <v>254</v>
      </c>
      <c r="C39" s="6">
        <v>46</v>
      </c>
      <c r="D39" s="6">
        <v>21</v>
      </c>
      <c r="E39" s="6">
        <v>26</v>
      </c>
      <c r="F39" s="6">
        <v>25116</v>
      </c>
      <c r="G39" s="20">
        <f t="shared" si="0"/>
        <v>21</v>
      </c>
      <c r="H39" s="6">
        <v>1</v>
      </c>
      <c r="I39" s="20">
        <f t="shared" si="1"/>
        <v>2.1904761904761907</v>
      </c>
      <c r="J39" s="20">
        <f t="shared" si="2"/>
        <v>1.2380952380952381</v>
      </c>
    </row>
    <row r="40" spans="2:10" x14ac:dyDescent="0.25">
      <c r="B40" s="5">
        <v>120</v>
      </c>
      <c r="C40" s="6">
        <v>41.5</v>
      </c>
      <c r="D40" s="6">
        <v>17.600000000000001</v>
      </c>
      <c r="E40" s="6">
        <v>25.8</v>
      </c>
      <c r="F40" s="6">
        <v>18844.320000000003</v>
      </c>
      <c r="G40" s="20">
        <f t="shared" si="0"/>
        <v>17.600000000000001</v>
      </c>
      <c r="H40" s="6">
        <v>1</v>
      </c>
      <c r="I40" s="20">
        <f t="shared" si="1"/>
        <v>2.3579545454545454</v>
      </c>
      <c r="J40" s="20">
        <f t="shared" si="2"/>
        <v>1.4659090909090908</v>
      </c>
    </row>
    <row r="41" spans="2:10" x14ac:dyDescent="0.25">
      <c r="B41" s="5">
        <v>295</v>
      </c>
      <c r="C41" s="6">
        <v>68</v>
      </c>
      <c r="D41" s="6">
        <v>28</v>
      </c>
      <c r="E41" s="6">
        <v>25.5</v>
      </c>
      <c r="F41" s="6">
        <v>48552</v>
      </c>
      <c r="G41" s="20">
        <f t="shared" si="0"/>
        <v>28</v>
      </c>
      <c r="H41" s="6">
        <v>1</v>
      </c>
      <c r="I41" s="20">
        <f t="shared" si="1"/>
        <v>2.4285714285714284</v>
      </c>
      <c r="J41" s="20">
        <f t="shared" si="2"/>
        <v>0.9107142857142857</v>
      </c>
    </row>
    <row r="42" spans="2:10" x14ac:dyDescent="0.25">
      <c r="B42" s="5">
        <v>334</v>
      </c>
      <c r="C42" s="6">
        <v>43</v>
      </c>
      <c r="D42" s="6">
        <v>14.5</v>
      </c>
      <c r="E42" s="6">
        <v>25</v>
      </c>
      <c r="F42" s="6">
        <v>15587.5</v>
      </c>
      <c r="G42" s="20">
        <f t="shared" si="0"/>
        <v>14.5</v>
      </c>
      <c r="H42" s="6">
        <v>1</v>
      </c>
      <c r="I42" s="20">
        <f t="shared" si="1"/>
        <v>2.9655172413793105</v>
      </c>
      <c r="J42" s="20">
        <f t="shared" si="2"/>
        <v>1.7241379310344827</v>
      </c>
    </row>
    <row r="43" spans="2:10" x14ac:dyDescent="0.25">
      <c r="B43" s="5">
        <v>267</v>
      </c>
      <c r="C43" s="6">
        <v>36</v>
      </c>
      <c r="D43" s="6">
        <v>19</v>
      </c>
      <c r="E43" s="6">
        <v>25</v>
      </c>
      <c r="F43" s="6">
        <v>17100</v>
      </c>
      <c r="G43" s="20">
        <f t="shared" si="0"/>
        <v>19</v>
      </c>
      <c r="H43" s="6">
        <v>1</v>
      </c>
      <c r="I43" s="20">
        <f t="shared" si="1"/>
        <v>1.8947368421052631</v>
      </c>
      <c r="J43" s="20">
        <f t="shared" si="2"/>
        <v>1.3157894736842106</v>
      </c>
    </row>
    <row r="44" spans="2:10" x14ac:dyDescent="0.25">
      <c r="B44" s="5">
        <v>330</v>
      </c>
      <c r="C44" s="6">
        <v>41</v>
      </c>
      <c r="D44" s="6">
        <v>16.5</v>
      </c>
      <c r="E44" s="6">
        <v>25</v>
      </c>
      <c r="F44" s="6">
        <v>16912.5</v>
      </c>
      <c r="G44" s="20">
        <f t="shared" si="0"/>
        <v>16.5</v>
      </c>
      <c r="H44" s="6">
        <v>1</v>
      </c>
      <c r="I44" s="20">
        <f t="shared" si="1"/>
        <v>2.4848484848484849</v>
      </c>
      <c r="J44" s="20">
        <f t="shared" si="2"/>
        <v>1.5151515151515151</v>
      </c>
    </row>
    <row r="45" spans="2:10" x14ac:dyDescent="0.25">
      <c r="B45" s="5">
        <v>209</v>
      </c>
      <c r="C45" s="6">
        <v>44</v>
      </c>
      <c r="D45" s="6">
        <v>22</v>
      </c>
      <c r="E45" s="6">
        <v>25</v>
      </c>
      <c r="F45" s="6">
        <v>24200</v>
      </c>
      <c r="G45" s="20">
        <f t="shared" si="0"/>
        <v>22</v>
      </c>
      <c r="H45" s="6">
        <v>1</v>
      </c>
      <c r="I45" s="20">
        <f t="shared" si="1"/>
        <v>2</v>
      </c>
      <c r="J45" s="20">
        <f t="shared" si="2"/>
        <v>1.1363636363636365</v>
      </c>
    </row>
    <row r="46" spans="2:10" x14ac:dyDescent="0.25">
      <c r="B46" s="5">
        <v>157</v>
      </c>
      <c r="C46" s="6">
        <v>44.5</v>
      </c>
      <c r="D46" s="6">
        <v>16</v>
      </c>
      <c r="E46" s="6">
        <v>25</v>
      </c>
      <c r="F46" s="6">
        <v>17800</v>
      </c>
      <c r="G46" s="20">
        <f t="shared" si="0"/>
        <v>16</v>
      </c>
      <c r="H46" s="6">
        <v>1</v>
      </c>
      <c r="I46" s="20">
        <f t="shared" si="1"/>
        <v>2.78125</v>
      </c>
      <c r="J46" s="20">
        <f t="shared" si="2"/>
        <v>1.5625</v>
      </c>
    </row>
    <row r="47" spans="2:10" x14ac:dyDescent="0.25">
      <c r="B47" s="5">
        <v>146</v>
      </c>
      <c r="C47" s="6">
        <v>34</v>
      </c>
      <c r="D47" s="6">
        <v>18</v>
      </c>
      <c r="E47" s="6">
        <v>24.7</v>
      </c>
      <c r="F47" s="6">
        <v>15116.4</v>
      </c>
      <c r="G47" s="20">
        <f t="shared" si="0"/>
        <v>18</v>
      </c>
      <c r="H47" s="6">
        <v>1</v>
      </c>
      <c r="I47" s="20">
        <f t="shared" si="1"/>
        <v>1.8888888888888888</v>
      </c>
      <c r="J47" s="20">
        <f t="shared" si="2"/>
        <v>1.3722222222222222</v>
      </c>
    </row>
    <row r="48" spans="2:10" x14ac:dyDescent="0.25">
      <c r="B48" s="5">
        <v>67</v>
      </c>
      <c r="C48" s="6">
        <v>46.4</v>
      </c>
      <c r="D48" s="6">
        <v>18.5</v>
      </c>
      <c r="E48" s="6">
        <v>24</v>
      </c>
      <c r="F48" s="6">
        <v>20601.599999999999</v>
      </c>
      <c r="G48" s="20">
        <f t="shared" si="0"/>
        <v>18.5</v>
      </c>
      <c r="H48" s="6">
        <v>1</v>
      </c>
      <c r="I48" s="20">
        <f t="shared" si="1"/>
        <v>2.5081081081081082</v>
      </c>
      <c r="J48" s="20">
        <f t="shared" si="2"/>
        <v>1.2972972972972974</v>
      </c>
    </row>
    <row r="49" spans="2:10" x14ac:dyDescent="0.25">
      <c r="B49" s="5">
        <v>277</v>
      </c>
      <c r="C49" s="6">
        <v>44</v>
      </c>
      <c r="D49" s="6">
        <v>16.2</v>
      </c>
      <c r="E49" s="6">
        <v>24</v>
      </c>
      <c r="F49" s="6">
        <v>17107.199999999997</v>
      </c>
      <c r="G49" s="20">
        <f t="shared" si="0"/>
        <v>16.2</v>
      </c>
      <c r="H49" s="6">
        <v>1</v>
      </c>
      <c r="I49" s="20">
        <f t="shared" si="1"/>
        <v>2.7160493827160495</v>
      </c>
      <c r="J49" s="20">
        <f t="shared" si="2"/>
        <v>1.4814814814814816</v>
      </c>
    </row>
    <row r="50" spans="2:10" x14ac:dyDescent="0.25">
      <c r="B50" s="5">
        <v>264</v>
      </c>
      <c r="C50" s="6">
        <v>41</v>
      </c>
      <c r="D50" s="6">
        <v>17</v>
      </c>
      <c r="E50" s="6">
        <v>24</v>
      </c>
      <c r="F50" s="6">
        <v>16728</v>
      </c>
      <c r="G50" s="20">
        <f t="shared" si="0"/>
        <v>17</v>
      </c>
      <c r="H50" s="6">
        <v>1</v>
      </c>
      <c r="I50" s="20">
        <f t="shared" si="1"/>
        <v>2.4117647058823528</v>
      </c>
      <c r="J50" s="20">
        <f t="shared" si="2"/>
        <v>1.411764705882353</v>
      </c>
    </row>
    <row r="51" spans="2:10" x14ac:dyDescent="0.25">
      <c r="B51" s="5">
        <v>164</v>
      </c>
      <c r="C51" s="6">
        <v>41</v>
      </c>
      <c r="D51" s="6">
        <v>15</v>
      </c>
      <c r="E51" s="6">
        <v>23.6</v>
      </c>
      <c r="F51" s="6">
        <v>14514</v>
      </c>
      <c r="G51" s="20">
        <f t="shared" si="0"/>
        <v>15</v>
      </c>
      <c r="H51" s="6">
        <v>1</v>
      </c>
      <c r="I51" s="20">
        <f t="shared" si="1"/>
        <v>2.7333333333333334</v>
      </c>
      <c r="J51" s="20">
        <f t="shared" si="2"/>
        <v>1.5733333333333335</v>
      </c>
    </row>
    <row r="52" spans="2:10" x14ac:dyDescent="0.25">
      <c r="B52" s="5">
        <v>228</v>
      </c>
      <c r="C52" s="6">
        <v>36.5</v>
      </c>
      <c r="D52" s="6">
        <v>15.3</v>
      </c>
      <c r="E52" s="6">
        <v>23.5</v>
      </c>
      <c r="F52" s="6">
        <v>13123.575000000001</v>
      </c>
      <c r="G52" s="20">
        <f t="shared" si="0"/>
        <v>15.3</v>
      </c>
      <c r="H52" s="6">
        <v>1</v>
      </c>
      <c r="I52" s="20">
        <f t="shared" si="1"/>
        <v>2.3856209150326797</v>
      </c>
      <c r="J52" s="20">
        <f t="shared" si="2"/>
        <v>1.5359477124183005</v>
      </c>
    </row>
    <row r="53" spans="2:10" x14ac:dyDescent="0.25">
      <c r="B53" s="5">
        <v>162</v>
      </c>
      <c r="C53" s="6">
        <v>42</v>
      </c>
      <c r="D53" s="6">
        <v>16.5</v>
      </c>
      <c r="E53" s="6">
        <v>23.5</v>
      </c>
      <c r="F53" s="6">
        <v>16285.5</v>
      </c>
      <c r="G53" s="20">
        <f t="shared" si="0"/>
        <v>16.5</v>
      </c>
      <c r="H53" s="6">
        <v>1</v>
      </c>
      <c r="I53" s="20">
        <f t="shared" si="1"/>
        <v>2.5454545454545454</v>
      </c>
      <c r="J53" s="20">
        <f t="shared" si="2"/>
        <v>1.4242424242424243</v>
      </c>
    </row>
    <row r="54" spans="2:10" x14ac:dyDescent="0.25">
      <c r="B54" s="5">
        <v>259</v>
      </c>
      <c r="C54" s="6">
        <v>37</v>
      </c>
      <c r="D54" s="6">
        <v>17</v>
      </c>
      <c r="E54" s="6">
        <v>23.5</v>
      </c>
      <c r="F54" s="6">
        <v>14781.5</v>
      </c>
      <c r="G54" s="20">
        <f t="shared" si="0"/>
        <v>17</v>
      </c>
      <c r="H54" s="6">
        <v>1</v>
      </c>
      <c r="I54" s="20">
        <f t="shared" si="1"/>
        <v>2.1764705882352939</v>
      </c>
      <c r="J54" s="20">
        <f t="shared" si="2"/>
        <v>1.3823529411764706</v>
      </c>
    </row>
    <row r="55" spans="2:10" x14ac:dyDescent="0.25">
      <c r="B55" s="5">
        <v>203</v>
      </c>
      <c r="C55" s="6">
        <v>36.700000000000003</v>
      </c>
      <c r="D55" s="6">
        <v>14.5</v>
      </c>
      <c r="E55" s="6">
        <v>23.5</v>
      </c>
      <c r="F55" s="6">
        <v>12505.525000000001</v>
      </c>
      <c r="G55" s="20">
        <f t="shared" si="0"/>
        <v>14.5</v>
      </c>
      <c r="H55" s="6">
        <v>1</v>
      </c>
      <c r="I55" s="20">
        <f t="shared" si="1"/>
        <v>2.5310344827586211</v>
      </c>
      <c r="J55" s="20">
        <f t="shared" si="2"/>
        <v>1.6206896551724137</v>
      </c>
    </row>
    <row r="56" spans="2:10" x14ac:dyDescent="0.25">
      <c r="B56" s="5">
        <v>49</v>
      </c>
      <c r="C56" s="6">
        <v>46.4</v>
      </c>
      <c r="D56" s="6">
        <v>23.2</v>
      </c>
      <c r="E56" s="6">
        <v>23.3</v>
      </c>
      <c r="F56" s="6">
        <v>25081.984</v>
      </c>
      <c r="G56" s="20">
        <f t="shared" si="0"/>
        <v>23.2</v>
      </c>
      <c r="H56" s="6">
        <v>1</v>
      </c>
      <c r="I56" s="20">
        <f t="shared" si="1"/>
        <v>2</v>
      </c>
      <c r="J56" s="20">
        <f t="shared" si="2"/>
        <v>1.0043103448275863</v>
      </c>
    </row>
    <row r="57" spans="2:10" x14ac:dyDescent="0.25">
      <c r="B57" s="5">
        <v>205</v>
      </c>
      <c r="C57" s="6">
        <v>42</v>
      </c>
      <c r="D57" s="6">
        <v>20.5</v>
      </c>
      <c r="E57" s="6">
        <v>23</v>
      </c>
      <c r="F57" s="6">
        <v>19803</v>
      </c>
      <c r="G57" s="20">
        <f t="shared" si="0"/>
        <v>20.5</v>
      </c>
      <c r="H57" s="6">
        <v>1</v>
      </c>
      <c r="I57" s="20">
        <f t="shared" si="1"/>
        <v>2.0487804878048781</v>
      </c>
      <c r="J57" s="20">
        <f t="shared" si="2"/>
        <v>1.1219512195121952</v>
      </c>
    </row>
    <row r="58" spans="2:10" x14ac:dyDescent="0.25">
      <c r="B58" s="5">
        <v>178</v>
      </c>
      <c r="C58" s="6">
        <v>34.799999999999997</v>
      </c>
      <c r="D58" s="6">
        <v>15.8</v>
      </c>
      <c r="E58" s="6">
        <v>23</v>
      </c>
      <c r="F58" s="6">
        <v>12646.320000000002</v>
      </c>
      <c r="G58" s="20">
        <f t="shared" si="0"/>
        <v>15.8</v>
      </c>
      <c r="H58" s="6">
        <v>1</v>
      </c>
      <c r="I58" s="20">
        <f t="shared" si="1"/>
        <v>2.20253164556962</v>
      </c>
      <c r="J58" s="20">
        <f t="shared" si="2"/>
        <v>1.4556962025316456</v>
      </c>
    </row>
    <row r="59" spans="2:10" x14ac:dyDescent="0.25">
      <c r="B59" s="5">
        <v>173</v>
      </c>
      <c r="C59" s="6">
        <v>32.5</v>
      </c>
      <c r="D59" s="6">
        <v>16</v>
      </c>
      <c r="E59" s="6">
        <v>22.5</v>
      </c>
      <c r="F59" s="6">
        <v>11700</v>
      </c>
      <c r="G59" s="20">
        <f t="shared" si="0"/>
        <v>16</v>
      </c>
      <c r="H59" s="6">
        <v>1</v>
      </c>
      <c r="I59" s="20">
        <f t="shared" si="1"/>
        <v>2.03125</v>
      </c>
      <c r="J59" s="20">
        <f t="shared" si="2"/>
        <v>1.40625</v>
      </c>
    </row>
    <row r="60" spans="2:10" x14ac:dyDescent="0.25">
      <c r="B60" s="5">
        <v>11</v>
      </c>
      <c r="C60" s="6">
        <v>28.8</v>
      </c>
      <c r="D60" s="6">
        <v>14.4</v>
      </c>
      <c r="E60" s="6">
        <v>22.2</v>
      </c>
      <c r="F60" s="6">
        <v>9206.7839999999997</v>
      </c>
      <c r="G60" s="20">
        <f t="shared" si="0"/>
        <v>14.4</v>
      </c>
      <c r="H60" s="6">
        <v>1</v>
      </c>
      <c r="I60" s="20">
        <f t="shared" si="1"/>
        <v>2</v>
      </c>
      <c r="J60" s="20">
        <f t="shared" si="2"/>
        <v>1.5416666666666665</v>
      </c>
    </row>
    <row r="61" spans="2:10" x14ac:dyDescent="0.25">
      <c r="B61" s="5">
        <v>66</v>
      </c>
      <c r="C61" s="6">
        <v>38.200000000000003</v>
      </c>
      <c r="D61" s="6">
        <v>15</v>
      </c>
      <c r="E61" s="6">
        <v>22</v>
      </c>
      <c r="F61" s="6">
        <v>12606</v>
      </c>
      <c r="G61" s="20">
        <f t="shared" si="0"/>
        <v>15</v>
      </c>
      <c r="H61" s="6">
        <v>1</v>
      </c>
      <c r="I61" s="20">
        <f t="shared" si="1"/>
        <v>2.5466666666666669</v>
      </c>
      <c r="J61" s="20">
        <f t="shared" si="2"/>
        <v>1.4666666666666666</v>
      </c>
    </row>
    <row r="62" spans="2:10" x14ac:dyDescent="0.25">
      <c r="B62" s="5">
        <v>331</v>
      </c>
      <c r="C62" s="6">
        <v>39</v>
      </c>
      <c r="D62" s="6">
        <v>17.5</v>
      </c>
      <c r="E62" s="6">
        <v>22</v>
      </c>
      <c r="F62" s="6">
        <v>15015</v>
      </c>
      <c r="G62" s="20">
        <f t="shared" si="0"/>
        <v>17.5</v>
      </c>
      <c r="H62" s="6">
        <v>1</v>
      </c>
      <c r="I62" s="20">
        <f t="shared" si="1"/>
        <v>2.2285714285714286</v>
      </c>
      <c r="J62" s="20">
        <f t="shared" si="2"/>
        <v>1.2571428571428571</v>
      </c>
    </row>
    <row r="63" spans="2:10" x14ac:dyDescent="0.25">
      <c r="B63" s="5">
        <v>156</v>
      </c>
      <c r="C63" s="6">
        <v>25</v>
      </c>
      <c r="D63" s="6">
        <v>14</v>
      </c>
      <c r="E63" s="6">
        <v>21.5</v>
      </c>
      <c r="F63" s="6">
        <v>7525</v>
      </c>
      <c r="G63" s="20">
        <f t="shared" si="0"/>
        <v>14</v>
      </c>
      <c r="H63" s="6">
        <v>1</v>
      </c>
      <c r="I63" s="20">
        <f t="shared" si="1"/>
        <v>1.7857142857142858</v>
      </c>
      <c r="J63" s="20">
        <f t="shared" si="2"/>
        <v>1.5357142857142858</v>
      </c>
    </row>
    <row r="64" spans="2:10" x14ac:dyDescent="0.25">
      <c r="B64" s="5">
        <v>299</v>
      </c>
      <c r="C64" s="6">
        <v>31</v>
      </c>
      <c r="D64" s="6">
        <v>14.5</v>
      </c>
      <c r="E64" s="6">
        <v>21.5</v>
      </c>
      <c r="F64" s="6">
        <v>9664.25</v>
      </c>
      <c r="G64" s="20">
        <f t="shared" si="0"/>
        <v>14.5</v>
      </c>
      <c r="H64" s="6">
        <v>1</v>
      </c>
      <c r="I64" s="20">
        <f t="shared" si="1"/>
        <v>2.1379310344827585</v>
      </c>
      <c r="J64" s="20">
        <f t="shared" si="2"/>
        <v>1.4827586206896552</v>
      </c>
    </row>
    <row r="65" spans="2:10" x14ac:dyDescent="0.25">
      <c r="B65" s="5">
        <v>335</v>
      </c>
      <c r="C65" s="6">
        <v>37</v>
      </c>
      <c r="D65" s="6">
        <v>16.5</v>
      </c>
      <c r="E65" s="6">
        <v>21.5</v>
      </c>
      <c r="F65" s="6">
        <v>13125.75</v>
      </c>
      <c r="G65" s="20">
        <f t="shared" si="0"/>
        <v>16.5</v>
      </c>
      <c r="H65" s="6">
        <v>1</v>
      </c>
      <c r="I65" s="20">
        <f t="shared" si="1"/>
        <v>2.2424242424242422</v>
      </c>
      <c r="J65" s="20">
        <f t="shared" si="2"/>
        <v>1.303030303030303</v>
      </c>
    </row>
    <row r="66" spans="2:10" x14ac:dyDescent="0.25">
      <c r="B66" s="5">
        <v>210</v>
      </c>
      <c r="C66" s="6">
        <v>28.7</v>
      </c>
      <c r="D66" s="6">
        <v>14.5</v>
      </c>
      <c r="E66" s="6">
        <v>21.5</v>
      </c>
      <c r="F66" s="6">
        <v>8947.2250000000004</v>
      </c>
      <c r="G66" s="20">
        <f t="shared" si="0"/>
        <v>14.5</v>
      </c>
      <c r="H66" s="6">
        <v>1</v>
      </c>
      <c r="I66" s="20">
        <f t="shared" si="1"/>
        <v>1.9793103448275862</v>
      </c>
      <c r="J66" s="20">
        <f t="shared" si="2"/>
        <v>1.4827586206896552</v>
      </c>
    </row>
    <row r="67" spans="2:10" x14ac:dyDescent="0.25">
      <c r="B67" s="5">
        <v>316</v>
      </c>
      <c r="C67" s="6">
        <v>45.5</v>
      </c>
      <c r="D67" s="6">
        <v>17.5</v>
      </c>
      <c r="E67" s="6">
        <v>21.2</v>
      </c>
      <c r="F67" s="6">
        <v>16880.5</v>
      </c>
      <c r="G67" s="20">
        <f t="shared" si="0"/>
        <v>17.5</v>
      </c>
      <c r="H67" s="6">
        <v>1</v>
      </c>
      <c r="I67" s="20">
        <f t="shared" si="1"/>
        <v>2.6</v>
      </c>
      <c r="J67" s="20">
        <f t="shared" si="2"/>
        <v>1.2114285714285713</v>
      </c>
    </row>
    <row r="68" spans="2:10" x14ac:dyDescent="0.25">
      <c r="B68" s="5">
        <v>318</v>
      </c>
      <c r="C68" s="6">
        <v>31</v>
      </c>
      <c r="D68" s="6">
        <v>16</v>
      </c>
      <c r="E68" s="6">
        <v>21</v>
      </c>
      <c r="F68" s="6">
        <v>10416</v>
      </c>
      <c r="G68" s="20">
        <f t="shared" si="0"/>
        <v>16</v>
      </c>
      <c r="H68" s="6">
        <v>1</v>
      </c>
      <c r="I68" s="20">
        <f t="shared" si="1"/>
        <v>1.9375</v>
      </c>
      <c r="J68" s="20">
        <f t="shared" si="2"/>
        <v>1.3125</v>
      </c>
    </row>
    <row r="69" spans="2:10" x14ac:dyDescent="0.25">
      <c r="B69" s="5">
        <v>340</v>
      </c>
      <c r="C69" s="6">
        <v>36.5</v>
      </c>
      <c r="D69" s="6">
        <v>15</v>
      </c>
      <c r="E69" s="6">
        <v>21</v>
      </c>
      <c r="F69" s="6">
        <v>11497.5</v>
      </c>
      <c r="G69" s="20">
        <f t="shared" si="0"/>
        <v>15</v>
      </c>
      <c r="H69" s="6">
        <v>1</v>
      </c>
      <c r="I69" s="20">
        <f t="shared" si="1"/>
        <v>2.4333333333333331</v>
      </c>
      <c r="J69" s="20">
        <f t="shared" si="2"/>
        <v>1.4</v>
      </c>
    </row>
    <row r="70" spans="2:10" x14ac:dyDescent="0.25">
      <c r="B70" s="5">
        <v>190</v>
      </c>
      <c r="C70" s="6">
        <v>30.5</v>
      </c>
      <c r="D70" s="6">
        <v>15.5</v>
      </c>
      <c r="E70" s="6">
        <v>21</v>
      </c>
      <c r="F70" s="6">
        <v>9927.75</v>
      </c>
      <c r="G70" s="20">
        <f t="shared" ref="G70:G115" si="3">D70</f>
        <v>15.5</v>
      </c>
      <c r="H70" s="6">
        <v>1</v>
      </c>
      <c r="I70" s="20">
        <f t="shared" ref="I70:I115" si="4">C70/G70</f>
        <v>1.967741935483871</v>
      </c>
      <c r="J70" s="20">
        <f t="shared" ref="J70:J115" si="5">E70/G70</f>
        <v>1.3548387096774193</v>
      </c>
    </row>
    <row r="71" spans="2:10" x14ac:dyDescent="0.25">
      <c r="B71" s="5">
        <v>298</v>
      </c>
      <c r="C71" s="6">
        <v>41.4</v>
      </c>
      <c r="D71" s="6">
        <v>12.9</v>
      </c>
      <c r="E71" s="6">
        <v>20.6</v>
      </c>
      <c r="F71" s="6">
        <v>11001.636</v>
      </c>
      <c r="G71" s="20">
        <f t="shared" si="3"/>
        <v>12.9</v>
      </c>
      <c r="H71" s="6">
        <v>1</v>
      </c>
      <c r="I71" s="20">
        <f t="shared" si="4"/>
        <v>3.2093023255813953</v>
      </c>
      <c r="J71" s="20">
        <f t="shared" si="5"/>
        <v>1.5968992248062017</v>
      </c>
    </row>
    <row r="72" spans="2:10" x14ac:dyDescent="0.25">
      <c r="B72" s="5">
        <v>333</v>
      </c>
      <c r="C72" s="6">
        <v>44.5</v>
      </c>
      <c r="D72" s="6">
        <v>15</v>
      </c>
      <c r="E72" s="6">
        <v>20.5</v>
      </c>
      <c r="F72" s="6">
        <v>13683.75</v>
      </c>
      <c r="G72" s="20">
        <f t="shared" si="3"/>
        <v>15</v>
      </c>
      <c r="H72" s="6">
        <v>1</v>
      </c>
      <c r="I72" s="20">
        <f t="shared" si="4"/>
        <v>2.9666666666666668</v>
      </c>
      <c r="J72" s="20">
        <f t="shared" si="5"/>
        <v>1.3666666666666667</v>
      </c>
    </row>
    <row r="73" spans="2:10" x14ac:dyDescent="0.25">
      <c r="B73" s="5">
        <v>191</v>
      </c>
      <c r="C73" s="6">
        <v>34</v>
      </c>
      <c r="D73" s="6">
        <v>13</v>
      </c>
      <c r="E73" s="6">
        <v>20.5</v>
      </c>
      <c r="F73" s="6">
        <v>9061</v>
      </c>
      <c r="G73" s="20">
        <f t="shared" si="3"/>
        <v>13</v>
      </c>
      <c r="H73" s="6">
        <v>1</v>
      </c>
      <c r="I73" s="20">
        <f t="shared" si="4"/>
        <v>2.6153846153846154</v>
      </c>
      <c r="J73" s="20">
        <f t="shared" si="5"/>
        <v>1.5769230769230769</v>
      </c>
    </row>
    <row r="74" spans="2:10" x14ac:dyDescent="0.25">
      <c r="B74" s="5">
        <v>289</v>
      </c>
      <c r="C74" s="6">
        <v>51</v>
      </c>
      <c r="D74" s="6">
        <v>11</v>
      </c>
      <c r="E74" s="6">
        <v>20</v>
      </c>
      <c r="F74" s="6">
        <v>11220</v>
      </c>
      <c r="G74" s="20">
        <f t="shared" si="3"/>
        <v>11</v>
      </c>
      <c r="H74" s="6">
        <v>1</v>
      </c>
      <c r="I74" s="20">
        <f t="shared" si="4"/>
        <v>4.6363636363636367</v>
      </c>
      <c r="J74" s="20">
        <f t="shared" si="5"/>
        <v>1.8181818181818181</v>
      </c>
    </row>
    <row r="75" spans="2:10" x14ac:dyDescent="0.25">
      <c r="B75" s="5">
        <v>233</v>
      </c>
      <c r="C75" s="6">
        <v>26</v>
      </c>
      <c r="D75" s="6">
        <v>12.6</v>
      </c>
      <c r="E75" s="6">
        <v>20</v>
      </c>
      <c r="F75" s="6">
        <v>6551.9999999999991</v>
      </c>
      <c r="G75" s="20">
        <f t="shared" si="3"/>
        <v>12.6</v>
      </c>
      <c r="H75" s="6">
        <v>1</v>
      </c>
      <c r="I75" s="20">
        <f t="shared" si="4"/>
        <v>2.0634920634920637</v>
      </c>
      <c r="J75" s="20">
        <f t="shared" si="5"/>
        <v>1.5873015873015874</v>
      </c>
    </row>
    <row r="76" spans="2:10" x14ac:dyDescent="0.25">
      <c r="B76" s="5">
        <v>262</v>
      </c>
      <c r="C76" s="6">
        <v>32</v>
      </c>
      <c r="D76" s="6">
        <v>17</v>
      </c>
      <c r="E76" s="6">
        <v>20</v>
      </c>
      <c r="F76" s="6">
        <v>10880</v>
      </c>
      <c r="G76" s="20">
        <f t="shared" si="3"/>
        <v>17</v>
      </c>
      <c r="H76" s="6">
        <v>1</v>
      </c>
      <c r="I76" s="20">
        <f t="shared" si="4"/>
        <v>1.8823529411764706</v>
      </c>
      <c r="J76" s="20">
        <f t="shared" si="5"/>
        <v>1.1764705882352942</v>
      </c>
    </row>
    <row r="77" spans="2:10" x14ac:dyDescent="0.25">
      <c r="B77" s="5">
        <v>342</v>
      </c>
      <c r="C77" s="6">
        <v>26</v>
      </c>
      <c r="D77" s="6">
        <v>13</v>
      </c>
      <c r="E77" s="6">
        <v>20</v>
      </c>
      <c r="F77" s="6">
        <v>6760</v>
      </c>
      <c r="G77" s="20">
        <f t="shared" si="3"/>
        <v>13</v>
      </c>
      <c r="H77" s="6">
        <v>1</v>
      </c>
      <c r="I77" s="20">
        <f t="shared" si="4"/>
        <v>2</v>
      </c>
      <c r="J77" s="20">
        <f t="shared" si="5"/>
        <v>1.5384615384615385</v>
      </c>
    </row>
    <row r="78" spans="2:10" x14ac:dyDescent="0.25">
      <c r="B78" s="5">
        <v>38</v>
      </c>
      <c r="C78" s="6">
        <v>28</v>
      </c>
      <c r="D78" s="6">
        <v>15</v>
      </c>
      <c r="E78" s="6">
        <v>20</v>
      </c>
      <c r="F78" s="6">
        <v>8400</v>
      </c>
      <c r="G78" s="20">
        <f t="shared" si="3"/>
        <v>15</v>
      </c>
      <c r="H78" s="6">
        <v>1</v>
      </c>
      <c r="I78" s="20">
        <f t="shared" si="4"/>
        <v>1.8666666666666667</v>
      </c>
      <c r="J78" s="20">
        <f t="shared" si="5"/>
        <v>1.3333333333333333</v>
      </c>
    </row>
    <row r="79" spans="2:10" x14ac:dyDescent="0.25">
      <c r="B79" s="5">
        <v>336</v>
      </c>
      <c r="C79" s="6">
        <v>31</v>
      </c>
      <c r="D79" s="6">
        <v>16</v>
      </c>
      <c r="E79" s="6">
        <v>20</v>
      </c>
      <c r="F79" s="6">
        <v>9920</v>
      </c>
      <c r="G79" s="20">
        <f t="shared" si="3"/>
        <v>16</v>
      </c>
      <c r="H79" s="6">
        <v>1</v>
      </c>
      <c r="I79" s="20">
        <f t="shared" si="4"/>
        <v>1.9375</v>
      </c>
      <c r="J79" s="20">
        <f t="shared" si="5"/>
        <v>1.25</v>
      </c>
    </row>
    <row r="80" spans="2:10" x14ac:dyDescent="0.25">
      <c r="B80" s="5">
        <v>220</v>
      </c>
      <c r="C80" s="6">
        <v>35</v>
      </c>
      <c r="D80" s="6">
        <v>18</v>
      </c>
      <c r="E80" s="6">
        <v>20</v>
      </c>
      <c r="F80" s="6">
        <v>12600</v>
      </c>
      <c r="G80" s="20">
        <f t="shared" si="3"/>
        <v>18</v>
      </c>
      <c r="H80" s="6">
        <v>1</v>
      </c>
      <c r="I80" s="20">
        <f t="shared" si="4"/>
        <v>1.9444444444444444</v>
      </c>
      <c r="J80" s="20">
        <f t="shared" si="5"/>
        <v>1.1111111111111112</v>
      </c>
    </row>
    <row r="81" spans="2:10" x14ac:dyDescent="0.25">
      <c r="B81" s="5">
        <v>189</v>
      </c>
      <c r="C81" s="6">
        <v>33.5</v>
      </c>
      <c r="D81" s="6">
        <v>14.5</v>
      </c>
      <c r="E81" s="6">
        <v>19.5</v>
      </c>
      <c r="F81" s="6">
        <v>9472.125</v>
      </c>
      <c r="G81" s="20">
        <f t="shared" si="3"/>
        <v>14.5</v>
      </c>
      <c r="H81" s="6">
        <v>1</v>
      </c>
      <c r="I81" s="20">
        <f t="shared" si="4"/>
        <v>2.3103448275862069</v>
      </c>
      <c r="J81" s="20">
        <f t="shared" si="5"/>
        <v>1.3448275862068966</v>
      </c>
    </row>
    <row r="82" spans="2:10" x14ac:dyDescent="0.25">
      <c r="B82" s="5">
        <v>54</v>
      </c>
      <c r="C82" s="6">
        <v>38.5</v>
      </c>
      <c r="D82" s="6">
        <v>14.5</v>
      </c>
      <c r="E82" s="6">
        <v>19.5</v>
      </c>
      <c r="F82" s="6">
        <v>10885.875</v>
      </c>
      <c r="G82" s="20">
        <f t="shared" si="3"/>
        <v>14.5</v>
      </c>
      <c r="H82" s="6">
        <v>1</v>
      </c>
      <c r="I82" s="20">
        <f t="shared" si="4"/>
        <v>2.6551724137931036</v>
      </c>
      <c r="J82" s="20">
        <f t="shared" si="5"/>
        <v>1.3448275862068966</v>
      </c>
    </row>
    <row r="83" spans="2:10" x14ac:dyDescent="0.25">
      <c r="B83" s="5">
        <v>326</v>
      </c>
      <c r="C83" s="6">
        <v>23.6</v>
      </c>
      <c r="D83" s="6">
        <v>12.3</v>
      </c>
      <c r="E83" s="6">
        <v>19.100000000000001</v>
      </c>
      <c r="F83" s="6">
        <v>5544.3480000000009</v>
      </c>
      <c r="G83" s="20">
        <f t="shared" si="3"/>
        <v>12.3</v>
      </c>
      <c r="H83" s="6">
        <v>1</v>
      </c>
      <c r="I83" s="20">
        <f t="shared" si="4"/>
        <v>1.9186991869918699</v>
      </c>
      <c r="J83" s="20">
        <f t="shared" si="5"/>
        <v>1.5528455284552847</v>
      </c>
    </row>
    <row r="84" spans="2:10" x14ac:dyDescent="0.25">
      <c r="B84" s="5">
        <v>194</v>
      </c>
      <c r="C84" s="6">
        <v>34</v>
      </c>
      <c r="D84" s="6">
        <v>13</v>
      </c>
      <c r="E84" s="6">
        <v>19</v>
      </c>
      <c r="F84" s="6">
        <v>8398</v>
      </c>
      <c r="G84" s="20">
        <f t="shared" si="3"/>
        <v>13</v>
      </c>
      <c r="H84" s="6">
        <v>1</v>
      </c>
      <c r="I84" s="20">
        <f t="shared" si="4"/>
        <v>2.6153846153846154</v>
      </c>
      <c r="J84" s="20">
        <f t="shared" si="5"/>
        <v>1.4615384615384615</v>
      </c>
    </row>
    <row r="85" spans="2:10" x14ac:dyDescent="0.25">
      <c r="B85" s="5">
        <v>337</v>
      </c>
      <c r="C85" s="6">
        <v>34.5</v>
      </c>
      <c r="D85" s="6">
        <v>19</v>
      </c>
      <c r="E85" s="6">
        <v>19</v>
      </c>
      <c r="F85" s="6">
        <v>12454.5</v>
      </c>
      <c r="G85" s="20">
        <f t="shared" si="3"/>
        <v>19</v>
      </c>
      <c r="H85" s="6">
        <v>1</v>
      </c>
      <c r="I85" s="20">
        <f t="shared" si="4"/>
        <v>1.8157894736842106</v>
      </c>
      <c r="J85" s="20">
        <f t="shared" si="5"/>
        <v>1</v>
      </c>
    </row>
    <row r="86" spans="2:10" x14ac:dyDescent="0.25">
      <c r="B86" s="5">
        <v>207</v>
      </c>
      <c r="C86" s="6">
        <v>28.5</v>
      </c>
      <c r="D86" s="6">
        <v>15</v>
      </c>
      <c r="E86" s="6">
        <v>19</v>
      </c>
      <c r="F86" s="6">
        <v>8122.5</v>
      </c>
      <c r="G86" s="20">
        <f t="shared" si="3"/>
        <v>15</v>
      </c>
      <c r="H86" s="6">
        <v>1</v>
      </c>
      <c r="I86" s="20">
        <f t="shared" si="4"/>
        <v>1.9</v>
      </c>
      <c r="J86" s="20">
        <f t="shared" si="5"/>
        <v>1.2666666666666666</v>
      </c>
    </row>
    <row r="87" spans="2:10" x14ac:dyDescent="0.25">
      <c r="B87" s="5">
        <v>344</v>
      </c>
      <c r="C87" s="6">
        <v>29.5</v>
      </c>
      <c r="D87" s="6">
        <v>13</v>
      </c>
      <c r="E87" s="6">
        <v>19</v>
      </c>
      <c r="F87" s="6">
        <v>7286.5</v>
      </c>
      <c r="G87" s="20">
        <f t="shared" si="3"/>
        <v>13</v>
      </c>
      <c r="H87" s="6">
        <v>1</v>
      </c>
      <c r="I87" s="20">
        <f t="shared" si="4"/>
        <v>2.2692307692307692</v>
      </c>
      <c r="J87" s="20">
        <f t="shared" si="5"/>
        <v>1.4615384615384615</v>
      </c>
    </row>
    <row r="88" spans="2:10" x14ac:dyDescent="0.25">
      <c r="B88" s="5">
        <v>300</v>
      </c>
      <c r="C88" s="6">
        <v>30.7</v>
      </c>
      <c r="D88" s="6">
        <v>14.1</v>
      </c>
      <c r="E88" s="6">
        <v>18.5</v>
      </c>
      <c r="F88" s="6">
        <v>8008.0950000000003</v>
      </c>
      <c r="G88" s="20">
        <f t="shared" si="3"/>
        <v>14.1</v>
      </c>
      <c r="H88" s="6">
        <v>1</v>
      </c>
      <c r="I88" s="20">
        <f t="shared" si="4"/>
        <v>2.1773049645390072</v>
      </c>
      <c r="J88" s="20">
        <f t="shared" si="5"/>
        <v>1.3120567375886525</v>
      </c>
    </row>
    <row r="89" spans="2:10" x14ac:dyDescent="0.25">
      <c r="B89" s="5">
        <v>141</v>
      </c>
      <c r="C89" s="6">
        <v>23</v>
      </c>
      <c r="D89" s="6">
        <v>12</v>
      </c>
      <c r="E89" s="6">
        <v>18</v>
      </c>
      <c r="F89" s="6">
        <v>4968</v>
      </c>
      <c r="G89" s="20">
        <f t="shared" si="3"/>
        <v>12</v>
      </c>
      <c r="H89" s="6">
        <v>1</v>
      </c>
      <c r="I89" s="20">
        <f t="shared" si="4"/>
        <v>1.9166666666666667</v>
      </c>
      <c r="J89" s="20">
        <f t="shared" si="5"/>
        <v>1.5</v>
      </c>
    </row>
    <row r="90" spans="2:10" x14ac:dyDescent="0.25">
      <c r="B90" s="5">
        <v>343</v>
      </c>
      <c r="C90" s="6">
        <v>16</v>
      </c>
      <c r="D90" s="6">
        <v>15.5</v>
      </c>
      <c r="E90" s="6">
        <v>18</v>
      </c>
      <c r="F90" s="6">
        <v>4464</v>
      </c>
      <c r="G90" s="20">
        <f t="shared" si="3"/>
        <v>15.5</v>
      </c>
      <c r="H90" s="6">
        <v>1</v>
      </c>
      <c r="I90" s="20">
        <f t="shared" si="4"/>
        <v>1.032258064516129</v>
      </c>
      <c r="J90" s="20">
        <f t="shared" si="5"/>
        <v>1.1612903225806452</v>
      </c>
    </row>
    <row r="91" spans="2:10" x14ac:dyDescent="0.25">
      <c r="B91" s="5">
        <v>51</v>
      </c>
      <c r="C91" s="6">
        <v>19.3</v>
      </c>
      <c r="D91" s="6">
        <v>11.6</v>
      </c>
      <c r="E91" s="6">
        <v>18</v>
      </c>
      <c r="F91" s="6">
        <v>4029.84</v>
      </c>
      <c r="G91" s="20">
        <f t="shared" si="3"/>
        <v>11.6</v>
      </c>
      <c r="H91" s="6">
        <v>1</v>
      </c>
      <c r="I91" s="20">
        <f t="shared" si="4"/>
        <v>1.663793103448276</v>
      </c>
      <c r="J91" s="20">
        <f t="shared" si="5"/>
        <v>1.5517241379310345</v>
      </c>
    </row>
    <row r="92" spans="2:10" x14ac:dyDescent="0.25">
      <c r="B92" s="5">
        <v>268</v>
      </c>
      <c r="C92" s="6">
        <v>27.5</v>
      </c>
      <c r="D92" s="6">
        <v>16</v>
      </c>
      <c r="E92" s="6">
        <v>17.5</v>
      </c>
      <c r="F92" s="6">
        <v>7700</v>
      </c>
      <c r="G92" s="20">
        <f t="shared" si="3"/>
        <v>16</v>
      </c>
      <c r="H92" s="6">
        <v>1</v>
      </c>
      <c r="I92" s="20">
        <f t="shared" si="4"/>
        <v>1.71875</v>
      </c>
      <c r="J92" s="20">
        <f t="shared" si="5"/>
        <v>1.09375</v>
      </c>
    </row>
    <row r="93" spans="2:10" x14ac:dyDescent="0.25">
      <c r="B93" s="5">
        <v>332</v>
      </c>
      <c r="C93" s="6">
        <v>28</v>
      </c>
      <c r="D93" s="6">
        <v>11.5</v>
      </c>
      <c r="E93" s="6">
        <v>17.5</v>
      </c>
      <c r="F93" s="6">
        <v>5635</v>
      </c>
      <c r="G93" s="20">
        <f t="shared" si="3"/>
        <v>11.5</v>
      </c>
      <c r="H93" s="6">
        <v>1</v>
      </c>
      <c r="I93" s="20">
        <f t="shared" si="4"/>
        <v>2.4347826086956523</v>
      </c>
      <c r="J93" s="20">
        <f t="shared" si="5"/>
        <v>1.5217391304347827</v>
      </c>
    </row>
    <row r="94" spans="2:10" x14ac:dyDescent="0.25">
      <c r="B94" s="5">
        <v>347</v>
      </c>
      <c r="C94" s="6">
        <v>19</v>
      </c>
      <c r="D94" s="6">
        <v>10.5</v>
      </c>
      <c r="E94" s="6">
        <v>17</v>
      </c>
      <c r="F94" s="6">
        <v>3391.5</v>
      </c>
      <c r="G94" s="20">
        <f t="shared" si="3"/>
        <v>10.5</v>
      </c>
      <c r="H94" s="6">
        <v>1</v>
      </c>
      <c r="I94" s="20">
        <f t="shared" si="4"/>
        <v>1.8095238095238095</v>
      </c>
      <c r="J94" s="20">
        <f t="shared" si="5"/>
        <v>1.6190476190476191</v>
      </c>
    </row>
    <row r="95" spans="2:10" x14ac:dyDescent="0.25">
      <c r="B95" s="5">
        <v>313</v>
      </c>
      <c r="C95" s="6">
        <v>40</v>
      </c>
      <c r="D95" s="6">
        <v>19</v>
      </c>
      <c r="E95" s="6">
        <v>17</v>
      </c>
      <c r="F95" s="6">
        <v>12920</v>
      </c>
      <c r="G95" s="20">
        <f t="shared" si="3"/>
        <v>19</v>
      </c>
      <c r="H95" s="6">
        <v>1</v>
      </c>
      <c r="I95" s="20">
        <f t="shared" si="4"/>
        <v>2.1052631578947367</v>
      </c>
      <c r="J95" s="20">
        <f t="shared" si="5"/>
        <v>0.89473684210526316</v>
      </c>
    </row>
    <row r="96" spans="2:10" x14ac:dyDescent="0.25">
      <c r="B96" s="5">
        <v>293</v>
      </c>
      <c r="C96" s="6">
        <v>32.299999999999997</v>
      </c>
      <c r="D96" s="6">
        <v>13.5</v>
      </c>
      <c r="E96" s="6">
        <v>16.7</v>
      </c>
      <c r="F96" s="6">
        <v>7282.0349999999989</v>
      </c>
      <c r="G96" s="20">
        <f t="shared" si="3"/>
        <v>13.5</v>
      </c>
      <c r="H96" s="6">
        <v>1</v>
      </c>
      <c r="I96" s="20">
        <f t="shared" si="4"/>
        <v>2.3925925925925924</v>
      </c>
      <c r="J96" s="20">
        <f t="shared" si="5"/>
        <v>1.2370370370370369</v>
      </c>
    </row>
    <row r="97" spans="2:10" x14ac:dyDescent="0.25">
      <c r="B97" s="5">
        <v>227</v>
      </c>
      <c r="C97" s="6">
        <v>28</v>
      </c>
      <c r="D97" s="6">
        <v>13</v>
      </c>
      <c r="E97" s="6">
        <v>16</v>
      </c>
      <c r="F97" s="6">
        <v>5824</v>
      </c>
      <c r="G97" s="20">
        <f t="shared" si="3"/>
        <v>13</v>
      </c>
      <c r="H97" s="6">
        <v>1</v>
      </c>
      <c r="I97" s="20">
        <f t="shared" si="4"/>
        <v>2.1538461538461537</v>
      </c>
      <c r="J97" s="20">
        <f t="shared" si="5"/>
        <v>1.2307692307692308</v>
      </c>
    </row>
    <row r="98" spans="2:10" x14ac:dyDescent="0.25">
      <c r="B98" s="5">
        <v>230</v>
      </c>
      <c r="C98" s="6">
        <v>29</v>
      </c>
      <c r="D98" s="6">
        <v>9.8000000000000007</v>
      </c>
      <c r="E98" s="6">
        <v>16</v>
      </c>
      <c r="F98" s="6">
        <v>4547.2000000000007</v>
      </c>
      <c r="G98" s="20">
        <f t="shared" si="3"/>
        <v>9.8000000000000007</v>
      </c>
      <c r="H98" s="6">
        <v>1</v>
      </c>
      <c r="I98" s="20">
        <f t="shared" si="4"/>
        <v>2.9591836734693877</v>
      </c>
      <c r="J98" s="20">
        <f t="shared" si="5"/>
        <v>1.6326530612244896</v>
      </c>
    </row>
    <row r="99" spans="2:10" x14ac:dyDescent="0.25">
      <c r="B99" s="5">
        <v>149</v>
      </c>
      <c r="C99" s="6">
        <v>24</v>
      </c>
      <c r="D99" s="6">
        <v>17</v>
      </c>
      <c r="E99" s="6">
        <v>16</v>
      </c>
      <c r="F99" s="6">
        <v>6528</v>
      </c>
      <c r="G99" s="20">
        <f t="shared" si="3"/>
        <v>17</v>
      </c>
      <c r="H99" s="6">
        <v>1</v>
      </c>
      <c r="I99" s="20">
        <f t="shared" si="4"/>
        <v>1.411764705882353</v>
      </c>
      <c r="J99" s="20">
        <f t="shared" si="5"/>
        <v>0.94117647058823528</v>
      </c>
    </row>
    <row r="100" spans="2:10" x14ac:dyDescent="0.25">
      <c r="B100" s="5">
        <v>323</v>
      </c>
      <c r="C100" s="6">
        <v>30.7</v>
      </c>
      <c r="D100" s="6">
        <v>10</v>
      </c>
      <c r="E100" s="6">
        <v>15.8</v>
      </c>
      <c r="F100" s="6">
        <v>4850.6000000000004</v>
      </c>
      <c r="G100" s="20">
        <f t="shared" si="3"/>
        <v>10</v>
      </c>
      <c r="H100" s="6">
        <v>1</v>
      </c>
      <c r="I100" s="20">
        <f t="shared" si="4"/>
        <v>3.07</v>
      </c>
      <c r="J100" s="20">
        <f t="shared" si="5"/>
        <v>1.58</v>
      </c>
    </row>
    <row r="101" spans="2:10" x14ac:dyDescent="0.25">
      <c r="B101" s="5">
        <v>163</v>
      </c>
      <c r="C101" s="6">
        <v>21</v>
      </c>
      <c r="D101" s="6">
        <v>10.5</v>
      </c>
      <c r="E101" s="6">
        <v>15.5</v>
      </c>
      <c r="F101" s="6">
        <v>3417.75</v>
      </c>
      <c r="G101" s="20">
        <f t="shared" si="3"/>
        <v>10.5</v>
      </c>
      <c r="H101" s="6">
        <v>1</v>
      </c>
      <c r="I101" s="20">
        <f t="shared" si="4"/>
        <v>2</v>
      </c>
      <c r="J101" s="20">
        <f t="shared" si="5"/>
        <v>1.4761904761904763</v>
      </c>
    </row>
    <row r="102" spans="2:10" x14ac:dyDescent="0.25">
      <c r="B102" s="5">
        <v>128</v>
      </c>
      <c r="C102" s="6">
        <v>28</v>
      </c>
      <c r="D102" s="6">
        <v>10</v>
      </c>
      <c r="E102" s="6">
        <v>14</v>
      </c>
      <c r="F102" s="6">
        <v>3920</v>
      </c>
      <c r="G102" s="20">
        <f t="shared" si="3"/>
        <v>10</v>
      </c>
      <c r="H102" s="6">
        <v>1</v>
      </c>
      <c r="I102" s="20">
        <f t="shared" si="4"/>
        <v>2.8</v>
      </c>
      <c r="J102" s="20">
        <f t="shared" si="5"/>
        <v>1.4</v>
      </c>
    </row>
    <row r="103" spans="2:10" x14ac:dyDescent="0.25">
      <c r="B103" s="5">
        <v>351</v>
      </c>
      <c r="C103" s="6">
        <v>18</v>
      </c>
      <c r="D103" s="6">
        <v>8.5</v>
      </c>
      <c r="E103" s="6">
        <v>14</v>
      </c>
      <c r="F103" s="6">
        <v>2142</v>
      </c>
      <c r="G103" s="20">
        <f t="shared" si="3"/>
        <v>8.5</v>
      </c>
      <c r="H103" s="6">
        <v>1</v>
      </c>
      <c r="I103" s="20">
        <f t="shared" si="4"/>
        <v>2.1176470588235294</v>
      </c>
      <c r="J103" s="20">
        <f t="shared" si="5"/>
        <v>1.6470588235294117</v>
      </c>
    </row>
    <row r="104" spans="2:10" x14ac:dyDescent="0.25">
      <c r="B104" s="5">
        <v>208</v>
      </c>
      <c r="C104" s="6">
        <v>19</v>
      </c>
      <c r="D104" s="6">
        <v>13.2</v>
      </c>
      <c r="E104" s="6">
        <v>13.7</v>
      </c>
      <c r="F104" s="6">
        <v>3435.9599999999996</v>
      </c>
      <c r="G104" s="20">
        <f t="shared" si="3"/>
        <v>13.2</v>
      </c>
      <c r="H104" s="6">
        <v>1</v>
      </c>
      <c r="I104" s="20">
        <f t="shared" si="4"/>
        <v>1.4393939393939394</v>
      </c>
      <c r="J104" s="20">
        <f t="shared" si="5"/>
        <v>1.0378787878787878</v>
      </c>
    </row>
    <row r="105" spans="2:10" x14ac:dyDescent="0.25">
      <c r="B105" s="5">
        <v>161</v>
      </c>
      <c r="C105" s="6">
        <v>17</v>
      </c>
      <c r="D105" s="6">
        <v>12</v>
      </c>
      <c r="E105" s="6">
        <v>13</v>
      </c>
      <c r="F105" s="6">
        <v>2652</v>
      </c>
      <c r="G105" s="20">
        <f t="shared" si="3"/>
        <v>12</v>
      </c>
      <c r="H105" s="6">
        <v>1</v>
      </c>
      <c r="I105" s="20">
        <f t="shared" si="4"/>
        <v>1.4166666666666667</v>
      </c>
      <c r="J105" s="20">
        <f t="shared" si="5"/>
        <v>1.0833333333333333</v>
      </c>
    </row>
    <row r="106" spans="2:10" x14ac:dyDescent="0.25">
      <c r="B106" s="5">
        <v>309</v>
      </c>
      <c r="C106" s="6">
        <v>16.5</v>
      </c>
      <c r="D106" s="6">
        <v>11</v>
      </c>
      <c r="E106" s="6">
        <v>12.5</v>
      </c>
      <c r="F106" s="6">
        <v>2268.75</v>
      </c>
      <c r="G106" s="20">
        <f t="shared" si="3"/>
        <v>11</v>
      </c>
      <c r="H106" s="6">
        <v>1</v>
      </c>
      <c r="I106" s="20">
        <f t="shared" si="4"/>
        <v>1.5</v>
      </c>
      <c r="J106" s="20">
        <f t="shared" si="5"/>
        <v>1.1363636363636365</v>
      </c>
    </row>
    <row r="107" spans="2:10" x14ac:dyDescent="0.25">
      <c r="B107" s="5">
        <v>345</v>
      </c>
      <c r="C107" s="6">
        <v>23</v>
      </c>
      <c r="D107" s="6">
        <v>14</v>
      </c>
      <c r="E107" s="6">
        <v>12.5</v>
      </c>
      <c r="F107" s="6">
        <v>4025</v>
      </c>
      <c r="G107" s="20">
        <f t="shared" si="3"/>
        <v>14</v>
      </c>
      <c r="H107" s="6">
        <v>1</v>
      </c>
      <c r="I107" s="20">
        <f t="shared" si="4"/>
        <v>1.6428571428571428</v>
      </c>
      <c r="J107" s="20">
        <f t="shared" si="5"/>
        <v>0.8928571428571429</v>
      </c>
    </row>
    <row r="108" spans="2:10" x14ac:dyDescent="0.25">
      <c r="B108" s="5">
        <v>325</v>
      </c>
      <c r="C108" s="6">
        <v>26</v>
      </c>
      <c r="D108" s="6">
        <v>10</v>
      </c>
      <c r="E108" s="6">
        <v>12</v>
      </c>
      <c r="F108" s="6">
        <v>3120</v>
      </c>
      <c r="G108" s="20">
        <f t="shared" si="3"/>
        <v>10</v>
      </c>
      <c r="H108" s="6">
        <v>1</v>
      </c>
      <c r="I108" s="20">
        <f t="shared" si="4"/>
        <v>2.6</v>
      </c>
      <c r="J108" s="20">
        <f t="shared" si="5"/>
        <v>1.2</v>
      </c>
    </row>
    <row r="109" spans="2:10" x14ac:dyDescent="0.25">
      <c r="B109" s="5">
        <v>108</v>
      </c>
      <c r="C109" s="6">
        <v>18</v>
      </c>
      <c r="D109" s="6">
        <v>7.8</v>
      </c>
      <c r="E109" s="6">
        <v>12</v>
      </c>
      <c r="F109" s="6">
        <v>1684.8000000000002</v>
      </c>
      <c r="G109" s="20">
        <f t="shared" si="3"/>
        <v>7.8</v>
      </c>
      <c r="H109" s="6">
        <v>1</v>
      </c>
      <c r="I109" s="20">
        <f t="shared" si="4"/>
        <v>2.3076923076923079</v>
      </c>
      <c r="J109" s="20">
        <f t="shared" si="5"/>
        <v>1.5384615384615385</v>
      </c>
    </row>
    <row r="110" spans="2:10" x14ac:dyDescent="0.25">
      <c r="B110" s="5">
        <v>212</v>
      </c>
      <c r="C110" s="6">
        <v>16.5</v>
      </c>
      <c r="D110" s="6">
        <v>8.1</v>
      </c>
      <c r="E110" s="6">
        <v>11.4</v>
      </c>
      <c r="F110" s="6">
        <v>1523.6100000000001</v>
      </c>
      <c r="G110" s="20">
        <f t="shared" si="3"/>
        <v>8.1</v>
      </c>
      <c r="H110" s="6">
        <v>1</v>
      </c>
      <c r="I110" s="20">
        <f t="shared" si="4"/>
        <v>2.0370370370370372</v>
      </c>
      <c r="J110" s="20">
        <f t="shared" si="5"/>
        <v>1.4074074074074074</v>
      </c>
    </row>
    <row r="111" spans="2:10" x14ac:dyDescent="0.25">
      <c r="B111" s="5">
        <v>353</v>
      </c>
      <c r="C111" s="6">
        <v>9</v>
      </c>
      <c r="D111" s="6">
        <v>13</v>
      </c>
      <c r="E111" s="6">
        <v>11</v>
      </c>
      <c r="F111" s="6">
        <v>1287</v>
      </c>
      <c r="G111" s="20">
        <f t="shared" si="3"/>
        <v>13</v>
      </c>
      <c r="H111" s="6">
        <v>1</v>
      </c>
      <c r="I111" s="20">
        <f t="shared" si="4"/>
        <v>0.69230769230769229</v>
      </c>
      <c r="J111" s="20">
        <f t="shared" si="5"/>
        <v>0.84615384615384615</v>
      </c>
    </row>
    <row r="112" spans="2:10" x14ac:dyDescent="0.25">
      <c r="B112" s="5">
        <v>84</v>
      </c>
      <c r="C112" s="6">
        <v>21</v>
      </c>
      <c r="D112" s="6">
        <v>11</v>
      </c>
      <c r="E112" s="6">
        <v>10</v>
      </c>
      <c r="F112" s="6">
        <v>2310</v>
      </c>
      <c r="G112" s="20">
        <f t="shared" si="3"/>
        <v>11</v>
      </c>
      <c r="H112" s="6">
        <v>1</v>
      </c>
      <c r="I112" s="20">
        <f t="shared" si="4"/>
        <v>1.9090909090909092</v>
      </c>
      <c r="J112" s="20">
        <f t="shared" si="5"/>
        <v>0.90909090909090906</v>
      </c>
    </row>
    <row r="113" spans="2:10" x14ac:dyDescent="0.25">
      <c r="B113" s="5">
        <v>349</v>
      </c>
      <c r="C113" s="6">
        <v>19</v>
      </c>
      <c r="D113" s="6">
        <v>19</v>
      </c>
      <c r="E113" s="6">
        <v>10</v>
      </c>
      <c r="F113" s="6">
        <v>3610</v>
      </c>
      <c r="G113" s="20">
        <f t="shared" si="3"/>
        <v>19</v>
      </c>
      <c r="H113" s="6">
        <v>1</v>
      </c>
      <c r="I113" s="20">
        <f t="shared" si="4"/>
        <v>1</v>
      </c>
      <c r="J113" s="20">
        <f t="shared" si="5"/>
        <v>0.52631578947368418</v>
      </c>
    </row>
    <row r="114" spans="2:10" x14ac:dyDescent="0.25">
      <c r="B114" s="5">
        <v>287</v>
      </c>
      <c r="C114" s="6">
        <v>7.5</v>
      </c>
      <c r="D114" s="6">
        <v>5</v>
      </c>
      <c r="E114" s="6">
        <v>8</v>
      </c>
      <c r="F114" s="6">
        <v>300</v>
      </c>
      <c r="G114" s="20">
        <f t="shared" si="3"/>
        <v>5</v>
      </c>
      <c r="H114" s="6">
        <v>1</v>
      </c>
      <c r="I114" s="20">
        <f t="shared" si="4"/>
        <v>1.5</v>
      </c>
      <c r="J114" s="20">
        <f t="shared" si="5"/>
        <v>1.6</v>
      </c>
    </row>
    <row r="115" spans="2:10" x14ac:dyDescent="0.25">
      <c r="B115" s="5" t="s">
        <v>874</v>
      </c>
      <c r="C115" s="6">
        <v>4475.7</v>
      </c>
      <c r="D115" s="6">
        <v>2106.6999999999998</v>
      </c>
      <c r="E115" s="6">
        <v>2823.5999999999995</v>
      </c>
      <c r="F115" s="6">
        <v>4835500.9970000004</v>
      </c>
      <c r="G115" s="22">
        <f t="shared" si="3"/>
        <v>2106.6999999999998</v>
      </c>
      <c r="H115" s="21">
        <v>1</v>
      </c>
      <c r="I115" s="21">
        <f t="shared" si="4"/>
        <v>2.124507523615133</v>
      </c>
      <c r="J115" s="21">
        <f t="shared" si="5"/>
        <v>1.3402952484929034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F4E5-81DB-4221-98AC-527AA080C065}">
  <dimension ref="A2:J115"/>
  <sheetViews>
    <sheetView workbookViewId="0">
      <selection activeCell="J115" sqref="H115:J115"/>
    </sheetView>
  </sheetViews>
  <sheetFormatPr defaultRowHeight="15" x14ac:dyDescent="0.25"/>
  <cols>
    <col min="1" max="1" width="15" bestFit="1" customWidth="1"/>
    <col min="2" max="2" width="12.28515625" bestFit="1" customWidth="1"/>
    <col min="3" max="3" width="16.7109375" bestFit="1" customWidth="1"/>
    <col min="4" max="4" width="11.85546875" bestFit="1" customWidth="1"/>
    <col min="5" max="5" width="12" bestFit="1" customWidth="1"/>
    <col min="6" max="6" width="11.7109375" bestFit="1" customWidth="1"/>
    <col min="7" max="7" width="12.42578125" bestFit="1" customWidth="1"/>
  </cols>
  <sheetData>
    <row r="2" spans="1:10" x14ac:dyDescent="0.25">
      <c r="B2" s="4" t="s">
        <v>879</v>
      </c>
      <c r="C2" t="s">
        <v>883</v>
      </c>
    </row>
    <row r="3" spans="1:10" x14ac:dyDescent="0.25">
      <c r="H3" t="s">
        <v>904</v>
      </c>
    </row>
    <row r="4" spans="1:10" x14ac:dyDescent="0.25">
      <c r="B4" s="4" t="s">
        <v>872</v>
      </c>
      <c r="C4" t="s">
        <v>898</v>
      </c>
      <c r="D4" t="s">
        <v>901</v>
      </c>
      <c r="E4" t="s">
        <v>902</v>
      </c>
      <c r="F4" t="s">
        <v>903</v>
      </c>
      <c r="H4" t="s">
        <v>7</v>
      </c>
      <c r="I4" t="s">
        <v>6</v>
      </c>
      <c r="J4" t="s">
        <v>9</v>
      </c>
    </row>
    <row r="5" spans="1:10" x14ac:dyDescent="0.25">
      <c r="A5" s="10"/>
      <c r="B5" s="5">
        <v>1</v>
      </c>
      <c r="C5" s="6">
        <v>70.5</v>
      </c>
      <c r="D5" s="6">
        <v>31</v>
      </c>
      <c r="E5" s="6">
        <v>41</v>
      </c>
      <c r="F5" s="6">
        <v>89605.5</v>
      </c>
      <c r="G5" s="20">
        <f>D5</f>
        <v>31</v>
      </c>
      <c r="H5" s="6">
        <v>1</v>
      </c>
      <c r="I5" s="20">
        <f>C5/G5</f>
        <v>2.274193548387097</v>
      </c>
      <c r="J5" s="20">
        <f>E5/G5</f>
        <v>1.3225806451612903</v>
      </c>
    </row>
    <row r="6" spans="1:10" x14ac:dyDescent="0.25">
      <c r="B6" s="5">
        <v>11</v>
      </c>
      <c r="C6" s="6">
        <v>28.8</v>
      </c>
      <c r="D6" s="6">
        <v>14.4</v>
      </c>
      <c r="E6" s="6">
        <v>22.2</v>
      </c>
      <c r="F6" s="6">
        <v>9206.7839999999997</v>
      </c>
      <c r="G6" s="20">
        <f t="shared" ref="G6:G69" si="0">D6</f>
        <v>14.4</v>
      </c>
      <c r="H6" s="6">
        <v>1</v>
      </c>
      <c r="I6" s="20">
        <f t="shared" ref="I6:I69" si="1">C6/G6</f>
        <v>2</v>
      </c>
      <c r="J6" s="20">
        <f t="shared" ref="J6:J69" si="2">E6/G6</f>
        <v>1.5416666666666665</v>
      </c>
    </row>
    <row r="7" spans="1:10" x14ac:dyDescent="0.25">
      <c r="B7" s="5">
        <v>16</v>
      </c>
      <c r="C7" s="6">
        <v>63</v>
      </c>
      <c r="D7" s="6">
        <v>41</v>
      </c>
      <c r="E7" s="6">
        <v>50</v>
      </c>
      <c r="F7" s="6">
        <v>129150</v>
      </c>
      <c r="G7" s="20">
        <f t="shared" si="0"/>
        <v>41</v>
      </c>
      <c r="H7" s="6">
        <v>1</v>
      </c>
      <c r="I7" s="20">
        <f t="shared" si="1"/>
        <v>1.5365853658536586</v>
      </c>
      <c r="J7" s="20">
        <f t="shared" si="2"/>
        <v>1.2195121951219512</v>
      </c>
    </row>
    <row r="8" spans="1:10" x14ac:dyDescent="0.25">
      <c r="B8" s="5">
        <v>22</v>
      </c>
      <c r="C8" s="6">
        <v>70</v>
      </c>
      <c r="D8" s="6">
        <v>31</v>
      </c>
      <c r="E8" s="6">
        <v>43.5</v>
      </c>
      <c r="F8" s="6">
        <v>94395</v>
      </c>
      <c r="G8" s="20">
        <f t="shared" si="0"/>
        <v>31</v>
      </c>
      <c r="H8" s="6">
        <v>1</v>
      </c>
      <c r="I8" s="20">
        <f t="shared" si="1"/>
        <v>2.2580645161290325</v>
      </c>
      <c r="J8" s="20">
        <f t="shared" si="2"/>
        <v>1.403225806451613</v>
      </c>
    </row>
    <row r="9" spans="1:10" x14ac:dyDescent="0.25">
      <c r="B9" s="5">
        <v>29</v>
      </c>
      <c r="C9" s="6">
        <v>70</v>
      </c>
      <c r="D9" s="6">
        <v>32</v>
      </c>
      <c r="E9" s="6">
        <v>45</v>
      </c>
      <c r="F9" s="6">
        <v>100800</v>
      </c>
      <c r="G9" s="20">
        <f t="shared" si="0"/>
        <v>32</v>
      </c>
      <c r="H9" s="6">
        <v>1</v>
      </c>
      <c r="I9" s="20">
        <f t="shared" si="1"/>
        <v>2.1875</v>
      </c>
      <c r="J9" s="20">
        <f t="shared" si="2"/>
        <v>1.40625</v>
      </c>
    </row>
    <row r="10" spans="1:10" x14ac:dyDescent="0.25">
      <c r="B10" s="5">
        <v>32</v>
      </c>
      <c r="C10" s="6">
        <v>143</v>
      </c>
      <c r="D10" s="6">
        <v>73</v>
      </c>
      <c r="E10" s="6">
        <v>77</v>
      </c>
      <c r="F10" s="6">
        <v>803803</v>
      </c>
      <c r="G10" s="20">
        <f t="shared" si="0"/>
        <v>73</v>
      </c>
      <c r="H10" s="6">
        <v>1</v>
      </c>
      <c r="I10" s="20">
        <f t="shared" si="1"/>
        <v>1.9589041095890412</v>
      </c>
      <c r="J10" s="20">
        <f t="shared" si="2"/>
        <v>1.0547945205479452</v>
      </c>
    </row>
    <row r="11" spans="1:10" x14ac:dyDescent="0.25">
      <c r="B11" s="5">
        <v>33</v>
      </c>
      <c r="C11" s="6">
        <v>54.5</v>
      </c>
      <c r="D11" s="6">
        <v>23.5</v>
      </c>
      <c r="E11" s="6">
        <v>32.5</v>
      </c>
      <c r="F11" s="6">
        <v>41624.375</v>
      </c>
      <c r="G11" s="20">
        <f t="shared" si="0"/>
        <v>23.5</v>
      </c>
      <c r="H11" s="6">
        <v>1</v>
      </c>
      <c r="I11" s="20">
        <f t="shared" si="1"/>
        <v>2.3191489361702127</v>
      </c>
      <c r="J11" s="20">
        <f t="shared" si="2"/>
        <v>1.3829787234042554</v>
      </c>
    </row>
    <row r="12" spans="1:10" x14ac:dyDescent="0.25">
      <c r="B12" s="5">
        <v>38</v>
      </c>
      <c r="C12" s="6">
        <v>28</v>
      </c>
      <c r="D12" s="6">
        <v>15</v>
      </c>
      <c r="E12" s="6">
        <v>20</v>
      </c>
      <c r="F12" s="6">
        <v>8400</v>
      </c>
      <c r="G12" s="20">
        <f t="shared" si="0"/>
        <v>15</v>
      </c>
      <c r="H12" s="6">
        <v>1</v>
      </c>
      <c r="I12" s="20">
        <f t="shared" si="1"/>
        <v>1.8666666666666667</v>
      </c>
      <c r="J12" s="20">
        <f t="shared" si="2"/>
        <v>1.3333333333333333</v>
      </c>
    </row>
    <row r="13" spans="1:10" x14ac:dyDescent="0.25">
      <c r="B13" s="5">
        <v>49</v>
      </c>
      <c r="C13" s="6">
        <v>46.4</v>
      </c>
      <c r="D13" s="6">
        <v>23.2</v>
      </c>
      <c r="E13" s="6">
        <v>23.3</v>
      </c>
      <c r="F13" s="6">
        <v>25081.984</v>
      </c>
      <c r="G13" s="20">
        <f t="shared" si="0"/>
        <v>23.2</v>
      </c>
      <c r="H13" s="6">
        <v>1</v>
      </c>
      <c r="I13" s="20">
        <f t="shared" si="1"/>
        <v>2</v>
      </c>
      <c r="J13" s="20">
        <f t="shared" si="2"/>
        <v>1.0043103448275863</v>
      </c>
    </row>
    <row r="14" spans="1:10" x14ac:dyDescent="0.25">
      <c r="B14" s="5">
        <v>51</v>
      </c>
      <c r="C14" s="6">
        <v>19.3</v>
      </c>
      <c r="D14" s="6">
        <v>11.6</v>
      </c>
      <c r="E14" s="6">
        <v>18</v>
      </c>
      <c r="F14" s="6">
        <v>4029.84</v>
      </c>
      <c r="G14" s="20">
        <f t="shared" si="0"/>
        <v>11.6</v>
      </c>
      <c r="H14" s="6">
        <v>1</v>
      </c>
      <c r="I14" s="20">
        <f t="shared" si="1"/>
        <v>1.663793103448276</v>
      </c>
      <c r="J14" s="20">
        <f t="shared" si="2"/>
        <v>1.5517241379310345</v>
      </c>
    </row>
    <row r="15" spans="1:10" x14ac:dyDescent="0.25">
      <c r="B15" s="5">
        <v>54</v>
      </c>
      <c r="C15" s="6">
        <v>38.5</v>
      </c>
      <c r="D15" s="6">
        <v>14.5</v>
      </c>
      <c r="E15" s="6">
        <v>19.5</v>
      </c>
      <c r="F15" s="6">
        <v>10885.875</v>
      </c>
      <c r="G15" s="20">
        <f t="shared" si="0"/>
        <v>14.5</v>
      </c>
      <c r="H15" s="6">
        <v>1</v>
      </c>
      <c r="I15" s="20">
        <f t="shared" si="1"/>
        <v>2.6551724137931036</v>
      </c>
      <c r="J15" s="20">
        <f t="shared" si="2"/>
        <v>1.3448275862068966</v>
      </c>
    </row>
    <row r="16" spans="1:10" x14ac:dyDescent="0.25">
      <c r="B16" s="5">
        <v>64</v>
      </c>
      <c r="C16" s="6">
        <v>39</v>
      </c>
      <c r="D16" s="6">
        <v>22</v>
      </c>
      <c r="E16" s="6">
        <v>29.5</v>
      </c>
      <c r="F16" s="6">
        <v>25311</v>
      </c>
      <c r="G16" s="20">
        <f t="shared" si="0"/>
        <v>22</v>
      </c>
      <c r="H16" s="6">
        <v>1</v>
      </c>
      <c r="I16" s="20">
        <f t="shared" si="1"/>
        <v>1.7727272727272727</v>
      </c>
      <c r="J16" s="20">
        <f t="shared" si="2"/>
        <v>1.3409090909090908</v>
      </c>
    </row>
    <row r="17" spans="2:10" x14ac:dyDescent="0.25">
      <c r="B17" s="5">
        <v>66</v>
      </c>
      <c r="C17" s="6">
        <v>38.200000000000003</v>
      </c>
      <c r="D17" s="6">
        <v>15</v>
      </c>
      <c r="E17" s="6">
        <v>22</v>
      </c>
      <c r="F17" s="6">
        <v>12606</v>
      </c>
      <c r="G17" s="20">
        <f t="shared" si="0"/>
        <v>15</v>
      </c>
      <c r="H17" s="6">
        <v>1</v>
      </c>
      <c r="I17" s="20">
        <f t="shared" si="1"/>
        <v>2.5466666666666669</v>
      </c>
      <c r="J17" s="20">
        <f t="shared" si="2"/>
        <v>1.4666666666666666</v>
      </c>
    </row>
    <row r="18" spans="2:10" x14ac:dyDescent="0.25">
      <c r="B18" s="5">
        <v>67</v>
      </c>
      <c r="C18" s="6">
        <v>46.4</v>
      </c>
      <c r="D18" s="6">
        <v>18.5</v>
      </c>
      <c r="E18" s="6">
        <v>24</v>
      </c>
      <c r="F18" s="6">
        <v>20601.599999999999</v>
      </c>
      <c r="G18" s="20">
        <f t="shared" si="0"/>
        <v>18.5</v>
      </c>
      <c r="H18" s="6">
        <v>1</v>
      </c>
      <c r="I18" s="20">
        <f t="shared" si="1"/>
        <v>2.5081081081081082</v>
      </c>
      <c r="J18" s="20">
        <f t="shared" si="2"/>
        <v>1.2972972972972974</v>
      </c>
    </row>
    <row r="19" spans="2:10" x14ac:dyDescent="0.25">
      <c r="B19" s="5">
        <v>84</v>
      </c>
      <c r="C19" s="6">
        <v>21</v>
      </c>
      <c r="D19" s="6">
        <v>11</v>
      </c>
      <c r="E19" s="6">
        <v>10</v>
      </c>
      <c r="F19" s="6">
        <v>2310</v>
      </c>
      <c r="G19" s="20">
        <f t="shared" si="0"/>
        <v>11</v>
      </c>
      <c r="H19" s="6">
        <v>1</v>
      </c>
      <c r="I19" s="20">
        <f t="shared" si="1"/>
        <v>1.9090909090909092</v>
      </c>
      <c r="J19" s="20">
        <f t="shared" si="2"/>
        <v>0.90909090909090906</v>
      </c>
    </row>
    <row r="20" spans="2:10" x14ac:dyDescent="0.25">
      <c r="B20" s="5">
        <v>91</v>
      </c>
      <c r="C20" s="6">
        <v>48</v>
      </c>
      <c r="D20" s="6">
        <v>30</v>
      </c>
      <c r="E20" s="6">
        <v>38.5</v>
      </c>
      <c r="F20" s="6">
        <v>55440</v>
      </c>
      <c r="G20" s="20">
        <f t="shared" si="0"/>
        <v>30</v>
      </c>
      <c r="H20" s="6">
        <v>1</v>
      </c>
      <c r="I20" s="20">
        <f t="shared" si="1"/>
        <v>1.6</v>
      </c>
      <c r="J20" s="20">
        <f t="shared" si="2"/>
        <v>1.2833333333333334</v>
      </c>
    </row>
    <row r="21" spans="2:10" x14ac:dyDescent="0.25">
      <c r="B21" s="5">
        <v>103</v>
      </c>
      <c r="C21" s="6">
        <v>42</v>
      </c>
      <c r="D21" s="6">
        <v>20.7</v>
      </c>
      <c r="E21" s="6">
        <v>28.2</v>
      </c>
      <c r="F21" s="6">
        <v>24517.079999999998</v>
      </c>
      <c r="G21" s="20">
        <f t="shared" si="0"/>
        <v>20.7</v>
      </c>
      <c r="H21" s="6">
        <v>1</v>
      </c>
      <c r="I21" s="20">
        <f t="shared" si="1"/>
        <v>2.0289855072463769</v>
      </c>
      <c r="J21" s="20">
        <f t="shared" si="2"/>
        <v>1.3623188405797102</v>
      </c>
    </row>
    <row r="22" spans="2:10" x14ac:dyDescent="0.25">
      <c r="B22" s="5">
        <v>108</v>
      </c>
      <c r="C22" s="6">
        <v>18</v>
      </c>
      <c r="D22" s="6">
        <v>7.8</v>
      </c>
      <c r="E22" s="6">
        <v>12</v>
      </c>
      <c r="F22" s="6">
        <v>1684.8000000000002</v>
      </c>
      <c r="G22" s="20">
        <f t="shared" si="0"/>
        <v>7.8</v>
      </c>
      <c r="H22" s="6">
        <v>1</v>
      </c>
      <c r="I22" s="20">
        <f t="shared" si="1"/>
        <v>2.3076923076923079</v>
      </c>
      <c r="J22" s="20">
        <f t="shared" si="2"/>
        <v>1.5384615384615385</v>
      </c>
    </row>
    <row r="23" spans="2:10" x14ac:dyDescent="0.25">
      <c r="B23" s="5">
        <v>120</v>
      </c>
      <c r="C23" s="6">
        <v>41.5</v>
      </c>
      <c r="D23" s="6">
        <v>17.600000000000001</v>
      </c>
      <c r="E23" s="6">
        <v>25.8</v>
      </c>
      <c r="F23" s="6">
        <v>18844.320000000003</v>
      </c>
      <c r="G23" s="20">
        <f t="shared" si="0"/>
        <v>17.600000000000001</v>
      </c>
      <c r="H23" s="6">
        <v>1</v>
      </c>
      <c r="I23" s="20">
        <f t="shared" si="1"/>
        <v>2.3579545454545454</v>
      </c>
      <c r="J23" s="20">
        <f t="shared" si="2"/>
        <v>1.4659090909090908</v>
      </c>
    </row>
    <row r="24" spans="2:10" x14ac:dyDescent="0.25">
      <c r="B24" s="5">
        <v>128</v>
      </c>
      <c r="C24" s="6">
        <v>28</v>
      </c>
      <c r="D24" s="6">
        <v>10</v>
      </c>
      <c r="E24" s="6">
        <v>14</v>
      </c>
      <c r="F24" s="6">
        <v>3920</v>
      </c>
      <c r="G24" s="20">
        <f t="shared" si="0"/>
        <v>10</v>
      </c>
      <c r="H24" s="6">
        <v>1</v>
      </c>
      <c r="I24" s="20">
        <f t="shared" si="1"/>
        <v>2.8</v>
      </c>
      <c r="J24" s="20">
        <f t="shared" si="2"/>
        <v>1.4</v>
      </c>
    </row>
    <row r="25" spans="2:10" x14ac:dyDescent="0.25">
      <c r="B25" s="5">
        <v>136</v>
      </c>
      <c r="C25" s="6">
        <v>74</v>
      </c>
      <c r="D25" s="6">
        <v>31</v>
      </c>
      <c r="E25" s="6">
        <v>45</v>
      </c>
      <c r="F25" s="6">
        <v>103230</v>
      </c>
      <c r="G25" s="20">
        <f t="shared" si="0"/>
        <v>31</v>
      </c>
      <c r="H25" s="6">
        <v>1</v>
      </c>
      <c r="I25" s="20">
        <f t="shared" si="1"/>
        <v>2.3870967741935485</v>
      </c>
      <c r="J25" s="20">
        <f t="shared" si="2"/>
        <v>1.4516129032258065</v>
      </c>
    </row>
    <row r="26" spans="2:10" x14ac:dyDescent="0.25">
      <c r="B26" s="5">
        <v>140</v>
      </c>
      <c r="C26" s="6">
        <v>59.5</v>
      </c>
      <c r="D26" s="6">
        <v>25</v>
      </c>
      <c r="E26" s="6">
        <v>36</v>
      </c>
      <c r="F26" s="6">
        <v>53550</v>
      </c>
      <c r="G26" s="20">
        <f t="shared" si="0"/>
        <v>25</v>
      </c>
      <c r="H26" s="6">
        <v>1</v>
      </c>
      <c r="I26" s="20">
        <f t="shared" si="1"/>
        <v>2.38</v>
      </c>
      <c r="J26" s="20">
        <f t="shared" si="2"/>
        <v>1.44</v>
      </c>
    </row>
    <row r="27" spans="2:10" x14ac:dyDescent="0.25">
      <c r="B27" s="5">
        <v>141</v>
      </c>
      <c r="C27" s="6">
        <v>23</v>
      </c>
      <c r="D27" s="6">
        <v>12</v>
      </c>
      <c r="E27" s="6">
        <v>18</v>
      </c>
      <c r="F27" s="6">
        <v>4968</v>
      </c>
      <c r="G27" s="20">
        <f t="shared" si="0"/>
        <v>12</v>
      </c>
      <c r="H27" s="6">
        <v>1</v>
      </c>
      <c r="I27" s="20">
        <f t="shared" si="1"/>
        <v>1.9166666666666667</v>
      </c>
      <c r="J27" s="20">
        <f t="shared" si="2"/>
        <v>1.5</v>
      </c>
    </row>
    <row r="28" spans="2:10" x14ac:dyDescent="0.25">
      <c r="B28" s="5">
        <v>144</v>
      </c>
      <c r="C28" s="6">
        <v>48</v>
      </c>
      <c r="D28" s="6">
        <v>22</v>
      </c>
      <c r="E28" s="6">
        <v>32</v>
      </c>
      <c r="F28" s="6">
        <v>33792</v>
      </c>
      <c r="G28" s="20">
        <f t="shared" si="0"/>
        <v>22</v>
      </c>
      <c r="H28" s="6">
        <v>1</v>
      </c>
      <c r="I28" s="20">
        <f t="shared" si="1"/>
        <v>2.1818181818181817</v>
      </c>
      <c r="J28" s="20">
        <f t="shared" si="2"/>
        <v>1.4545454545454546</v>
      </c>
    </row>
    <row r="29" spans="2:10" x14ac:dyDescent="0.25">
      <c r="B29" s="5">
        <v>146</v>
      </c>
      <c r="C29" s="6">
        <v>34</v>
      </c>
      <c r="D29" s="6">
        <v>18</v>
      </c>
      <c r="E29" s="6">
        <v>24.7</v>
      </c>
      <c r="F29" s="6">
        <v>15116.4</v>
      </c>
      <c r="G29" s="20">
        <f t="shared" si="0"/>
        <v>18</v>
      </c>
      <c r="H29" s="6">
        <v>1</v>
      </c>
      <c r="I29" s="20">
        <f t="shared" si="1"/>
        <v>1.8888888888888888</v>
      </c>
      <c r="J29" s="20">
        <f t="shared" si="2"/>
        <v>1.3722222222222222</v>
      </c>
    </row>
    <row r="30" spans="2:10" x14ac:dyDescent="0.25">
      <c r="B30" s="5">
        <v>149</v>
      </c>
      <c r="C30" s="6">
        <v>24</v>
      </c>
      <c r="D30" s="6">
        <v>17</v>
      </c>
      <c r="E30" s="6">
        <v>16</v>
      </c>
      <c r="F30" s="6">
        <v>6528</v>
      </c>
      <c r="G30" s="20">
        <f t="shared" si="0"/>
        <v>17</v>
      </c>
      <c r="H30" s="6">
        <v>1</v>
      </c>
      <c r="I30" s="20">
        <f t="shared" si="1"/>
        <v>1.411764705882353</v>
      </c>
      <c r="J30" s="20">
        <f t="shared" si="2"/>
        <v>0.94117647058823528</v>
      </c>
    </row>
    <row r="31" spans="2:10" x14ac:dyDescent="0.25">
      <c r="B31" s="5">
        <v>156</v>
      </c>
      <c r="C31" s="6">
        <v>25</v>
      </c>
      <c r="D31" s="6">
        <v>14</v>
      </c>
      <c r="E31" s="6">
        <v>21.5</v>
      </c>
      <c r="F31" s="6">
        <v>7525</v>
      </c>
      <c r="G31" s="20">
        <f t="shared" si="0"/>
        <v>14</v>
      </c>
      <c r="H31" s="6">
        <v>1</v>
      </c>
      <c r="I31" s="20">
        <f t="shared" si="1"/>
        <v>1.7857142857142858</v>
      </c>
      <c r="J31" s="20">
        <f t="shared" si="2"/>
        <v>1.5357142857142858</v>
      </c>
    </row>
    <row r="32" spans="2:10" x14ac:dyDescent="0.25">
      <c r="B32" s="5">
        <v>157</v>
      </c>
      <c r="C32" s="6">
        <v>44.5</v>
      </c>
      <c r="D32" s="6">
        <v>16</v>
      </c>
      <c r="E32" s="6">
        <v>25</v>
      </c>
      <c r="F32" s="6">
        <v>17800</v>
      </c>
      <c r="G32" s="20">
        <f t="shared" si="0"/>
        <v>16</v>
      </c>
      <c r="H32" s="6">
        <v>1</v>
      </c>
      <c r="I32" s="20">
        <f t="shared" si="1"/>
        <v>2.78125</v>
      </c>
      <c r="J32" s="20">
        <f t="shared" si="2"/>
        <v>1.5625</v>
      </c>
    </row>
    <row r="33" spans="2:10" x14ac:dyDescent="0.25">
      <c r="B33" s="5">
        <v>159</v>
      </c>
      <c r="C33" s="6">
        <v>49.5</v>
      </c>
      <c r="D33" s="6">
        <v>24.5</v>
      </c>
      <c r="E33" s="6">
        <v>34.5</v>
      </c>
      <c r="F33" s="6">
        <v>41839.875</v>
      </c>
      <c r="G33" s="20">
        <f t="shared" si="0"/>
        <v>24.5</v>
      </c>
      <c r="H33" s="6">
        <v>1</v>
      </c>
      <c r="I33" s="20">
        <f t="shared" si="1"/>
        <v>2.0204081632653059</v>
      </c>
      <c r="J33" s="20">
        <f t="shared" si="2"/>
        <v>1.4081632653061225</v>
      </c>
    </row>
    <row r="34" spans="2:10" x14ac:dyDescent="0.25">
      <c r="B34" s="5">
        <v>160</v>
      </c>
      <c r="C34" s="6">
        <v>54</v>
      </c>
      <c r="D34" s="6">
        <v>27</v>
      </c>
      <c r="E34" s="6">
        <v>34</v>
      </c>
      <c r="F34" s="6">
        <v>49572</v>
      </c>
      <c r="G34" s="20">
        <f t="shared" si="0"/>
        <v>27</v>
      </c>
      <c r="H34" s="6">
        <v>1</v>
      </c>
      <c r="I34" s="20">
        <f t="shared" si="1"/>
        <v>2</v>
      </c>
      <c r="J34" s="20">
        <f t="shared" si="2"/>
        <v>1.2592592592592593</v>
      </c>
    </row>
    <row r="35" spans="2:10" x14ac:dyDescent="0.25">
      <c r="B35" s="5">
        <v>161</v>
      </c>
      <c r="C35" s="6">
        <v>17</v>
      </c>
      <c r="D35" s="6">
        <v>12</v>
      </c>
      <c r="E35" s="6">
        <v>13</v>
      </c>
      <c r="F35" s="6">
        <v>2652</v>
      </c>
      <c r="G35" s="20">
        <f t="shared" si="0"/>
        <v>12</v>
      </c>
      <c r="H35" s="6">
        <v>1</v>
      </c>
      <c r="I35" s="20">
        <f t="shared" si="1"/>
        <v>1.4166666666666667</v>
      </c>
      <c r="J35" s="20">
        <f t="shared" si="2"/>
        <v>1.0833333333333333</v>
      </c>
    </row>
    <row r="36" spans="2:10" x14ac:dyDescent="0.25">
      <c r="B36" s="5">
        <v>162</v>
      </c>
      <c r="C36" s="6">
        <v>42</v>
      </c>
      <c r="D36" s="6">
        <v>16.5</v>
      </c>
      <c r="E36" s="6">
        <v>23.5</v>
      </c>
      <c r="F36" s="6">
        <v>16285.5</v>
      </c>
      <c r="G36" s="20">
        <f t="shared" si="0"/>
        <v>16.5</v>
      </c>
      <c r="H36" s="6">
        <v>1</v>
      </c>
      <c r="I36" s="20">
        <f t="shared" si="1"/>
        <v>2.5454545454545454</v>
      </c>
      <c r="J36" s="20">
        <f t="shared" si="2"/>
        <v>1.4242424242424243</v>
      </c>
    </row>
    <row r="37" spans="2:10" x14ac:dyDescent="0.25">
      <c r="B37" s="5">
        <v>163</v>
      </c>
      <c r="C37" s="6">
        <v>21</v>
      </c>
      <c r="D37" s="6">
        <v>10.5</v>
      </c>
      <c r="E37" s="6">
        <v>15.5</v>
      </c>
      <c r="F37" s="6">
        <v>3417.75</v>
      </c>
      <c r="G37" s="20">
        <f t="shared" si="0"/>
        <v>10.5</v>
      </c>
      <c r="H37" s="6">
        <v>1</v>
      </c>
      <c r="I37" s="20">
        <f t="shared" si="1"/>
        <v>2</v>
      </c>
      <c r="J37" s="20">
        <f t="shared" si="2"/>
        <v>1.4761904761904763</v>
      </c>
    </row>
    <row r="38" spans="2:10" x14ac:dyDescent="0.25">
      <c r="B38" s="5">
        <v>164</v>
      </c>
      <c r="C38" s="6">
        <v>41</v>
      </c>
      <c r="D38" s="6">
        <v>15</v>
      </c>
      <c r="E38" s="6">
        <v>23.6</v>
      </c>
      <c r="F38" s="6">
        <v>14514</v>
      </c>
      <c r="G38" s="20">
        <f t="shared" si="0"/>
        <v>15</v>
      </c>
      <c r="H38" s="6">
        <v>1</v>
      </c>
      <c r="I38" s="20">
        <f t="shared" si="1"/>
        <v>2.7333333333333334</v>
      </c>
      <c r="J38" s="20">
        <f t="shared" si="2"/>
        <v>1.5733333333333335</v>
      </c>
    </row>
    <row r="39" spans="2:10" x14ac:dyDescent="0.25">
      <c r="B39" s="5">
        <v>167</v>
      </c>
      <c r="C39" s="6">
        <v>47</v>
      </c>
      <c r="D39" s="6">
        <v>23.5</v>
      </c>
      <c r="E39" s="6">
        <v>36.5</v>
      </c>
      <c r="F39" s="6">
        <v>40314.25</v>
      </c>
      <c r="G39" s="20">
        <f t="shared" si="0"/>
        <v>23.5</v>
      </c>
      <c r="H39" s="6">
        <v>1</v>
      </c>
      <c r="I39" s="20">
        <f t="shared" si="1"/>
        <v>2</v>
      </c>
      <c r="J39" s="20">
        <f t="shared" si="2"/>
        <v>1.553191489361702</v>
      </c>
    </row>
    <row r="40" spans="2:10" x14ac:dyDescent="0.25">
      <c r="B40" s="5">
        <v>169</v>
      </c>
      <c r="C40" s="6">
        <v>56</v>
      </c>
      <c r="D40" s="6">
        <v>24</v>
      </c>
      <c r="E40" s="6">
        <v>30</v>
      </c>
      <c r="F40" s="6">
        <v>40320</v>
      </c>
      <c r="G40" s="20">
        <f t="shared" si="0"/>
        <v>24</v>
      </c>
      <c r="H40" s="6">
        <v>1</v>
      </c>
      <c r="I40" s="20">
        <f t="shared" si="1"/>
        <v>2.3333333333333335</v>
      </c>
      <c r="J40" s="20">
        <f t="shared" si="2"/>
        <v>1.25</v>
      </c>
    </row>
    <row r="41" spans="2:10" x14ac:dyDescent="0.25">
      <c r="B41" s="5">
        <v>173</v>
      </c>
      <c r="C41" s="6">
        <v>32.5</v>
      </c>
      <c r="D41" s="6">
        <v>16</v>
      </c>
      <c r="E41" s="6">
        <v>22.5</v>
      </c>
      <c r="F41" s="6">
        <v>11700</v>
      </c>
      <c r="G41" s="20">
        <f t="shared" si="0"/>
        <v>16</v>
      </c>
      <c r="H41" s="6">
        <v>1</v>
      </c>
      <c r="I41" s="20">
        <f t="shared" si="1"/>
        <v>2.03125</v>
      </c>
      <c r="J41" s="20">
        <f t="shared" si="2"/>
        <v>1.40625</v>
      </c>
    </row>
    <row r="42" spans="2:10" x14ac:dyDescent="0.25">
      <c r="B42" s="5">
        <v>176</v>
      </c>
      <c r="C42" s="6">
        <v>46</v>
      </c>
      <c r="D42" s="6">
        <v>22</v>
      </c>
      <c r="E42" s="6">
        <v>29</v>
      </c>
      <c r="F42" s="6">
        <v>29348</v>
      </c>
      <c r="G42" s="20">
        <f t="shared" si="0"/>
        <v>22</v>
      </c>
      <c r="H42" s="6">
        <v>1</v>
      </c>
      <c r="I42" s="20">
        <f t="shared" si="1"/>
        <v>2.0909090909090908</v>
      </c>
      <c r="J42" s="20">
        <f t="shared" si="2"/>
        <v>1.3181818181818181</v>
      </c>
    </row>
    <row r="43" spans="2:10" x14ac:dyDescent="0.25">
      <c r="B43" s="5">
        <v>178</v>
      </c>
      <c r="C43" s="6">
        <v>34.799999999999997</v>
      </c>
      <c r="D43" s="6">
        <v>15.8</v>
      </c>
      <c r="E43" s="6">
        <v>23</v>
      </c>
      <c r="F43" s="6">
        <v>12646.320000000002</v>
      </c>
      <c r="G43" s="20">
        <f t="shared" si="0"/>
        <v>15.8</v>
      </c>
      <c r="H43" s="6">
        <v>1</v>
      </c>
      <c r="I43" s="20">
        <f t="shared" si="1"/>
        <v>2.20253164556962</v>
      </c>
      <c r="J43" s="20">
        <f t="shared" si="2"/>
        <v>1.4556962025316456</v>
      </c>
    </row>
    <row r="44" spans="2:10" x14ac:dyDescent="0.25">
      <c r="B44" s="5">
        <v>181</v>
      </c>
      <c r="C44" s="6">
        <v>47</v>
      </c>
      <c r="D44" s="6">
        <v>15.5</v>
      </c>
      <c r="E44" s="6">
        <v>32.799999999999997</v>
      </c>
      <c r="F44" s="6">
        <v>23894.799999999999</v>
      </c>
      <c r="G44" s="20">
        <f t="shared" si="0"/>
        <v>15.5</v>
      </c>
      <c r="H44" s="6">
        <v>1</v>
      </c>
      <c r="I44" s="20">
        <f t="shared" si="1"/>
        <v>3.032258064516129</v>
      </c>
      <c r="J44" s="20">
        <f t="shared" si="2"/>
        <v>2.1161290322580641</v>
      </c>
    </row>
    <row r="45" spans="2:10" x14ac:dyDescent="0.25">
      <c r="B45" s="5">
        <v>189</v>
      </c>
      <c r="C45" s="6">
        <v>33.5</v>
      </c>
      <c r="D45" s="6">
        <v>14.5</v>
      </c>
      <c r="E45" s="6">
        <v>19.5</v>
      </c>
      <c r="F45" s="6">
        <v>9472.125</v>
      </c>
      <c r="G45" s="20">
        <f t="shared" si="0"/>
        <v>14.5</v>
      </c>
      <c r="H45" s="6">
        <v>1</v>
      </c>
      <c r="I45" s="20">
        <f t="shared" si="1"/>
        <v>2.3103448275862069</v>
      </c>
      <c r="J45" s="20">
        <f t="shared" si="2"/>
        <v>1.3448275862068966</v>
      </c>
    </row>
    <row r="46" spans="2:10" x14ac:dyDescent="0.25">
      <c r="B46" s="5">
        <v>190</v>
      </c>
      <c r="C46" s="6">
        <v>30.5</v>
      </c>
      <c r="D46" s="6">
        <v>15.5</v>
      </c>
      <c r="E46" s="6">
        <v>21</v>
      </c>
      <c r="F46" s="6">
        <v>9927.75</v>
      </c>
      <c r="G46" s="20">
        <f t="shared" si="0"/>
        <v>15.5</v>
      </c>
      <c r="H46" s="6">
        <v>1</v>
      </c>
      <c r="I46" s="20">
        <f t="shared" si="1"/>
        <v>1.967741935483871</v>
      </c>
      <c r="J46" s="20">
        <f t="shared" si="2"/>
        <v>1.3548387096774193</v>
      </c>
    </row>
    <row r="47" spans="2:10" x14ac:dyDescent="0.25">
      <c r="B47" s="5">
        <v>191</v>
      </c>
      <c r="C47" s="6">
        <v>34</v>
      </c>
      <c r="D47" s="6">
        <v>13</v>
      </c>
      <c r="E47" s="6">
        <v>20.5</v>
      </c>
      <c r="F47" s="6">
        <v>9061</v>
      </c>
      <c r="G47" s="20">
        <f t="shared" si="0"/>
        <v>13</v>
      </c>
      <c r="H47" s="6">
        <v>1</v>
      </c>
      <c r="I47" s="20">
        <f t="shared" si="1"/>
        <v>2.6153846153846154</v>
      </c>
      <c r="J47" s="20">
        <f t="shared" si="2"/>
        <v>1.5769230769230769</v>
      </c>
    </row>
    <row r="48" spans="2:10" x14ac:dyDescent="0.25">
      <c r="B48" s="5">
        <v>194</v>
      </c>
      <c r="C48" s="6">
        <v>34</v>
      </c>
      <c r="D48" s="6">
        <v>13</v>
      </c>
      <c r="E48" s="6">
        <v>19</v>
      </c>
      <c r="F48" s="6">
        <v>8398</v>
      </c>
      <c r="G48" s="20">
        <f t="shared" si="0"/>
        <v>13</v>
      </c>
      <c r="H48" s="6">
        <v>1</v>
      </c>
      <c r="I48" s="20">
        <f t="shared" si="1"/>
        <v>2.6153846153846154</v>
      </c>
      <c r="J48" s="20">
        <f t="shared" si="2"/>
        <v>1.4615384615384615</v>
      </c>
    </row>
    <row r="49" spans="2:10" x14ac:dyDescent="0.25">
      <c r="B49" s="5">
        <v>202</v>
      </c>
      <c r="C49" s="6">
        <v>47</v>
      </c>
      <c r="D49" s="6">
        <v>17.899999999999999</v>
      </c>
      <c r="E49" s="6">
        <v>26.3</v>
      </c>
      <c r="F49" s="6">
        <v>22126.19</v>
      </c>
      <c r="G49" s="20">
        <f t="shared" si="0"/>
        <v>17.899999999999999</v>
      </c>
      <c r="H49" s="6">
        <v>1</v>
      </c>
      <c r="I49" s="20">
        <f t="shared" si="1"/>
        <v>2.6256983240223466</v>
      </c>
      <c r="J49" s="20">
        <f t="shared" si="2"/>
        <v>1.4692737430167599</v>
      </c>
    </row>
    <row r="50" spans="2:10" x14ac:dyDescent="0.25">
      <c r="B50" s="5">
        <v>203</v>
      </c>
      <c r="C50" s="6">
        <v>36.700000000000003</v>
      </c>
      <c r="D50" s="6">
        <v>14.5</v>
      </c>
      <c r="E50" s="6">
        <v>23.5</v>
      </c>
      <c r="F50" s="6">
        <v>12505.525000000001</v>
      </c>
      <c r="G50" s="20">
        <f t="shared" si="0"/>
        <v>14.5</v>
      </c>
      <c r="H50" s="6">
        <v>1</v>
      </c>
      <c r="I50" s="20">
        <f t="shared" si="1"/>
        <v>2.5310344827586211</v>
      </c>
      <c r="J50" s="20">
        <f t="shared" si="2"/>
        <v>1.6206896551724137</v>
      </c>
    </row>
    <row r="51" spans="2:10" x14ac:dyDescent="0.25">
      <c r="B51" s="5">
        <v>205</v>
      </c>
      <c r="C51" s="6">
        <v>42</v>
      </c>
      <c r="D51" s="6">
        <v>20.5</v>
      </c>
      <c r="E51" s="6">
        <v>23</v>
      </c>
      <c r="F51" s="6">
        <v>19803</v>
      </c>
      <c r="G51" s="20">
        <f t="shared" si="0"/>
        <v>20.5</v>
      </c>
      <c r="H51" s="6">
        <v>1</v>
      </c>
      <c r="I51" s="20">
        <f t="shared" si="1"/>
        <v>2.0487804878048781</v>
      </c>
      <c r="J51" s="20">
        <f t="shared" si="2"/>
        <v>1.1219512195121952</v>
      </c>
    </row>
    <row r="52" spans="2:10" x14ac:dyDescent="0.25">
      <c r="B52" s="5">
        <v>207</v>
      </c>
      <c r="C52" s="6">
        <v>28.5</v>
      </c>
      <c r="D52" s="6">
        <v>15</v>
      </c>
      <c r="E52" s="6">
        <v>19</v>
      </c>
      <c r="F52" s="6">
        <v>8122.5</v>
      </c>
      <c r="G52" s="20">
        <f t="shared" si="0"/>
        <v>15</v>
      </c>
      <c r="H52" s="6">
        <v>1</v>
      </c>
      <c r="I52" s="20">
        <f t="shared" si="1"/>
        <v>1.9</v>
      </c>
      <c r="J52" s="20">
        <f t="shared" si="2"/>
        <v>1.2666666666666666</v>
      </c>
    </row>
    <row r="53" spans="2:10" x14ac:dyDescent="0.25">
      <c r="B53" s="5">
        <v>208</v>
      </c>
      <c r="C53" s="6">
        <v>19</v>
      </c>
      <c r="D53" s="6">
        <v>13.2</v>
      </c>
      <c r="E53" s="6">
        <v>13.7</v>
      </c>
      <c r="F53" s="6">
        <v>3435.9599999999996</v>
      </c>
      <c r="G53" s="20">
        <f t="shared" si="0"/>
        <v>13.2</v>
      </c>
      <c r="H53" s="6">
        <v>1</v>
      </c>
      <c r="I53" s="20">
        <f t="shared" si="1"/>
        <v>1.4393939393939394</v>
      </c>
      <c r="J53" s="20">
        <f t="shared" si="2"/>
        <v>1.0378787878787878</v>
      </c>
    </row>
    <row r="54" spans="2:10" x14ac:dyDescent="0.25">
      <c r="B54" s="5">
        <v>209</v>
      </c>
      <c r="C54" s="6">
        <v>44</v>
      </c>
      <c r="D54" s="6">
        <v>22</v>
      </c>
      <c r="E54" s="6">
        <v>25</v>
      </c>
      <c r="F54" s="6">
        <v>24200</v>
      </c>
      <c r="G54" s="20">
        <f t="shared" si="0"/>
        <v>22</v>
      </c>
      <c r="H54" s="6">
        <v>1</v>
      </c>
      <c r="I54" s="20">
        <f t="shared" si="1"/>
        <v>2</v>
      </c>
      <c r="J54" s="20">
        <f t="shared" si="2"/>
        <v>1.1363636363636365</v>
      </c>
    </row>
    <row r="55" spans="2:10" x14ac:dyDescent="0.25">
      <c r="B55" s="5">
        <v>210</v>
      </c>
      <c r="C55" s="6">
        <v>28.7</v>
      </c>
      <c r="D55" s="6">
        <v>14.5</v>
      </c>
      <c r="E55" s="6">
        <v>21.5</v>
      </c>
      <c r="F55" s="6">
        <v>8947.2250000000004</v>
      </c>
      <c r="G55" s="20">
        <f t="shared" si="0"/>
        <v>14.5</v>
      </c>
      <c r="H55" s="6">
        <v>1</v>
      </c>
      <c r="I55" s="20">
        <f t="shared" si="1"/>
        <v>1.9793103448275862</v>
      </c>
      <c r="J55" s="20">
        <f t="shared" si="2"/>
        <v>1.4827586206896552</v>
      </c>
    </row>
    <row r="56" spans="2:10" x14ac:dyDescent="0.25">
      <c r="B56" s="5">
        <v>212</v>
      </c>
      <c r="C56" s="6">
        <v>16.5</v>
      </c>
      <c r="D56" s="6">
        <v>8.1</v>
      </c>
      <c r="E56" s="6">
        <v>11.4</v>
      </c>
      <c r="F56" s="6">
        <v>1523.6100000000001</v>
      </c>
      <c r="G56" s="20">
        <f t="shared" si="0"/>
        <v>8.1</v>
      </c>
      <c r="H56" s="6">
        <v>1</v>
      </c>
      <c r="I56" s="20">
        <f t="shared" si="1"/>
        <v>2.0370370370370372</v>
      </c>
      <c r="J56" s="20">
        <f t="shared" si="2"/>
        <v>1.4074074074074074</v>
      </c>
    </row>
    <row r="57" spans="2:10" x14ac:dyDescent="0.25">
      <c r="B57" s="5">
        <v>214</v>
      </c>
      <c r="C57" s="6">
        <v>134</v>
      </c>
      <c r="D57" s="6">
        <v>63.5</v>
      </c>
      <c r="E57" s="6">
        <v>93.5</v>
      </c>
      <c r="F57" s="6">
        <v>795591.5</v>
      </c>
      <c r="G57" s="20">
        <f t="shared" si="0"/>
        <v>63.5</v>
      </c>
      <c r="H57" s="6">
        <v>1</v>
      </c>
      <c r="I57" s="20">
        <f t="shared" si="1"/>
        <v>2.1102362204724407</v>
      </c>
      <c r="J57" s="20">
        <f t="shared" si="2"/>
        <v>1.4724409448818898</v>
      </c>
    </row>
    <row r="58" spans="2:10" x14ac:dyDescent="0.25">
      <c r="B58" s="5">
        <v>215</v>
      </c>
      <c r="C58" s="6">
        <v>140</v>
      </c>
      <c r="D58" s="6">
        <v>64.5</v>
      </c>
      <c r="E58" s="6">
        <v>88</v>
      </c>
      <c r="F58" s="6">
        <v>794640</v>
      </c>
      <c r="G58" s="20">
        <f t="shared" si="0"/>
        <v>64.5</v>
      </c>
      <c r="H58" s="6">
        <v>1</v>
      </c>
      <c r="I58" s="20">
        <f t="shared" si="1"/>
        <v>2.1705426356589146</v>
      </c>
      <c r="J58" s="20">
        <f t="shared" si="2"/>
        <v>1.3643410852713178</v>
      </c>
    </row>
    <row r="59" spans="2:10" x14ac:dyDescent="0.25">
      <c r="B59" s="5">
        <v>220</v>
      </c>
      <c r="C59" s="6">
        <v>35</v>
      </c>
      <c r="D59" s="6">
        <v>18</v>
      </c>
      <c r="E59" s="6">
        <v>20</v>
      </c>
      <c r="F59" s="6">
        <v>12600</v>
      </c>
      <c r="G59" s="20">
        <f t="shared" si="0"/>
        <v>18</v>
      </c>
      <c r="H59" s="6">
        <v>1</v>
      </c>
      <c r="I59" s="20">
        <f t="shared" si="1"/>
        <v>1.9444444444444444</v>
      </c>
      <c r="J59" s="20">
        <f t="shared" si="2"/>
        <v>1.1111111111111112</v>
      </c>
    </row>
    <row r="60" spans="2:10" x14ac:dyDescent="0.25">
      <c r="B60" s="5">
        <v>222</v>
      </c>
      <c r="C60" s="6">
        <v>44.4</v>
      </c>
      <c r="D60" s="6">
        <v>18.2</v>
      </c>
      <c r="E60" s="6">
        <v>26.5</v>
      </c>
      <c r="F60" s="6">
        <v>21414.12</v>
      </c>
      <c r="G60" s="20">
        <f t="shared" si="0"/>
        <v>18.2</v>
      </c>
      <c r="H60" s="6">
        <v>1</v>
      </c>
      <c r="I60" s="20">
        <f t="shared" si="1"/>
        <v>2.4395604395604398</v>
      </c>
      <c r="J60" s="20">
        <f t="shared" si="2"/>
        <v>1.4560439560439562</v>
      </c>
    </row>
    <row r="61" spans="2:10" x14ac:dyDescent="0.25">
      <c r="B61" s="5">
        <v>224</v>
      </c>
      <c r="C61" s="6">
        <v>41</v>
      </c>
      <c r="D61" s="6">
        <v>18</v>
      </c>
      <c r="E61" s="6">
        <v>27</v>
      </c>
      <c r="F61" s="6">
        <v>19926</v>
      </c>
      <c r="G61" s="20">
        <f t="shared" si="0"/>
        <v>18</v>
      </c>
      <c r="H61" s="6">
        <v>1</v>
      </c>
      <c r="I61" s="20">
        <f t="shared" si="1"/>
        <v>2.2777777777777777</v>
      </c>
      <c r="J61" s="20">
        <f t="shared" si="2"/>
        <v>1.5</v>
      </c>
    </row>
    <row r="62" spans="2:10" x14ac:dyDescent="0.25">
      <c r="B62" s="5">
        <v>227</v>
      </c>
      <c r="C62" s="6">
        <v>28</v>
      </c>
      <c r="D62" s="6">
        <v>13</v>
      </c>
      <c r="E62" s="6">
        <v>16</v>
      </c>
      <c r="F62" s="6">
        <v>5824</v>
      </c>
      <c r="G62" s="20">
        <f t="shared" si="0"/>
        <v>13</v>
      </c>
      <c r="H62" s="6">
        <v>1</v>
      </c>
      <c r="I62" s="20">
        <f t="shared" si="1"/>
        <v>2.1538461538461537</v>
      </c>
      <c r="J62" s="20">
        <f t="shared" si="2"/>
        <v>1.2307692307692308</v>
      </c>
    </row>
    <row r="63" spans="2:10" x14ac:dyDescent="0.25">
      <c r="B63" s="5">
        <v>228</v>
      </c>
      <c r="C63" s="6">
        <v>36.5</v>
      </c>
      <c r="D63" s="6">
        <v>15.3</v>
      </c>
      <c r="E63" s="6">
        <v>23.5</v>
      </c>
      <c r="F63" s="6">
        <v>13123.575000000001</v>
      </c>
      <c r="G63" s="20">
        <f t="shared" si="0"/>
        <v>15.3</v>
      </c>
      <c r="H63" s="6">
        <v>1</v>
      </c>
      <c r="I63" s="20">
        <f t="shared" si="1"/>
        <v>2.3856209150326797</v>
      </c>
      <c r="J63" s="20">
        <f t="shared" si="2"/>
        <v>1.5359477124183005</v>
      </c>
    </row>
    <row r="64" spans="2:10" x14ac:dyDescent="0.25">
      <c r="B64" s="5">
        <v>230</v>
      </c>
      <c r="C64" s="6">
        <v>29</v>
      </c>
      <c r="D64" s="6">
        <v>9.8000000000000007</v>
      </c>
      <c r="E64" s="6">
        <v>16</v>
      </c>
      <c r="F64" s="6">
        <v>4547.2000000000007</v>
      </c>
      <c r="G64" s="20">
        <f t="shared" si="0"/>
        <v>9.8000000000000007</v>
      </c>
      <c r="H64" s="6">
        <v>1</v>
      </c>
      <c r="I64" s="20">
        <f t="shared" si="1"/>
        <v>2.9591836734693877</v>
      </c>
      <c r="J64" s="20">
        <f t="shared" si="2"/>
        <v>1.6326530612244896</v>
      </c>
    </row>
    <row r="65" spans="2:10" x14ac:dyDescent="0.25">
      <c r="B65" s="5">
        <v>233</v>
      </c>
      <c r="C65" s="6">
        <v>26</v>
      </c>
      <c r="D65" s="6">
        <v>12.6</v>
      </c>
      <c r="E65" s="6">
        <v>20</v>
      </c>
      <c r="F65" s="6">
        <v>6551.9999999999991</v>
      </c>
      <c r="G65" s="20">
        <f t="shared" si="0"/>
        <v>12.6</v>
      </c>
      <c r="H65" s="6">
        <v>1</v>
      </c>
      <c r="I65" s="20">
        <f t="shared" si="1"/>
        <v>2.0634920634920637</v>
      </c>
      <c r="J65" s="20">
        <f t="shared" si="2"/>
        <v>1.5873015873015874</v>
      </c>
    </row>
    <row r="66" spans="2:10" x14ac:dyDescent="0.25">
      <c r="B66" s="5">
        <v>240</v>
      </c>
      <c r="C66" s="6">
        <v>46</v>
      </c>
      <c r="D66" s="6">
        <v>23.5</v>
      </c>
      <c r="E66" s="6">
        <v>40</v>
      </c>
      <c r="F66" s="6">
        <v>43240</v>
      </c>
      <c r="G66" s="20">
        <f t="shared" si="0"/>
        <v>23.5</v>
      </c>
      <c r="H66" s="6">
        <v>1</v>
      </c>
      <c r="I66" s="20">
        <f t="shared" si="1"/>
        <v>1.9574468085106382</v>
      </c>
      <c r="J66" s="20">
        <f t="shared" si="2"/>
        <v>1.7021276595744681</v>
      </c>
    </row>
    <row r="67" spans="2:10" x14ac:dyDescent="0.25">
      <c r="B67" s="5">
        <v>241</v>
      </c>
      <c r="C67" s="6">
        <v>55.5</v>
      </c>
      <c r="D67" s="6">
        <v>27.5</v>
      </c>
      <c r="E67" s="6">
        <v>41</v>
      </c>
      <c r="F67" s="6">
        <v>62576.25</v>
      </c>
      <c r="G67" s="20">
        <f t="shared" si="0"/>
        <v>27.5</v>
      </c>
      <c r="H67" s="6">
        <v>1</v>
      </c>
      <c r="I67" s="20">
        <f t="shared" si="1"/>
        <v>2.0181818181818181</v>
      </c>
      <c r="J67" s="20">
        <f t="shared" si="2"/>
        <v>1.490909090909091</v>
      </c>
    </row>
    <row r="68" spans="2:10" x14ac:dyDescent="0.25">
      <c r="B68" s="5">
        <v>254</v>
      </c>
      <c r="C68" s="6">
        <v>46</v>
      </c>
      <c r="D68" s="6">
        <v>21</v>
      </c>
      <c r="E68" s="6">
        <v>26</v>
      </c>
      <c r="F68" s="6">
        <v>25116</v>
      </c>
      <c r="G68" s="20">
        <f t="shared" si="0"/>
        <v>21</v>
      </c>
      <c r="H68" s="6">
        <v>1</v>
      </c>
      <c r="I68" s="20">
        <f t="shared" si="1"/>
        <v>2.1904761904761907</v>
      </c>
      <c r="J68" s="20">
        <f t="shared" si="2"/>
        <v>1.2380952380952381</v>
      </c>
    </row>
    <row r="69" spans="2:10" x14ac:dyDescent="0.25">
      <c r="B69" s="5">
        <v>255</v>
      </c>
      <c r="C69" s="6">
        <v>72</v>
      </c>
      <c r="D69" s="6">
        <v>35</v>
      </c>
      <c r="E69" s="6">
        <v>44</v>
      </c>
      <c r="F69" s="6">
        <v>110880</v>
      </c>
      <c r="G69" s="20">
        <f t="shared" si="0"/>
        <v>35</v>
      </c>
      <c r="H69" s="6">
        <v>1</v>
      </c>
      <c r="I69" s="20">
        <f t="shared" si="1"/>
        <v>2.0571428571428569</v>
      </c>
      <c r="J69" s="20">
        <f t="shared" si="2"/>
        <v>1.2571428571428571</v>
      </c>
    </row>
    <row r="70" spans="2:10" x14ac:dyDescent="0.25">
      <c r="B70" s="5">
        <v>259</v>
      </c>
      <c r="C70" s="6">
        <v>37</v>
      </c>
      <c r="D70" s="6">
        <v>17</v>
      </c>
      <c r="E70" s="6">
        <v>23.5</v>
      </c>
      <c r="F70" s="6">
        <v>14781.5</v>
      </c>
      <c r="G70" s="20">
        <f t="shared" ref="G70:G114" si="3">D70</f>
        <v>17</v>
      </c>
      <c r="H70" s="6">
        <v>1</v>
      </c>
      <c r="I70" s="20">
        <f t="shared" ref="I70:I114" si="4">C70/G70</f>
        <v>2.1764705882352939</v>
      </c>
      <c r="J70" s="20">
        <f t="shared" ref="J70:J114" si="5">E70/G70</f>
        <v>1.3823529411764706</v>
      </c>
    </row>
    <row r="71" spans="2:10" x14ac:dyDescent="0.25">
      <c r="B71" s="5">
        <v>262</v>
      </c>
      <c r="C71" s="6">
        <v>32</v>
      </c>
      <c r="D71" s="6">
        <v>17</v>
      </c>
      <c r="E71" s="6">
        <v>20</v>
      </c>
      <c r="F71" s="6">
        <v>10880</v>
      </c>
      <c r="G71" s="20">
        <f t="shared" si="3"/>
        <v>17</v>
      </c>
      <c r="H71" s="6">
        <v>1</v>
      </c>
      <c r="I71" s="20">
        <f t="shared" si="4"/>
        <v>1.8823529411764706</v>
      </c>
      <c r="J71" s="20">
        <f t="shared" si="5"/>
        <v>1.1764705882352942</v>
      </c>
    </row>
    <row r="72" spans="2:10" x14ac:dyDescent="0.25">
      <c r="B72" s="5">
        <v>264</v>
      </c>
      <c r="C72" s="6">
        <v>41</v>
      </c>
      <c r="D72" s="6">
        <v>17</v>
      </c>
      <c r="E72" s="6">
        <v>24</v>
      </c>
      <c r="F72" s="6">
        <v>16728</v>
      </c>
      <c r="G72" s="20">
        <f t="shared" si="3"/>
        <v>17</v>
      </c>
      <c r="H72" s="6">
        <v>1</v>
      </c>
      <c r="I72" s="20">
        <f t="shared" si="4"/>
        <v>2.4117647058823528</v>
      </c>
      <c r="J72" s="20">
        <f t="shared" si="5"/>
        <v>1.411764705882353</v>
      </c>
    </row>
    <row r="73" spans="2:10" x14ac:dyDescent="0.25">
      <c r="B73" s="5">
        <v>265</v>
      </c>
      <c r="C73" s="6">
        <v>48</v>
      </c>
      <c r="D73" s="6">
        <v>21.5</v>
      </c>
      <c r="E73" s="6">
        <v>26.5</v>
      </c>
      <c r="F73" s="6">
        <v>27348</v>
      </c>
      <c r="G73" s="20">
        <f t="shared" si="3"/>
        <v>21.5</v>
      </c>
      <c r="H73" s="6">
        <v>1</v>
      </c>
      <c r="I73" s="20">
        <f t="shared" si="4"/>
        <v>2.2325581395348837</v>
      </c>
      <c r="J73" s="20">
        <f t="shared" si="5"/>
        <v>1.2325581395348837</v>
      </c>
    </row>
    <row r="74" spans="2:10" x14ac:dyDescent="0.25">
      <c r="B74" s="5">
        <v>266</v>
      </c>
      <c r="C74" s="6">
        <v>48</v>
      </c>
      <c r="D74" s="6">
        <v>23</v>
      </c>
      <c r="E74" s="6">
        <v>29.5</v>
      </c>
      <c r="F74" s="6">
        <v>32568</v>
      </c>
      <c r="G74" s="20">
        <f t="shared" si="3"/>
        <v>23</v>
      </c>
      <c r="H74" s="6">
        <v>1</v>
      </c>
      <c r="I74" s="20">
        <f t="shared" si="4"/>
        <v>2.0869565217391304</v>
      </c>
      <c r="J74" s="20">
        <f t="shared" si="5"/>
        <v>1.2826086956521738</v>
      </c>
    </row>
    <row r="75" spans="2:10" x14ac:dyDescent="0.25">
      <c r="B75" s="5">
        <v>267</v>
      </c>
      <c r="C75" s="6">
        <v>36</v>
      </c>
      <c r="D75" s="6">
        <v>19</v>
      </c>
      <c r="E75" s="6">
        <v>25</v>
      </c>
      <c r="F75" s="6">
        <v>17100</v>
      </c>
      <c r="G75" s="20">
        <f t="shared" si="3"/>
        <v>19</v>
      </c>
      <c r="H75" s="6">
        <v>1</v>
      </c>
      <c r="I75" s="20">
        <f t="shared" si="4"/>
        <v>1.8947368421052631</v>
      </c>
      <c r="J75" s="20">
        <f t="shared" si="5"/>
        <v>1.3157894736842106</v>
      </c>
    </row>
    <row r="76" spans="2:10" x14ac:dyDescent="0.25">
      <c r="B76" s="5">
        <v>268</v>
      </c>
      <c r="C76" s="6">
        <v>27.5</v>
      </c>
      <c r="D76" s="6">
        <v>16</v>
      </c>
      <c r="E76" s="6">
        <v>17.5</v>
      </c>
      <c r="F76" s="6">
        <v>7700</v>
      </c>
      <c r="G76" s="20">
        <f t="shared" si="3"/>
        <v>16</v>
      </c>
      <c r="H76" s="6">
        <v>1</v>
      </c>
      <c r="I76" s="20">
        <f t="shared" si="4"/>
        <v>1.71875</v>
      </c>
      <c r="J76" s="20">
        <f t="shared" si="5"/>
        <v>1.09375</v>
      </c>
    </row>
    <row r="77" spans="2:10" x14ac:dyDescent="0.25">
      <c r="B77" s="5">
        <v>277</v>
      </c>
      <c r="C77" s="6">
        <v>44</v>
      </c>
      <c r="D77" s="6">
        <v>16.2</v>
      </c>
      <c r="E77" s="6">
        <v>24</v>
      </c>
      <c r="F77" s="6">
        <v>17107.199999999997</v>
      </c>
      <c r="G77" s="20">
        <f t="shared" si="3"/>
        <v>16.2</v>
      </c>
      <c r="H77" s="6">
        <v>1</v>
      </c>
      <c r="I77" s="20">
        <f t="shared" si="4"/>
        <v>2.7160493827160495</v>
      </c>
      <c r="J77" s="20">
        <f t="shared" si="5"/>
        <v>1.4814814814814816</v>
      </c>
    </row>
    <row r="78" spans="2:10" x14ac:dyDescent="0.25">
      <c r="B78" s="5">
        <v>287</v>
      </c>
      <c r="C78" s="6">
        <v>7.5</v>
      </c>
      <c r="D78" s="6">
        <v>5</v>
      </c>
      <c r="E78" s="6">
        <v>8</v>
      </c>
      <c r="F78" s="6">
        <v>300</v>
      </c>
      <c r="G78" s="20">
        <f t="shared" si="3"/>
        <v>5</v>
      </c>
      <c r="H78" s="6">
        <v>1</v>
      </c>
      <c r="I78" s="20">
        <f t="shared" si="4"/>
        <v>1.5</v>
      </c>
      <c r="J78" s="20">
        <f t="shared" si="5"/>
        <v>1.6</v>
      </c>
    </row>
    <row r="79" spans="2:10" x14ac:dyDescent="0.25">
      <c r="B79" s="5">
        <v>289</v>
      </c>
      <c r="C79" s="6">
        <v>51</v>
      </c>
      <c r="D79" s="6">
        <v>11</v>
      </c>
      <c r="E79" s="6">
        <v>20</v>
      </c>
      <c r="F79" s="6">
        <v>11220</v>
      </c>
      <c r="G79" s="20">
        <f t="shared" si="3"/>
        <v>11</v>
      </c>
      <c r="H79" s="6">
        <v>1</v>
      </c>
      <c r="I79" s="20">
        <f t="shared" si="4"/>
        <v>4.6363636363636367</v>
      </c>
      <c r="J79" s="20">
        <f t="shared" si="5"/>
        <v>1.8181818181818181</v>
      </c>
    </row>
    <row r="80" spans="2:10" x14ac:dyDescent="0.25">
      <c r="B80" s="5">
        <v>290</v>
      </c>
      <c r="C80" s="6">
        <v>53.3</v>
      </c>
      <c r="D80" s="6">
        <v>25</v>
      </c>
      <c r="E80" s="6">
        <v>35.200000000000003</v>
      </c>
      <c r="F80" s="6">
        <v>46904.000000000007</v>
      </c>
      <c r="G80" s="20">
        <f t="shared" si="3"/>
        <v>25</v>
      </c>
      <c r="H80" s="6">
        <v>1</v>
      </c>
      <c r="I80" s="20">
        <f t="shared" si="4"/>
        <v>2.1319999999999997</v>
      </c>
      <c r="J80" s="20">
        <f t="shared" si="5"/>
        <v>1.4080000000000001</v>
      </c>
    </row>
    <row r="81" spans="2:10" x14ac:dyDescent="0.25">
      <c r="B81" s="5">
        <v>293</v>
      </c>
      <c r="C81" s="6">
        <v>32.299999999999997</v>
      </c>
      <c r="D81" s="6">
        <v>13.5</v>
      </c>
      <c r="E81" s="6">
        <v>16.7</v>
      </c>
      <c r="F81" s="6">
        <v>7282.0349999999989</v>
      </c>
      <c r="G81" s="20">
        <f t="shared" si="3"/>
        <v>13.5</v>
      </c>
      <c r="H81" s="6">
        <v>1</v>
      </c>
      <c r="I81" s="20">
        <f t="shared" si="4"/>
        <v>2.3925925925925924</v>
      </c>
      <c r="J81" s="20">
        <f t="shared" si="5"/>
        <v>1.2370370370370369</v>
      </c>
    </row>
    <row r="82" spans="2:10" x14ac:dyDescent="0.25">
      <c r="B82" s="5">
        <v>295</v>
      </c>
      <c r="C82" s="6">
        <v>68</v>
      </c>
      <c r="D82" s="6">
        <v>28</v>
      </c>
      <c r="E82" s="6">
        <v>25.5</v>
      </c>
      <c r="F82" s="6">
        <v>48552</v>
      </c>
      <c r="G82" s="20">
        <f t="shared" si="3"/>
        <v>28</v>
      </c>
      <c r="H82" s="6">
        <v>1</v>
      </c>
      <c r="I82" s="20">
        <f t="shared" si="4"/>
        <v>2.4285714285714284</v>
      </c>
      <c r="J82" s="20">
        <f t="shared" si="5"/>
        <v>0.9107142857142857</v>
      </c>
    </row>
    <row r="83" spans="2:10" x14ac:dyDescent="0.25">
      <c r="B83" s="5">
        <v>298</v>
      </c>
      <c r="C83" s="6">
        <v>41.4</v>
      </c>
      <c r="D83" s="6">
        <v>12.9</v>
      </c>
      <c r="E83" s="6">
        <v>20.6</v>
      </c>
      <c r="F83" s="6">
        <v>11001.636</v>
      </c>
      <c r="G83" s="20">
        <f t="shared" si="3"/>
        <v>12.9</v>
      </c>
      <c r="H83" s="6">
        <v>1</v>
      </c>
      <c r="I83" s="20">
        <f t="shared" si="4"/>
        <v>3.2093023255813953</v>
      </c>
      <c r="J83" s="20">
        <f t="shared" si="5"/>
        <v>1.5968992248062017</v>
      </c>
    </row>
    <row r="84" spans="2:10" x14ac:dyDescent="0.25">
      <c r="B84" s="5">
        <v>299</v>
      </c>
      <c r="C84" s="6">
        <v>31</v>
      </c>
      <c r="D84" s="6">
        <v>14.5</v>
      </c>
      <c r="E84" s="6">
        <v>21.5</v>
      </c>
      <c r="F84" s="6">
        <v>9664.25</v>
      </c>
      <c r="G84" s="20">
        <f t="shared" si="3"/>
        <v>14.5</v>
      </c>
      <c r="H84" s="6">
        <v>1</v>
      </c>
      <c r="I84" s="20">
        <f t="shared" si="4"/>
        <v>2.1379310344827585</v>
      </c>
      <c r="J84" s="20">
        <f t="shared" si="5"/>
        <v>1.4827586206896552</v>
      </c>
    </row>
    <row r="85" spans="2:10" x14ac:dyDescent="0.25">
      <c r="B85" s="5">
        <v>300</v>
      </c>
      <c r="C85" s="6">
        <v>30.7</v>
      </c>
      <c r="D85" s="6">
        <v>14.1</v>
      </c>
      <c r="E85" s="6">
        <v>18.5</v>
      </c>
      <c r="F85" s="6">
        <v>8008.0950000000003</v>
      </c>
      <c r="G85" s="20">
        <f t="shared" si="3"/>
        <v>14.1</v>
      </c>
      <c r="H85" s="6">
        <v>1</v>
      </c>
      <c r="I85" s="20">
        <f t="shared" si="4"/>
        <v>2.1773049645390072</v>
      </c>
      <c r="J85" s="20">
        <f t="shared" si="5"/>
        <v>1.3120567375886525</v>
      </c>
    </row>
    <row r="86" spans="2:10" x14ac:dyDescent="0.25">
      <c r="B86" s="5">
        <v>304</v>
      </c>
      <c r="C86" s="6">
        <v>87</v>
      </c>
      <c r="D86" s="6">
        <v>37</v>
      </c>
      <c r="E86" s="6">
        <v>51</v>
      </c>
      <c r="F86" s="6">
        <v>164169</v>
      </c>
      <c r="G86" s="20">
        <f t="shared" si="3"/>
        <v>37</v>
      </c>
      <c r="H86" s="6">
        <v>1</v>
      </c>
      <c r="I86" s="20">
        <f t="shared" si="4"/>
        <v>2.3513513513513513</v>
      </c>
      <c r="J86" s="20">
        <f t="shared" si="5"/>
        <v>1.3783783783783783</v>
      </c>
    </row>
    <row r="87" spans="2:10" x14ac:dyDescent="0.25">
      <c r="B87" s="5">
        <v>309</v>
      </c>
      <c r="C87" s="6">
        <v>16.5</v>
      </c>
      <c r="D87" s="6">
        <v>11</v>
      </c>
      <c r="E87" s="6">
        <v>12.5</v>
      </c>
      <c r="F87" s="6">
        <v>2268.75</v>
      </c>
      <c r="G87" s="20">
        <f t="shared" si="3"/>
        <v>11</v>
      </c>
      <c r="H87" s="6">
        <v>1</v>
      </c>
      <c r="I87" s="20">
        <f t="shared" si="4"/>
        <v>1.5</v>
      </c>
      <c r="J87" s="20">
        <f t="shared" si="5"/>
        <v>1.1363636363636365</v>
      </c>
    </row>
    <row r="88" spans="2:10" x14ac:dyDescent="0.25">
      <c r="B88" s="5">
        <v>311</v>
      </c>
      <c r="C88" s="6">
        <v>42</v>
      </c>
      <c r="D88" s="6">
        <v>27</v>
      </c>
      <c r="E88" s="6">
        <v>39</v>
      </c>
      <c r="F88" s="6">
        <v>44226</v>
      </c>
      <c r="G88" s="20">
        <f t="shared" si="3"/>
        <v>27</v>
      </c>
      <c r="H88" s="6">
        <v>1</v>
      </c>
      <c r="I88" s="20">
        <f t="shared" si="4"/>
        <v>1.5555555555555556</v>
      </c>
      <c r="J88" s="20">
        <f t="shared" si="5"/>
        <v>1.4444444444444444</v>
      </c>
    </row>
    <row r="89" spans="2:10" x14ac:dyDescent="0.25">
      <c r="B89" s="5">
        <v>313</v>
      </c>
      <c r="C89" s="6">
        <v>40</v>
      </c>
      <c r="D89" s="6">
        <v>19</v>
      </c>
      <c r="E89" s="6">
        <v>17</v>
      </c>
      <c r="F89" s="6">
        <v>12920</v>
      </c>
      <c r="G89" s="20">
        <f t="shared" si="3"/>
        <v>19</v>
      </c>
      <c r="H89" s="6">
        <v>1</v>
      </c>
      <c r="I89" s="20">
        <f t="shared" si="4"/>
        <v>2.1052631578947367</v>
      </c>
      <c r="J89" s="20">
        <f t="shared" si="5"/>
        <v>0.89473684210526316</v>
      </c>
    </row>
    <row r="90" spans="2:10" x14ac:dyDescent="0.25">
      <c r="B90" s="5">
        <v>316</v>
      </c>
      <c r="C90" s="6">
        <v>45.5</v>
      </c>
      <c r="D90" s="6">
        <v>17.5</v>
      </c>
      <c r="E90" s="6">
        <v>21.2</v>
      </c>
      <c r="F90" s="6">
        <v>16880.5</v>
      </c>
      <c r="G90" s="20">
        <f t="shared" si="3"/>
        <v>17.5</v>
      </c>
      <c r="H90" s="6">
        <v>1</v>
      </c>
      <c r="I90" s="20">
        <f t="shared" si="4"/>
        <v>2.6</v>
      </c>
      <c r="J90" s="20">
        <f t="shared" si="5"/>
        <v>1.2114285714285713</v>
      </c>
    </row>
    <row r="91" spans="2:10" x14ac:dyDescent="0.25">
      <c r="B91" s="5">
        <v>318</v>
      </c>
      <c r="C91" s="6">
        <v>31</v>
      </c>
      <c r="D91" s="6">
        <v>16</v>
      </c>
      <c r="E91" s="6">
        <v>21</v>
      </c>
      <c r="F91" s="6">
        <v>10416</v>
      </c>
      <c r="G91" s="20">
        <f t="shared" si="3"/>
        <v>16</v>
      </c>
      <c r="H91" s="6">
        <v>1</v>
      </c>
      <c r="I91" s="20">
        <f t="shared" si="4"/>
        <v>1.9375</v>
      </c>
      <c r="J91" s="20">
        <f t="shared" si="5"/>
        <v>1.3125</v>
      </c>
    </row>
    <row r="92" spans="2:10" x14ac:dyDescent="0.25">
      <c r="B92" s="5">
        <v>323</v>
      </c>
      <c r="C92" s="6">
        <v>30.7</v>
      </c>
      <c r="D92" s="6">
        <v>10</v>
      </c>
      <c r="E92" s="6">
        <v>15.8</v>
      </c>
      <c r="F92" s="6">
        <v>4850.6000000000004</v>
      </c>
      <c r="G92" s="20">
        <f t="shared" si="3"/>
        <v>10</v>
      </c>
      <c r="H92" s="6">
        <v>1</v>
      </c>
      <c r="I92" s="20">
        <f t="shared" si="4"/>
        <v>3.07</v>
      </c>
      <c r="J92" s="20">
        <f t="shared" si="5"/>
        <v>1.58</v>
      </c>
    </row>
    <row r="93" spans="2:10" x14ac:dyDescent="0.25">
      <c r="B93" s="5">
        <v>325</v>
      </c>
      <c r="C93" s="6">
        <v>26</v>
      </c>
      <c r="D93" s="6">
        <v>10</v>
      </c>
      <c r="E93" s="6">
        <v>12</v>
      </c>
      <c r="F93" s="6">
        <v>3120</v>
      </c>
      <c r="G93" s="20">
        <f t="shared" si="3"/>
        <v>10</v>
      </c>
      <c r="H93" s="6">
        <v>1</v>
      </c>
      <c r="I93" s="20">
        <f t="shared" si="4"/>
        <v>2.6</v>
      </c>
      <c r="J93" s="20">
        <f t="shared" si="5"/>
        <v>1.2</v>
      </c>
    </row>
    <row r="94" spans="2:10" x14ac:dyDescent="0.25">
      <c r="B94" s="5">
        <v>326</v>
      </c>
      <c r="C94" s="6">
        <v>23.6</v>
      </c>
      <c r="D94" s="6">
        <v>12.3</v>
      </c>
      <c r="E94" s="6">
        <v>19.100000000000001</v>
      </c>
      <c r="F94" s="6">
        <v>5544.3480000000009</v>
      </c>
      <c r="G94" s="20">
        <f t="shared" si="3"/>
        <v>12.3</v>
      </c>
      <c r="H94" s="6">
        <v>1</v>
      </c>
      <c r="I94" s="20">
        <f t="shared" si="4"/>
        <v>1.9186991869918699</v>
      </c>
      <c r="J94" s="20">
        <f t="shared" si="5"/>
        <v>1.5528455284552847</v>
      </c>
    </row>
    <row r="95" spans="2:10" x14ac:dyDescent="0.25">
      <c r="B95" s="5">
        <v>330</v>
      </c>
      <c r="C95" s="6">
        <v>41</v>
      </c>
      <c r="D95" s="6">
        <v>16.5</v>
      </c>
      <c r="E95" s="6">
        <v>25</v>
      </c>
      <c r="F95" s="6">
        <v>16912.5</v>
      </c>
      <c r="G95" s="20">
        <f t="shared" si="3"/>
        <v>16.5</v>
      </c>
      <c r="H95" s="6">
        <v>1</v>
      </c>
      <c r="I95" s="20">
        <f t="shared" si="4"/>
        <v>2.4848484848484849</v>
      </c>
      <c r="J95" s="20">
        <f t="shared" si="5"/>
        <v>1.5151515151515151</v>
      </c>
    </row>
    <row r="96" spans="2:10" x14ac:dyDescent="0.25">
      <c r="B96" s="5">
        <v>331</v>
      </c>
      <c r="C96" s="6">
        <v>39</v>
      </c>
      <c r="D96" s="6">
        <v>17.5</v>
      </c>
      <c r="E96" s="6">
        <v>22</v>
      </c>
      <c r="F96" s="6">
        <v>15015</v>
      </c>
      <c r="G96" s="20">
        <f t="shared" si="3"/>
        <v>17.5</v>
      </c>
      <c r="H96" s="6">
        <v>1</v>
      </c>
      <c r="I96" s="20">
        <f t="shared" si="4"/>
        <v>2.2285714285714286</v>
      </c>
      <c r="J96" s="20">
        <f t="shared" si="5"/>
        <v>1.2571428571428571</v>
      </c>
    </row>
    <row r="97" spans="2:10" x14ac:dyDescent="0.25">
      <c r="B97" s="5">
        <v>332</v>
      </c>
      <c r="C97" s="6">
        <v>28</v>
      </c>
      <c r="D97" s="6">
        <v>11.5</v>
      </c>
      <c r="E97" s="6">
        <v>17.5</v>
      </c>
      <c r="F97" s="6">
        <v>5635</v>
      </c>
      <c r="G97" s="20">
        <f t="shared" si="3"/>
        <v>11.5</v>
      </c>
      <c r="H97" s="6">
        <v>1</v>
      </c>
      <c r="I97" s="20">
        <f t="shared" si="4"/>
        <v>2.4347826086956523</v>
      </c>
      <c r="J97" s="20">
        <f t="shared" si="5"/>
        <v>1.5217391304347827</v>
      </c>
    </row>
    <row r="98" spans="2:10" x14ac:dyDescent="0.25">
      <c r="B98" s="5">
        <v>333</v>
      </c>
      <c r="C98" s="6">
        <v>44.5</v>
      </c>
      <c r="D98" s="6">
        <v>15</v>
      </c>
      <c r="E98" s="6">
        <v>20.5</v>
      </c>
      <c r="F98" s="6">
        <v>13683.75</v>
      </c>
      <c r="G98" s="20">
        <f t="shared" si="3"/>
        <v>15</v>
      </c>
      <c r="H98" s="6">
        <v>1</v>
      </c>
      <c r="I98" s="20">
        <f t="shared" si="4"/>
        <v>2.9666666666666668</v>
      </c>
      <c r="J98" s="20">
        <f t="shared" si="5"/>
        <v>1.3666666666666667</v>
      </c>
    </row>
    <row r="99" spans="2:10" x14ac:dyDescent="0.25">
      <c r="B99" s="5">
        <v>334</v>
      </c>
      <c r="C99" s="6">
        <v>43</v>
      </c>
      <c r="D99" s="6">
        <v>14.5</v>
      </c>
      <c r="E99" s="6">
        <v>25</v>
      </c>
      <c r="F99" s="6">
        <v>15587.5</v>
      </c>
      <c r="G99" s="20">
        <f t="shared" si="3"/>
        <v>14.5</v>
      </c>
      <c r="H99" s="6">
        <v>1</v>
      </c>
      <c r="I99" s="20">
        <f t="shared" si="4"/>
        <v>2.9655172413793105</v>
      </c>
      <c r="J99" s="20">
        <f t="shared" si="5"/>
        <v>1.7241379310344827</v>
      </c>
    </row>
    <row r="100" spans="2:10" x14ac:dyDescent="0.25">
      <c r="B100" s="5">
        <v>335</v>
      </c>
      <c r="C100" s="6">
        <v>37</v>
      </c>
      <c r="D100" s="6">
        <v>16.5</v>
      </c>
      <c r="E100" s="6">
        <v>21.5</v>
      </c>
      <c r="F100" s="6">
        <v>13125.75</v>
      </c>
      <c r="G100" s="20">
        <f t="shared" si="3"/>
        <v>16.5</v>
      </c>
      <c r="H100" s="6">
        <v>1</v>
      </c>
      <c r="I100" s="20">
        <f t="shared" si="4"/>
        <v>2.2424242424242422</v>
      </c>
      <c r="J100" s="20">
        <f t="shared" si="5"/>
        <v>1.303030303030303</v>
      </c>
    </row>
    <row r="101" spans="2:10" x14ac:dyDescent="0.25">
      <c r="B101" s="5">
        <v>336</v>
      </c>
      <c r="C101" s="6">
        <v>31</v>
      </c>
      <c r="D101" s="6">
        <v>16</v>
      </c>
      <c r="E101" s="6">
        <v>20</v>
      </c>
      <c r="F101" s="6">
        <v>9920</v>
      </c>
      <c r="G101" s="20">
        <f t="shared" si="3"/>
        <v>16</v>
      </c>
      <c r="H101" s="6">
        <v>1</v>
      </c>
      <c r="I101" s="20">
        <f t="shared" si="4"/>
        <v>1.9375</v>
      </c>
      <c r="J101" s="20">
        <f t="shared" si="5"/>
        <v>1.25</v>
      </c>
    </row>
    <row r="102" spans="2:10" x14ac:dyDescent="0.25">
      <c r="B102" s="5">
        <v>337</v>
      </c>
      <c r="C102" s="6">
        <v>34.5</v>
      </c>
      <c r="D102" s="6">
        <v>19</v>
      </c>
      <c r="E102" s="6">
        <v>19</v>
      </c>
      <c r="F102" s="6">
        <v>12454.5</v>
      </c>
      <c r="G102" s="20">
        <f t="shared" si="3"/>
        <v>19</v>
      </c>
      <c r="H102" s="6">
        <v>1</v>
      </c>
      <c r="I102" s="20">
        <f t="shared" si="4"/>
        <v>1.8157894736842106</v>
      </c>
      <c r="J102" s="20">
        <f t="shared" si="5"/>
        <v>1</v>
      </c>
    </row>
    <row r="103" spans="2:10" x14ac:dyDescent="0.25">
      <c r="B103" s="5">
        <v>338</v>
      </c>
      <c r="C103" s="6">
        <v>39</v>
      </c>
      <c r="D103" s="6">
        <v>21</v>
      </c>
      <c r="E103" s="6">
        <v>31</v>
      </c>
      <c r="F103" s="6">
        <v>25389</v>
      </c>
      <c r="G103" s="20">
        <f t="shared" si="3"/>
        <v>21</v>
      </c>
      <c r="H103" s="6">
        <v>1</v>
      </c>
      <c r="I103" s="20">
        <f t="shared" si="4"/>
        <v>1.8571428571428572</v>
      </c>
      <c r="J103" s="20">
        <f t="shared" si="5"/>
        <v>1.4761904761904763</v>
      </c>
    </row>
    <row r="104" spans="2:10" x14ac:dyDescent="0.25">
      <c r="B104" s="5">
        <v>340</v>
      </c>
      <c r="C104" s="6">
        <v>36.5</v>
      </c>
      <c r="D104" s="6">
        <v>15</v>
      </c>
      <c r="E104" s="6">
        <v>21</v>
      </c>
      <c r="F104" s="6">
        <v>11497.5</v>
      </c>
      <c r="G104" s="20">
        <f t="shared" si="3"/>
        <v>15</v>
      </c>
      <c r="H104" s="6">
        <v>1</v>
      </c>
      <c r="I104" s="20">
        <f t="shared" si="4"/>
        <v>2.4333333333333331</v>
      </c>
      <c r="J104" s="20">
        <f t="shared" si="5"/>
        <v>1.4</v>
      </c>
    </row>
    <row r="105" spans="2:10" x14ac:dyDescent="0.25">
      <c r="B105" s="5">
        <v>341</v>
      </c>
      <c r="C105" s="6">
        <v>32</v>
      </c>
      <c r="D105" s="6">
        <v>20</v>
      </c>
      <c r="E105" s="6">
        <v>28</v>
      </c>
      <c r="F105" s="6">
        <v>17920</v>
      </c>
      <c r="G105" s="20">
        <f t="shared" si="3"/>
        <v>20</v>
      </c>
      <c r="H105" s="6">
        <v>1</v>
      </c>
      <c r="I105" s="20">
        <f t="shared" si="4"/>
        <v>1.6</v>
      </c>
      <c r="J105" s="20">
        <f t="shared" si="5"/>
        <v>1.4</v>
      </c>
    </row>
    <row r="106" spans="2:10" x14ac:dyDescent="0.25">
      <c r="B106" s="5">
        <v>342</v>
      </c>
      <c r="C106" s="6">
        <v>26</v>
      </c>
      <c r="D106" s="6">
        <v>13</v>
      </c>
      <c r="E106" s="6">
        <v>20</v>
      </c>
      <c r="F106" s="6">
        <v>6760</v>
      </c>
      <c r="G106" s="20">
        <f t="shared" si="3"/>
        <v>13</v>
      </c>
      <c r="H106" s="6">
        <v>1</v>
      </c>
      <c r="I106" s="20">
        <f t="shared" si="4"/>
        <v>2</v>
      </c>
      <c r="J106" s="20">
        <f t="shared" si="5"/>
        <v>1.5384615384615385</v>
      </c>
    </row>
    <row r="107" spans="2:10" x14ac:dyDescent="0.25">
      <c r="B107" s="5">
        <v>343</v>
      </c>
      <c r="C107" s="6">
        <v>16</v>
      </c>
      <c r="D107" s="6">
        <v>15.5</v>
      </c>
      <c r="E107" s="6">
        <v>18</v>
      </c>
      <c r="F107" s="6">
        <v>4464</v>
      </c>
      <c r="G107" s="20">
        <f t="shared" si="3"/>
        <v>15.5</v>
      </c>
      <c r="H107" s="6">
        <v>1</v>
      </c>
      <c r="I107" s="20">
        <f t="shared" si="4"/>
        <v>1.032258064516129</v>
      </c>
      <c r="J107" s="20">
        <f t="shared" si="5"/>
        <v>1.1612903225806452</v>
      </c>
    </row>
    <row r="108" spans="2:10" x14ac:dyDescent="0.25">
      <c r="B108" s="5">
        <v>344</v>
      </c>
      <c r="C108" s="6">
        <v>29.5</v>
      </c>
      <c r="D108" s="6">
        <v>13</v>
      </c>
      <c r="E108" s="6">
        <v>19</v>
      </c>
      <c r="F108" s="6">
        <v>7286.5</v>
      </c>
      <c r="G108" s="20">
        <f t="shared" si="3"/>
        <v>13</v>
      </c>
      <c r="H108" s="6">
        <v>1</v>
      </c>
      <c r="I108" s="20">
        <f t="shared" si="4"/>
        <v>2.2692307692307692</v>
      </c>
      <c r="J108" s="20">
        <f t="shared" si="5"/>
        <v>1.4615384615384615</v>
      </c>
    </row>
    <row r="109" spans="2:10" x14ac:dyDescent="0.25">
      <c r="B109" s="5">
        <v>345</v>
      </c>
      <c r="C109" s="6">
        <v>23</v>
      </c>
      <c r="D109" s="6">
        <v>14</v>
      </c>
      <c r="E109" s="6">
        <v>12.5</v>
      </c>
      <c r="F109" s="6">
        <v>4025</v>
      </c>
      <c r="G109" s="20">
        <f t="shared" si="3"/>
        <v>14</v>
      </c>
      <c r="H109" s="6">
        <v>1</v>
      </c>
      <c r="I109" s="20">
        <f t="shared" si="4"/>
        <v>1.6428571428571428</v>
      </c>
      <c r="J109" s="20">
        <f t="shared" si="5"/>
        <v>0.8928571428571429</v>
      </c>
    </row>
    <row r="110" spans="2:10" x14ac:dyDescent="0.25">
      <c r="B110" s="5">
        <v>347</v>
      </c>
      <c r="C110" s="6">
        <v>19</v>
      </c>
      <c r="D110" s="6">
        <v>10.5</v>
      </c>
      <c r="E110" s="6">
        <v>17</v>
      </c>
      <c r="F110" s="6">
        <v>3391.5</v>
      </c>
      <c r="G110" s="20">
        <f t="shared" si="3"/>
        <v>10.5</v>
      </c>
      <c r="H110" s="6">
        <v>1</v>
      </c>
      <c r="I110" s="20">
        <f t="shared" si="4"/>
        <v>1.8095238095238095</v>
      </c>
      <c r="J110" s="20">
        <f t="shared" si="5"/>
        <v>1.6190476190476191</v>
      </c>
    </row>
    <row r="111" spans="2:10" x14ac:dyDescent="0.25">
      <c r="B111" s="5">
        <v>349</v>
      </c>
      <c r="C111" s="6">
        <v>19</v>
      </c>
      <c r="D111" s="6">
        <v>19</v>
      </c>
      <c r="E111" s="6">
        <v>10</v>
      </c>
      <c r="F111" s="6">
        <v>3610</v>
      </c>
      <c r="G111" s="20">
        <f t="shared" si="3"/>
        <v>19</v>
      </c>
      <c r="H111" s="6">
        <v>1</v>
      </c>
      <c r="I111" s="20">
        <f t="shared" si="4"/>
        <v>1</v>
      </c>
      <c r="J111" s="20">
        <f t="shared" si="5"/>
        <v>0.52631578947368418</v>
      </c>
    </row>
    <row r="112" spans="2:10" x14ac:dyDescent="0.25">
      <c r="B112" s="5">
        <v>350</v>
      </c>
      <c r="C112" s="6">
        <v>38</v>
      </c>
      <c r="D112" s="6">
        <v>25.5</v>
      </c>
      <c r="E112" s="6">
        <v>30</v>
      </c>
      <c r="F112" s="6">
        <v>29070</v>
      </c>
      <c r="G112" s="20">
        <f t="shared" si="3"/>
        <v>25.5</v>
      </c>
      <c r="H112" s="6">
        <v>1</v>
      </c>
      <c r="I112" s="20">
        <f t="shared" si="4"/>
        <v>1.4901960784313726</v>
      </c>
      <c r="J112" s="20">
        <f t="shared" si="5"/>
        <v>1.1764705882352942</v>
      </c>
    </row>
    <row r="113" spans="2:10" x14ac:dyDescent="0.25">
      <c r="B113" s="5">
        <v>351</v>
      </c>
      <c r="C113" s="6">
        <v>18</v>
      </c>
      <c r="D113" s="6">
        <v>8.5</v>
      </c>
      <c r="E113" s="6">
        <v>14</v>
      </c>
      <c r="F113" s="6">
        <v>2142</v>
      </c>
      <c r="G113" s="20">
        <f t="shared" si="3"/>
        <v>8.5</v>
      </c>
      <c r="H113" s="6">
        <v>1</v>
      </c>
      <c r="I113" s="20">
        <f t="shared" si="4"/>
        <v>2.1176470588235294</v>
      </c>
      <c r="J113" s="20">
        <f t="shared" si="5"/>
        <v>1.6470588235294117</v>
      </c>
    </row>
    <row r="114" spans="2:10" x14ac:dyDescent="0.25">
      <c r="B114" s="5">
        <v>353</v>
      </c>
      <c r="C114" s="6">
        <v>9</v>
      </c>
      <c r="D114" s="6">
        <v>13</v>
      </c>
      <c r="E114" s="6">
        <v>11</v>
      </c>
      <c r="F114" s="6">
        <v>1287</v>
      </c>
      <c r="G114" s="20">
        <f t="shared" si="3"/>
        <v>13</v>
      </c>
      <c r="H114" s="6">
        <v>1</v>
      </c>
      <c r="I114" s="20">
        <f t="shared" si="4"/>
        <v>0.69230769230769229</v>
      </c>
      <c r="J114" s="20">
        <f t="shared" si="5"/>
        <v>0.84615384615384615</v>
      </c>
    </row>
    <row r="115" spans="2:10" x14ac:dyDescent="0.25">
      <c r="B115" s="5" t="s">
        <v>874</v>
      </c>
      <c r="C115" s="6">
        <v>4475.7</v>
      </c>
      <c r="D115" s="6">
        <v>2106.6999999999998</v>
      </c>
      <c r="E115" s="6">
        <v>2823.5999999999995</v>
      </c>
      <c r="F115" s="6">
        <v>4835500.9970000004</v>
      </c>
      <c r="G115" s="22">
        <f t="shared" ref="G115" si="6">D115</f>
        <v>2106.6999999999998</v>
      </c>
      <c r="H115" s="21">
        <v>1</v>
      </c>
      <c r="I115" s="21">
        <f t="shared" ref="I115" si="7">C115/G115</f>
        <v>2.124507523615133</v>
      </c>
      <c r="J115" s="21">
        <f t="shared" ref="J115" si="8">E115/G115</f>
        <v>1.3402952484929034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4EF6-A41E-4DD8-958A-1F5CE11BB533}">
  <dimension ref="A2:E115"/>
  <sheetViews>
    <sheetView topLeftCell="A61" workbookViewId="0">
      <selection activeCell="C5" sqref="C5:C114"/>
    </sheetView>
  </sheetViews>
  <sheetFormatPr defaultRowHeight="15" x14ac:dyDescent="0.25"/>
  <cols>
    <col min="1" max="1" width="15" bestFit="1" customWidth="1"/>
    <col min="2" max="2" width="12.28515625" bestFit="1" customWidth="1"/>
    <col min="3" max="3" width="16.7109375" customWidth="1"/>
    <col min="4" max="4" width="12" bestFit="1" customWidth="1"/>
  </cols>
  <sheetData>
    <row r="2" spans="1:5" x14ac:dyDescent="0.25">
      <c r="B2" s="4" t="s">
        <v>879</v>
      </c>
      <c r="C2" t="s">
        <v>883</v>
      </c>
    </row>
    <row r="4" spans="1:5" x14ac:dyDescent="0.25">
      <c r="B4" s="4" t="s">
        <v>872</v>
      </c>
      <c r="C4" t="s">
        <v>903</v>
      </c>
      <c r="E4" s="7" t="s">
        <v>900</v>
      </c>
    </row>
    <row r="5" spans="1:5" x14ac:dyDescent="0.25">
      <c r="A5" s="10"/>
      <c r="B5" s="5">
        <v>32</v>
      </c>
      <c r="C5" s="11">
        <v>803803</v>
      </c>
      <c r="E5">
        <v>5</v>
      </c>
    </row>
    <row r="6" spans="1:5" x14ac:dyDescent="0.25">
      <c r="B6" s="5">
        <v>214</v>
      </c>
      <c r="C6" s="11">
        <v>795591.5</v>
      </c>
      <c r="E6">
        <v>10</v>
      </c>
    </row>
    <row r="7" spans="1:5" x14ac:dyDescent="0.25">
      <c r="B7" s="5">
        <v>215</v>
      </c>
      <c r="C7" s="11">
        <v>794640</v>
      </c>
      <c r="E7">
        <v>15</v>
      </c>
    </row>
    <row r="8" spans="1:5" x14ac:dyDescent="0.25">
      <c r="B8" s="5">
        <v>304</v>
      </c>
      <c r="C8" s="11">
        <v>164169</v>
      </c>
      <c r="E8">
        <v>20</v>
      </c>
    </row>
    <row r="9" spans="1:5" x14ac:dyDescent="0.25">
      <c r="B9" s="5">
        <v>16</v>
      </c>
      <c r="C9" s="11">
        <v>129150</v>
      </c>
      <c r="E9">
        <v>25</v>
      </c>
    </row>
    <row r="10" spans="1:5" x14ac:dyDescent="0.25">
      <c r="B10" s="5">
        <v>255</v>
      </c>
      <c r="C10" s="11">
        <v>110880</v>
      </c>
      <c r="E10">
        <v>30</v>
      </c>
    </row>
    <row r="11" spans="1:5" x14ac:dyDescent="0.25">
      <c r="B11" s="5">
        <v>136</v>
      </c>
      <c r="C11" s="11">
        <v>103230</v>
      </c>
      <c r="E11">
        <v>35</v>
      </c>
    </row>
    <row r="12" spans="1:5" x14ac:dyDescent="0.25">
      <c r="B12" s="5">
        <v>29</v>
      </c>
      <c r="C12" s="11">
        <v>100800</v>
      </c>
      <c r="E12">
        <v>40</v>
      </c>
    </row>
    <row r="13" spans="1:5" x14ac:dyDescent="0.25">
      <c r="B13" s="5">
        <v>22</v>
      </c>
      <c r="C13" s="11">
        <v>94395</v>
      </c>
      <c r="E13">
        <v>45</v>
      </c>
    </row>
    <row r="14" spans="1:5" x14ac:dyDescent="0.25">
      <c r="B14" s="5">
        <v>1</v>
      </c>
      <c r="C14" s="11">
        <v>89605.5</v>
      </c>
      <c r="E14">
        <v>50</v>
      </c>
    </row>
    <row r="15" spans="1:5" x14ac:dyDescent="0.25">
      <c r="B15" s="5">
        <v>241</v>
      </c>
      <c r="C15" s="11">
        <v>62576.25</v>
      </c>
      <c r="E15">
        <v>55</v>
      </c>
    </row>
    <row r="16" spans="1:5" x14ac:dyDescent="0.25">
      <c r="B16" s="5">
        <v>91</v>
      </c>
      <c r="C16" s="11">
        <v>55440</v>
      </c>
      <c r="E16">
        <v>60</v>
      </c>
    </row>
    <row r="17" spans="2:5" x14ac:dyDescent="0.25">
      <c r="B17" s="5">
        <v>140</v>
      </c>
      <c r="C17" s="11">
        <v>53550</v>
      </c>
      <c r="E17">
        <v>65</v>
      </c>
    </row>
    <row r="18" spans="2:5" x14ac:dyDescent="0.25">
      <c r="B18" s="5">
        <v>160</v>
      </c>
      <c r="C18" s="11">
        <v>49572</v>
      </c>
      <c r="E18">
        <v>70</v>
      </c>
    </row>
    <row r="19" spans="2:5" x14ac:dyDescent="0.25">
      <c r="B19" s="5">
        <v>295</v>
      </c>
      <c r="C19" s="11">
        <v>48552</v>
      </c>
      <c r="E19">
        <v>75</v>
      </c>
    </row>
    <row r="20" spans="2:5" x14ac:dyDescent="0.25">
      <c r="B20" s="5">
        <v>290</v>
      </c>
      <c r="C20" s="11">
        <v>46904.000000000007</v>
      </c>
    </row>
    <row r="21" spans="2:5" x14ac:dyDescent="0.25">
      <c r="B21" s="5">
        <v>311</v>
      </c>
      <c r="C21" s="11">
        <v>44226</v>
      </c>
    </row>
    <row r="22" spans="2:5" x14ac:dyDescent="0.25">
      <c r="B22" s="5">
        <v>240</v>
      </c>
      <c r="C22" s="11">
        <v>43240</v>
      </c>
    </row>
    <row r="23" spans="2:5" x14ac:dyDescent="0.25">
      <c r="B23" s="5">
        <v>159</v>
      </c>
      <c r="C23" s="11">
        <v>41839.875</v>
      </c>
    </row>
    <row r="24" spans="2:5" x14ac:dyDescent="0.25">
      <c r="B24" s="5">
        <v>33</v>
      </c>
      <c r="C24" s="11">
        <v>41624.375</v>
      </c>
    </row>
    <row r="25" spans="2:5" x14ac:dyDescent="0.25">
      <c r="B25" s="5">
        <v>169</v>
      </c>
      <c r="C25" s="11">
        <v>40320</v>
      </c>
    </row>
    <row r="26" spans="2:5" x14ac:dyDescent="0.25">
      <c r="B26" s="5">
        <v>167</v>
      </c>
      <c r="C26" s="11">
        <v>40314.25</v>
      </c>
    </row>
    <row r="27" spans="2:5" x14ac:dyDescent="0.25">
      <c r="B27" s="5">
        <v>144</v>
      </c>
      <c r="C27" s="11">
        <v>33792</v>
      </c>
    </row>
    <row r="28" spans="2:5" x14ac:dyDescent="0.25">
      <c r="B28" s="5">
        <v>266</v>
      </c>
      <c r="C28" s="11">
        <v>32568</v>
      </c>
    </row>
    <row r="29" spans="2:5" x14ac:dyDescent="0.25">
      <c r="B29" s="5">
        <v>176</v>
      </c>
      <c r="C29" s="11">
        <v>29348</v>
      </c>
    </row>
    <row r="30" spans="2:5" x14ac:dyDescent="0.25">
      <c r="B30" s="5">
        <v>350</v>
      </c>
      <c r="C30" s="11">
        <v>29070</v>
      </c>
    </row>
    <row r="31" spans="2:5" x14ac:dyDescent="0.25">
      <c r="B31" s="5">
        <v>265</v>
      </c>
      <c r="C31" s="11">
        <v>27348</v>
      </c>
    </row>
    <row r="32" spans="2:5" x14ac:dyDescent="0.25">
      <c r="B32" s="5">
        <v>338</v>
      </c>
      <c r="C32" s="11">
        <v>25389</v>
      </c>
    </row>
    <row r="33" spans="2:3" x14ac:dyDescent="0.25">
      <c r="B33" s="5">
        <v>64</v>
      </c>
      <c r="C33" s="11">
        <v>25311</v>
      </c>
    </row>
    <row r="34" spans="2:3" x14ac:dyDescent="0.25">
      <c r="B34" s="5">
        <v>254</v>
      </c>
      <c r="C34" s="11">
        <v>25116</v>
      </c>
    </row>
    <row r="35" spans="2:3" x14ac:dyDescent="0.25">
      <c r="B35" s="5">
        <v>49</v>
      </c>
      <c r="C35" s="11">
        <v>25081.984</v>
      </c>
    </row>
    <row r="36" spans="2:3" x14ac:dyDescent="0.25">
      <c r="B36" s="5">
        <v>103</v>
      </c>
      <c r="C36" s="11">
        <v>24517.079999999998</v>
      </c>
    </row>
    <row r="37" spans="2:3" x14ac:dyDescent="0.25">
      <c r="B37" s="5">
        <v>209</v>
      </c>
      <c r="C37" s="11">
        <v>24200</v>
      </c>
    </row>
    <row r="38" spans="2:3" x14ac:dyDescent="0.25">
      <c r="B38" s="5">
        <v>181</v>
      </c>
      <c r="C38" s="11">
        <v>23894.799999999999</v>
      </c>
    </row>
    <row r="39" spans="2:3" x14ac:dyDescent="0.25">
      <c r="B39" s="5">
        <v>202</v>
      </c>
      <c r="C39" s="11">
        <v>22126.19</v>
      </c>
    </row>
    <row r="40" spans="2:3" x14ac:dyDescent="0.25">
      <c r="B40" s="5">
        <v>222</v>
      </c>
      <c r="C40" s="11">
        <v>21414.12</v>
      </c>
    </row>
    <row r="41" spans="2:3" x14ac:dyDescent="0.25">
      <c r="B41" s="5">
        <v>67</v>
      </c>
      <c r="C41" s="11">
        <v>20601.599999999999</v>
      </c>
    </row>
    <row r="42" spans="2:3" x14ac:dyDescent="0.25">
      <c r="B42" s="5">
        <v>224</v>
      </c>
      <c r="C42" s="11">
        <v>19926</v>
      </c>
    </row>
    <row r="43" spans="2:3" x14ac:dyDescent="0.25">
      <c r="B43" s="5">
        <v>205</v>
      </c>
      <c r="C43" s="11">
        <v>19803</v>
      </c>
    </row>
    <row r="44" spans="2:3" x14ac:dyDescent="0.25">
      <c r="B44" s="5">
        <v>120</v>
      </c>
      <c r="C44" s="11">
        <v>18844.320000000003</v>
      </c>
    </row>
    <row r="45" spans="2:3" x14ac:dyDescent="0.25">
      <c r="B45" s="5">
        <v>341</v>
      </c>
      <c r="C45" s="11">
        <v>17920</v>
      </c>
    </row>
    <row r="46" spans="2:3" x14ac:dyDescent="0.25">
      <c r="B46" s="5">
        <v>157</v>
      </c>
      <c r="C46" s="11">
        <v>17800</v>
      </c>
    </row>
    <row r="47" spans="2:3" x14ac:dyDescent="0.25">
      <c r="B47" s="5">
        <v>277</v>
      </c>
      <c r="C47" s="11">
        <v>17107.199999999997</v>
      </c>
    </row>
    <row r="48" spans="2:3" x14ac:dyDescent="0.25">
      <c r="B48" s="5">
        <v>267</v>
      </c>
      <c r="C48" s="11">
        <v>17100</v>
      </c>
    </row>
    <row r="49" spans="2:3" x14ac:dyDescent="0.25">
      <c r="B49" s="5">
        <v>330</v>
      </c>
      <c r="C49" s="11">
        <v>16912.5</v>
      </c>
    </row>
    <row r="50" spans="2:3" x14ac:dyDescent="0.25">
      <c r="B50" s="5">
        <v>316</v>
      </c>
      <c r="C50" s="11">
        <v>16880.5</v>
      </c>
    </row>
    <row r="51" spans="2:3" x14ac:dyDescent="0.25">
      <c r="B51" s="5">
        <v>264</v>
      </c>
      <c r="C51" s="11">
        <v>16728</v>
      </c>
    </row>
    <row r="52" spans="2:3" x14ac:dyDescent="0.25">
      <c r="B52" s="5">
        <v>162</v>
      </c>
      <c r="C52" s="11">
        <v>16285.5</v>
      </c>
    </row>
    <row r="53" spans="2:3" x14ac:dyDescent="0.25">
      <c r="B53" s="5">
        <v>334</v>
      </c>
      <c r="C53" s="11">
        <v>15587.5</v>
      </c>
    </row>
    <row r="54" spans="2:3" x14ac:dyDescent="0.25">
      <c r="B54" s="5">
        <v>146</v>
      </c>
      <c r="C54" s="11">
        <v>15116.4</v>
      </c>
    </row>
    <row r="55" spans="2:3" x14ac:dyDescent="0.25">
      <c r="B55" s="5">
        <v>331</v>
      </c>
      <c r="C55" s="11">
        <v>15015</v>
      </c>
    </row>
    <row r="56" spans="2:3" x14ac:dyDescent="0.25">
      <c r="B56" s="5">
        <v>259</v>
      </c>
      <c r="C56" s="11">
        <v>14781.5</v>
      </c>
    </row>
    <row r="57" spans="2:3" x14ac:dyDescent="0.25">
      <c r="B57" s="5">
        <v>164</v>
      </c>
      <c r="C57" s="11">
        <v>14514</v>
      </c>
    </row>
    <row r="58" spans="2:3" x14ac:dyDescent="0.25">
      <c r="B58" s="5">
        <v>333</v>
      </c>
      <c r="C58" s="11">
        <v>13683.75</v>
      </c>
    </row>
    <row r="59" spans="2:3" x14ac:dyDescent="0.25">
      <c r="B59" s="5">
        <v>335</v>
      </c>
      <c r="C59" s="11">
        <v>13125.75</v>
      </c>
    </row>
    <row r="60" spans="2:3" x14ac:dyDescent="0.25">
      <c r="B60" s="5">
        <v>228</v>
      </c>
      <c r="C60" s="11">
        <v>13123.575000000001</v>
      </c>
    </row>
    <row r="61" spans="2:3" x14ac:dyDescent="0.25">
      <c r="B61" s="5">
        <v>313</v>
      </c>
      <c r="C61" s="11">
        <v>12920</v>
      </c>
    </row>
    <row r="62" spans="2:3" x14ac:dyDescent="0.25">
      <c r="B62" s="5">
        <v>178</v>
      </c>
      <c r="C62" s="11">
        <v>12646.320000000002</v>
      </c>
    </row>
    <row r="63" spans="2:3" x14ac:dyDescent="0.25">
      <c r="B63" s="5">
        <v>66</v>
      </c>
      <c r="C63" s="11">
        <v>12606</v>
      </c>
    </row>
    <row r="64" spans="2:3" x14ac:dyDescent="0.25">
      <c r="B64" s="5">
        <v>220</v>
      </c>
      <c r="C64" s="11">
        <v>12600</v>
      </c>
    </row>
    <row r="65" spans="2:3" x14ac:dyDescent="0.25">
      <c r="B65" s="5">
        <v>203</v>
      </c>
      <c r="C65" s="11">
        <v>12505.525000000001</v>
      </c>
    </row>
    <row r="66" spans="2:3" x14ac:dyDescent="0.25">
      <c r="B66" s="5">
        <v>337</v>
      </c>
      <c r="C66" s="11">
        <v>12454.5</v>
      </c>
    </row>
    <row r="67" spans="2:3" x14ac:dyDescent="0.25">
      <c r="B67" s="5">
        <v>173</v>
      </c>
      <c r="C67" s="11">
        <v>11700</v>
      </c>
    </row>
    <row r="68" spans="2:3" x14ac:dyDescent="0.25">
      <c r="B68" s="5">
        <v>340</v>
      </c>
      <c r="C68" s="11">
        <v>11497.5</v>
      </c>
    </row>
    <row r="69" spans="2:3" x14ac:dyDescent="0.25">
      <c r="B69" s="5">
        <v>289</v>
      </c>
      <c r="C69" s="11">
        <v>11220</v>
      </c>
    </row>
    <row r="70" spans="2:3" x14ac:dyDescent="0.25">
      <c r="B70" s="5">
        <v>298</v>
      </c>
      <c r="C70" s="11">
        <v>11001.636</v>
      </c>
    </row>
    <row r="71" spans="2:3" x14ac:dyDescent="0.25">
      <c r="B71" s="5">
        <v>54</v>
      </c>
      <c r="C71" s="11">
        <v>10885.875</v>
      </c>
    </row>
    <row r="72" spans="2:3" x14ac:dyDescent="0.25">
      <c r="B72" s="5">
        <v>262</v>
      </c>
      <c r="C72" s="11">
        <v>10880</v>
      </c>
    </row>
    <row r="73" spans="2:3" x14ac:dyDescent="0.25">
      <c r="B73" s="5">
        <v>318</v>
      </c>
      <c r="C73" s="11">
        <v>10416</v>
      </c>
    </row>
    <row r="74" spans="2:3" x14ac:dyDescent="0.25">
      <c r="B74" s="5">
        <v>190</v>
      </c>
      <c r="C74" s="11">
        <v>9927.75</v>
      </c>
    </row>
    <row r="75" spans="2:3" x14ac:dyDescent="0.25">
      <c r="B75" s="5">
        <v>336</v>
      </c>
      <c r="C75" s="11">
        <v>9920</v>
      </c>
    </row>
    <row r="76" spans="2:3" x14ac:dyDescent="0.25">
      <c r="B76" s="5">
        <v>299</v>
      </c>
      <c r="C76" s="11">
        <v>9664.25</v>
      </c>
    </row>
    <row r="77" spans="2:3" x14ac:dyDescent="0.25">
      <c r="B77" s="5">
        <v>189</v>
      </c>
      <c r="C77" s="11">
        <v>9472.125</v>
      </c>
    </row>
    <row r="78" spans="2:3" x14ac:dyDescent="0.25">
      <c r="B78" s="5">
        <v>11</v>
      </c>
      <c r="C78" s="11">
        <v>9206.7839999999997</v>
      </c>
    </row>
    <row r="79" spans="2:3" x14ac:dyDescent="0.25">
      <c r="B79" s="5">
        <v>191</v>
      </c>
      <c r="C79" s="11">
        <v>9061</v>
      </c>
    </row>
    <row r="80" spans="2:3" x14ac:dyDescent="0.25">
      <c r="B80" s="5">
        <v>210</v>
      </c>
      <c r="C80" s="11">
        <v>8947.2250000000004</v>
      </c>
    </row>
    <row r="81" spans="2:3" x14ac:dyDescent="0.25">
      <c r="B81" s="5">
        <v>38</v>
      </c>
      <c r="C81" s="11">
        <v>8400</v>
      </c>
    </row>
    <row r="82" spans="2:3" x14ac:dyDescent="0.25">
      <c r="B82" s="5">
        <v>194</v>
      </c>
      <c r="C82" s="11">
        <v>8398</v>
      </c>
    </row>
    <row r="83" spans="2:3" x14ac:dyDescent="0.25">
      <c r="B83" s="5">
        <v>207</v>
      </c>
      <c r="C83" s="11">
        <v>8122.5</v>
      </c>
    </row>
    <row r="84" spans="2:3" x14ac:dyDescent="0.25">
      <c r="B84" s="5">
        <v>300</v>
      </c>
      <c r="C84" s="11">
        <v>8008.0950000000003</v>
      </c>
    </row>
    <row r="85" spans="2:3" x14ac:dyDescent="0.25">
      <c r="B85" s="5">
        <v>268</v>
      </c>
      <c r="C85" s="11">
        <v>7700</v>
      </c>
    </row>
    <row r="86" spans="2:3" x14ac:dyDescent="0.25">
      <c r="B86" s="5">
        <v>156</v>
      </c>
      <c r="C86" s="11">
        <v>7525</v>
      </c>
    </row>
    <row r="87" spans="2:3" x14ac:dyDescent="0.25">
      <c r="B87" s="5">
        <v>344</v>
      </c>
      <c r="C87" s="11">
        <v>7286.5</v>
      </c>
    </row>
    <row r="88" spans="2:3" x14ac:dyDescent="0.25">
      <c r="B88" s="5">
        <v>293</v>
      </c>
      <c r="C88" s="11">
        <v>7282.0349999999989</v>
      </c>
    </row>
    <row r="89" spans="2:3" x14ac:dyDescent="0.25">
      <c r="B89" s="5">
        <v>342</v>
      </c>
      <c r="C89" s="11">
        <v>6760</v>
      </c>
    </row>
    <row r="90" spans="2:3" x14ac:dyDescent="0.25">
      <c r="B90" s="5">
        <v>233</v>
      </c>
      <c r="C90" s="11">
        <v>6551.9999999999991</v>
      </c>
    </row>
    <row r="91" spans="2:3" x14ac:dyDescent="0.25">
      <c r="B91" s="5">
        <v>149</v>
      </c>
      <c r="C91" s="11">
        <v>6528</v>
      </c>
    </row>
    <row r="92" spans="2:3" x14ac:dyDescent="0.25">
      <c r="B92" s="5">
        <v>227</v>
      </c>
      <c r="C92" s="11">
        <v>5824</v>
      </c>
    </row>
    <row r="93" spans="2:3" x14ac:dyDescent="0.25">
      <c r="B93" s="5">
        <v>332</v>
      </c>
      <c r="C93" s="11">
        <v>5635</v>
      </c>
    </row>
    <row r="94" spans="2:3" x14ac:dyDescent="0.25">
      <c r="B94" s="5">
        <v>326</v>
      </c>
      <c r="C94" s="11">
        <v>5544.3480000000009</v>
      </c>
    </row>
    <row r="95" spans="2:3" x14ac:dyDescent="0.25">
      <c r="B95" s="5">
        <v>141</v>
      </c>
      <c r="C95" s="11">
        <v>4968</v>
      </c>
    </row>
    <row r="96" spans="2:3" x14ac:dyDescent="0.25">
      <c r="B96" s="5">
        <v>323</v>
      </c>
      <c r="C96" s="11">
        <v>4850.6000000000004</v>
      </c>
    </row>
    <row r="97" spans="2:3" x14ac:dyDescent="0.25">
      <c r="B97" s="5">
        <v>230</v>
      </c>
      <c r="C97" s="11">
        <v>4547.2000000000007</v>
      </c>
    </row>
    <row r="98" spans="2:3" x14ac:dyDescent="0.25">
      <c r="B98" s="5">
        <v>343</v>
      </c>
      <c r="C98" s="11">
        <v>4464</v>
      </c>
    </row>
    <row r="99" spans="2:3" x14ac:dyDescent="0.25">
      <c r="B99" s="5">
        <v>51</v>
      </c>
      <c r="C99" s="11">
        <v>4029.84</v>
      </c>
    </row>
    <row r="100" spans="2:3" x14ac:dyDescent="0.25">
      <c r="B100" s="5">
        <v>345</v>
      </c>
      <c r="C100" s="11">
        <v>4025</v>
      </c>
    </row>
    <row r="101" spans="2:3" x14ac:dyDescent="0.25">
      <c r="B101" s="5">
        <v>128</v>
      </c>
      <c r="C101" s="11">
        <v>3920</v>
      </c>
    </row>
    <row r="102" spans="2:3" x14ac:dyDescent="0.25">
      <c r="B102" s="5">
        <v>349</v>
      </c>
      <c r="C102" s="11">
        <v>3610</v>
      </c>
    </row>
    <row r="103" spans="2:3" x14ac:dyDescent="0.25">
      <c r="B103" s="5">
        <v>208</v>
      </c>
      <c r="C103" s="11">
        <v>3435.9599999999996</v>
      </c>
    </row>
    <row r="104" spans="2:3" x14ac:dyDescent="0.25">
      <c r="B104" s="5">
        <v>163</v>
      </c>
      <c r="C104" s="11">
        <v>3417.75</v>
      </c>
    </row>
    <row r="105" spans="2:3" x14ac:dyDescent="0.25">
      <c r="B105" s="5">
        <v>347</v>
      </c>
      <c r="C105" s="11">
        <v>3391.5</v>
      </c>
    </row>
    <row r="106" spans="2:3" x14ac:dyDescent="0.25">
      <c r="B106" s="5">
        <v>325</v>
      </c>
      <c r="C106" s="11">
        <v>3120</v>
      </c>
    </row>
    <row r="107" spans="2:3" x14ac:dyDescent="0.25">
      <c r="B107" s="5">
        <v>161</v>
      </c>
      <c r="C107" s="11">
        <v>2652</v>
      </c>
    </row>
    <row r="108" spans="2:3" x14ac:dyDescent="0.25">
      <c r="B108" s="5">
        <v>84</v>
      </c>
      <c r="C108" s="11">
        <v>2310</v>
      </c>
    </row>
    <row r="109" spans="2:3" x14ac:dyDescent="0.25">
      <c r="B109" s="5">
        <v>309</v>
      </c>
      <c r="C109" s="11">
        <v>2268.75</v>
      </c>
    </row>
    <row r="110" spans="2:3" x14ac:dyDescent="0.25">
      <c r="B110" s="5">
        <v>351</v>
      </c>
      <c r="C110" s="11">
        <v>2142</v>
      </c>
    </row>
    <row r="111" spans="2:3" x14ac:dyDescent="0.25">
      <c r="B111" s="5">
        <v>108</v>
      </c>
      <c r="C111" s="11">
        <v>1684.8000000000002</v>
      </c>
    </row>
    <row r="112" spans="2:3" x14ac:dyDescent="0.25">
      <c r="B112" s="5">
        <v>212</v>
      </c>
      <c r="C112" s="11">
        <v>1523.6100000000001</v>
      </c>
    </row>
    <row r="113" spans="2:3" x14ac:dyDescent="0.25">
      <c r="B113" s="5">
        <v>353</v>
      </c>
      <c r="C113" s="11">
        <v>1287</v>
      </c>
    </row>
    <row r="114" spans="2:3" x14ac:dyDescent="0.25">
      <c r="B114" s="5">
        <v>287</v>
      </c>
      <c r="C114" s="11">
        <v>300</v>
      </c>
    </row>
    <row r="115" spans="2:3" x14ac:dyDescent="0.25">
      <c r="B115" s="5" t="s">
        <v>874</v>
      </c>
      <c r="C115" s="6">
        <v>4835500.9970000004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9AA4-626C-4372-B806-7ACCB90CD905}">
  <dimension ref="A4:H115"/>
  <sheetViews>
    <sheetView topLeftCell="A64" workbookViewId="0">
      <selection activeCell="C5" sqref="C5:C114"/>
    </sheetView>
  </sheetViews>
  <sheetFormatPr defaultRowHeight="15" x14ac:dyDescent="0.25"/>
  <cols>
    <col min="1" max="1" width="15" bestFit="1" customWidth="1"/>
    <col min="2" max="2" width="12.28515625" bestFit="1" customWidth="1"/>
    <col min="3" max="3" width="12" bestFit="1" customWidth="1"/>
    <col min="4" max="4" width="13.42578125" bestFit="1" customWidth="1"/>
    <col min="7" max="7" width="12.28515625" bestFit="1" customWidth="1"/>
    <col min="8" max="8" width="10" bestFit="1" customWidth="1"/>
  </cols>
  <sheetData>
    <row r="4" spans="1:8" x14ac:dyDescent="0.25">
      <c r="B4" s="4" t="s">
        <v>872</v>
      </c>
      <c r="C4" t="s">
        <v>902</v>
      </c>
      <c r="E4" s="7" t="s">
        <v>900</v>
      </c>
      <c r="G4" s="4" t="s">
        <v>872</v>
      </c>
      <c r="H4" t="s">
        <v>875</v>
      </c>
    </row>
    <row r="5" spans="1:8" x14ac:dyDescent="0.25">
      <c r="A5" s="10"/>
      <c r="B5" s="5">
        <v>287</v>
      </c>
      <c r="C5" s="6">
        <v>8</v>
      </c>
      <c r="E5">
        <v>5</v>
      </c>
      <c r="G5" s="5" t="s">
        <v>873</v>
      </c>
      <c r="H5" s="6">
        <v>242</v>
      </c>
    </row>
    <row r="6" spans="1:8" x14ac:dyDescent="0.25">
      <c r="B6" s="5">
        <v>84</v>
      </c>
      <c r="C6" s="6">
        <v>10</v>
      </c>
      <c r="E6">
        <v>10</v>
      </c>
      <c r="G6" s="5">
        <v>20</v>
      </c>
      <c r="H6" s="6">
        <v>7</v>
      </c>
    </row>
    <row r="7" spans="1:8" x14ac:dyDescent="0.25">
      <c r="B7" s="5">
        <v>349</v>
      </c>
      <c r="C7" s="6">
        <v>10</v>
      </c>
      <c r="E7">
        <v>15</v>
      </c>
      <c r="G7" s="5">
        <v>25</v>
      </c>
      <c r="H7" s="6">
        <v>5</v>
      </c>
    </row>
    <row r="8" spans="1:8" x14ac:dyDescent="0.25">
      <c r="B8" s="5">
        <v>353</v>
      </c>
      <c r="C8" s="6">
        <v>11</v>
      </c>
      <c r="E8">
        <v>20</v>
      </c>
      <c r="G8" s="5">
        <v>21.5</v>
      </c>
      <c r="H8" s="6">
        <v>4</v>
      </c>
    </row>
    <row r="9" spans="1:8" x14ac:dyDescent="0.25">
      <c r="B9" s="5">
        <v>212</v>
      </c>
      <c r="C9" s="6">
        <v>11.4</v>
      </c>
      <c r="E9">
        <v>25</v>
      </c>
      <c r="G9" s="5">
        <v>19</v>
      </c>
      <c r="H9" s="6">
        <v>4</v>
      </c>
    </row>
    <row r="10" spans="1:8" x14ac:dyDescent="0.25">
      <c r="B10" s="5">
        <v>108</v>
      </c>
      <c r="C10" s="6">
        <v>12</v>
      </c>
      <c r="E10">
        <v>30</v>
      </c>
      <c r="G10" s="5">
        <v>23.5</v>
      </c>
      <c r="H10" s="6">
        <v>4</v>
      </c>
    </row>
    <row r="11" spans="1:8" x14ac:dyDescent="0.25">
      <c r="B11" s="5">
        <v>325</v>
      </c>
      <c r="C11" s="6">
        <v>12</v>
      </c>
      <c r="E11">
        <v>35</v>
      </c>
      <c r="G11" s="5">
        <v>21</v>
      </c>
      <c r="H11" s="6">
        <v>3</v>
      </c>
    </row>
    <row r="12" spans="1:8" x14ac:dyDescent="0.25">
      <c r="B12" s="5">
        <v>309</v>
      </c>
      <c r="C12" s="6">
        <v>12.5</v>
      </c>
      <c r="E12">
        <v>40</v>
      </c>
      <c r="G12" s="5">
        <v>16</v>
      </c>
      <c r="H12" s="6">
        <v>3</v>
      </c>
    </row>
    <row r="13" spans="1:8" x14ac:dyDescent="0.25">
      <c r="B13" s="5">
        <v>345</v>
      </c>
      <c r="C13" s="6">
        <v>12.5</v>
      </c>
      <c r="E13">
        <v>45</v>
      </c>
      <c r="G13" s="5">
        <v>18</v>
      </c>
      <c r="H13" s="6">
        <v>3</v>
      </c>
    </row>
    <row r="14" spans="1:8" x14ac:dyDescent="0.25">
      <c r="B14" s="5">
        <v>161</v>
      </c>
      <c r="C14" s="6">
        <v>13</v>
      </c>
      <c r="E14">
        <v>50</v>
      </c>
      <c r="G14" s="5">
        <v>24</v>
      </c>
      <c r="H14" s="6">
        <v>3</v>
      </c>
    </row>
    <row r="15" spans="1:8" x14ac:dyDescent="0.25">
      <c r="B15" s="5">
        <v>208</v>
      </c>
      <c r="C15" s="6">
        <v>13.7</v>
      </c>
      <c r="E15">
        <v>55</v>
      </c>
      <c r="G15" s="5">
        <v>20.5</v>
      </c>
      <c r="H15" s="6">
        <v>2</v>
      </c>
    </row>
    <row r="16" spans="1:8" x14ac:dyDescent="0.25">
      <c r="B16" s="5">
        <v>128</v>
      </c>
      <c r="C16" s="6">
        <v>14</v>
      </c>
      <c r="E16">
        <v>60</v>
      </c>
      <c r="G16" s="5">
        <v>26.5</v>
      </c>
      <c r="H16" s="6">
        <v>2</v>
      </c>
    </row>
    <row r="17" spans="2:8" x14ac:dyDescent="0.25">
      <c r="B17" s="5">
        <v>351</v>
      </c>
      <c r="C17" s="6">
        <v>14</v>
      </c>
      <c r="E17">
        <v>65</v>
      </c>
      <c r="G17" s="5">
        <v>22</v>
      </c>
      <c r="H17" s="6">
        <v>2</v>
      </c>
    </row>
    <row r="18" spans="2:8" x14ac:dyDescent="0.25">
      <c r="B18" s="5">
        <v>163</v>
      </c>
      <c r="C18" s="6">
        <v>15.5</v>
      </c>
      <c r="E18">
        <v>70</v>
      </c>
      <c r="G18" s="5">
        <v>12</v>
      </c>
      <c r="H18" s="6">
        <v>2</v>
      </c>
    </row>
    <row r="19" spans="2:8" x14ac:dyDescent="0.25">
      <c r="B19" s="5">
        <v>323</v>
      </c>
      <c r="C19" s="6">
        <v>15.8</v>
      </c>
      <c r="E19">
        <v>75</v>
      </c>
      <c r="G19" s="5">
        <v>30</v>
      </c>
      <c r="H19" s="6">
        <v>2</v>
      </c>
    </row>
    <row r="20" spans="2:8" x14ac:dyDescent="0.25">
      <c r="B20" s="5">
        <v>230</v>
      </c>
      <c r="C20" s="6">
        <v>16</v>
      </c>
      <c r="G20" s="5">
        <v>17</v>
      </c>
      <c r="H20" s="6">
        <v>2</v>
      </c>
    </row>
    <row r="21" spans="2:8" x14ac:dyDescent="0.25">
      <c r="B21" s="5">
        <v>227</v>
      </c>
      <c r="C21" s="6">
        <v>16</v>
      </c>
      <c r="G21" s="5">
        <v>14</v>
      </c>
      <c r="H21" s="6">
        <v>2</v>
      </c>
    </row>
    <row r="22" spans="2:8" x14ac:dyDescent="0.25">
      <c r="B22" s="5">
        <v>149</v>
      </c>
      <c r="C22" s="6">
        <v>16</v>
      </c>
      <c r="G22" s="5">
        <v>17.5</v>
      </c>
      <c r="H22" s="6">
        <v>2</v>
      </c>
    </row>
    <row r="23" spans="2:8" x14ac:dyDescent="0.25">
      <c r="B23" s="5">
        <v>293</v>
      </c>
      <c r="C23" s="6">
        <v>16.7</v>
      </c>
      <c r="G23" s="5">
        <v>23</v>
      </c>
      <c r="H23" s="6">
        <v>2</v>
      </c>
    </row>
    <row r="24" spans="2:8" x14ac:dyDescent="0.25">
      <c r="B24" s="5">
        <v>313</v>
      </c>
      <c r="C24" s="6">
        <v>17</v>
      </c>
      <c r="G24" s="5">
        <v>12.5</v>
      </c>
      <c r="H24" s="6">
        <v>2</v>
      </c>
    </row>
    <row r="25" spans="2:8" x14ac:dyDescent="0.25">
      <c r="B25" s="5">
        <v>347</v>
      </c>
      <c r="C25" s="6">
        <v>17</v>
      </c>
      <c r="G25" s="5">
        <v>29.5</v>
      </c>
      <c r="H25" s="6">
        <v>2</v>
      </c>
    </row>
    <row r="26" spans="2:8" x14ac:dyDescent="0.25">
      <c r="B26" s="5">
        <v>332</v>
      </c>
      <c r="C26" s="6">
        <v>17.5</v>
      </c>
      <c r="G26" s="5">
        <v>19.5</v>
      </c>
      <c r="H26" s="6">
        <v>2</v>
      </c>
    </row>
    <row r="27" spans="2:8" x14ac:dyDescent="0.25">
      <c r="B27" s="5">
        <v>268</v>
      </c>
      <c r="C27" s="6">
        <v>17.5</v>
      </c>
      <c r="G27" s="5">
        <v>41</v>
      </c>
      <c r="H27" s="6">
        <v>2</v>
      </c>
    </row>
    <row r="28" spans="2:8" x14ac:dyDescent="0.25">
      <c r="B28" s="5">
        <v>343</v>
      </c>
      <c r="C28" s="6">
        <v>18</v>
      </c>
      <c r="G28" s="5">
        <v>10</v>
      </c>
      <c r="H28" s="6">
        <v>2</v>
      </c>
    </row>
    <row r="29" spans="2:8" x14ac:dyDescent="0.25">
      <c r="B29" s="5">
        <v>51</v>
      </c>
      <c r="C29" s="6">
        <v>18</v>
      </c>
      <c r="G29" s="5">
        <v>45</v>
      </c>
      <c r="H29" s="6">
        <v>2</v>
      </c>
    </row>
    <row r="30" spans="2:8" x14ac:dyDescent="0.25">
      <c r="B30" s="5">
        <v>141</v>
      </c>
      <c r="C30" s="6">
        <v>18</v>
      </c>
      <c r="G30" s="5">
        <v>38.5</v>
      </c>
      <c r="H30" s="6">
        <v>1</v>
      </c>
    </row>
    <row r="31" spans="2:8" x14ac:dyDescent="0.25">
      <c r="B31" s="5">
        <v>300</v>
      </c>
      <c r="C31" s="6">
        <v>18.5</v>
      </c>
      <c r="G31" s="5">
        <v>32</v>
      </c>
      <c r="H31" s="6">
        <v>1</v>
      </c>
    </row>
    <row r="32" spans="2:8" x14ac:dyDescent="0.25">
      <c r="B32" s="5">
        <v>207</v>
      </c>
      <c r="C32" s="6">
        <v>19</v>
      </c>
      <c r="G32" s="5">
        <v>29</v>
      </c>
      <c r="H32" s="6">
        <v>1</v>
      </c>
    </row>
    <row r="33" spans="2:8" x14ac:dyDescent="0.25">
      <c r="B33" s="5">
        <v>344</v>
      </c>
      <c r="C33" s="6">
        <v>19</v>
      </c>
      <c r="G33" s="5">
        <v>16.7</v>
      </c>
      <c r="H33" s="6">
        <v>1</v>
      </c>
    </row>
    <row r="34" spans="2:8" x14ac:dyDescent="0.25">
      <c r="B34" s="5">
        <v>194</v>
      </c>
      <c r="C34" s="6">
        <v>19</v>
      </c>
      <c r="G34" s="5">
        <v>34.5</v>
      </c>
      <c r="H34" s="6">
        <v>1</v>
      </c>
    </row>
    <row r="35" spans="2:8" x14ac:dyDescent="0.25">
      <c r="B35" s="5">
        <v>337</v>
      </c>
      <c r="C35" s="6">
        <v>19</v>
      </c>
      <c r="G35" s="5">
        <v>22.2</v>
      </c>
      <c r="H35" s="6">
        <v>1</v>
      </c>
    </row>
    <row r="36" spans="2:8" x14ac:dyDescent="0.25">
      <c r="B36" s="5">
        <v>326</v>
      </c>
      <c r="C36" s="6">
        <v>19.100000000000001</v>
      </c>
      <c r="G36" s="5">
        <v>43.5</v>
      </c>
      <c r="H36" s="6">
        <v>1</v>
      </c>
    </row>
    <row r="37" spans="2:8" x14ac:dyDescent="0.25">
      <c r="B37" s="5">
        <v>54</v>
      </c>
      <c r="C37" s="6">
        <v>19.5</v>
      </c>
      <c r="G37" s="5">
        <v>22.5</v>
      </c>
      <c r="H37" s="6">
        <v>1</v>
      </c>
    </row>
    <row r="38" spans="2:8" x14ac:dyDescent="0.25">
      <c r="B38" s="5">
        <v>189</v>
      </c>
      <c r="C38" s="6">
        <v>19.5</v>
      </c>
      <c r="G38" s="5">
        <v>13.7</v>
      </c>
      <c r="H38" s="6">
        <v>1</v>
      </c>
    </row>
    <row r="39" spans="2:8" x14ac:dyDescent="0.25">
      <c r="B39" s="5">
        <v>220</v>
      </c>
      <c r="C39" s="6">
        <v>20</v>
      </c>
      <c r="G39" s="5">
        <v>18.5</v>
      </c>
      <c r="H39" s="6">
        <v>1</v>
      </c>
    </row>
    <row r="40" spans="2:8" x14ac:dyDescent="0.25">
      <c r="B40" s="5">
        <v>262</v>
      </c>
      <c r="C40" s="6">
        <v>20</v>
      </c>
      <c r="G40" s="5">
        <v>32.799999999999997</v>
      </c>
      <c r="H40" s="6">
        <v>1</v>
      </c>
    </row>
    <row r="41" spans="2:8" x14ac:dyDescent="0.25">
      <c r="B41" s="5">
        <v>289</v>
      </c>
      <c r="C41" s="6">
        <v>20</v>
      </c>
      <c r="G41" s="5">
        <v>23.3</v>
      </c>
      <c r="H41" s="6">
        <v>1</v>
      </c>
    </row>
    <row r="42" spans="2:8" x14ac:dyDescent="0.25">
      <c r="B42" s="5">
        <v>342</v>
      </c>
      <c r="C42" s="6">
        <v>20</v>
      </c>
      <c r="G42" s="5">
        <v>36</v>
      </c>
      <c r="H42" s="6">
        <v>1</v>
      </c>
    </row>
    <row r="43" spans="2:8" x14ac:dyDescent="0.25">
      <c r="B43" s="5">
        <v>233</v>
      </c>
      <c r="C43" s="6">
        <v>20</v>
      </c>
      <c r="G43" s="5">
        <v>15.5</v>
      </c>
      <c r="H43" s="6">
        <v>1</v>
      </c>
    </row>
    <row r="44" spans="2:8" x14ac:dyDescent="0.25">
      <c r="B44" s="5">
        <v>336</v>
      </c>
      <c r="C44" s="6">
        <v>20</v>
      </c>
      <c r="G44" s="5">
        <v>40</v>
      </c>
      <c r="H44" s="6">
        <v>1</v>
      </c>
    </row>
    <row r="45" spans="2:8" x14ac:dyDescent="0.25">
      <c r="B45" s="5">
        <v>38</v>
      </c>
      <c r="C45" s="6">
        <v>20</v>
      </c>
      <c r="G45" s="5">
        <v>23.6</v>
      </c>
      <c r="H45" s="6">
        <v>1</v>
      </c>
    </row>
    <row r="46" spans="2:8" x14ac:dyDescent="0.25">
      <c r="B46" s="5">
        <v>191</v>
      </c>
      <c r="C46" s="6">
        <v>20.5</v>
      </c>
      <c r="G46" s="5">
        <v>28.2</v>
      </c>
      <c r="H46" s="6">
        <v>1</v>
      </c>
    </row>
    <row r="47" spans="2:8" x14ac:dyDescent="0.25">
      <c r="B47" s="5">
        <v>333</v>
      </c>
      <c r="C47" s="6">
        <v>20.5</v>
      </c>
      <c r="G47" s="5">
        <v>77</v>
      </c>
      <c r="H47" s="6">
        <v>1</v>
      </c>
    </row>
    <row r="48" spans="2:8" x14ac:dyDescent="0.25">
      <c r="B48" s="5">
        <v>298</v>
      </c>
      <c r="C48" s="6">
        <v>20.6</v>
      </c>
      <c r="G48" s="5">
        <v>20.6</v>
      </c>
      <c r="H48" s="6">
        <v>1</v>
      </c>
    </row>
    <row r="49" spans="2:8" x14ac:dyDescent="0.25">
      <c r="B49" s="5">
        <v>190</v>
      </c>
      <c r="C49" s="6">
        <v>21</v>
      </c>
      <c r="G49" s="5">
        <v>88</v>
      </c>
      <c r="H49" s="6">
        <v>1</v>
      </c>
    </row>
    <row r="50" spans="2:8" x14ac:dyDescent="0.25">
      <c r="B50" s="5">
        <v>340</v>
      </c>
      <c r="C50" s="6">
        <v>21</v>
      </c>
      <c r="G50" s="5">
        <v>31</v>
      </c>
      <c r="H50" s="6">
        <v>1</v>
      </c>
    </row>
    <row r="51" spans="2:8" x14ac:dyDescent="0.25">
      <c r="B51" s="5">
        <v>318</v>
      </c>
      <c r="C51" s="6">
        <v>21</v>
      </c>
      <c r="G51" s="5">
        <v>44</v>
      </c>
      <c r="H51" s="6">
        <v>1</v>
      </c>
    </row>
    <row r="52" spans="2:8" x14ac:dyDescent="0.25">
      <c r="B52" s="5">
        <v>316</v>
      </c>
      <c r="C52" s="6">
        <v>21.2</v>
      </c>
      <c r="G52" s="5">
        <v>32.5</v>
      </c>
      <c r="H52" s="6">
        <v>1</v>
      </c>
    </row>
    <row r="53" spans="2:8" x14ac:dyDescent="0.25">
      <c r="B53" s="5">
        <v>156</v>
      </c>
      <c r="C53" s="6">
        <v>21.5</v>
      </c>
      <c r="G53" s="5">
        <v>50</v>
      </c>
      <c r="H53" s="6">
        <v>1</v>
      </c>
    </row>
    <row r="54" spans="2:8" x14ac:dyDescent="0.25">
      <c r="B54" s="5">
        <v>335</v>
      </c>
      <c r="C54" s="6">
        <v>21.5</v>
      </c>
      <c r="G54" s="5">
        <v>34</v>
      </c>
      <c r="H54" s="6">
        <v>1</v>
      </c>
    </row>
    <row r="55" spans="2:8" x14ac:dyDescent="0.25">
      <c r="B55" s="5">
        <v>299</v>
      </c>
      <c r="C55" s="6">
        <v>21.5</v>
      </c>
      <c r="G55" s="5">
        <v>15.8</v>
      </c>
      <c r="H55" s="6">
        <v>1</v>
      </c>
    </row>
    <row r="56" spans="2:8" x14ac:dyDescent="0.25">
      <c r="B56" s="5">
        <v>210</v>
      </c>
      <c r="C56" s="6">
        <v>21.5</v>
      </c>
      <c r="G56" s="5">
        <v>35.200000000000003</v>
      </c>
      <c r="H56" s="6">
        <v>1</v>
      </c>
    </row>
    <row r="57" spans="2:8" x14ac:dyDescent="0.25">
      <c r="B57" s="5">
        <v>331</v>
      </c>
      <c r="C57" s="6">
        <v>22</v>
      </c>
      <c r="G57" s="5">
        <v>26</v>
      </c>
      <c r="H57" s="6">
        <v>1</v>
      </c>
    </row>
    <row r="58" spans="2:8" x14ac:dyDescent="0.25">
      <c r="B58" s="5">
        <v>66</v>
      </c>
      <c r="C58" s="6">
        <v>22</v>
      </c>
      <c r="G58" s="5">
        <v>36.5</v>
      </c>
      <c r="H58" s="6">
        <v>1</v>
      </c>
    </row>
    <row r="59" spans="2:8" x14ac:dyDescent="0.25">
      <c r="B59" s="5">
        <v>11</v>
      </c>
      <c r="C59" s="6">
        <v>22.2</v>
      </c>
      <c r="G59" s="5">
        <v>26.3</v>
      </c>
      <c r="H59" s="6">
        <v>1</v>
      </c>
    </row>
    <row r="60" spans="2:8" x14ac:dyDescent="0.25">
      <c r="B60" s="5">
        <v>173</v>
      </c>
      <c r="C60" s="6">
        <v>22.5</v>
      </c>
      <c r="G60" s="5">
        <v>39</v>
      </c>
      <c r="H60" s="6">
        <v>1</v>
      </c>
    </row>
    <row r="61" spans="2:8" x14ac:dyDescent="0.25">
      <c r="B61" s="5">
        <v>178</v>
      </c>
      <c r="C61" s="6">
        <v>23</v>
      </c>
      <c r="G61" s="5">
        <v>13</v>
      </c>
      <c r="H61" s="6">
        <v>1</v>
      </c>
    </row>
    <row r="62" spans="2:8" x14ac:dyDescent="0.25">
      <c r="B62" s="5">
        <v>205</v>
      </c>
      <c r="C62" s="6">
        <v>23</v>
      </c>
      <c r="G62" s="5">
        <v>21.2</v>
      </c>
      <c r="H62" s="6">
        <v>1</v>
      </c>
    </row>
    <row r="63" spans="2:8" x14ac:dyDescent="0.25">
      <c r="B63" s="5">
        <v>49</v>
      </c>
      <c r="C63" s="6">
        <v>23.3</v>
      </c>
      <c r="G63" s="5">
        <v>27</v>
      </c>
      <c r="H63" s="6">
        <v>1</v>
      </c>
    </row>
    <row r="64" spans="2:8" x14ac:dyDescent="0.25">
      <c r="B64" s="5">
        <v>203</v>
      </c>
      <c r="C64" s="6">
        <v>23.5</v>
      </c>
      <c r="G64" s="5">
        <v>19.100000000000001</v>
      </c>
      <c r="H64" s="6">
        <v>1</v>
      </c>
    </row>
    <row r="65" spans="2:8" x14ac:dyDescent="0.25">
      <c r="B65" s="5">
        <v>259</v>
      </c>
      <c r="C65" s="6">
        <v>23.5</v>
      </c>
      <c r="G65" s="5">
        <v>28</v>
      </c>
      <c r="H65" s="6">
        <v>1</v>
      </c>
    </row>
    <row r="66" spans="2:8" x14ac:dyDescent="0.25">
      <c r="B66" s="5">
        <v>162</v>
      </c>
      <c r="C66" s="6">
        <v>23.5</v>
      </c>
      <c r="G66" s="5" t="s">
        <v>231</v>
      </c>
      <c r="H66" s="6">
        <v>1</v>
      </c>
    </row>
    <row r="67" spans="2:8" x14ac:dyDescent="0.25">
      <c r="B67" s="5">
        <v>228</v>
      </c>
      <c r="C67" s="6">
        <v>23.5</v>
      </c>
      <c r="G67" s="5">
        <v>51</v>
      </c>
      <c r="H67" s="6">
        <v>1</v>
      </c>
    </row>
    <row r="68" spans="2:8" x14ac:dyDescent="0.25">
      <c r="B68" s="5">
        <v>164</v>
      </c>
      <c r="C68" s="6">
        <v>23.6</v>
      </c>
      <c r="G68" s="5">
        <v>11</v>
      </c>
      <c r="H68" s="6">
        <v>1</v>
      </c>
    </row>
    <row r="69" spans="2:8" x14ac:dyDescent="0.25">
      <c r="B69" s="5">
        <v>277</v>
      </c>
      <c r="C69" s="6">
        <v>24</v>
      </c>
      <c r="G69" s="5">
        <v>25.8</v>
      </c>
      <c r="H69" s="6">
        <v>1</v>
      </c>
    </row>
    <row r="70" spans="2:8" x14ac:dyDescent="0.25">
      <c r="B70" s="5">
        <v>67</v>
      </c>
      <c r="C70" s="6">
        <v>24</v>
      </c>
      <c r="G70" s="5">
        <v>93.5</v>
      </c>
      <c r="H70" s="6">
        <v>1</v>
      </c>
    </row>
    <row r="71" spans="2:8" x14ac:dyDescent="0.25">
      <c r="B71" s="5">
        <v>264</v>
      </c>
      <c r="C71" s="6">
        <v>24</v>
      </c>
      <c r="G71" s="5">
        <v>24.7</v>
      </c>
      <c r="H71" s="6">
        <v>1</v>
      </c>
    </row>
    <row r="72" spans="2:8" x14ac:dyDescent="0.25">
      <c r="B72" s="5">
        <v>146</v>
      </c>
      <c r="C72" s="6">
        <v>24.7</v>
      </c>
      <c r="G72" s="5" t="s">
        <v>854</v>
      </c>
      <c r="H72" s="6">
        <v>1</v>
      </c>
    </row>
    <row r="73" spans="2:8" x14ac:dyDescent="0.25">
      <c r="B73" s="5">
        <v>330</v>
      </c>
      <c r="C73" s="6">
        <v>25</v>
      </c>
      <c r="G73" s="5">
        <v>8</v>
      </c>
      <c r="H73" s="6">
        <v>1</v>
      </c>
    </row>
    <row r="74" spans="2:8" x14ac:dyDescent="0.25">
      <c r="B74" s="5">
        <v>209</v>
      </c>
      <c r="C74" s="6">
        <v>25</v>
      </c>
      <c r="G74" s="5">
        <v>11.4</v>
      </c>
      <c r="H74" s="6">
        <v>1</v>
      </c>
    </row>
    <row r="75" spans="2:8" x14ac:dyDescent="0.25">
      <c r="B75" s="5">
        <v>157</v>
      </c>
      <c r="C75" s="6">
        <v>25</v>
      </c>
      <c r="G75" s="5">
        <v>25.5</v>
      </c>
      <c r="H75" s="6">
        <v>1</v>
      </c>
    </row>
    <row r="76" spans="2:8" x14ac:dyDescent="0.25">
      <c r="B76" s="5">
        <v>267</v>
      </c>
      <c r="C76" s="6">
        <v>25</v>
      </c>
      <c r="G76" s="5" t="s">
        <v>874</v>
      </c>
      <c r="H76" s="6">
        <v>354</v>
      </c>
    </row>
    <row r="77" spans="2:8" x14ac:dyDescent="0.25">
      <c r="B77" s="5">
        <v>334</v>
      </c>
      <c r="C77" s="6">
        <v>25</v>
      </c>
    </row>
    <row r="78" spans="2:8" x14ac:dyDescent="0.25">
      <c r="B78" s="5">
        <v>295</v>
      </c>
      <c r="C78" s="6">
        <v>25.5</v>
      </c>
    </row>
    <row r="79" spans="2:8" x14ac:dyDescent="0.25">
      <c r="B79" s="5">
        <v>120</v>
      </c>
      <c r="C79" s="6">
        <v>25.8</v>
      </c>
    </row>
    <row r="80" spans="2:8" x14ac:dyDescent="0.25">
      <c r="B80" s="5">
        <v>254</v>
      </c>
      <c r="C80" s="6">
        <v>26</v>
      </c>
    </row>
    <row r="81" spans="2:3" x14ac:dyDescent="0.25">
      <c r="B81" s="5">
        <v>202</v>
      </c>
      <c r="C81" s="6">
        <v>26.3</v>
      </c>
    </row>
    <row r="82" spans="2:3" x14ac:dyDescent="0.25">
      <c r="B82" s="5">
        <v>222</v>
      </c>
      <c r="C82" s="6">
        <v>26.5</v>
      </c>
    </row>
    <row r="83" spans="2:3" x14ac:dyDescent="0.25">
      <c r="B83" s="5">
        <v>265</v>
      </c>
      <c r="C83" s="6">
        <v>26.5</v>
      </c>
    </row>
    <row r="84" spans="2:3" x14ac:dyDescent="0.25">
      <c r="B84" s="5">
        <v>224</v>
      </c>
      <c r="C84" s="6">
        <v>27</v>
      </c>
    </row>
    <row r="85" spans="2:3" x14ac:dyDescent="0.25">
      <c r="B85" s="5">
        <v>341</v>
      </c>
      <c r="C85" s="6">
        <v>28</v>
      </c>
    </row>
    <row r="86" spans="2:3" x14ac:dyDescent="0.25">
      <c r="B86" s="5">
        <v>103</v>
      </c>
      <c r="C86" s="6">
        <v>28.2</v>
      </c>
    </row>
    <row r="87" spans="2:3" x14ac:dyDescent="0.25">
      <c r="B87" s="5">
        <v>176</v>
      </c>
      <c r="C87" s="6">
        <v>29</v>
      </c>
    </row>
    <row r="88" spans="2:3" x14ac:dyDescent="0.25">
      <c r="B88" s="5">
        <v>266</v>
      </c>
      <c r="C88" s="6">
        <v>29.5</v>
      </c>
    </row>
    <row r="89" spans="2:3" x14ac:dyDescent="0.25">
      <c r="B89" s="5">
        <v>64</v>
      </c>
      <c r="C89" s="6">
        <v>29.5</v>
      </c>
    </row>
    <row r="90" spans="2:3" x14ac:dyDescent="0.25">
      <c r="B90" s="5">
        <v>350</v>
      </c>
      <c r="C90" s="6">
        <v>30</v>
      </c>
    </row>
    <row r="91" spans="2:3" x14ac:dyDescent="0.25">
      <c r="B91" s="5">
        <v>169</v>
      </c>
      <c r="C91" s="6">
        <v>30</v>
      </c>
    </row>
    <row r="92" spans="2:3" x14ac:dyDescent="0.25">
      <c r="B92" s="5">
        <v>338</v>
      </c>
      <c r="C92" s="6">
        <v>31</v>
      </c>
    </row>
    <row r="93" spans="2:3" x14ac:dyDescent="0.25">
      <c r="B93" s="5">
        <v>144</v>
      </c>
      <c r="C93" s="6">
        <v>32</v>
      </c>
    </row>
    <row r="94" spans="2:3" x14ac:dyDescent="0.25">
      <c r="B94" s="5">
        <v>33</v>
      </c>
      <c r="C94" s="6">
        <v>32.5</v>
      </c>
    </row>
    <row r="95" spans="2:3" x14ac:dyDescent="0.25">
      <c r="B95" s="5">
        <v>181</v>
      </c>
      <c r="C95" s="6">
        <v>32.799999999999997</v>
      </c>
    </row>
    <row r="96" spans="2:3" x14ac:dyDescent="0.25">
      <c r="B96" s="5">
        <v>160</v>
      </c>
      <c r="C96" s="6">
        <v>34</v>
      </c>
    </row>
    <row r="97" spans="2:3" x14ac:dyDescent="0.25">
      <c r="B97" s="5">
        <v>159</v>
      </c>
      <c r="C97" s="6">
        <v>34.5</v>
      </c>
    </row>
    <row r="98" spans="2:3" x14ac:dyDescent="0.25">
      <c r="B98" s="5">
        <v>290</v>
      </c>
      <c r="C98" s="6">
        <v>35.200000000000003</v>
      </c>
    </row>
    <row r="99" spans="2:3" x14ac:dyDescent="0.25">
      <c r="B99" s="5">
        <v>140</v>
      </c>
      <c r="C99" s="6">
        <v>36</v>
      </c>
    </row>
    <row r="100" spans="2:3" x14ac:dyDescent="0.25">
      <c r="B100" s="5">
        <v>167</v>
      </c>
      <c r="C100" s="6">
        <v>36.5</v>
      </c>
    </row>
    <row r="101" spans="2:3" x14ac:dyDescent="0.25">
      <c r="B101" s="5">
        <v>91</v>
      </c>
      <c r="C101" s="6">
        <v>38.5</v>
      </c>
    </row>
    <row r="102" spans="2:3" x14ac:dyDescent="0.25">
      <c r="B102" s="5">
        <v>311</v>
      </c>
      <c r="C102" s="6">
        <v>39</v>
      </c>
    </row>
    <row r="103" spans="2:3" x14ac:dyDescent="0.25">
      <c r="B103" s="5">
        <v>240</v>
      </c>
      <c r="C103" s="6">
        <v>40</v>
      </c>
    </row>
    <row r="104" spans="2:3" x14ac:dyDescent="0.25">
      <c r="B104" s="5">
        <v>1</v>
      </c>
      <c r="C104" s="6">
        <v>41</v>
      </c>
    </row>
    <row r="105" spans="2:3" x14ac:dyDescent="0.25">
      <c r="B105" s="5">
        <v>241</v>
      </c>
      <c r="C105" s="6">
        <v>41</v>
      </c>
    </row>
    <row r="106" spans="2:3" x14ac:dyDescent="0.25">
      <c r="B106" s="5">
        <v>22</v>
      </c>
      <c r="C106" s="6">
        <v>43.5</v>
      </c>
    </row>
    <row r="107" spans="2:3" x14ac:dyDescent="0.25">
      <c r="B107" s="5">
        <v>255</v>
      </c>
      <c r="C107" s="6">
        <v>44</v>
      </c>
    </row>
    <row r="108" spans="2:3" x14ac:dyDescent="0.25">
      <c r="B108" s="5">
        <v>136</v>
      </c>
      <c r="C108" s="6">
        <v>45</v>
      </c>
    </row>
    <row r="109" spans="2:3" x14ac:dyDescent="0.25">
      <c r="B109" s="5">
        <v>29</v>
      </c>
      <c r="C109" s="6">
        <v>45</v>
      </c>
    </row>
    <row r="110" spans="2:3" x14ac:dyDescent="0.25">
      <c r="B110" s="5">
        <v>16</v>
      </c>
      <c r="C110" s="6">
        <v>50</v>
      </c>
    </row>
    <row r="111" spans="2:3" x14ac:dyDescent="0.25">
      <c r="B111" s="5">
        <v>304</v>
      </c>
      <c r="C111" s="6">
        <v>51</v>
      </c>
    </row>
    <row r="112" spans="2:3" x14ac:dyDescent="0.25">
      <c r="B112" s="5">
        <v>32</v>
      </c>
      <c r="C112" s="6">
        <v>77</v>
      </c>
    </row>
    <row r="113" spans="2:3" x14ac:dyDescent="0.25">
      <c r="B113" s="5">
        <v>215</v>
      </c>
      <c r="C113" s="6">
        <v>88</v>
      </c>
    </row>
    <row r="114" spans="2:3" x14ac:dyDescent="0.25">
      <c r="B114" s="5">
        <v>214</v>
      </c>
      <c r="C114" s="6">
        <v>93.5</v>
      </c>
    </row>
    <row r="115" spans="2:3" x14ac:dyDescent="0.25">
      <c r="B115" s="5" t="s">
        <v>874</v>
      </c>
      <c r="C115" s="6">
        <v>2823.5999999999995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EE3E-CB89-4843-9D94-EDBD55EFC73C}">
  <dimension ref="A1:B17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s="18" t="s">
        <v>900</v>
      </c>
      <c r="B1" s="18" t="s">
        <v>897</v>
      </c>
    </row>
    <row r="2" spans="1:2" x14ac:dyDescent="0.25">
      <c r="A2" s="19">
        <v>5</v>
      </c>
      <c r="B2" s="16">
        <v>0</v>
      </c>
    </row>
    <row r="3" spans="1:2" x14ac:dyDescent="0.25">
      <c r="A3" s="19">
        <v>10</v>
      </c>
      <c r="B3" s="16">
        <v>3</v>
      </c>
    </row>
    <row r="4" spans="1:2" x14ac:dyDescent="0.25">
      <c r="A4" s="19">
        <v>15</v>
      </c>
      <c r="B4" s="16">
        <v>10</v>
      </c>
    </row>
    <row r="5" spans="1:2" x14ac:dyDescent="0.25">
      <c r="A5" s="19">
        <v>20</v>
      </c>
      <c r="B5" s="16">
        <v>28</v>
      </c>
    </row>
    <row r="6" spans="1:2" x14ac:dyDescent="0.25">
      <c r="A6" s="19">
        <v>25</v>
      </c>
      <c r="B6" s="16">
        <v>32</v>
      </c>
    </row>
    <row r="7" spans="1:2" x14ac:dyDescent="0.25">
      <c r="A7" s="19">
        <v>30</v>
      </c>
      <c r="B7" s="16">
        <v>14</v>
      </c>
    </row>
    <row r="8" spans="1:2" x14ac:dyDescent="0.25">
      <c r="A8" s="19">
        <v>35</v>
      </c>
      <c r="B8" s="16">
        <v>6</v>
      </c>
    </row>
    <row r="9" spans="1:2" x14ac:dyDescent="0.25">
      <c r="A9" s="19">
        <v>40</v>
      </c>
      <c r="B9" s="16">
        <v>6</v>
      </c>
    </row>
    <row r="10" spans="1:2" x14ac:dyDescent="0.25">
      <c r="A10" s="19">
        <v>45</v>
      </c>
      <c r="B10" s="16">
        <v>6</v>
      </c>
    </row>
    <row r="11" spans="1:2" x14ac:dyDescent="0.25">
      <c r="A11" s="19">
        <v>50</v>
      </c>
      <c r="B11" s="16">
        <v>1</v>
      </c>
    </row>
    <row r="12" spans="1:2" x14ac:dyDescent="0.25">
      <c r="A12" s="19">
        <v>55</v>
      </c>
      <c r="B12" s="16">
        <v>1</v>
      </c>
    </row>
    <row r="13" spans="1:2" x14ac:dyDescent="0.25">
      <c r="A13" s="19">
        <v>60</v>
      </c>
      <c r="B13" s="16">
        <v>0</v>
      </c>
    </row>
    <row r="14" spans="1:2" x14ac:dyDescent="0.25">
      <c r="A14" s="19">
        <v>65</v>
      </c>
      <c r="B14" s="16">
        <v>0</v>
      </c>
    </row>
    <row r="15" spans="1:2" x14ac:dyDescent="0.25">
      <c r="A15" s="19">
        <v>70</v>
      </c>
      <c r="B15" s="16">
        <v>0</v>
      </c>
    </row>
    <row r="16" spans="1:2" x14ac:dyDescent="0.25">
      <c r="A16" s="19">
        <v>75</v>
      </c>
      <c r="B16" s="16">
        <v>0</v>
      </c>
    </row>
    <row r="17" spans="1:2" ht="15.75" thickBot="1" x14ac:dyDescent="0.3">
      <c r="A17" s="17" t="s">
        <v>896</v>
      </c>
      <c r="B17" s="17">
        <v>3</v>
      </c>
    </row>
  </sheetData>
  <sortState xmlns:xlrd2="http://schemas.microsoft.com/office/spreadsheetml/2017/richdata2" ref="A2:A16">
    <sortCondition ref="A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B216-D837-4B23-B15F-6A6575DC6885}">
  <dimension ref="A4:H120"/>
  <sheetViews>
    <sheetView topLeftCell="A78" workbookViewId="0">
      <selection activeCell="H5" sqref="H5"/>
    </sheetView>
  </sheetViews>
  <sheetFormatPr defaultRowHeight="15" x14ac:dyDescent="0.25"/>
  <cols>
    <col min="1" max="1" width="15" bestFit="1" customWidth="1"/>
    <col min="2" max="2" width="12.28515625" bestFit="1" customWidth="1"/>
    <col min="3" max="3" width="11.85546875" bestFit="1" customWidth="1"/>
    <col min="4" max="4" width="13.28515625" bestFit="1" customWidth="1"/>
    <col min="7" max="7" width="12.28515625" bestFit="1" customWidth="1"/>
    <col min="8" max="8" width="10" bestFit="1" customWidth="1"/>
  </cols>
  <sheetData>
    <row r="4" spans="1:8" x14ac:dyDescent="0.25">
      <c r="B4" s="4" t="s">
        <v>872</v>
      </c>
      <c r="C4" t="s">
        <v>901</v>
      </c>
      <c r="E4" s="7" t="s">
        <v>900</v>
      </c>
      <c r="G4" s="4" t="s">
        <v>872</v>
      </c>
      <c r="H4" t="s">
        <v>875</v>
      </c>
    </row>
    <row r="5" spans="1:8" x14ac:dyDescent="0.25">
      <c r="A5" s="10"/>
      <c r="B5" s="5">
        <v>287</v>
      </c>
      <c r="C5" s="6">
        <v>5</v>
      </c>
      <c r="E5">
        <v>5</v>
      </c>
      <c r="G5" s="5" t="s">
        <v>873</v>
      </c>
      <c r="H5" s="6">
        <v>238</v>
      </c>
    </row>
    <row r="6" spans="1:8" x14ac:dyDescent="0.25">
      <c r="B6" s="5">
        <v>108</v>
      </c>
      <c r="C6" s="6">
        <v>7.8</v>
      </c>
      <c r="E6">
        <v>10</v>
      </c>
      <c r="G6" s="5">
        <v>15</v>
      </c>
      <c r="H6" s="6">
        <v>7</v>
      </c>
    </row>
    <row r="7" spans="1:8" x14ac:dyDescent="0.25">
      <c r="B7" s="5">
        <v>212</v>
      </c>
      <c r="C7" s="6">
        <v>8.1</v>
      </c>
      <c r="E7">
        <v>15</v>
      </c>
      <c r="G7" s="5">
        <v>14.5</v>
      </c>
      <c r="H7" s="6">
        <v>6</v>
      </c>
    </row>
    <row r="8" spans="1:8" x14ac:dyDescent="0.25">
      <c r="B8" s="5">
        <v>351</v>
      </c>
      <c r="C8" s="6">
        <v>8.5</v>
      </c>
      <c r="E8">
        <v>20</v>
      </c>
      <c r="G8" s="5">
        <v>13</v>
      </c>
      <c r="H8" s="6">
        <v>6</v>
      </c>
    </row>
    <row r="9" spans="1:8" x14ac:dyDescent="0.25">
      <c r="B9" s="5">
        <v>230</v>
      </c>
      <c r="C9" s="6">
        <v>9.8000000000000007</v>
      </c>
      <c r="E9">
        <v>25</v>
      </c>
      <c r="G9" s="5">
        <v>16</v>
      </c>
      <c r="H9" s="6">
        <v>6</v>
      </c>
    </row>
    <row r="10" spans="1:8" x14ac:dyDescent="0.25">
      <c r="B10" s="5">
        <v>128</v>
      </c>
      <c r="C10" s="6">
        <v>10</v>
      </c>
      <c r="E10">
        <v>30</v>
      </c>
      <c r="G10" s="5">
        <v>22</v>
      </c>
      <c r="H10" s="6">
        <v>4</v>
      </c>
    </row>
    <row r="11" spans="1:8" x14ac:dyDescent="0.25">
      <c r="B11" s="5">
        <v>325</v>
      </c>
      <c r="C11" s="6">
        <v>10</v>
      </c>
      <c r="E11">
        <v>35</v>
      </c>
      <c r="G11" s="5">
        <v>19</v>
      </c>
      <c r="H11" s="6">
        <v>4</v>
      </c>
    </row>
    <row r="12" spans="1:8" x14ac:dyDescent="0.25">
      <c r="B12" s="5">
        <v>323</v>
      </c>
      <c r="C12" s="6">
        <v>10</v>
      </c>
      <c r="E12">
        <v>40</v>
      </c>
      <c r="G12" s="5">
        <v>11</v>
      </c>
      <c r="H12" s="6">
        <v>4</v>
      </c>
    </row>
    <row r="13" spans="1:8" x14ac:dyDescent="0.25">
      <c r="B13" s="5">
        <v>163</v>
      </c>
      <c r="C13" s="6">
        <v>10.5</v>
      </c>
      <c r="E13">
        <v>45</v>
      </c>
      <c r="G13" s="5">
        <v>17</v>
      </c>
      <c r="H13" s="6">
        <v>4</v>
      </c>
    </row>
    <row r="14" spans="1:8" x14ac:dyDescent="0.25">
      <c r="B14" s="5">
        <v>347</v>
      </c>
      <c r="C14" s="6">
        <v>10.5</v>
      </c>
      <c r="E14">
        <v>50</v>
      </c>
      <c r="G14" s="5">
        <v>10</v>
      </c>
      <c r="H14" s="6">
        <v>3</v>
      </c>
    </row>
    <row r="15" spans="1:8" x14ac:dyDescent="0.25">
      <c r="B15" s="5">
        <v>84</v>
      </c>
      <c r="C15" s="6">
        <v>11</v>
      </c>
      <c r="E15">
        <v>55</v>
      </c>
      <c r="G15" s="5">
        <v>15.5</v>
      </c>
      <c r="H15" s="6">
        <v>3</v>
      </c>
    </row>
    <row r="16" spans="1:8" x14ac:dyDescent="0.25">
      <c r="B16" s="5">
        <v>289</v>
      </c>
      <c r="C16" s="6">
        <v>11</v>
      </c>
      <c r="E16">
        <v>60</v>
      </c>
      <c r="G16" s="5">
        <v>12</v>
      </c>
      <c r="H16" s="6">
        <v>3</v>
      </c>
    </row>
    <row r="17" spans="2:8" x14ac:dyDescent="0.25">
      <c r="B17" s="5">
        <v>83</v>
      </c>
      <c r="C17" s="6">
        <v>11</v>
      </c>
      <c r="E17">
        <v>65</v>
      </c>
      <c r="G17" s="5">
        <v>31</v>
      </c>
      <c r="H17" s="6">
        <v>3</v>
      </c>
    </row>
    <row r="18" spans="2:8" x14ac:dyDescent="0.25">
      <c r="B18" s="5">
        <v>309</v>
      </c>
      <c r="C18" s="6">
        <v>11</v>
      </c>
      <c r="E18">
        <v>70</v>
      </c>
      <c r="G18" s="5">
        <v>23.5</v>
      </c>
      <c r="H18" s="6">
        <v>3</v>
      </c>
    </row>
    <row r="19" spans="2:8" x14ac:dyDescent="0.25">
      <c r="B19" s="5">
        <v>332</v>
      </c>
      <c r="C19" s="6">
        <v>11.5</v>
      </c>
      <c r="E19">
        <v>75</v>
      </c>
      <c r="G19" s="5">
        <v>16.5</v>
      </c>
      <c r="H19" s="6">
        <v>3</v>
      </c>
    </row>
    <row r="20" spans="2:8" x14ac:dyDescent="0.25">
      <c r="B20" s="5">
        <v>51</v>
      </c>
      <c r="C20" s="6">
        <v>11.6</v>
      </c>
      <c r="G20" s="5">
        <v>18</v>
      </c>
      <c r="H20" s="6">
        <v>3</v>
      </c>
    </row>
    <row r="21" spans="2:8" x14ac:dyDescent="0.25">
      <c r="B21" s="5">
        <v>141</v>
      </c>
      <c r="C21" s="6">
        <v>12</v>
      </c>
      <c r="G21" s="5">
        <v>25</v>
      </c>
      <c r="H21" s="6">
        <v>2</v>
      </c>
    </row>
    <row r="22" spans="2:8" x14ac:dyDescent="0.25">
      <c r="B22" s="5">
        <v>117</v>
      </c>
      <c r="C22" s="6">
        <v>12</v>
      </c>
      <c r="G22" s="5">
        <v>21</v>
      </c>
      <c r="H22" s="6">
        <v>2</v>
      </c>
    </row>
    <row r="23" spans="2:8" x14ac:dyDescent="0.25">
      <c r="B23" s="5">
        <v>161</v>
      </c>
      <c r="C23" s="6">
        <v>12</v>
      </c>
      <c r="G23" s="5">
        <v>27</v>
      </c>
      <c r="H23" s="6">
        <v>2</v>
      </c>
    </row>
    <row r="24" spans="2:8" x14ac:dyDescent="0.25">
      <c r="B24" s="5">
        <v>326</v>
      </c>
      <c r="C24" s="6">
        <v>12.3</v>
      </c>
      <c r="G24" s="5">
        <v>14</v>
      </c>
      <c r="H24" s="6">
        <v>2</v>
      </c>
    </row>
    <row r="25" spans="2:8" x14ac:dyDescent="0.25">
      <c r="B25" s="5">
        <v>233</v>
      </c>
      <c r="C25" s="6">
        <v>12.6</v>
      </c>
      <c r="G25" s="5">
        <v>10.5</v>
      </c>
      <c r="H25" s="6">
        <v>2</v>
      </c>
    </row>
    <row r="26" spans="2:8" x14ac:dyDescent="0.25">
      <c r="B26" s="5">
        <v>298</v>
      </c>
      <c r="C26" s="6">
        <v>12.9</v>
      </c>
      <c r="G26" s="5">
        <v>17.5</v>
      </c>
      <c r="H26" s="6">
        <v>2</v>
      </c>
    </row>
    <row r="27" spans="2:8" x14ac:dyDescent="0.25">
      <c r="B27" s="5">
        <v>353</v>
      </c>
      <c r="C27" s="6">
        <v>13</v>
      </c>
      <c r="G27" s="5">
        <v>11.5</v>
      </c>
      <c r="H27" s="6">
        <v>1</v>
      </c>
    </row>
    <row r="28" spans="2:8" x14ac:dyDescent="0.25">
      <c r="B28" s="5">
        <v>194</v>
      </c>
      <c r="C28" s="6">
        <v>13</v>
      </c>
      <c r="G28" s="5">
        <v>24</v>
      </c>
      <c r="H28" s="6">
        <v>1</v>
      </c>
    </row>
    <row r="29" spans="2:8" x14ac:dyDescent="0.25">
      <c r="B29" s="5">
        <v>344</v>
      </c>
      <c r="C29" s="6">
        <v>13</v>
      </c>
      <c r="G29" s="5">
        <v>8.1</v>
      </c>
      <c r="H29" s="6">
        <v>1</v>
      </c>
    </row>
    <row r="30" spans="2:8" x14ac:dyDescent="0.25">
      <c r="B30" s="5">
        <v>342</v>
      </c>
      <c r="C30" s="6">
        <v>13</v>
      </c>
      <c r="G30" s="5">
        <v>11.6</v>
      </c>
      <c r="H30" s="6">
        <v>1</v>
      </c>
    </row>
    <row r="31" spans="2:8" x14ac:dyDescent="0.25">
      <c r="B31" s="5">
        <v>191</v>
      </c>
      <c r="C31" s="6">
        <v>13</v>
      </c>
      <c r="G31" s="5">
        <v>8.5</v>
      </c>
      <c r="H31" s="6">
        <v>1</v>
      </c>
    </row>
    <row r="32" spans="2:8" x14ac:dyDescent="0.25">
      <c r="B32" s="5">
        <v>227</v>
      </c>
      <c r="C32" s="6">
        <v>13</v>
      </c>
      <c r="G32" s="5">
        <v>15.8</v>
      </c>
      <c r="H32" s="6">
        <v>1</v>
      </c>
    </row>
    <row r="33" spans="2:8" x14ac:dyDescent="0.25">
      <c r="B33" s="5">
        <v>208</v>
      </c>
      <c r="C33" s="6">
        <v>13.2</v>
      </c>
      <c r="G33" s="5">
        <v>37</v>
      </c>
      <c r="H33" s="6">
        <v>1</v>
      </c>
    </row>
    <row r="34" spans="2:8" x14ac:dyDescent="0.25">
      <c r="B34" s="5">
        <v>293</v>
      </c>
      <c r="C34" s="6">
        <v>13.5</v>
      </c>
      <c r="G34" s="5">
        <v>9.8000000000000007</v>
      </c>
      <c r="H34" s="6">
        <v>1</v>
      </c>
    </row>
    <row r="35" spans="2:8" x14ac:dyDescent="0.25">
      <c r="B35" s="5">
        <v>156</v>
      </c>
      <c r="C35" s="6">
        <v>14</v>
      </c>
      <c r="G35" s="5">
        <v>23.2</v>
      </c>
      <c r="H35" s="6">
        <v>1</v>
      </c>
    </row>
    <row r="36" spans="2:8" x14ac:dyDescent="0.25">
      <c r="B36" s="5">
        <v>345</v>
      </c>
      <c r="C36" s="6">
        <v>14</v>
      </c>
      <c r="G36" s="5">
        <v>16.2</v>
      </c>
      <c r="H36" s="6">
        <v>1</v>
      </c>
    </row>
    <row r="37" spans="2:8" x14ac:dyDescent="0.25">
      <c r="B37" s="5">
        <v>300</v>
      </c>
      <c r="C37" s="6">
        <v>14.1</v>
      </c>
      <c r="G37" s="5">
        <v>14.4</v>
      </c>
      <c r="H37" s="6">
        <v>1</v>
      </c>
    </row>
    <row r="38" spans="2:8" x14ac:dyDescent="0.25">
      <c r="B38" s="5">
        <v>11</v>
      </c>
      <c r="C38" s="6">
        <v>14.4</v>
      </c>
      <c r="G38" s="5">
        <v>12.3</v>
      </c>
      <c r="H38" s="6">
        <v>1</v>
      </c>
    </row>
    <row r="39" spans="2:8" x14ac:dyDescent="0.25">
      <c r="B39" s="5">
        <v>54</v>
      </c>
      <c r="C39" s="6">
        <v>14.5</v>
      </c>
      <c r="G39" s="5">
        <v>28</v>
      </c>
      <c r="H39" s="6">
        <v>1</v>
      </c>
    </row>
    <row r="40" spans="2:8" x14ac:dyDescent="0.25">
      <c r="B40" s="5">
        <v>299</v>
      </c>
      <c r="C40" s="6">
        <v>14.5</v>
      </c>
      <c r="G40" s="5">
        <v>12.6</v>
      </c>
      <c r="H40" s="6">
        <v>1</v>
      </c>
    </row>
    <row r="41" spans="2:8" x14ac:dyDescent="0.25">
      <c r="B41" s="5">
        <v>189</v>
      </c>
      <c r="C41" s="6">
        <v>14.5</v>
      </c>
      <c r="G41" s="5">
        <v>33</v>
      </c>
      <c r="H41" s="6">
        <v>1</v>
      </c>
    </row>
    <row r="42" spans="2:8" x14ac:dyDescent="0.25">
      <c r="B42" s="5">
        <v>210</v>
      </c>
      <c r="C42" s="6">
        <v>14.5</v>
      </c>
      <c r="G42" s="5">
        <v>64.5</v>
      </c>
      <c r="H42" s="6">
        <v>1</v>
      </c>
    </row>
    <row r="43" spans="2:8" x14ac:dyDescent="0.25">
      <c r="B43" s="5">
        <v>334</v>
      </c>
      <c r="C43" s="6">
        <v>14.5</v>
      </c>
      <c r="G43" s="5">
        <v>63.5</v>
      </c>
      <c r="H43" s="6">
        <v>1</v>
      </c>
    </row>
    <row r="44" spans="2:8" x14ac:dyDescent="0.25">
      <c r="B44" s="5">
        <v>203</v>
      </c>
      <c r="C44" s="6">
        <v>14.5</v>
      </c>
      <c r="G44" s="5">
        <v>73</v>
      </c>
      <c r="H44" s="6">
        <v>1</v>
      </c>
    </row>
    <row r="45" spans="2:8" x14ac:dyDescent="0.25">
      <c r="B45" s="5">
        <v>207</v>
      </c>
      <c r="C45" s="6">
        <v>15</v>
      </c>
      <c r="G45" s="5">
        <v>23</v>
      </c>
      <c r="H45" s="6">
        <v>1</v>
      </c>
    </row>
    <row r="46" spans="2:8" x14ac:dyDescent="0.25">
      <c r="B46" s="5">
        <v>164</v>
      </c>
      <c r="C46" s="6">
        <v>15</v>
      </c>
      <c r="G46" s="5">
        <v>12.9</v>
      </c>
      <c r="H46" s="6">
        <v>1</v>
      </c>
    </row>
    <row r="47" spans="2:8" x14ac:dyDescent="0.25">
      <c r="B47" s="5">
        <v>333</v>
      </c>
      <c r="C47" s="6">
        <v>15</v>
      </c>
      <c r="G47" s="5">
        <v>14.1</v>
      </c>
      <c r="H47" s="6">
        <v>1</v>
      </c>
    </row>
    <row r="48" spans="2:8" x14ac:dyDescent="0.25">
      <c r="B48" s="5">
        <v>66</v>
      </c>
      <c r="C48" s="6">
        <v>15</v>
      </c>
      <c r="G48" s="5">
        <v>7.8</v>
      </c>
      <c r="H48" s="6">
        <v>1</v>
      </c>
    </row>
    <row r="49" spans="2:8" x14ac:dyDescent="0.25">
      <c r="B49" s="5">
        <v>297</v>
      </c>
      <c r="C49" s="6">
        <v>15</v>
      </c>
      <c r="G49" s="5">
        <v>24.5</v>
      </c>
      <c r="H49" s="6">
        <v>1</v>
      </c>
    </row>
    <row r="50" spans="2:8" x14ac:dyDescent="0.25">
      <c r="B50" s="5">
        <v>38</v>
      </c>
      <c r="C50" s="6">
        <v>15</v>
      </c>
      <c r="G50" s="5">
        <v>18.2</v>
      </c>
      <c r="H50" s="6">
        <v>1</v>
      </c>
    </row>
    <row r="51" spans="2:8" x14ac:dyDescent="0.25">
      <c r="B51" s="5">
        <v>340</v>
      </c>
      <c r="C51" s="6">
        <v>15</v>
      </c>
      <c r="G51" s="5">
        <v>25.5</v>
      </c>
      <c r="H51" s="6">
        <v>1</v>
      </c>
    </row>
    <row r="52" spans="2:8" x14ac:dyDescent="0.25">
      <c r="B52" s="5">
        <v>228</v>
      </c>
      <c r="C52" s="6">
        <v>15.3</v>
      </c>
      <c r="G52" s="5">
        <v>18.5</v>
      </c>
      <c r="H52" s="6">
        <v>1</v>
      </c>
    </row>
    <row r="53" spans="2:8" x14ac:dyDescent="0.25">
      <c r="B53" s="5">
        <v>181</v>
      </c>
      <c r="C53" s="6">
        <v>15.5</v>
      </c>
      <c r="G53" s="5">
        <v>27.5</v>
      </c>
      <c r="H53" s="6">
        <v>1</v>
      </c>
    </row>
    <row r="54" spans="2:8" x14ac:dyDescent="0.25">
      <c r="B54" s="5">
        <v>343</v>
      </c>
      <c r="C54" s="6">
        <v>15.5</v>
      </c>
      <c r="G54" s="5">
        <v>13.2</v>
      </c>
      <c r="H54" s="6">
        <v>1</v>
      </c>
    </row>
    <row r="55" spans="2:8" x14ac:dyDescent="0.25">
      <c r="B55" s="5">
        <v>190</v>
      </c>
      <c r="C55" s="6">
        <v>15.5</v>
      </c>
      <c r="G55" s="5">
        <v>30</v>
      </c>
      <c r="H55" s="6">
        <v>1</v>
      </c>
    </row>
    <row r="56" spans="2:8" x14ac:dyDescent="0.25">
      <c r="B56" s="5">
        <v>178</v>
      </c>
      <c r="C56" s="6">
        <v>15.8</v>
      </c>
      <c r="G56" s="5">
        <v>20</v>
      </c>
      <c r="H56" s="6">
        <v>1</v>
      </c>
    </row>
    <row r="57" spans="2:8" x14ac:dyDescent="0.25">
      <c r="B57" s="5">
        <v>157</v>
      </c>
      <c r="C57" s="6">
        <v>16</v>
      </c>
      <c r="G57" s="5">
        <v>32</v>
      </c>
      <c r="H57" s="6">
        <v>1</v>
      </c>
    </row>
    <row r="58" spans="2:8" x14ac:dyDescent="0.25">
      <c r="B58" s="5">
        <v>268</v>
      </c>
      <c r="C58" s="6">
        <v>16</v>
      </c>
      <c r="G58" s="5">
        <v>20.5</v>
      </c>
      <c r="H58" s="6">
        <v>1</v>
      </c>
    </row>
    <row r="59" spans="2:8" x14ac:dyDescent="0.25">
      <c r="B59" s="5">
        <v>154</v>
      </c>
      <c r="C59" s="6">
        <v>16</v>
      </c>
      <c r="G59" s="5">
        <v>35</v>
      </c>
      <c r="H59" s="6">
        <v>1</v>
      </c>
    </row>
    <row r="60" spans="2:8" x14ac:dyDescent="0.25">
      <c r="B60" s="5">
        <v>318</v>
      </c>
      <c r="C60" s="6">
        <v>16</v>
      </c>
      <c r="G60" s="5">
        <v>20.7</v>
      </c>
      <c r="H60" s="6">
        <v>1</v>
      </c>
    </row>
    <row r="61" spans="2:8" x14ac:dyDescent="0.25">
      <c r="B61" s="5">
        <v>336</v>
      </c>
      <c r="C61" s="6">
        <v>16</v>
      </c>
      <c r="G61" s="5">
        <v>41</v>
      </c>
      <c r="H61" s="6">
        <v>1</v>
      </c>
    </row>
    <row r="62" spans="2:8" x14ac:dyDescent="0.25">
      <c r="B62" s="5">
        <v>173</v>
      </c>
      <c r="C62" s="6">
        <v>16</v>
      </c>
      <c r="G62" s="5">
        <v>13.5</v>
      </c>
      <c r="H62" s="6">
        <v>1</v>
      </c>
    </row>
    <row r="63" spans="2:8" x14ac:dyDescent="0.25">
      <c r="B63" s="5">
        <v>277</v>
      </c>
      <c r="C63" s="6">
        <v>16.2</v>
      </c>
      <c r="G63" s="5">
        <v>15.3</v>
      </c>
      <c r="H63" s="6">
        <v>1</v>
      </c>
    </row>
    <row r="64" spans="2:8" x14ac:dyDescent="0.25">
      <c r="B64" s="5">
        <v>162</v>
      </c>
      <c r="C64" s="6">
        <v>16.5</v>
      </c>
      <c r="G64" s="5">
        <v>21.5</v>
      </c>
      <c r="H64" s="6">
        <v>1</v>
      </c>
    </row>
    <row r="65" spans="2:8" x14ac:dyDescent="0.25">
      <c r="B65" s="5">
        <v>330</v>
      </c>
      <c r="C65" s="6">
        <v>16.5</v>
      </c>
      <c r="G65" s="5" t="s">
        <v>853</v>
      </c>
      <c r="H65" s="6">
        <v>1</v>
      </c>
    </row>
    <row r="66" spans="2:8" x14ac:dyDescent="0.25">
      <c r="B66" s="5">
        <v>335</v>
      </c>
      <c r="C66" s="6">
        <v>16.5</v>
      </c>
      <c r="G66" s="5">
        <v>17.600000000000001</v>
      </c>
      <c r="H66" s="6">
        <v>1</v>
      </c>
    </row>
    <row r="67" spans="2:8" x14ac:dyDescent="0.25">
      <c r="B67" s="5">
        <v>264</v>
      </c>
      <c r="C67" s="6">
        <v>17</v>
      </c>
      <c r="G67" s="5">
        <v>5</v>
      </c>
      <c r="H67" s="6">
        <v>1</v>
      </c>
    </row>
    <row r="68" spans="2:8" x14ac:dyDescent="0.25">
      <c r="B68" s="5">
        <v>259</v>
      </c>
      <c r="C68" s="6">
        <v>17</v>
      </c>
      <c r="G68" s="5">
        <v>17.899999999999999</v>
      </c>
      <c r="H68" s="6">
        <v>1</v>
      </c>
    </row>
    <row r="69" spans="2:8" x14ac:dyDescent="0.25">
      <c r="B69" s="5">
        <v>149</v>
      </c>
      <c r="C69" s="6">
        <v>17</v>
      </c>
      <c r="G69" s="5" t="s">
        <v>874</v>
      </c>
      <c r="H69" s="6">
        <v>354</v>
      </c>
    </row>
    <row r="70" spans="2:8" x14ac:dyDescent="0.25">
      <c r="B70" s="5">
        <v>262</v>
      </c>
      <c r="C70" s="6">
        <v>17</v>
      </c>
    </row>
    <row r="71" spans="2:8" x14ac:dyDescent="0.25">
      <c r="B71" s="5">
        <v>316</v>
      </c>
      <c r="C71" s="6">
        <v>17.5</v>
      </c>
    </row>
    <row r="72" spans="2:8" x14ac:dyDescent="0.25">
      <c r="B72" s="5">
        <v>331</v>
      </c>
      <c r="C72" s="6">
        <v>17.5</v>
      </c>
    </row>
    <row r="73" spans="2:8" x14ac:dyDescent="0.25">
      <c r="B73" s="5">
        <v>120</v>
      </c>
      <c r="C73" s="6">
        <v>17.600000000000001</v>
      </c>
    </row>
    <row r="74" spans="2:8" x14ac:dyDescent="0.25">
      <c r="B74" s="5">
        <v>202</v>
      </c>
      <c r="C74" s="6">
        <v>17.899999999999999</v>
      </c>
    </row>
    <row r="75" spans="2:8" x14ac:dyDescent="0.25">
      <c r="B75" s="5">
        <v>220</v>
      </c>
      <c r="C75" s="6">
        <v>18</v>
      </c>
    </row>
    <row r="76" spans="2:8" x14ac:dyDescent="0.25">
      <c r="B76" s="5">
        <v>146</v>
      </c>
      <c r="C76" s="6">
        <v>18</v>
      </c>
    </row>
    <row r="77" spans="2:8" x14ac:dyDescent="0.25">
      <c r="B77" s="5">
        <v>224</v>
      </c>
      <c r="C77" s="6">
        <v>18</v>
      </c>
    </row>
    <row r="78" spans="2:8" x14ac:dyDescent="0.25">
      <c r="B78" s="5">
        <v>222</v>
      </c>
      <c r="C78" s="6">
        <v>18.2</v>
      </c>
    </row>
    <row r="79" spans="2:8" x14ac:dyDescent="0.25">
      <c r="B79" s="5">
        <v>67</v>
      </c>
      <c r="C79" s="6">
        <v>18.5</v>
      </c>
    </row>
    <row r="80" spans="2:8" x14ac:dyDescent="0.25">
      <c r="B80" s="5">
        <v>349</v>
      </c>
      <c r="C80" s="6">
        <v>19</v>
      </c>
    </row>
    <row r="81" spans="2:3" x14ac:dyDescent="0.25">
      <c r="B81" s="5">
        <v>313</v>
      </c>
      <c r="C81" s="6">
        <v>19</v>
      </c>
    </row>
    <row r="82" spans="2:3" x14ac:dyDescent="0.25">
      <c r="B82" s="5">
        <v>267</v>
      </c>
      <c r="C82" s="6">
        <v>19</v>
      </c>
    </row>
    <row r="83" spans="2:3" x14ac:dyDescent="0.25">
      <c r="B83" s="5">
        <v>337</v>
      </c>
      <c r="C83" s="6">
        <v>19</v>
      </c>
    </row>
    <row r="84" spans="2:3" x14ac:dyDescent="0.25">
      <c r="B84" s="5">
        <v>341</v>
      </c>
      <c r="C84" s="6">
        <v>20</v>
      </c>
    </row>
    <row r="85" spans="2:3" x14ac:dyDescent="0.25">
      <c r="B85" s="5">
        <v>205</v>
      </c>
      <c r="C85" s="6">
        <v>20.5</v>
      </c>
    </row>
    <row r="86" spans="2:3" x14ac:dyDescent="0.25">
      <c r="B86" s="5">
        <v>103</v>
      </c>
      <c r="C86" s="6">
        <v>20.7</v>
      </c>
    </row>
    <row r="87" spans="2:3" x14ac:dyDescent="0.25">
      <c r="B87" s="5">
        <v>338</v>
      </c>
      <c r="C87" s="6">
        <v>21</v>
      </c>
    </row>
    <row r="88" spans="2:3" x14ac:dyDescent="0.25">
      <c r="B88" s="5">
        <v>254</v>
      </c>
      <c r="C88" s="6">
        <v>21</v>
      </c>
    </row>
    <row r="89" spans="2:3" x14ac:dyDescent="0.25">
      <c r="B89" s="5">
        <v>265</v>
      </c>
      <c r="C89" s="6">
        <v>21.5</v>
      </c>
    </row>
    <row r="90" spans="2:3" x14ac:dyDescent="0.25">
      <c r="B90" s="5">
        <v>64</v>
      </c>
      <c r="C90" s="6">
        <v>22</v>
      </c>
    </row>
    <row r="91" spans="2:3" x14ac:dyDescent="0.25">
      <c r="B91" s="5">
        <v>144</v>
      </c>
      <c r="C91" s="6">
        <v>22</v>
      </c>
    </row>
    <row r="92" spans="2:3" x14ac:dyDescent="0.25">
      <c r="B92" s="5">
        <v>176</v>
      </c>
      <c r="C92" s="6">
        <v>22</v>
      </c>
    </row>
    <row r="93" spans="2:3" x14ac:dyDescent="0.25">
      <c r="B93" s="5">
        <v>209</v>
      </c>
      <c r="C93" s="6">
        <v>22</v>
      </c>
    </row>
    <row r="94" spans="2:3" x14ac:dyDescent="0.25">
      <c r="B94" s="5">
        <v>266</v>
      </c>
      <c r="C94" s="6">
        <v>23</v>
      </c>
    </row>
    <row r="95" spans="2:3" x14ac:dyDescent="0.25">
      <c r="B95" s="5">
        <v>49</v>
      </c>
      <c r="C95" s="6">
        <v>23.2</v>
      </c>
    </row>
    <row r="96" spans="2:3" x14ac:dyDescent="0.25">
      <c r="B96" s="5">
        <v>240</v>
      </c>
      <c r="C96" s="6">
        <v>23.5</v>
      </c>
    </row>
    <row r="97" spans="2:3" x14ac:dyDescent="0.25">
      <c r="B97" s="5">
        <v>167</v>
      </c>
      <c r="C97" s="6">
        <v>23.5</v>
      </c>
    </row>
    <row r="98" spans="2:3" x14ac:dyDescent="0.25">
      <c r="B98" s="5">
        <v>33</v>
      </c>
      <c r="C98" s="6">
        <v>23.5</v>
      </c>
    </row>
    <row r="99" spans="2:3" x14ac:dyDescent="0.25">
      <c r="B99" s="5">
        <v>169</v>
      </c>
      <c r="C99" s="6">
        <v>24</v>
      </c>
    </row>
    <row r="100" spans="2:3" x14ac:dyDescent="0.25">
      <c r="B100" s="5">
        <v>159</v>
      </c>
      <c r="C100" s="6">
        <v>24.5</v>
      </c>
    </row>
    <row r="101" spans="2:3" x14ac:dyDescent="0.25">
      <c r="B101" s="5">
        <v>140</v>
      </c>
      <c r="C101" s="6">
        <v>25</v>
      </c>
    </row>
    <row r="102" spans="2:3" x14ac:dyDescent="0.25">
      <c r="B102" s="5">
        <v>290</v>
      </c>
      <c r="C102" s="6">
        <v>25</v>
      </c>
    </row>
    <row r="103" spans="2:3" x14ac:dyDescent="0.25">
      <c r="B103" s="5">
        <v>350</v>
      </c>
      <c r="C103" s="6">
        <v>25.5</v>
      </c>
    </row>
    <row r="104" spans="2:3" x14ac:dyDescent="0.25">
      <c r="B104" s="5">
        <v>160</v>
      </c>
      <c r="C104" s="6">
        <v>27</v>
      </c>
    </row>
    <row r="105" spans="2:3" x14ac:dyDescent="0.25">
      <c r="B105" s="5">
        <v>311</v>
      </c>
      <c r="C105" s="6">
        <v>27</v>
      </c>
    </row>
    <row r="106" spans="2:3" x14ac:dyDescent="0.25">
      <c r="B106" s="5">
        <v>241</v>
      </c>
      <c r="C106" s="6">
        <v>27.5</v>
      </c>
    </row>
    <row r="107" spans="2:3" x14ac:dyDescent="0.25">
      <c r="B107" s="5">
        <v>295</v>
      </c>
      <c r="C107" s="6">
        <v>28</v>
      </c>
    </row>
    <row r="108" spans="2:3" x14ac:dyDescent="0.25">
      <c r="B108" s="5">
        <v>91</v>
      </c>
      <c r="C108" s="6">
        <v>30</v>
      </c>
    </row>
    <row r="109" spans="2:3" x14ac:dyDescent="0.25">
      <c r="B109" s="5">
        <v>1</v>
      </c>
      <c r="C109" s="6">
        <v>31</v>
      </c>
    </row>
    <row r="110" spans="2:3" x14ac:dyDescent="0.25">
      <c r="B110" s="5">
        <v>136</v>
      </c>
      <c r="C110" s="6">
        <v>31</v>
      </c>
    </row>
    <row r="111" spans="2:3" x14ac:dyDescent="0.25">
      <c r="B111" s="5">
        <v>22</v>
      </c>
      <c r="C111" s="6">
        <v>31</v>
      </c>
    </row>
    <row r="112" spans="2:3" x14ac:dyDescent="0.25">
      <c r="B112" s="5">
        <v>29</v>
      </c>
      <c r="C112" s="6">
        <v>32</v>
      </c>
    </row>
    <row r="113" spans="2:3" x14ac:dyDescent="0.25">
      <c r="B113" s="5">
        <v>171</v>
      </c>
      <c r="C113" s="6">
        <v>33</v>
      </c>
    </row>
    <row r="114" spans="2:3" x14ac:dyDescent="0.25">
      <c r="B114" s="5">
        <v>255</v>
      </c>
      <c r="C114" s="6">
        <v>35</v>
      </c>
    </row>
    <row r="115" spans="2:3" x14ac:dyDescent="0.25">
      <c r="B115" s="5">
        <v>304</v>
      </c>
      <c r="C115" s="6">
        <v>37</v>
      </c>
    </row>
    <row r="116" spans="2:3" x14ac:dyDescent="0.25">
      <c r="B116" s="5">
        <v>16</v>
      </c>
      <c r="C116" s="6">
        <v>41</v>
      </c>
    </row>
    <row r="117" spans="2:3" x14ac:dyDescent="0.25">
      <c r="B117" s="5">
        <v>214</v>
      </c>
      <c r="C117" s="6">
        <v>63.5</v>
      </c>
    </row>
    <row r="118" spans="2:3" x14ac:dyDescent="0.25">
      <c r="B118" s="5">
        <v>215</v>
      </c>
      <c r="C118" s="6">
        <v>64.5</v>
      </c>
    </row>
    <row r="119" spans="2:3" x14ac:dyDescent="0.25">
      <c r="B119" s="5">
        <v>32</v>
      </c>
      <c r="C119" s="6">
        <v>73</v>
      </c>
    </row>
    <row r="120" spans="2:3" x14ac:dyDescent="0.25">
      <c r="B120" s="5" t="s">
        <v>874</v>
      </c>
      <c r="C120" s="6">
        <v>2193.6999999999998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54E3-1CCB-4F36-9902-C5693DB36899}">
  <dimension ref="A1:B17"/>
  <sheetViews>
    <sheetView workbookViewId="0">
      <selection activeCell="N23" sqref="N23"/>
    </sheetView>
  </sheetViews>
  <sheetFormatPr defaultRowHeight="15" x14ac:dyDescent="0.25"/>
  <sheetData>
    <row r="1" spans="1:2" x14ac:dyDescent="0.25">
      <c r="A1" s="18" t="s">
        <v>900</v>
      </c>
      <c r="B1" s="18" t="s">
        <v>897</v>
      </c>
    </row>
    <row r="2" spans="1:2" x14ac:dyDescent="0.25">
      <c r="A2" s="19">
        <v>5</v>
      </c>
      <c r="B2" s="16">
        <v>1</v>
      </c>
    </row>
    <row r="3" spans="1:2" x14ac:dyDescent="0.25">
      <c r="A3" s="19">
        <v>10</v>
      </c>
      <c r="B3" s="16">
        <v>7</v>
      </c>
    </row>
    <row r="4" spans="1:2" x14ac:dyDescent="0.25">
      <c r="A4" s="19">
        <v>15</v>
      </c>
      <c r="B4" s="16">
        <v>39</v>
      </c>
    </row>
    <row r="5" spans="1:2" x14ac:dyDescent="0.25">
      <c r="A5" s="19">
        <v>20</v>
      </c>
      <c r="B5" s="16">
        <v>33</v>
      </c>
    </row>
    <row r="6" spans="1:2" x14ac:dyDescent="0.25">
      <c r="A6" s="19">
        <v>25</v>
      </c>
      <c r="B6" s="16">
        <v>18</v>
      </c>
    </row>
    <row r="7" spans="1:2" x14ac:dyDescent="0.25">
      <c r="A7" s="19">
        <v>30</v>
      </c>
      <c r="B7" s="16">
        <v>6</v>
      </c>
    </row>
    <row r="8" spans="1:2" x14ac:dyDescent="0.25">
      <c r="A8" s="19">
        <v>35</v>
      </c>
      <c r="B8" s="16">
        <v>6</v>
      </c>
    </row>
    <row r="9" spans="1:2" x14ac:dyDescent="0.25">
      <c r="A9" s="19">
        <v>40</v>
      </c>
      <c r="B9" s="16">
        <v>1</v>
      </c>
    </row>
    <row r="10" spans="1:2" x14ac:dyDescent="0.25">
      <c r="A10" s="19">
        <v>45</v>
      </c>
      <c r="B10" s="16">
        <v>1</v>
      </c>
    </row>
    <row r="11" spans="1:2" x14ac:dyDescent="0.25">
      <c r="A11" s="19">
        <v>50</v>
      </c>
      <c r="B11" s="16">
        <v>0</v>
      </c>
    </row>
    <row r="12" spans="1:2" x14ac:dyDescent="0.25">
      <c r="A12" s="19">
        <v>55</v>
      </c>
      <c r="B12" s="16">
        <v>0</v>
      </c>
    </row>
    <row r="13" spans="1:2" x14ac:dyDescent="0.25">
      <c r="A13" s="19">
        <v>60</v>
      </c>
      <c r="B13" s="16">
        <v>0</v>
      </c>
    </row>
    <row r="14" spans="1:2" x14ac:dyDescent="0.25">
      <c r="A14" s="19">
        <v>65</v>
      </c>
      <c r="B14" s="16">
        <v>2</v>
      </c>
    </row>
    <row r="15" spans="1:2" x14ac:dyDescent="0.25">
      <c r="A15" s="19">
        <v>70</v>
      </c>
      <c r="B15" s="16">
        <v>0</v>
      </c>
    </row>
    <row r="16" spans="1:2" x14ac:dyDescent="0.25">
      <c r="A16" s="19">
        <v>75</v>
      </c>
      <c r="B16" s="16">
        <v>1</v>
      </c>
    </row>
    <row r="17" spans="1:2" ht="15.75" thickBot="1" x14ac:dyDescent="0.3">
      <c r="A17" s="17" t="s">
        <v>896</v>
      </c>
      <c r="B17" s="17">
        <v>0</v>
      </c>
    </row>
  </sheetData>
  <sortState xmlns:xlrd2="http://schemas.microsoft.com/office/spreadsheetml/2017/richdata2" ref="A2:A16">
    <sortCondition ref="A2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5425-EAEC-4F2C-AD5D-44E355330DBD}">
  <dimension ref="A3:V266"/>
  <sheetViews>
    <sheetView topLeftCell="D1" workbookViewId="0">
      <selection activeCell="V4" sqref="V4"/>
    </sheetView>
  </sheetViews>
  <sheetFormatPr defaultRowHeight="15" x14ac:dyDescent="0.25"/>
  <cols>
    <col min="1" max="1" width="12.28515625" bestFit="1" customWidth="1"/>
    <col min="2" max="2" width="10" bestFit="1" customWidth="1"/>
    <col min="3" max="4" width="15" bestFit="1" customWidth="1"/>
    <col min="5" max="5" width="12" bestFit="1" customWidth="1"/>
    <col min="6" max="6" width="12.140625" bestFit="1" customWidth="1"/>
    <col min="7" max="7" width="8.42578125" bestFit="1" customWidth="1"/>
    <col min="8" max="8" width="9.85546875" bestFit="1" customWidth="1"/>
  </cols>
  <sheetData>
    <row r="3" spans="1:22" x14ac:dyDescent="0.25">
      <c r="V3" t="s">
        <v>900</v>
      </c>
    </row>
    <row r="4" spans="1:22" x14ac:dyDescent="0.25">
      <c r="A4" t="s">
        <v>876</v>
      </c>
      <c r="B4" t="s">
        <v>877</v>
      </c>
      <c r="C4" t="s">
        <v>878</v>
      </c>
      <c r="E4" s="4" t="s">
        <v>872</v>
      </c>
      <c r="F4" t="s">
        <v>898</v>
      </c>
      <c r="H4" s="7" t="s">
        <v>872</v>
      </c>
      <c r="I4" s="7" t="s">
        <v>876</v>
      </c>
      <c r="V4">
        <v>10</v>
      </c>
    </row>
    <row r="5" spans="1:22" x14ac:dyDescent="0.25">
      <c r="A5" s="6">
        <v>36.675478927203066</v>
      </c>
      <c r="B5" s="6">
        <v>19.075652173913042</v>
      </c>
      <c r="C5" s="6">
        <v>25.669090909090905</v>
      </c>
      <c r="D5" s="10"/>
      <c r="E5" s="5">
        <v>1</v>
      </c>
      <c r="F5" s="6">
        <v>70.5</v>
      </c>
      <c r="H5" s="5" t="s">
        <v>22</v>
      </c>
      <c r="I5" s="6">
        <v>70.5</v>
      </c>
      <c r="S5" s="5"/>
      <c r="T5" s="6">
        <v>7.5</v>
      </c>
      <c r="V5">
        <v>20</v>
      </c>
    </row>
    <row r="6" spans="1:22" x14ac:dyDescent="0.25">
      <c r="E6" s="5">
        <v>2</v>
      </c>
      <c r="F6" s="6">
        <v>46</v>
      </c>
      <c r="H6" s="5" t="s">
        <v>88</v>
      </c>
      <c r="I6" s="6">
        <v>30</v>
      </c>
      <c r="S6" s="5"/>
      <c r="T6" s="6">
        <v>9</v>
      </c>
      <c r="V6">
        <v>40</v>
      </c>
    </row>
    <row r="7" spans="1:22" x14ac:dyDescent="0.25">
      <c r="A7" s="4" t="s">
        <v>872</v>
      </c>
      <c r="B7" t="s">
        <v>875</v>
      </c>
      <c r="E7" s="5">
        <v>5</v>
      </c>
      <c r="F7" s="6">
        <v>46</v>
      </c>
      <c r="H7" s="5" t="s">
        <v>90</v>
      </c>
      <c r="I7" s="6">
        <v>19</v>
      </c>
      <c r="S7" s="5"/>
      <c r="T7" s="6">
        <v>9</v>
      </c>
      <c r="V7">
        <v>60</v>
      </c>
    </row>
    <row r="8" spans="1:22" x14ac:dyDescent="0.25">
      <c r="A8" s="5" t="s">
        <v>873</v>
      </c>
      <c r="B8" s="6">
        <v>92</v>
      </c>
      <c r="E8" s="5">
        <v>7</v>
      </c>
      <c r="F8" s="6">
        <v>55.6</v>
      </c>
      <c r="H8" s="5" t="s">
        <v>92</v>
      </c>
      <c r="I8" s="6">
        <v>41</v>
      </c>
      <c r="S8" s="5"/>
      <c r="T8" s="6">
        <v>9.1999999999999993</v>
      </c>
      <c r="V8">
        <v>80</v>
      </c>
    </row>
    <row r="9" spans="1:22" x14ac:dyDescent="0.25">
      <c r="A9" s="5">
        <v>46</v>
      </c>
      <c r="B9" s="6">
        <v>12</v>
      </c>
      <c r="E9" s="5">
        <v>10</v>
      </c>
      <c r="F9" s="6">
        <v>23</v>
      </c>
      <c r="H9" s="5" t="s">
        <v>94</v>
      </c>
      <c r="I9" s="6">
        <v>52</v>
      </c>
      <c r="S9" s="5"/>
      <c r="T9" s="6">
        <v>12</v>
      </c>
      <c r="V9">
        <v>100</v>
      </c>
    </row>
    <row r="10" spans="1:22" x14ac:dyDescent="0.25">
      <c r="A10" s="5">
        <v>34</v>
      </c>
      <c r="B10" s="6">
        <v>10</v>
      </c>
      <c r="E10" s="5">
        <v>11</v>
      </c>
      <c r="F10" s="6">
        <v>28.8</v>
      </c>
      <c r="H10" s="5" t="s">
        <v>98</v>
      </c>
      <c r="I10" s="6">
        <v>70</v>
      </c>
      <c r="S10" s="5"/>
      <c r="T10" s="6">
        <v>14</v>
      </c>
      <c r="V10">
        <v>120</v>
      </c>
    </row>
    <row r="11" spans="1:22" x14ac:dyDescent="0.25">
      <c r="A11" s="5">
        <v>19</v>
      </c>
      <c r="B11" s="6">
        <v>8</v>
      </c>
      <c r="E11" s="5">
        <v>13</v>
      </c>
      <c r="F11" s="6">
        <v>35</v>
      </c>
      <c r="H11" s="5" t="s">
        <v>105</v>
      </c>
      <c r="I11" s="6">
        <v>143</v>
      </c>
      <c r="S11" s="5"/>
      <c r="T11" s="6">
        <v>14</v>
      </c>
      <c r="V11">
        <v>140</v>
      </c>
    </row>
    <row r="12" spans="1:22" x14ac:dyDescent="0.25">
      <c r="A12" s="5">
        <v>32</v>
      </c>
      <c r="B12" s="6">
        <v>8</v>
      </c>
      <c r="E12" s="5">
        <v>14</v>
      </c>
      <c r="F12" s="6">
        <v>31</v>
      </c>
      <c r="H12" s="5" t="s">
        <v>110</v>
      </c>
      <c r="I12" s="6">
        <v>54.5</v>
      </c>
      <c r="S12" s="5"/>
      <c r="T12" s="6">
        <v>14</v>
      </c>
      <c r="V12">
        <v>160</v>
      </c>
    </row>
    <row r="13" spans="1:22" x14ac:dyDescent="0.25">
      <c r="A13" s="5">
        <v>41</v>
      </c>
      <c r="B13" s="6">
        <v>7</v>
      </c>
      <c r="E13" s="5">
        <v>16</v>
      </c>
      <c r="F13" s="6">
        <v>63</v>
      </c>
      <c r="H13" s="5" t="s">
        <v>123</v>
      </c>
      <c r="I13" s="6">
        <v>28</v>
      </c>
      <c r="S13" s="5"/>
      <c r="T13" s="6">
        <v>15</v>
      </c>
    </row>
    <row r="14" spans="1:22" x14ac:dyDescent="0.25">
      <c r="A14" s="5">
        <v>31</v>
      </c>
      <c r="B14" s="6">
        <v>7</v>
      </c>
      <c r="E14" s="5">
        <v>19</v>
      </c>
      <c r="F14" s="6">
        <v>34</v>
      </c>
      <c r="H14" s="5" t="s">
        <v>141</v>
      </c>
      <c r="I14" s="6">
        <v>32</v>
      </c>
      <c r="S14" s="5"/>
      <c r="T14" s="6">
        <v>15</v>
      </c>
    </row>
    <row r="15" spans="1:22" x14ac:dyDescent="0.25">
      <c r="A15" s="5">
        <v>42</v>
      </c>
      <c r="B15" s="6">
        <v>7</v>
      </c>
      <c r="E15" s="5">
        <v>20</v>
      </c>
      <c r="F15" s="6">
        <v>21</v>
      </c>
      <c r="H15" s="5" t="s">
        <v>145</v>
      </c>
      <c r="I15" s="6">
        <v>33</v>
      </c>
      <c r="S15" s="5"/>
      <c r="T15" s="6">
        <v>16</v>
      </c>
    </row>
    <row r="16" spans="1:22" x14ac:dyDescent="0.25">
      <c r="A16" s="5">
        <v>33</v>
      </c>
      <c r="B16" s="6">
        <v>6</v>
      </c>
      <c r="E16" s="5">
        <v>22</v>
      </c>
      <c r="F16" s="6">
        <v>70</v>
      </c>
      <c r="H16" s="5" t="s">
        <v>147</v>
      </c>
      <c r="I16" s="6">
        <v>34</v>
      </c>
      <c r="S16" s="5"/>
      <c r="T16" s="6">
        <v>16</v>
      </c>
    </row>
    <row r="17" spans="1:20" x14ac:dyDescent="0.25">
      <c r="A17" s="5">
        <v>25</v>
      </c>
      <c r="B17" s="6">
        <v>6</v>
      </c>
      <c r="E17" s="5">
        <v>23</v>
      </c>
      <c r="F17" s="6">
        <v>21</v>
      </c>
      <c r="H17" s="5" t="s">
        <v>149</v>
      </c>
      <c r="I17" s="6">
        <v>46.4</v>
      </c>
      <c r="S17" s="5"/>
      <c r="T17" s="6">
        <v>16.5</v>
      </c>
    </row>
    <row r="18" spans="1:20" x14ac:dyDescent="0.25">
      <c r="A18" s="5">
        <v>28</v>
      </c>
      <c r="B18" s="6">
        <v>6</v>
      </c>
      <c r="E18" s="5">
        <v>25</v>
      </c>
      <c r="F18" s="6">
        <v>30</v>
      </c>
      <c r="H18" s="5" t="s">
        <v>155</v>
      </c>
      <c r="I18" s="6">
        <v>19.3</v>
      </c>
      <c r="S18" s="5"/>
      <c r="T18" s="6">
        <v>16.5</v>
      </c>
    </row>
    <row r="19" spans="1:20" x14ac:dyDescent="0.25">
      <c r="A19" s="5">
        <v>36</v>
      </c>
      <c r="B19" s="6">
        <v>6</v>
      </c>
      <c r="E19" s="5">
        <v>26</v>
      </c>
      <c r="F19" s="6">
        <v>19</v>
      </c>
      <c r="H19" s="5" t="s">
        <v>26</v>
      </c>
      <c r="I19" s="6">
        <v>46</v>
      </c>
      <c r="S19" s="5"/>
      <c r="T19" s="6">
        <v>17</v>
      </c>
    </row>
    <row r="20" spans="1:20" x14ac:dyDescent="0.25">
      <c r="A20" s="5">
        <v>48</v>
      </c>
      <c r="B20" s="6">
        <v>5</v>
      </c>
      <c r="E20" s="5">
        <v>27</v>
      </c>
      <c r="F20" s="6">
        <v>41</v>
      </c>
      <c r="H20" s="5" t="s">
        <v>158</v>
      </c>
      <c r="I20" s="6">
        <v>54</v>
      </c>
      <c r="S20" s="5"/>
      <c r="T20" s="6">
        <v>17</v>
      </c>
    </row>
    <row r="21" spans="1:20" x14ac:dyDescent="0.25">
      <c r="A21" s="5">
        <v>23</v>
      </c>
      <c r="B21" s="6">
        <v>5</v>
      </c>
      <c r="E21" s="5">
        <v>28</v>
      </c>
      <c r="F21" s="6">
        <v>52</v>
      </c>
      <c r="H21" s="5" t="s">
        <v>160</v>
      </c>
      <c r="I21" s="6">
        <v>30</v>
      </c>
      <c r="S21" s="5"/>
      <c r="T21" s="6">
        <v>17</v>
      </c>
    </row>
    <row r="22" spans="1:20" x14ac:dyDescent="0.25">
      <c r="A22" s="5">
        <v>40</v>
      </c>
      <c r="B22" s="6">
        <v>5</v>
      </c>
      <c r="E22" s="5">
        <v>29</v>
      </c>
      <c r="F22" s="6">
        <v>70</v>
      </c>
      <c r="H22" s="5" t="s">
        <v>162</v>
      </c>
      <c r="I22" s="6">
        <v>38.5</v>
      </c>
      <c r="S22" s="5"/>
      <c r="T22" s="6">
        <v>18</v>
      </c>
    </row>
    <row r="23" spans="1:20" x14ac:dyDescent="0.25">
      <c r="A23" s="5">
        <v>21</v>
      </c>
      <c r="B23" s="6">
        <v>5</v>
      </c>
      <c r="E23" s="5">
        <v>32</v>
      </c>
      <c r="F23" s="6">
        <v>143</v>
      </c>
      <c r="H23" s="5" t="s">
        <v>165</v>
      </c>
      <c r="I23" s="6">
        <v>51</v>
      </c>
      <c r="S23" s="5"/>
      <c r="T23" s="6">
        <v>18</v>
      </c>
    </row>
    <row r="24" spans="1:20" x14ac:dyDescent="0.25">
      <c r="A24" s="5">
        <v>47</v>
      </c>
      <c r="B24" s="6">
        <v>5</v>
      </c>
      <c r="E24" s="5">
        <v>33</v>
      </c>
      <c r="F24" s="6">
        <v>54.5</v>
      </c>
      <c r="H24" s="5" t="s">
        <v>170</v>
      </c>
      <c r="I24" s="6">
        <v>38</v>
      </c>
      <c r="S24" s="5"/>
      <c r="T24" s="6">
        <v>18</v>
      </c>
    </row>
    <row r="25" spans="1:20" x14ac:dyDescent="0.25">
      <c r="A25" s="5">
        <v>39</v>
      </c>
      <c r="B25" s="6">
        <v>4</v>
      </c>
      <c r="E25" s="5">
        <v>38</v>
      </c>
      <c r="F25" s="6">
        <v>28</v>
      </c>
      <c r="H25" s="5" t="s">
        <v>175</v>
      </c>
      <c r="I25" s="6">
        <v>18</v>
      </c>
      <c r="S25" s="5"/>
      <c r="T25" s="6">
        <v>18</v>
      </c>
    </row>
    <row r="26" spans="1:20" x14ac:dyDescent="0.25">
      <c r="A26" s="5">
        <v>18</v>
      </c>
      <c r="B26" s="6">
        <v>4</v>
      </c>
      <c r="E26" s="5">
        <v>45</v>
      </c>
      <c r="F26" s="6">
        <v>32</v>
      </c>
      <c r="H26" s="5" t="s">
        <v>179</v>
      </c>
      <c r="I26" s="6">
        <v>32</v>
      </c>
      <c r="S26" s="5"/>
      <c r="T26" s="6">
        <v>19</v>
      </c>
    </row>
    <row r="27" spans="1:20" x14ac:dyDescent="0.25">
      <c r="A27" s="5">
        <v>29</v>
      </c>
      <c r="B27" s="6">
        <v>4</v>
      </c>
      <c r="E27" s="5">
        <v>47</v>
      </c>
      <c r="F27" s="6">
        <v>33</v>
      </c>
      <c r="H27" s="5" t="s">
        <v>182</v>
      </c>
      <c r="I27" s="6">
        <v>14</v>
      </c>
      <c r="S27" s="5"/>
      <c r="T27" s="6">
        <v>19</v>
      </c>
    </row>
    <row r="28" spans="1:20" x14ac:dyDescent="0.25">
      <c r="A28" s="5">
        <v>22</v>
      </c>
      <c r="B28" s="6">
        <v>4</v>
      </c>
      <c r="E28" s="5">
        <v>48</v>
      </c>
      <c r="F28" s="6">
        <v>34</v>
      </c>
      <c r="H28" s="5" t="s">
        <v>184</v>
      </c>
      <c r="I28" s="6">
        <v>24.5</v>
      </c>
      <c r="S28" s="5"/>
      <c r="T28" s="6">
        <v>19</v>
      </c>
    </row>
    <row r="29" spans="1:20" x14ac:dyDescent="0.25">
      <c r="A29" s="5">
        <v>43</v>
      </c>
      <c r="B29" s="6">
        <v>4</v>
      </c>
      <c r="E29" s="5">
        <v>49</v>
      </c>
      <c r="F29" s="6">
        <v>46.4</v>
      </c>
      <c r="H29" s="5" t="s">
        <v>186</v>
      </c>
      <c r="I29" s="6">
        <v>39</v>
      </c>
      <c r="S29" s="5"/>
      <c r="T29" s="6">
        <v>19</v>
      </c>
    </row>
    <row r="30" spans="1:20" x14ac:dyDescent="0.25">
      <c r="A30" s="5">
        <v>38</v>
      </c>
      <c r="B30" s="6">
        <v>4</v>
      </c>
      <c r="E30" s="5">
        <v>51</v>
      </c>
      <c r="F30" s="6">
        <v>19.3</v>
      </c>
      <c r="H30" s="5" t="s">
        <v>191</v>
      </c>
      <c r="I30" s="6">
        <v>38.200000000000003</v>
      </c>
      <c r="S30" s="5"/>
      <c r="T30" s="6">
        <v>19</v>
      </c>
    </row>
    <row r="31" spans="1:20" x14ac:dyDescent="0.25">
      <c r="A31" s="5">
        <v>30</v>
      </c>
      <c r="B31" s="6">
        <v>4</v>
      </c>
      <c r="E31" s="5">
        <v>52</v>
      </c>
      <c r="F31" s="6">
        <v>54</v>
      </c>
      <c r="H31" s="5" t="s">
        <v>193</v>
      </c>
      <c r="I31" s="6">
        <v>46.4</v>
      </c>
      <c r="S31" s="5"/>
      <c r="T31" s="6">
        <v>19</v>
      </c>
    </row>
    <row r="32" spans="1:20" x14ac:dyDescent="0.25">
      <c r="A32" s="5">
        <v>52</v>
      </c>
      <c r="B32" s="6">
        <v>4</v>
      </c>
      <c r="E32" s="5">
        <v>53</v>
      </c>
      <c r="F32" s="6">
        <v>30</v>
      </c>
      <c r="H32" s="5" t="s">
        <v>196</v>
      </c>
      <c r="I32" s="6">
        <v>19</v>
      </c>
      <c r="S32" s="5"/>
      <c r="T32" s="6">
        <v>19</v>
      </c>
    </row>
    <row r="33" spans="1:20" x14ac:dyDescent="0.25">
      <c r="A33" s="5">
        <v>37</v>
      </c>
      <c r="B33" s="6">
        <v>4</v>
      </c>
      <c r="E33" s="5">
        <v>54</v>
      </c>
      <c r="F33" s="6">
        <v>38.5</v>
      </c>
      <c r="H33" s="5" t="s">
        <v>816</v>
      </c>
      <c r="I33" s="6">
        <v>42</v>
      </c>
      <c r="S33" s="5"/>
      <c r="T33" s="6">
        <v>19</v>
      </c>
    </row>
    <row r="34" spans="1:20" x14ac:dyDescent="0.25">
      <c r="A34" s="5">
        <v>36.5</v>
      </c>
      <c r="B34" s="6">
        <v>4</v>
      </c>
      <c r="E34" s="5">
        <v>55</v>
      </c>
      <c r="F34" s="6">
        <v>51</v>
      </c>
      <c r="H34" s="5" t="s">
        <v>35</v>
      </c>
      <c r="I34" s="6">
        <v>46</v>
      </c>
      <c r="S34" s="5"/>
      <c r="T34" s="6">
        <v>19.3</v>
      </c>
    </row>
    <row r="35" spans="1:20" x14ac:dyDescent="0.25">
      <c r="A35" s="5">
        <v>32.299999999999997</v>
      </c>
      <c r="B35" s="6">
        <v>3</v>
      </c>
      <c r="E35" s="5">
        <v>57</v>
      </c>
      <c r="F35" s="6">
        <v>38</v>
      </c>
      <c r="H35" s="5" t="s">
        <v>203</v>
      </c>
      <c r="I35" s="6">
        <v>40</v>
      </c>
      <c r="S35" s="5"/>
      <c r="T35" s="6">
        <v>20</v>
      </c>
    </row>
    <row r="36" spans="1:20" x14ac:dyDescent="0.25">
      <c r="A36" s="5">
        <v>14</v>
      </c>
      <c r="B36" s="6">
        <v>3</v>
      </c>
      <c r="E36" s="5">
        <v>59</v>
      </c>
      <c r="F36" s="6">
        <v>18</v>
      </c>
      <c r="H36" s="5" t="s">
        <v>207</v>
      </c>
      <c r="I36" s="6">
        <v>21</v>
      </c>
      <c r="S36" s="5"/>
      <c r="T36" s="6">
        <v>20</v>
      </c>
    </row>
    <row r="37" spans="1:20" x14ac:dyDescent="0.25">
      <c r="A37" s="5">
        <v>54</v>
      </c>
      <c r="B37" s="6">
        <v>3</v>
      </c>
      <c r="E37" s="5">
        <v>61</v>
      </c>
      <c r="F37" s="6">
        <v>32</v>
      </c>
      <c r="H37" s="5" t="s">
        <v>211</v>
      </c>
      <c r="I37" s="6">
        <v>29</v>
      </c>
      <c r="S37" s="5"/>
      <c r="T37" s="6">
        <v>20.6</v>
      </c>
    </row>
    <row r="38" spans="1:20" x14ac:dyDescent="0.25">
      <c r="A38" s="5">
        <v>35</v>
      </c>
      <c r="B38" s="6">
        <v>3</v>
      </c>
      <c r="E38" s="5">
        <v>62</v>
      </c>
      <c r="F38" s="6">
        <v>14</v>
      </c>
      <c r="H38" s="5" t="s">
        <v>217</v>
      </c>
      <c r="I38" s="6">
        <v>36</v>
      </c>
      <c r="S38" s="5"/>
      <c r="T38" s="6">
        <v>21</v>
      </c>
    </row>
    <row r="39" spans="1:20" x14ac:dyDescent="0.25">
      <c r="A39" s="5">
        <v>44</v>
      </c>
      <c r="B39" s="6">
        <v>3</v>
      </c>
      <c r="E39" s="5">
        <v>63</v>
      </c>
      <c r="F39" s="6">
        <v>24.5</v>
      </c>
      <c r="H39" s="5" t="s">
        <v>219</v>
      </c>
      <c r="I39" s="6">
        <v>34</v>
      </c>
      <c r="S39" s="5"/>
      <c r="T39" s="6">
        <v>21</v>
      </c>
    </row>
    <row r="40" spans="1:20" x14ac:dyDescent="0.25">
      <c r="A40" s="5">
        <v>36.700000000000003</v>
      </c>
      <c r="B40" s="6">
        <v>3</v>
      </c>
      <c r="E40" s="5">
        <v>64</v>
      </c>
      <c r="F40" s="6">
        <v>39</v>
      </c>
      <c r="H40" s="5" t="s">
        <v>741</v>
      </c>
      <c r="I40" s="6">
        <v>53.3</v>
      </c>
      <c r="S40" s="5"/>
      <c r="T40" s="6">
        <v>21</v>
      </c>
    </row>
    <row r="41" spans="1:20" x14ac:dyDescent="0.25">
      <c r="A41" s="5">
        <v>26</v>
      </c>
      <c r="B41" s="6">
        <v>3</v>
      </c>
      <c r="E41" s="5">
        <v>66</v>
      </c>
      <c r="F41" s="6">
        <v>38.200000000000003</v>
      </c>
      <c r="H41" s="5" t="s">
        <v>866</v>
      </c>
      <c r="I41" s="6">
        <v>18</v>
      </c>
      <c r="S41" s="5"/>
      <c r="T41" s="6">
        <v>21</v>
      </c>
    </row>
    <row r="42" spans="1:20" x14ac:dyDescent="0.25">
      <c r="A42" s="5">
        <v>17</v>
      </c>
      <c r="B42" s="6">
        <v>3</v>
      </c>
      <c r="E42" s="5">
        <v>67</v>
      </c>
      <c r="F42" s="6">
        <v>46.4</v>
      </c>
      <c r="H42" s="5" t="s">
        <v>224</v>
      </c>
      <c r="I42" s="6">
        <v>52</v>
      </c>
      <c r="S42" s="5"/>
      <c r="T42" s="6">
        <v>21</v>
      </c>
    </row>
    <row r="43" spans="1:20" x14ac:dyDescent="0.25">
      <c r="A43" s="5">
        <v>46.4</v>
      </c>
      <c r="B43" s="6">
        <v>2</v>
      </c>
      <c r="E43" s="5">
        <v>68</v>
      </c>
      <c r="F43" s="6">
        <v>19</v>
      </c>
      <c r="H43" s="5" t="s">
        <v>559</v>
      </c>
      <c r="I43" s="6">
        <v>16.5</v>
      </c>
      <c r="S43" s="5"/>
      <c r="T43" s="6">
        <v>21.5</v>
      </c>
    </row>
    <row r="44" spans="1:20" x14ac:dyDescent="0.25">
      <c r="A44" s="5">
        <v>16</v>
      </c>
      <c r="B44" s="6">
        <v>2</v>
      </c>
      <c r="E44" s="5">
        <v>71</v>
      </c>
      <c r="F44" s="6">
        <v>40</v>
      </c>
      <c r="H44" s="5" t="s">
        <v>749</v>
      </c>
      <c r="I44" s="6">
        <v>32.299999999999997</v>
      </c>
      <c r="S44" s="5"/>
      <c r="T44" s="6">
        <v>21.7</v>
      </c>
    </row>
    <row r="45" spans="1:20" x14ac:dyDescent="0.25">
      <c r="A45" s="5">
        <v>70</v>
      </c>
      <c r="B45" s="6">
        <v>2</v>
      </c>
      <c r="E45" s="5">
        <v>73</v>
      </c>
      <c r="F45" s="6">
        <v>21</v>
      </c>
      <c r="H45" s="5" t="s">
        <v>226</v>
      </c>
      <c r="I45" s="6">
        <v>32</v>
      </c>
      <c r="S45" s="5"/>
      <c r="T45" s="6">
        <v>22</v>
      </c>
    </row>
    <row r="46" spans="1:20" x14ac:dyDescent="0.25">
      <c r="A46" s="5">
        <v>16.5</v>
      </c>
      <c r="B46" s="6">
        <v>2</v>
      </c>
      <c r="E46" s="5">
        <v>75</v>
      </c>
      <c r="F46" s="6">
        <v>29</v>
      </c>
      <c r="H46" s="5" t="s">
        <v>229</v>
      </c>
      <c r="I46" s="6">
        <v>20</v>
      </c>
      <c r="S46" s="5"/>
      <c r="T46" s="6">
        <v>22</v>
      </c>
    </row>
    <row r="47" spans="1:20" x14ac:dyDescent="0.25">
      <c r="A47" s="5">
        <v>9</v>
      </c>
      <c r="B47" s="6">
        <v>2</v>
      </c>
      <c r="E47" s="5">
        <v>78</v>
      </c>
      <c r="F47" s="6">
        <v>36</v>
      </c>
      <c r="H47" s="5" t="s">
        <v>233</v>
      </c>
      <c r="I47" s="6">
        <v>21</v>
      </c>
      <c r="S47" s="5"/>
      <c r="T47" s="6">
        <v>22</v>
      </c>
    </row>
    <row r="48" spans="1:20" x14ac:dyDescent="0.25">
      <c r="A48" s="5">
        <v>66</v>
      </c>
      <c r="B48" s="6">
        <v>2</v>
      </c>
      <c r="E48" s="5">
        <v>79</v>
      </c>
      <c r="F48" s="6">
        <v>34</v>
      </c>
      <c r="H48" s="5" t="s">
        <v>238</v>
      </c>
      <c r="I48" s="6">
        <v>42</v>
      </c>
      <c r="S48" s="5"/>
      <c r="T48" s="6">
        <v>22</v>
      </c>
    </row>
    <row r="49" spans="1:20" x14ac:dyDescent="0.25">
      <c r="A49" s="5">
        <v>15</v>
      </c>
      <c r="B49" s="6">
        <v>2</v>
      </c>
      <c r="E49" s="5">
        <v>81</v>
      </c>
      <c r="F49" s="6">
        <v>52</v>
      </c>
      <c r="H49" s="5" t="s">
        <v>240</v>
      </c>
      <c r="I49" s="6">
        <v>17</v>
      </c>
      <c r="S49" s="5"/>
      <c r="T49" s="6">
        <v>23</v>
      </c>
    </row>
    <row r="50" spans="1:20" x14ac:dyDescent="0.25">
      <c r="A50" s="5">
        <v>27.5</v>
      </c>
      <c r="B50" s="6">
        <v>2</v>
      </c>
      <c r="E50" s="5">
        <v>82</v>
      </c>
      <c r="F50" s="6">
        <v>32</v>
      </c>
      <c r="H50" s="5" t="s">
        <v>242</v>
      </c>
      <c r="I50" s="6">
        <v>35</v>
      </c>
      <c r="S50" s="5"/>
      <c r="T50" s="6">
        <v>23</v>
      </c>
    </row>
    <row r="51" spans="1:20" x14ac:dyDescent="0.25">
      <c r="A51" s="5">
        <v>51</v>
      </c>
      <c r="B51" s="6">
        <v>2</v>
      </c>
      <c r="E51" s="5">
        <v>83</v>
      </c>
      <c r="F51" s="6">
        <v>20</v>
      </c>
      <c r="H51" s="5" t="s">
        <v>40</v>
      </c>
      <c r="I51" s="6">
        <v>55.6</v>
      </c>
      <c r="S51" s="5"/>
      <c r="T51" s="6">
        <v>23</v>
      </c>
    </row>
    <row r="52" spans="1:20" x14ac:dyDescent="0.25">
      <c r="A52" s="5">
        <v>24</v>
      </c>
      <c r="B52" s="6">
        <v>2</v>
      </c>
      <c r="E52" s="5">
        <v>84</v>
      </c>
      <c r="F52" s="6">
        <v>21</v>
      </c>
      <c r="H52" s="5" t="s">
        <v>245</v>
      </c>
      <c r="I52" s="6">
        <v>42</v>
      </c>
      <c r="S52" s="5"/>
      <c r="T52" s="6">
        <v>23</v>
      </c>
    </row>
    <row r="53" spans="1:20" x14ac:dyDescent="0.25">
      <c r="A53" s="5">
        <v>30.5</v>
      </c>
      <c r="B53" s="6">
        <v>2</v>
      </c>
      <c r="E53" s="5">
        <v>86</v>
      </c>
      <c r="F53" s="6">
        <v>42</v>
      </c>
      <c r="H53" s="5" t="s">
        <v>251</v>
      </c>
      <c r="I53" s="6">
        <v>48</v>
      </c>
      <c r="S53" s="5"/>
      <c r="T53" s="6">
        <v>23</v>
      </c>
    </row>
    <row r="54" spans="1:20" x14ac:dyDescent="0.25">
      <c r="A54" s="5">
        <v>44.5</v>
      </c>
      <c r="B54" s="6">
        <v>2</v>
      </c>
      <c r="E54" s="5">
        <v>87</v>
      </c>
      <c r="F54" s="6">
        <v>17</v>
      </c>
      <c r="H54" s="5" t="s">
        <v>255</v>
      </c>
      <c r="I54" s="6">
        <v>14</v>
      </c>
      <c r="S54" s="5"/>
      <c r="T54" s="6">
        <v>23.6</v>
      </c>
    </row>
    <row r="55" spans="1:20" x14ac:dyDescent="0.25">
      <c r="A55" s="5">
        <v>33.6</v>
      </c>
      <c r="B55" s="6">
        <v>2</v>
      </c>
      <c r="E55" s="5">
        <v>88</v>
      </c>
      <c r="F55" s="6">
        <v>35</v>
      </c>
      <c r="H55" s="5" t="s">
        <v>259</v>
      </c>
      <c r="I55" s="6">
        <v>16</v>
      </c>
      <c r="S55" s="5"/>
      <c r="T55" s="6">
        <v>24</v>
      </c>
    </row>
    <row r="56" spans="1:20" x14ac:dyDescent="0.25">
      <c r="A56" s="5">
        <v>30.7</v>
      </c>
      <c r="B56" s="6">
        <v>2</v>
      </c>
      <c r="E56" s="5">
        <v>89</v>
      </c>
      <c r="F56" s="6">
        <v>42</v>
      </c>
      <c r="H56" s="5" t="s">
        <v>261</v>
      </c>
      <c r="I56" s="6">
        <v>17</v>
      </c>
      <c r="S56" s="5"/>
      <c r="T56" s="6">
        <v>24</v>
      </c>
    </row>
    <row r="57" spans="1:20" x14ac:dyDescent="0.25">
      <c r="A57" s="5">
        <v>20</v>
      </c>
      <c r="B57" s="6">
        <v>2</v>
      </c>
      <c r="E57" s="5">
        <v>91</v>
      </c>
      <c r="F57" s="6">
        <v>48</v>
      </c>
      <c r="H57" s="5" t="s">
        <v>268</v>
      </c>
      <c r="I57" s="6">
        <v>33</v>
      </c>
      <c r="S57" s="5"/>
      <c r="T57" s="6">
        <v>24.5</v>
      </c>
    </row>
    <row r="58" spans="1:20" x14ac:dyDescent="0.25">
      <c r="A58" s="5">
        <v>32.4</v>
      </c>
      <c r="B58" s="6">
        <v>1</v>
      </c>
      <c r="E58" s="5">
        <v>92</v>
      </c>
      <c r="F58" s="6">
        <v>14</v>
      </c>
      <c r="H58" s="5" t="s">
        <v>270</v>
      </c>
      <c r="I58" s="6">
        <v>49</v>
      </c>
      <c r="S58" s="5"/>
      <c r="T58" s="6">
        <v>25</v>
      </c>
    </row>
    <row r="59" spans="1:20" x14ac:dyDescent="0.25">
      <c r="A59" s="5">
        <v>63</v>
      </c>
      <c r="B59" s="6">
        <v>1</v>
      </c>
      <c r="E59" s="5">
        <v>93</v>
      </c>
      <c r="F59" s="6">
        <v>16</v>
      </c>
      <c r="H59" s="5" t="s">
        <v>281</v>
      </c>
      <c r="I59" s="6">
        <v>42</v>
      </c>
      <c r="S59" s="5"/>
      <c r="T59" s="6">
        <v>25</v>
      </c>
    </row>
    <row r="60" spans="1:20" x14ac:dyDescent="0.25">
      <c r="A60" s="5">
        <v>54.5</v>
      </c>
      <c r="B60" s="6">
        <v>1</v>
      </c>
      <c r="E60" s="5">
        <v>94</v>
      </c>
      <c r="F60" s="6">
        <v>17</v>
      </c>
      <c r="H60" s="5" t="s">
        <v>284</v>
      </c>
      <c r="I60" s="6">
        <v>27.5</v>
      </c>
      <c r="S60" s="5"/>
      <c r="T60" s="6">
        <v>25</v>
      </c>
    </row>
    <row r="61" spans="1:20" x14ac:dyDescent="0.25">
      <c r="A61" s="5">
        <v>34.799999999999997</v>
      </c>
      <c r="B61" s="6">
        <v>1</v>
      </c>
      <c r="E61" s="5">
        <v>97</v>
      </c>
      <c r="F61" s="6">
        <v>33</v>
      </c>
      <c r="H61" s="5" t="s">
        <v>286</v>
      </c>
      <c r="I61" s="6">
        <v>23</v>
      </c>
      <c r="S61" s="5"/>
      <c r="T61" s="6">
        <v>25</v>
      </c>
    </row>
    <row r="62" spans="1:20" x14ac:dyDescent="0.25">
      <c r="A62" s="5">
        <v>134</v>
      </c>
      <c r="B62" s="6">
        <v>1</v>
      </c>
      <c r="E62" s="5">
        <v>98</v>
      </c>
      <c r="F62" s="6">
        <v>49</v>
      </c>
      <c r="H62" s="5" t="s">
        <v>288</v>
      </c>
      <c r="I62" s="6">
        <v>18</v>
      </c>
      <c r="S62" s="5"/>
      <c r="T62" s="6">
        <v>25</v>
      </c>
    </row>
    <row r="63" spans="1:20" x14ac:dyDescent="0.25">
      <c r="A63" s="5">
        <v>28.5</v>
      </c>
      <c r="B63" s="6">
        <v>1</v>
      </c>
      <c r="E63" s="5">
        <v>103</v>
      </c>
      <c r="F63" s="6">
        <v>42</v>
      </c>
      <c r="H63" s="5" t="s">
        <v>290</v>
      </c>
      <c r="I63" s="6">
        <v>55</v>
      </c>
      <c r="S63" s="5"/>
      <c r="T63" s="6">
        <v>25</v>
      </c>
    </row>
    <row r="64" spans="1:20" x14ac:dyDescent="0.25">
      <c r="A64" s="5">
        <v>32.5</v>
      </c>
      <c r="B64" s="6">
        <v>1</v>
      </c>
      <c r="E64" s="5">
        <v>104</v>
      </c>
      <c r="F64" s="6">
        <v>27.5</v>
      </c>
      <c r="H64" s="5" t="s">
        <v>453</v>
      </c>
      <c r="I64" s="6">
        <v>38</v>
      </c>
      <c r="S64" s="5"/>
      <c r="T64" s="6">
        <v>26</v>
      </c>
    </row>
    <row r="65" spans="1:20" x14ac:dyDescent="0.25">
      <c r="A65" s="5">
        <v>35.5</v>
      </c>
      <c r="B65" s="6">
        <v>1</v>
      </c>
      <c r="E65" s="5">
        <v>105</v>
      </c>
      <c r="F65" s="6">
        <v>23</v>
      </c>
      <c r="H65" s="5" t="s">
        <v>292</v>
      </c>
      <c r="I65" s="6">
        <v>18</v>
      </c>
      <c r="S65" s="5"/>
      <c r="T65" s="6">
        <v>26</v>
      </c>
    </row>
    <row r="66" spans="1:20" x14ac:dyDescent="0.25">
      <c r="A66" s="5">
        <v>56</v>
      </c>
      <c r="B66" s="6">
        <v>1</v>
      </c>
      <c r="E66" s="5">
        <v>106</v>
      </c>
      <c r="F66" s="6">
        <v>18</v>
      </c>
      <c r="H66" s="5" t="s">
        <v>295</v>
      </c>
      <c r="I66" s="6">
        <v>36.700000000000003</v>
      </c>
      <c r="S66" s="5"/>
      <c r="T66" s="6">
        <v>26</v>
      </c>
    </row>
    <row r="67" spans="1:20" x14ac:dyDescent="0.25">
      <c r="A67" s="5">
        <v>7.5</v>
      </c>
      <c r="B67" s="6">
        <v>1</v>
      </c>
      <c r="E67" s="5">
        <v>107</v>
      </c>
      <c r="F67" s="6">
        <v>55</v>
      </c>
      <c r="H67" s="5" t="s">
        <v>297</v>
      </c>
      <c r="I67" s="6">
        <v>41</v>
      </c>
      <c r="S67" s="5"/>
      <c r="T67" s="6">
        <v>26.5</v>
      </c>
    </row>
    <row r="68" spans="1:20" x14ac:dyDescent="0.25">
      <c r="A68" s="5">
        <v>70.5</v>
      </c>
      <c r="B68" s="6">
        <v>1</v>
      </c>
      <c r="E68" s="5">
        <v>108</v>
      </c>
      <c r="F68" s="6">
        <v>18</v>
      </c>
      <c r="H68" s="5" t="s">
        <v>304</v>
      </c>
      <c r="I68" s="6">
        <v>50.5</v>
      </c>
      <c r="S68" s="5"/>
      <c r="T68" s="6">
        <v>27.5</v>
      </c>
    </row>
    <row r="69" spans="1:20" x14ac:dyDescent="0.25">
      <c r="A69" s="5">
        <v>28.7</v>
      </c>
      <c r="B69" s="6">
        <v>1</v>
      </c>
      <c r="E69" s="5">
        <v>109</v>
      </c>
      <c r="F69" s="6">
        <v>36.700000000000003</v>
      </c>
      <c r="H69" s="5" t="s">
        <v>307</v>
      </c>
      <c r="I69" s="6">
        <v>25</v>
      </c>
      <c r="S69" s="5"/>
      <c r="T69" s="6">
        <v>27.5</v>
      </c>
    </row>
    <row r="70" spans="1:20" x14ac:dyDescent="0.25">
      <c r="A70" s="5">
        <v>34.5</v>
      </c>
      <c r="B70" s="6">
        <v>1</v>
      </c>
      <c r="E70" s="5">
        <v>110</v>
      </c>
      <c r="F70" s="6">
        <v>41</v>
      </c>
      <c r="H70" s="5" t="s">
        <v>311</v>
      </c>
      <c r="I70" s="6">
        <v>66</v>
      </c>
      <c r="S70" s="5"/>
      <c r="T70" s="6">
        <v>27.8</v>
      </c>
    </row>
    <row r="71" spans="1:20" x14ac:dyDescent="0.25">
      <c r="A71" s="5">
        <v>28.8</v>
      </c>
      <c r="B71" s="6">
        <v>1</v>
      </c>
      <c r="E71" s="5">
        <v>113</v>
      </c>
      <c r="F71" s="6">
        <v>50.5</v>
      </c>
      <c r="H71" s="5" t="s">
        <v>314</v>
      </c>
      <c r="I71" s="6">
        <v>20.6</v>
      </c>
      <c r="S71" s="5"/>
      <c r="T71" s="6">
        <v>28</v>
      </c>
    </row>
    <row r="72" spans="1:20" x14ac:dyDescent="0.25">
      <c r="A72" s="5">
        <v>49.5</v>
      </c>
      <c r="B72" s="6">
        <v>1</v>
      </c>
      <c r="E72" s="5">
        <v>114</v>
      </c>
      <c r="F72" s="6">
        <v>25</v>
      </c>
      <c r="H72" s="5" t="s">
        <v>784</v>
      </c>
      <c r="I72" s="6">
        <v>16.5</v>
      </c>
      <c r="S72" s="5"/>
      <c r="T72" s="6">
        <v>28</v>
      </c>
    </row>
    <row r="73" spans="1:20" x14ac:dyDescent="0.25">
      <c r="A73" s="5">
        <v>36.799999999999997</v>
      </c>
      <c r="B73" s="6">
        <v>1</v>
      </c>
      <c r="E73" s="5">
        <v>116</v>
      </c>
      <c r="F73" s="6">
        <v>66</v>
      </c>
      <c r="H73" s="5" t="s">
        <v>319</v>
      </c>
      <c r="I73" s="6">
        <v>46</v>
      </c>
      <c r="S73" s="5"/>
      <c r="T73" s="6">
        <v>28</v>
      </c>
    </row>
    <row r="74" spans="1:20" x14ac:dyDescent="0.25">
      <c r="A74" s="5">
        <v>53.3</v>
      </c>
      <c r="B74" s="6">
        <v>1</v>
      </c>
      <c r="E74" s="5">
        <v>117</v>
      </c>
      <c r="F74" s="6">
        <v>20.6</v>
      </c>
      <c r="H74" s="5" t="s">
        <v>321</v>
      </c>
      <c r="I74" s="6">
        <v>41.5</v>
      </c>
      <c r="S74" s="5"/>
      <c r="T74" s="6">
        <v>28</v>
      </c>
    </row>
    <row r="75" spans="1:20" x14ac:dyDescent="0.25">
      <c r="A75" s="5">
        <v>23.6</v>
      </c>
      <c r="B75" s="6">
        <v>1</v>
      </c>
      <c r="E75" s="5">
        <v>118</v>
      </c>
      <c r="F75" s="6">
        <v>32.299999999999997</v>
      </c>
      <c r="H75" s="5" t="s">
        <v>325</v>
      </c>
      <c r="I75" s="6">
        <v>34</v>
      </c>
      <c r="S75" s="5"/>
      <c r="T75" s="6">
        <v>28</v>
      </c>
    </row>
    <row r="76" spans="1:20" x14ac:dyDescent="0.25">
      <c r="A76" s="5">
        <v>55.5</v>
      </c>
      <c r="B76" s="6">
        <v>1</v>
      </c>
      <c r="E76" s="5">
        <v>119</v>
      </c>
      <c r="F76" s="6">
        <v>46</v>
      </c>
      <c r="H76" s="5" t="s">
        <v>762</v>
      </c>
      <c r="I76" s="6">
        <v>41.4</v>
      </c>
      <c r="S76" s="5"/>
      <c r="T76" s="6">
        <v>28</v>
      </c>
    </row>
    <row r="77" spans="1:20" x14ac:dyDescent="0.25">
      <c r="A77" s="5">
        <v>29.4</v>
      </c>
      <c r="B77" s="6">
        <v>1</v>
      </c>
      <c r="E77" s="5">
        <v>120</v>
      </c>
      <c r="F77" s="6">
        <v>41.5</v>
      </c>
      <c r="H77" s="5" t="s">
        <v>329</v>
      </c>
      <c r="I77" s="6">
        <v>38</v>
      </c>
      <c r="S77" s="5"/>
      <c r="T77" s="6">
        <v>28.2</v>
      </c>
    </row>
    <row r="78" spans="1:20" x14ac:dyDescent="0.25">
      <c r="A78" s="5">
        <v>59.5</v>
      </c>
      <c r="B78" s="6">
        <v>1</v>
      </c>
      <c r="E78" s="5">
        <v>121</v>
      </c>
      <c r="F78" s="6">
        <v>34</v>
      </c>
      <c r="H78" s="5" t="s">
        <v>333</v>
      </c>
      <c r="I78" s="6">
        <v>19</v>
      </c>
      <c r="S78" s="5"/>
      <c r="T78" s="6">
        <v>28.5</v>
      </c>
    </row>
    <row r="79" spans="1:20" x14ac:dyDescent="0.25">
      <c r="A79" s="5">
        <v>19.3</v>
      </c>
      <c r="B79" s="6">
        <v>1</v>
      </c>
      <c r="E79" s="5">
        <v>123</v>
      </c>
      <c r="F79" s="6">
        <v>38</v>
      </c>
      <c r="H79" s="5" t="s">
        <v>757</v>
      </c>
      <c r="I79" s="6">
        <v>54</v>
      </c>
      <c r="S79" s="5"/>
      <c r="T79" s="6">
        <v>28.7</v>
      </c>
    </row>
    <row r="80" spans="1:20" x14ac:dyDescent="0.25">
      <c r="A80" s="5">
        <v>68</v>
      </c>
      <c r="B80" s="6">
        <v>1</v>
      </c>
      <c r="E80" s="5">
        <v>125</v>
      </c>
      <c r="F80" s="6">
        <v>19</v>
      </c>
      <c r="H80" s="5" t="s">
        <v>335</v>
      </c>
      <c r="I80" s="6">
        <v>27.8</v>
      </c>
      <c r="S80" s="5"/>
      <c r="T80" s="6">
        <v>28.8</v>
      </c>
    </row>
    <row r="81" spans="1:20" x14ac:dyDescent="0.25">
      <c r="A81" s="5">
        <v>38.5</v>
      </c>
      <c r="B81" s="6">
        <v>1</v>
      </c>
      <c r="E81" s="5">
        <v>126</v>
      </c>
      <c r="F81" s="6">
        <v>27.8</v>
      </c>
      <c r="H81" s="5" t="s">
        <v>338</v>
      </c>
      <c r="I81" s="6">
        <v>52</v>
      </c>
      <c r="S81" s="5"/>
      <c r="T81" s="6">
        <v>29</v>
      </c>
    </row>
    <row r="82" spans="1:20" x14ac:dyDescent="0.25">
      <c r="A82" s="5">
        <v>74</v>
      </c>
      <c r="B82" s="6">
        <v>1</v>
      </c>
      <c r="E82" s="5">
        <v>127</v>
      </c>
      <c r="F82" s="6">
        <v>52</v>
      </c>
      <c r="H82" s="5" t="s">
        <v>341</v>
      </c>
      <c r="I82" s="6">
        <v>28</v>
      </c>
      <c r="S82" s="5"/>
      <c r="T82" s="6">
        <v>29</v>
      </c>
    </row>
    <row r="83" spans="1:20" x14ac:dyDescent="0.25">
      <c r="A83" s="5">
        <v>29.5</v>
      </c>
      <c r="B83" s="6">
        <v>1</v>
      </c>
      <c r="E83" s="5">
        <v>128</v>
      </c>
      <c r="F83" s="6">
        <v>28</v>
      </c>
      <c r="H83" s="5" t="s">
        <v>345</v>
      </c>
      <c r="I83" s="6">
        <v>19</v>
      </c>
      <c r="S83" s="5"/>
      <c r="T83" s="6">
        <v>29</v>
      </c>
    </row>
    <row r="84" spans="1:20" x14ac:dyDescent="0.25">
      <c r="A84" s="5">
        <v>143</v>
      </c>
      <c r="B84" s="6">
        <v>1</v>
      </c>
      <c r="E84" s="5">
        <v>129</v>
      </c>
      <c r="F84" s="6">
        <v>19</v>
      </c>
      <c r="H84" s="5" t="s">
        <v>764</v>
      </c>
      <c r="I84" s="6">
        <v>31</v>
      </c>
      <c r="S84" s="5"/>
      <c r="T84" s="6">
        <v>29</v>
      </c>
    </row>
    <row r="85" spans="1:20" x14ac:dyDescent="0.25">
      <c r="A85" s="5">
        <v>29.7</v>
      </c>
      <c r="B85" s="6">
        <v>1</v>
      </c>
      <c r="E85" s="5">
        <v>131</v>
      </c>
      <c r="F85" s="6">
        <v>30</v>
      </c>
      <c r="H85" s="5" t="s">
        <v>350</v>
      </c>
      <c r="I85" s="6">
        <v>30</v>
      </c>
      <c r="S85" s="5"/>
      <c r="T85" s="6">
        <v>29.4</v>
      </c>
    </row>
    <row r="86" spans="1:20" x14ac:dyDescent="0.25">
      <c r="A86" s="5">
        <v>21.5</v>
      </c>
      <c r="B86" s="6">
        <v>1</v>
      </c>
      <c r="E86" s="5">
        <v>132</v>
      </c>
      <c r="F86" s="6">
        <v>40.5</v>
      </c>
      <c r="H86" s="5" t="s">
        <v>352</v>
      </c>
      <c r="I86" s="6">
        <v>40.5</v>
      </c>
      <c r="S86" s="5"/>
      <c r="T86" s="6">
        <v>29.5</v>
      </c>
    </row>
    <row r="87" spans="1:20" x14ac:dyDescent="0.25">
      <c r="A87" s="5">
        <v>40.5</v>
      </c>
      <c r="B87" s="6">
        <v>1</v>
      </c>
      <c r="E87" s="5">
        <v>136</v>
      </c>
      <c r="F87" s="6">
        <v>74</v>
      </c>
      <c r="H87" s="5" t="s">
        <v>361</v>
      </c>
      <c r="I87" s="6">
        <v>74</v>
      </c>
      <c r="S87" s="5"/>
      <c r="T87" s="6">
        <v>29.7</v>
      </c>
    </row>
    <row r="88" spans="1:20" x14ac:dyDescent="0.25">
      <c r="A88" s="5">
        <v>49</v>
      </c>
      <c r="B88" s="6">
        <v>1</v>
      </c>
      <c r="E88" s="5">
        <v>138</v>
      </c>
      <c r="F88" s="6">
        <v>30</v>
      </c>
      <c r="H88" s="5" t="s">
        <v>367</v>
      </c>
      <c r="I88" s="6">
        <v>30</v>
      </c>
      <c r="S88" s="5"/>
      <c r="T88" s="6">
        <v>30</v>
      </c>
    </row>
    <row r="89" spans="1:20" x14ac:dyDescent="0.25">
      <c r="A89" s="5">
        <v>21.7</v>
      </c>
      <c r="B89" s="6">
        <v>1</v>
      </c>
      <c r="E89" s="5">
        <v>140</v>
      </c>
      <c r="F89" s="6">
        <v>59.5</v>
      </c>
      <c r="H89" s="5" t="s">
        <v>371</v>
      </c>
      <c r="I89" s="6">
        <v>59.5</v>
      </c>
      <c r="S89" s="5"/>
      <c r="T89" s="6">
        <v>30</v>
      </c>
    </row>
    <row r="90" spans="1:20" x14ac:dyDescent="0.25">
      <c r="A90" s="5">
        <v>50.5</v>
      </c>
      <c r="B90" s="6">
        <v>1</v>
      </c>
      <c r="E90" s="5">
        <v>141</v>
      </c>
      <c r="F90" s="6">
        <v>23</v>
      </c>
      <c r="H90" s="5" t="s">
        <v>373</v>
      </c>
      <c r="I90" s="6">
        <v>23</v>
      </c>
      <c r="S90" s="5"/>
      <c r="T90" s="6">
        <v>30</v>
      </c>
    </row>
    <row r="91" spans="1:20" x14ac:dyDescent="0.25">
      <c r="A91" s="5">
        <v>41.4</v>
      </c>
      <c r="B91" s="6">
        <v>1</v>
      </c>
      <c r="E91" s="5">
        <v>142</v>
      </c>
      <c r="F91" s="6">
        <v>24</v>
      </c>
      <c r="H91" s="5" t="s">
        <v>376</v>
      </c>
      <c r="I91" s="6">
        <v>24</v>
      </c>
      <c r="S91" s="5"/>
      <c r="T91" s="6">
        <v>30</v>
      </c>
    </row>
    <row r="92" spans="1:20" x14ac:dyDescent="0.25">
      <c r="A92" s="5">
        <v>27.8</v>
      </c>
      <c r="B92" s="6">
        <v>1</v>
      </c>
      <c r="E92" s="5">
        <v>143</v>
      </c>
      <c r="F92" s="6">
        <v>21.7</v>
      </c>
      <c r="H92" s="5" t="s">
        <v>378</v>
      </c>
      <c r="I92" s="6">
        <v>21.7</v>
      </c>
      <c r="S92" s="5"/>
      <c r="T92" s="6">
        <v>30.5</v>
      </c>
    </row>
    <row r="93" spans="1:20" x14ac:dyDescent="0.25">
      <c r="A93" s="5">
        <v>41.5</v>
      </c>
      <c r="B93" s="6">
        <v>1</v>
      </c>
      <c r="E93" s="5">
        <v>144</v>
      </c>
      <c r="F93" s="6">
        <v>48</v>
      </c>
      <c r="H93" s="5" t="s">
        <v>381</v>
      </c>
      <c r="I93" s="6">
        <v>48</v>
      </c>
      <c r="S93" s="5"/>
      <c r="T93" s="6">
        <v>30.5</v>
      </c>
    </row>
    <row r="94" spans="1:20" x14ac:dyDescent="0.25">
      <c r="A94" s="5">
        <v>33.5</v>
      </c>
      <c r="B94" s="6">
        <v>1</v>
      </c>
      <c r="E94" s="5">
        <v>145</v>
      </c>
      <c r="F94" s="6">
        <v>36</v>
      </c>
      <c r="H94" s="5" t="s">
        <v>383</v>
      </c>
      <c r="I94" s="6">
        <v>36</v>
      </c>
      <c r="S94" s="5"/>
      <c r="T94" s="6">
        <v>30.7</v>
      </c>
    </row>
    <row r="95" spans="1:20" x14ac:dyDescent="0.25">
      <c r="A95" s="5">
        <v>24.5</v>
      </c>
      <c r="B95" s="6">
        <v>1</v>
      </c>
      <c r="E95" s="5">
        <v>146</v>
      </c>
      <c r="F95" s="6">
        <v>34</v>
      </c>
      <c r="H95" s="5" t="s">
        <v>385</v>
      </c>
      <c r="I95" s="6">
        <v>34</v>
      </c>
      <c r="S95" s="5"/>
      <c r="T95" s="6">
        <v>30.7</v>
      </c>
    </row>
    <row r="96" spans="1:20" x14ac:dyDescent="0.25">
      <c r="A96" s="5">
        <v>55</v>
      </c>
      <c r="B96" s="6">
        <v>1</v>
      </c>
      <c r="E96" s="5">
        <v>147</v>
      </c>
      <c r="F96" s="6">
        <v>28</v>
      </c>
      <c r="H96" s="5" t="s">
        <v>388</v>
      </c>
      <c r="I96" s="6">
        <v>28</v>
      </c>
      <c r="S96" s="5"/>
      <c r="T96" s="6">
        <v>31</v>
      </c>
    </row>
    <row r="97" spans="1:20" x14ac:dyDescent="0.25">
      <c r="A97" s="5">
        <v>42.2</v>
      </c>
      <c r="B97" s="6">
        <v>1</v>
      </c>
      <c r="E97" s="5">
        <v>148</v>
      </c>
      <c r="F97" s="6">
        <v>30.5</v>
      </c>
      <c r="H97" s="5" t="s">
        <v>390</v>
      </c>
      <c r="I97" s="6">
        <v>30.5</v>
      </c>
      <c r="S97" s="5"/>
      <c r="T97" s="6">
        <v>31</v>
      </c>
    </row>
    <row r="98" spans="1:20" x14ac:dyDescent="0.25">
      <c r="A98" s="5">
        <v>55.6</v>
      </c>
      <c r="B98" s="6">
        <v>1</v>
      </c>
      <c r="E98" s="5">
        <v>149</v>
      </c>
      <c r="F98" s="6">
        <v>24</v>
      </c>
      <c r="H98" s="5" t="s">
        <v>751</v>
      </c>
      <c r="I98" s="6">
        <v>15</v>
      </c>
      <c r="S98" s="5"/>
      <c r="T98" s="6">
        <v>31</v>
      </c>
    </row>
    <row r="99" spans="1:20" x14ac:dyDescent="0.25">
      <c r="A99" s="5">
        <v>42.3</v>
      </c>
      <c r="B99" s="6">
        <v>1</v>
      </c>
      <c r="E99" s="5">
        <v>151</v>
      </c>
      <c r="F99" s="6">
        <v>40</v>
      </c>
      <c r="H99" s="5" t="s">
        <v>392</v>
      </c>
      <c r="I99" s="6">
        <v>24</v>
      </c>
      <c r="S99" s="5"/>
      <c r="T99" s="6">
        <v>31</v>
      </c>
    </row>
    <row r="100" spans="1:20" x14ac:dyDescent="0.25">
      <c r="A100" s="5">
        <v>57</v>
      </c>
      <c r="B100" s="6">
        <v>1</v>
      </c>
      <c r="E100" s="5">
        <v>152</v>
      </c>
      <c r="F100" s="6">
        <v>34</v>
      </c>
      <c r="H100" s="5" t="s">
        <v>397</v>
      </c>
      <c r="I100" s="6">
        <v>40</v>
      </c>
      <c r="S100" s="5"/>
      <c r="T100" s="6">
        <v>31</v>
      </c>
    </row>
    <row r="101" spans="1:20" x14ac:dyDescent="0.25">
      <c r="A101" s="5">
        <v>42.6</v>
      </c>
      <c r="B101" s="6">
        <v>1</v>
      </c>
      <c r="E101" s="5">
        <v>154</v>
      </c>
      <c r="F101" s="6">
        <v>28.2</v>
      </c>
      <c r="H101" s="5" t="s">
        <v>400</v>
      </c>
      <c r="I101" s="6">
        <v>34</v>
      </c>
      <c r="S101" s="5"/>
      <c r="T101" s="6">
        <v>31</v>
      </c>
    </row>
    <row r="102" spans="1:20" x14ac:dyDescent="0.25">
      <c r="A102" s="5">
        <v>62</v>
      </c>
      <c r="B102" s="6">
        <v>1</v>
      </c>
      <c r="E102" s="5">
        <v>155</v>
      </c>
      <c r="F102" s="6">
        <v>25</v>
      </c>
      <c r="H102" s="5" t="s">
        <v>404</v>
      </c>
      <c r="I102" s="6">
        <v>28.2</v>
      </c>
      <c r="S102" s="5"/>
      <c r="T102" s="6">
        <v>31</v>
      </c>
    </row>
    <row r="103" spans="1:20" x14ac:dyDescent="0.25">
      <c r="A103" s="5">
        <v>9.1999999999999993</v>
      </c>
      <c r="B103" s="6">
        <v>1</v>
      </c>
      <c r="E103" s="5">
        <v>156</v>
      </c>
      <c r="F103" s="6">
        <v>25</v>
      </c>
      <c r="H103" s="5" t="s">
        <v>407</v>
      </c>
      <c r="I103" s="6">
        <v>25</v>
      </c>
      <c r="S103" s="5"/>
      <c r="T103" s="6">
        <v>31.4</v>
      </c>
    </row>
    <row r="104" spans="1:20" x14ac:dyDescent="0.25">
      <c r="A104" s="5">
        <v>12</v>
      </c>
      <c r="B104" s="6">
        <v>1</v>
      </c>
      <c r="E104" s="5">
        <v>157</v>
      </c>
      <c r="F104" s="6">
        <v>44.5</v>
      </c>
      <c r="H104" s="5" t="s">
        <v>409</v>
      </c>
      <c r="I104" s="6">
        <v>25</v>
      </c>
      <c r="S104" s="5"/>
      <c r="T104" s="6">
        <v>31.5</v>
      </c>
    </row>
    <row r="105" spans="1:20" x14ac:dyDescent="0.25">
      <c r="A105" s="5">
        <v>20.6</v>
      </c>
      <c r="B105" s="6">
        <v>1</v>
      </c>
      <c r="E105" s="5">
        <v>159</v>
      </c>
      <c r="F105" s="6">
        <v>49.5</v>
      </c>
      <c r="H105" s="5" t="s">
        <v>412</v>
      </c>
      <c r="I105" s="6">
        <v>44.5</v>
      </c>
      <c r="S105" s="5"/>
      <c r="T105" s="6">
        <v>32</v>
      </c>
    </row>
    <row r="106" spans="1:20" x14ac:dyDescent="0.25">
      <c r="A106" s="5">
        <v>28.2</v>
      </c>
      <c r="B106" s="6">
        <v>1</v>
      </c>
      <c r="E106" s="5">
        <v>160</v>
      </c>
      <c r="F106" s="6">
        <v>54</v>
      </c>
      <c r="H106" s="5" t="s">
        <v>418</v>
      </c>
      <c r="I106" s="6">
        <v>49.5</v>
      </c>
      <c r="S106" s="5"/>
      <c r="T106" s="6">
        <v>32</v>
      </c>
    </row>
    <row r="107" spans="1:20" x14ac:dyDescent="0.25">
      <c r="A107" s="5">
        <v>44.4</v>
      </c>
      <c r="B107" s="6">
        <v>1</v>
      </c>
      <c r="E107" s="5">
        <v>161</v>
      </c>
      <c r="F107" s="6">
        <v>17</v>
      </c>
      <c r="H107" s="5" t="s">
        <v>421</v>
      </c>
      <c r="I107" s="6">
        <v>54</v>
      </c>
      <c r="S107" s="5"/>
      <c r="T107" s="6">
        <v>32</v>
      </c>
    </row>
    <row r="108" spans="1:20" x14ac:dyDescent="0.25">
      <c r="A108" s="5">
        <v>72</v>
      </c>
      <c r="B108" s="6">
        <v>1</v>
      </c>
      <c r="E108" s="5">
        <v>162</v>
      </c>
      <c r="F108" s="6">
        <v>42</v>
      </c>
      <c r="H108" s="5" t="s">
        <v>425</v>
      </c>
      <c r="I108" s="6">
        <v>17</v>
      </c>
      <c r="S108" s="5"/>
      <c r="T108" s="6">
        <v>32</v>
      </c>
    </row>
    <row r="109" spans="1:20" x14ac:dyDescent="0.25">
      <c r="A109" s="5">
        <v>31.4</v>
      </c>
      <c r="B109" s="6">
        <v>1</v>
      </c>
      <c r="E109" s="5">
        <v>163</v>
      </c>
      <c r="F109" s="6">
        <v>21</v>
      </c>
      <c r="H109" s="5" t="s">
        <v>428</v>
      </c>
      <c r="I109" s="6">
        <v>42</v>
      </c>
      <c r="S109" s="5"/>
      <c r="T109" s="6">
        <v>32</v>
      </c>
    </row>
    <row r="110" spans="1:20" x14ac:dyDescent="0.25">
      <c r="A110" s="5">
        <v>87</v>
      </c>
      <c r="B110" s="6">
        <v>1</v>
      </c>
      <c r="E110" s="5">
        <v>164</v>
      </c>
      <c r="F110" s="6">
        <v>41</v>
      </c>
      <c r="H110" s="5" t="s">
        <v>430</v>
      </c>
      <c r="I110" s="6">
        <v>21</v>
      </c>
      <c r="S110" s="5"/>
      <c r="T110" s="6">
        <v>32</v>
      </c>
    </row>
    <row r="111" spans="1:20" x14ac:dyDescent="0.25">
      <c r="A111" s="5">
        <v>45</v>
      </c>
      <c r="B111" s="6">
        <v>1</v>
      </c>
      <c r="E111" s="5">
        <v>165</v>
      </c>
      <c r="F111" s="6">
        <v>57</v>
      </c>
      <c r="H111" s="5" t="s">
        <v>433</v>
      </c>
      <c r="I111" s="6">
        <v>41</v>
      </c>
      <c r="S111" s="5"/>
      <c r="T111" s="6">
        <v>32</v>
      </c>
    </row>
    <row r="112" spans="1:20" x14ac:dyDescent="0.25">
      <c r="A112" s="5">
        <v>140</v>
      </c>
      <c r="B112" s="6">
        <v>1</v>
      </c>
      <c r="E112" s="5">
        <v>166</v>
      </c>
      <c r="F112" s="6">
        <v>29</v>
      </c>
      <c r="H112" s="5" t="s">
        <v>435</v>
      </c>
      <c r="I112" s="6">
        <v>57</v>
      </c>
      <c r="S112" s="5"/>
      <c r="T112" s="6">
        <v>32</v>
      </c>
    </row>
    <row r="113" spans="1:20" x14ac:dyDescent="0.25">
      <c r="A113" s="5">
        <v>45.5</v>
      </c>
      <c r="B113" s="6">
        <v>1</v>
      </c>
      <c r="E113" s="5">
        <v>167</v>
      </c>
      <c r="F113" s="6">
        <v>47</v>
      </c>
      <c r="H113" s="5" t="s">
        <v>437</v>
      </c>
      <c r="I113" s="6">
        <v>29</v>
      </c>
      <c r="S113" s="5"/>
      <c r="T113" s="6">
        <v>32.299999999999997</v>
      </c>
    </row>
    <row r="114" spans="1:20" x14ac:dyDescent="0.25">
      <c r="A114" s="5" t="s">
        <v>852</v>
      </c>
      <c r="B114" s="6">
        <v>1</v>
      </c>
      <c r="E114" s="5">
        <v>168</v>
      </c>
      <c r="F114" s="6">
        <v>41</v>
      </c>
      <c r="H114" s="5" t="s">
        <v>439</v>
      </c>
      <c r="I114" s="6">
        <v>47</v>
      </c>
      <c r="S114" s="5"/>
      <c r="T114" s="6">
        <v>32.299999999999997</v>
      </c>
    </row>
    <row r="115" spans="1:20" x14ac:dyDescent="0.25">
      <c r="A115" s="5">
        <v>31.5</v>
      </c>
      <c r="B115" s="6">
        <v>1</v>
      </c>
      <c r="E115" s="5">
        <v>169</v>
      </c>
      <c r="F115" s="6">
        <v>56</v>
      </c>
      <c r="H115" s="5" t="s">
        <v>442</v>
      </c>
      <c r="I115" s="6">
        <v>41</v>
      </c>
      <c r="S115" s="5"/>
      <c r="T115" s="6">
        <v>32.299999999999997</v>
      </c>
    </row>
    <row r="116" spans="1:20" x14ac:dyDescent="0.25">
      <c r="A116" s="5">
        <v>26.5</v>
      </c>
      <c r="B116" s="6">
        <v>1</v>
      </c>
      <c r="E116" s="5">
        <v>171</v>
      </c>
      <c r="F116" s="6">
        <v>62</v>
      </c>
      <c r="H116" s="5" t="s">
        <v>444</v>
      </c>
      <c r="I116" s="6">
        <v>56</v>
      </c>
      <c r="S116" s="5"/>
      <c r="T116" s="6">
        <v>32.4</v>
      </c>
    </row>
    <row r="117" spans="1:20" x14ac:dyDescent="0.25">
      <c r="A117" s="5">
        <v>38.200000000000003</v>
      </c>
      <c r="B117" s="6">
        <v>1</v>
      </c>
      <c r="E117" s="5">
        <v>172</v>
      </c>
      <c r="F117" s="6">
        <v>38</v>
      </c>
      <c r="H117" s="5" t="s">
        <v>450</v>
      </c>
      <c r="I117" s="6">
        <v>62</v>
      </c>
      <c r="S117" s="5"/>
      <c r="T117" s="6">
        <v>32.5</v>
      </c>
    </row>
    <row r="118" spans="1:20" x14ac:dyDescent="0.25">
      <c r="A118" s="5" t="s">
        <v>874</v>
      </c>
      <c r="B118" s="6">
        <v>354</v>
      </c>
      <c r="E118" s="5">
        <v>173</v>
      </c>
      <c r="F118" s="6">
        <v>32.5</v>
      </c>
      <c r="H118" s="5" t="s">
        <v>455</v>
      </c>
      <c r="I118" s="6">
        <v>32.5</v>
      </c>
      <c r="S118" s="5"/>
      <c r="T118" s="6">
        <v>33</v>
      </c>
    </row>
    <row r="119" spans="1:20" x14ac:dyDescent="0.25">
      <c r="E119" s="5">
        <v>174</v>
      </c>
      <c r="F119" s="6">
        <v>29.4</v>
      </c>
      <c r="H119" s="5" t="s">
        <v>48</v>
      </c>
      <c r="I119" s="6">
        <v>23</v>
      </c>
      <c r="S119" s="5"/>
      <c r="T119" s="6">
        <v>33</v>
      </c>
    </row>
    <row r="120" spans="1:20" x14ac:dyDescent="0.25">
      <c r="E120" s="5">
        <v>176</v>
      </c>
      <c r="F120" s="6">
        <v>46</v>
      </c>
      <c r="H120" s="5" t="s">
        <v>458</v>
      </c>
      <c r="I120" s="6">
        <v>29.4</v>
      </c>
      <c r="S120" s="5"/>
      <c r="T120" s="6">
        <v>33</v>
      </c>
    </row>
    <row r="121" spans="1:20" x14ac:dyDescent="0.25">
      <c r="E121" s="5">
        <v>177</v>
      </c>
      <c r="F121" s="6">
        <v>46</v>
      </c>
      <c r="H121" s="5" t="s">
        <v>463</v>
      </c>
      <c r="I121" s="6">
        <v>46</v>
      </c>
      <c r="S121" s="5"/>
      <c r="T121" s="6">
        <v>33</v>
      </c>
    </row>
    <row r="122" spans="1:20" x14ac:dyDescent="0.25">
      <c r="E122" s="5">
        <v>178</v>
      </c>
      <c r="F122" s="6">
        <v>34.799999999999997</v>
      </c>
      <c r="H122" s="5" t="s">
        <v>466</v>
      </c>
      <c r="I122" s="6">
        <v>46</v>
      </c>
      <c r="S122" s="5"/>
      <c r="T122" s="6">
        <v>33</v>
      </c>
    </row>
    <row r="123" spans="1:20" x14ac:dyDescent="0.25">
      <c r="E123" s="5">
        <v>179</v>
      </c>
      <c r="F123" s="6">
        <v>31</v>
      </c>
      <c r="H123" s="5" t="s">
        <v>468</v>
      </c>
      <c r="I123" s="6">
        <v>34.799999999999997</v>
      </c>
      <c r="S123" s="5"/>
      <c r="T123" s="6">
        <v>33</v>
      </c>
    </row>
    <row r="124" spans="1:20" x14ac:dyDescent="0.25">
      <c r="E124" s="5">
        <v>181</v>
      </c>
      <c r="F124" s="6">
        <v>47</v>
      </c>
      <c r="H124" s="5" t="s">
        <v>471</v>
      </c>
      <c r="I124" s="6">
        <v>31</v>
      </c>
      <c r="S124" s="5"/>
      <c r="T124" s="6">
        <v>33.5</v>
      </c>
    </row>
    <row r="125" spans="1:20" x14ac:dyDescent="0.25">
      <c r="E125" s="5">
        <v>182</v>
      </c>
      <c r="F125" s="6">
        <v>25</v>
      </c>
      <c r="H125" s="5" t="s">
        <v>476</v>
      </c>
      <c r="I125" s="6">
        <v>47</v>
      </c>
      <c r="S125" s="5"/>
      <c r="T125" s="6">
        <v>33.6</v>
      </c>
    </row>
    <row r="126" spans="1:20" x14ac:dyDescent="0.25">
      <c r="E126" s="5">
        <v>183</v>
      </c>
      <c r="F126" s="6">
        <v>32.4</v>
      </c>
      <c r="H126" s="5" t="s">
        <v>480</v>
      </c>
      <c r="I126" s="6">
        <v>25</v>
      </c>
      <c r="S126" s="5"/>
      <c r="T126" s="6">
        <v>33.6</v>
      </c>
    </row>
    <row r="127" spans="1:20" x14ac:dyDescent="0.25">
      <c r="E127" s="5">
        <v>185</v>
      </c>
      <c r="F127" s="6">
        <v>37</v>
      </c>
      <c r="H127" s="5" t="s">
        <v>482</v>
      </c>
      <c r="I127" s="6">
        <v>32.4</v>
      </c>
      <c r="S127" s="5"/>
      <c r="T127" s="6">
        <v>34</v>
      </c>
    </row>
    <row r="128" spans="1:20" x14ac:dyDescent="0.25">
      <c r="E128" s="5">
        <v>186</v>
      </c>
      <c r="F128" s="6">
        <v>22</v>
      </c>
      <c r="H128" s="5" t="s">
        <v>487</v>
      </c>
      <c r="I128" s="6">
        <v>37</v>
      </c>
      <c r="S128" s="5"/>
      <c r="T128" s="6">
        <v>34</v>
      </c>
    </row>
    <row r="129" spans="5:20" x14ac:dyDescent="0.25">
      <c r="E129" s="5">
        <v>187</v>
      </c>
      <c r="F129" s="6">
        <v>22</v>
      </c>
      <c r="H129" s="5" t="s">
        <v>489</v>
      </c>
      <c r="I129" s="6">
        <v>22</v>
      </c>
      <c r="S129" s="5"/>
      <c r="T129" s="6">
        <v>34</v>
      </c>
    </row>
    <row r="130" spans="5:20" x14ac:dyDescent="0.25">
      <c r="E130" s="5">
        <v>188</v>
      </c>
      <c r="F130" s="6">
        <v>12</v>
      </c>
      <c r="H130" s="5" t="s">
        <v>491</v>
      </c>
      <c r="I130" s="6">
        <v>22</v>
      </c>
      <c r="S130" s="5"/>
      <c r="T130" s="6">
        <v>34</v>
      </c>
    </row>
    <row r="131" spans="5:20" x14ac:dyDescent="0.25">
      <c r="E131" s="5">
        <v>189</v>
      </c>
      <c r="F131" s="6">
        <v>33.5</v>
      </c>
      <c r="H131" s="5" t="s">
        <v>493</v>
      </c>
      <c r="I131" s="6">
        <v>12</v>
      </c>
      <c r="S131" s="5"/>
      <c r="T131" s="6">
        <v>34</v>
      </c>
    </row>
    <row r="132" spans="5:20" x14ac:dyDescent="0.25">
      <c r="E132" s="5">
        <v>190</v>
      </c>
      <c r="F132" s="6">
        <v>30.5</v>
      </c>
      <c r="H132" s="5" t="s">
        <v>496</v>
      </c>
      <c r="I132" s="6">
        <v>33.5</v>
      </c>
      <c r="S132" s="5"/>
      <c r="T132" s="6">
        <v>34</v>
      </c>
    </row>
    <row r="133" spans="5:20" x14ac:dyDescent="0.25">
      <c r="E133" s="5">
        <v>191</v>
      </c>
      <c r="F133" s="6">
        <v>34</v>
      </c>
      <c r="H133" s="5" t="s">
        <v>500</v>
      </c>
      <c r="I133" s="6">
        <v>30.5</v>
      </c>
      <c r="S133" s="5"/>
      <c r="T133" s="6">
        <v>34</v>
      </c>
    </row>
    <row r="134" spans="5:20" x14ac:dyDescent="0.25">
      <c r="E134" s="5">
        <v>192</v>
      </c>
      <c r="F134" s="6">
        <v>32</v>
      </c>
      <c r="H134" s="5" t="s">
        <v>503</v>
      </c>
      <c r="I134" s="6">
        <v>34</v>
      </c>
      <c r="S134" s="5"/>
      <c r="T134" s="6">
        <v>34</v>
      </c>
    </row>
    <row r="135" spans="5:20" x14ac:dyDescent="0.25">
      <c r="E135" s="5">
        <v>193</v>
      </c>
      <c r="F135" s="6">
        <v>31</v>
      </c>
      <c r="H135" s="5" t="s">
        <v>505</v>
      </c>
      <c r="I135" s="6">
        <v>32</v>
      </c>
      <c r="S135" s="5"/>
      <c r="T135" s="6">
        <v>34</v>
      </c>
    </row>
    <row r="136" spans="5:20" x14ac:dyDescent="0.25">
      <c r="E136" s="5">
        <v>194</v>
      </c>
      <c r="F136" s="6">
        <v>34</v>
      </c>
      <c r="H136" s="5" t="s">
        <v>508</v>
      </c>
      <c r="I136" s="6">
        <v>31</v>
      </c>
      <c r="S136" s="5"/>
      <c r="T136" s="6">
        <v>34</v>
      </c>
    </row>
    <row r="137" spans="5:20" x14ac:dyDescent="0.25">
      <c r="E137" s="5">
        <v>195</v>
      </c>
      <c r="F137" s="6">
        <v>36</v>
      </c>
      <c r="H137" s="5" t="s">
        <v>510</v>
      </c>
      <c r="I137" s="6">
        <v>34</v>
      </c>
      <c r="S137" s="5"/>
      <c r="T137" s="6">
        <v>34.5</v>
      </c>
    </row>
    <row r="138" spans="5:20" x14ac:dyDescent="0.25">
      <c r="E138" s="5">
        <v>196</v>
      </c>
      <c r="F138" s="6">
        <v>25</v>
      </c>
      <c r="H138" s="5" t="s">
        <v>513</v>
      </c>
      <c r="I138" s="6">
        <v>36</v>
      </c>
      <c r="S138" s="5"/>
      <c r="T138" s="6">
        <v>34.799999999999997</v>
      </c>
    </row>
    <row r="139" spans="5:20" x14ac:dyDescent="0.25">
      <c r="E139" s="5">
        <v>197</v>
      </c>
      <c r="F139" s="6">
        <v>31.4</v>
      </c>
      <c r="H139" s="5" t="s">
        <v>515</v>
      </c>
      <c r="I139" s="6">
        <v>25</v>
      </c>
      <c r="S139" s="5"/>
      <c r="T139" s="6">
        <v>35</v>
      </c>
    </row>
    <row r="140" spans="5:20" x14ac:dyDescent="0.25">
      <c r="E140" s="5">
        <v>198</v>
      </c>
      <c r="F140" s="6">
        <v>48</v>
      </c>
      <c r="H140" s="5" t="s">
        <v>517</v>
      </c>
      <c r="I140" s="6">
        <v>31.4</v>
      </c>
      <c r="S140" s="5"/>
      <c r="T140" s="6">
        <v>35</v>
      </c>
    </row>
    <row r="141" spans="5:20" x14ac:dyDescent="0.25">
      <c r="E141" s="5">
        <v>199</v>
      </c>
      <c r="F141" s="6">
        <v>36.700000000000003</v>
      </c>
      <c r="H141" s="5" t="s">
        <v>520</v>
      </c>
      <c r="I141" s="6">
        <v>48</v>
      </c>
      <c r="S141" s="5"/>
      <c r="T141" s="6">
        <v>35</v>
      </c>
    </row>
    <row r="142" spans="5:20" x14ac:dyDescent="0.25">
      <c r="E142" s="5">
        <v>200</v>
      </c>
      <c r="F142" s="6">
        <v>42.3</v>
      </c>
      <c r="H142" s="5" t="s">
        <v>523</v>
      </c>
      <c r="I142" s="6">
        <v>36.700000000000003</v>
      </c>
      <c r="S142" s="5"/>
      <c r="T142" s="6">
        <v>35.5</v>
      </c>
    </row>
    <row r="143" spans="5:20" x14ac:dyDescent="0.25">
      <c r="E143" s="5">
        <v>201</v>
      </c>
      <c r="F143" s="6">
        <v>33</v>
      </c>
      <c r="H143" s="5" t="s">
        <v>526</v>
      </c>
      <c r="I143" s="6">
        <v>42.3</v>
      </c>
      <c r="S143" s="5"/>
      <c r="T143" s="6">
        <v>36</v>
      </c>
    </row>
    <row r="144" spans="5:20" x14ac:dyDescent="0.25">
      <c r="E144" s="5">
        <v>202</v>
      </c>
      <c r="F144" s="6">
        <v>47</v>
      </c>
      <c r="H144" s="5" t="s">
        <v>529</v>
      </c>
      <c r="I144" s="6">
        <v>33</v>
      </c>
      <c r="S144" s="5"/>
      <c r="T144" s="6">
        <v>36</v>
      </c>
    </row>
    <row r="145" spans="5:20" x14ac:dyDescent="0.25">
      <c r="E145" s="5">
        <v>203</v>
      </c>
      <c r="F145" s="6">
        <v>36.700000000000003</v>
      </c>
      <c r="H145" s="5" t="s">
        <v>531</v>
      </c>
      <c r="I145" s="6">
        <v>47</v>
      </c>
      <c r="S145" s="5"/>
      <c r="T145" s="6">
        <v>36</v>
      </c>
    </row>
    <row r="146" spans="5:20" x14ac:dyDescent="0.25">
      <c r="E146" s="5">
        <v>204</v>
      </c>
      <c r="F146" s="6">
        <v>45</v>
      </c>
      <c r="H146" s="5" t="s">
        <v>534</v>
      </c>
      <c r="I146" s="6">
        <v>36.700000000000003</v>
      </c>
      <c r="S146" s="5"/>
      <c r="T146" s="6">
        <v>36</v>
      </c>
    </row>
    <row r="147" spans="5:20" x14ac:dyDescent="0.25">
      <c r="E147" s="5">
        <v>205</v>
      </c>
      <c r="F147" s="6">
        <v>42</v>
      </c>
      <c r="H147" s="5" t="s">
        <v>537</v>
      </c>
      <c r="I147" s="6">
        <v>45</v>
      </c>
      <c r="S147" s="5"/>
      <c r="T147" s="6">
        <v>36</v>
      </c>
    </row>
    <row r="148" spans="5:20" x14ac:dyDescent="0.25">
      <c r="E148" s="5">
        <v>206</v>
      </c>
      <c r="F148" s="6">
        <v>52</v>
      </c>
      <c r="H148" s="5" t="s">
        <v>539</v>
      </c>
      <c r="I148" s="6">
        <v>42</v>
      </c>
      <c r="S148" s="5"/>
      <c r="T148" s="6">
        <v>36</v>
      </c>
    </row>
    <row r="149" spans="5:20" x14ac:dyDescent="0.25">
      <c r="E149" s="5">
        <v>207</v>
      </c>
      <c r="F149" s="6">
        <v>28.5</v>
      </c>
      <c r="H149" s="5" t="s">
        <v>543</v>
      </c>
      <c r="I149" s="6">
        <v>52</v>
      </c>
      <c r="S149" s="5"/>
      <c r="T149" s="6">
        <v>36.5</v>
      </c>
    </row>
    <row r="150" spans="5:20" x14ac:dyDescent="0.25">
      <c r="E150" s="5">
        <v>208</v>
      </c>
      <c r="F150" s="6">
        <v>19</v>
      </c>
      <c r="H150" s="5" t="s">
        <v>546</v>
      </c>
      <c r="I150" s="6">
        <v>28.5</v>
      </c>
      <c r="S150" s="5"/>
      <c r="T150" s="6">
        <v>36.5</v>
      </c>
    </row>
    <row r="151" spans="5:20" x14ac:dyDescent="0.25">
      <c r="E151" s="5">
        <v>209</v>
      </c>
      <c r="F151" s="6">
        <v>44</v>
      </c>
      <c r="H151" s="5" t="s">
        <v>548</v>
      </c>
      <c r="I151" s="6">
        <v>19</v>
      </c>
      <c r="S151" s="5"/>
      <c r="T151" s="6">
        <v>36.5</v>
      </c>
    </row>
    <row r="152" spans="5:20" x14ac:dyDescent="0.25">
      <c r="E152" s="5">
        <v>210</v>
      </c>
      <c r="F152" s="6">
        <v>28.7</v>
      </c>
      <c r="H152" s="5" t="s">
        <v>550</v>
      </c>
      <c r="I152" s="6">
        <v>44</v>
      </c>
      <c r="S152" s="5"/>
      <c r="T152" s="6">
        <v>36.5</v>
      </c>
    </row>
    <row r="153" spans="5:20" x14ac:dyDescent="0.25">
      <c r="E153" s="5">
        <v>211</v>
      </c>
      <c r="F153" s="6">
        <v>37</v>
      </c>
      <c r="H153" s="5" t="s">
        <v>553</v>
      </c>
      <c r="I153" s="6">
        <v>28.7</v>
      </c>
      <c r="S153" s="5"/>
      <c r="T153" s="6">
        <v>36.700000000000003</v>
      </c>
    </row>
    <row r="154" spans="5:20" x14ac:dyDescent="0.25">
      <c r="E154" s="5">
        <v>212</v>
      </c>
      <c r="F154" s="6">
        <v>16.5</v>
      </c>
      <c r="H154" s="5" t="s">
        <v>52</v>
      </c>
      <c r="I154" s="6">
        <v>28.8</v>
      </c>
      <c r="S154" s="5"/>
      <c r="T154" s="6">
        <v>36.700000000000003</v>
      </c>
    </row>
    <row r="155" spans="5:20" x14ac:dyDescent="0.25">
      <c r="E155" s="5">
        <v>213</v>
      </c>
      <c r="F155" s="6">
        <v>32</v>
      </c>
      <c r="H155" s="5" t="s">
        <v>562</v>
      </c>
      <c r="I155" s="6">
        <v>32</v>
      </c>
      <c r="S155" s="5"/>
      <c r="T155" s="6">
        <v>36.700000000000003</v>
      </c>
    </row>
    <row r="156" spans="5:20" x14ac:dyDescent="0.25">
      <c r="E156" s="5">
        <v>214</v>
      </c>
      <c r="F156" s="6">
        <v>134</v>
      </c>
      <c r="H156" s="5" t="s">
        <v>565</v>
      </c>
      <c r="I156" s="6">
        <v>134</v>
      </c>
      <c r="S156" s="5"/>
      <c r="T156" s="6">
        <v>36.799999999999997</v>
      </c>
    </row>
    <row r="157" spans="5:20" x14ac:dyDescent="0.25">
      <c r="E157" s="5">
        <v>215</v>
      </c>
      <c r="F157" s="6">
        <v>140</v>
      </c>
      <c r="H157" s="5" t="s">
        <v>568</v>
      </c>
      <c r="I157" s="6">
        <v>140</v>
      </c>
      <c r="S157" s="5"/>
      <c r="T157" s="6">
        <v>37</v>
      </c>
    </row>
    <row r="158" spans="5:20" x14ac:dyDescent="0.25">
      <c r="E158" s="5">
        <v>217</v>
      </c>
      <c r="F158" s="6">
        <v>46</v>
      </c>
      <c r="H158" s="5" t="s">
        <v>774</v>
      </c>
      <c r="I158" s="6">
        <v>87</v>
      </c>
      <c r="S158" s="5"/>
      <c r="T158" s="6">
        <v>37</v>
      </c>
    </row>
    <row r="159" spans="5:20" x14ac:dyDescent="0.25">
      <c r="E159" s="5">
        <v>219</v>
      </c>
      <c r="F159" s="6">
        <v>22</v>
      </c>
      <c r="H159" s="5" t="s">
        <v>573</v>
      </c>
      <c r="I159" s="6">
        <v>46</v>
      </c>
      <c r="S159" s="5"/>
      <c r="T159" s="6">
        <v>37</v>
      </c>
    </row>
    <row r="160" spans="5:20" x14ac:dyDescent="0.25">
      <c r="E160" s="5">
        <v>220</v>
      </c>
      <c r="F160" s="6">
        <v>35</v>
      </c>
      <c r="H160" s="5" t="s">
        <v>754</v>
      </c>
      <c r="I160" s="6">
        <v>68</v>
      </c>
      <c r="S160" s="5"/>
      <c r="T160" s="6">
        <v>37</v>
      </c>
    </row>
    <row r="161" spans="5:20" x14ac:dyDescent="0.25">
      <c r="E161" s="5">
        <v>221</v>
      </c>
      <c r="F161" s="6">
        <v>33.6</v>
      </c>
      <c r="H161" s="5" t="s">
        <v>579</v>
      </c>
      <c r="I161" s="6">
        <v>22</v>
      </c>
      <c r="S161" s="5"/>
      <c r="T161" s="6">
        <v>38</v>
      </c>
    </row>
    <row r="162" spans="5:20" x14ac:dyDescent="0.25">
      <c r="E162" s="5">
        <v>222</v>
      </c>
      <c r="F162" s="6">
        <v>44.4</v>
      </c>
      <c r="H162" s="5" t="s">
        <v>581</v>
      </c>
      <c r="I162" s="6">
        <v>35</v>
      </c>
      <c r="S162" s="5"/>
      <c r="T162" s="6">
        <v>38</v>
      </c>
    </row>
    <row r="163" spans="5:20" x14ac:dyDescent="0.25">
      <c r="E163" s="5">
        <v>223</v>
      </c>
      <c r="F163" s="6">
        <v>29</v>
      </c>
      <c r="H163" s="5" t="s">
        <v>584</v>
      </c>
      <c r="I163" s="6">
        <v>33.6</v>
      </c>
      <c r="S163" s="5"/>
      <c r="T163" s="6">
        <v>38</v>
      </c>
    </row>
    <row r="164" spans="5:20" x14ac:dyDescent="0.25">
      <c r="E164" s="5">
        <v>224</v>
      </c>
      <c r="F164" s="6">
        <v>41</v>
      </c>
      <c r="H164" s="5" t="s">
        <v>771</v>
      </c>
      <c r="I164" s="6">
        <v>33.6</v>
      </c>
      <c r="S164" s="5"/>
      <c r="T164" s="6">
        <v>38</v>
      </c>
    </row>
    <row r="165" spans="5:20" x14ac:dyDescent="0.25">
      <c r="E165" s="5">
        <v>225</v>
      </c>
      <c r="F165" s="6">
        <v>43</v>
      </c>
      <c r="H165" s="5" t="s">
        <v>587</v>
      </c>
      <c r="I165" s="6">
        <v>44.4</v>
      </c>
      <c r="S165" s="5"/>
      <c r="T165" s="6">
        <v>38.200000000000003</v>
      </c>
    </row>
    <row r="166" spans="5:20" x14ac:dyDescent="0.25">
      <c r="E166" s="5">
        <v>227</v>
      </c>
      <c r="F166" s="6">
        <v>28</v>
      </c>
      <c r="H166" s="5" t="s">
        <v>58</v>
      </c>
      <c r="I166" s="6">
        <v>35</v>
      </c>
      <c r="S166" s="5"/>
      <c r="T166" s="6">
        <v>38.5</v>
      </c>
    </row>
    <row r="167" spans="5:20" x14ac:dyDescent="0.25">
      <c r="E167" s="5">
        <v>228</v>
      </c>
      <c r="F167" s="6">
        <v>36.5</v>
      </c>
      <c r="H167" s="5" t="s">
        <v>590</v>
      </c>
      <c r="I167" s="6">
        <v>29</v>
      </c>
      <c r="S167" s="5"/>
      <c r="T167" s="6">
        <v>39</v>
      </c>
    </row>
    <row r="168" spans="5:20" x14ac:dyDescent="0.25">
      <c r="E168" s="5">
        <v>229</v>
      </c>
      <c r="F168" s="6">
        <v>26.5</v>
      </c>
      <c r="H168" s="5" t="s">
        <v>592</v>
      </c>
      <c r="I168" s="6">
        <v>41</v>
      </c>
      <c r="S168" s="5"/>
      <c r="T168" s="6">
        <v>39</v>
      </c>
    </row>
    <row r="169" spans="5:20" x14ac:dyDescent="0.25">
      <c r="E169" s="5">
        <v>230</v>
      </c>
      <c r="F169" s="6">
        <v>29</v>
      </c>
      <c r="H169" s="5" t="s">
        <v>595</v>
      </c>
      <c r="I169" s="6">
        <v>43</v>
      </c>
      <c r="S169" s="5"/>
      <c r="T169" s="6">
        <v>39</v>
      </c>
    </row>
    <row r="170" spans="5:20" x14ac:dyDescent="0.25">
      <c r="E170" s="5">
        <v>233</v>
      </c>
      <c r="F170" s="6">
        <v>26</v>
      </c>
      <c r="H170" s="5" t="s">
        <v>60</v>
      </c>
      <c r="I170" s="6">
        <v>31</v>
      </c>
      <c r="S170" s="5"/>
      <c r="T170" s="6">
        <v>39</v>
      </c>
    </row>
    <row r="171" spans="5:20" x14ac:dyDescent="0.25">
      <c r="E171" s="5">
        <v>234</v>
      </c>
      <c r="F171" s="6">
        <v>40</v>
      </c>
      <c r="H171" s="5" t="s">
        <v>600</v>
      </c>
      <c r="I171" s="6">
        <v>28</v>
      </c>
      <c r="S171" s="5"/>
      <c r="T171" s="6">
        <v>40</v>
      </c>
    </row>
    <row r="172" spans="5:20" x14ac:dyDescent="0.25">
      <c r="E172" s="5">
        <v>235</v>
      </c>
      <c r="F172" s="6">
        <v>36.5</v>
      </c>
      <c r="H172" s="5" t="s">
        <v>603</v>
      </c>
      <c r="I172" s="6">
        <v>36.5</v>
      </c>
      <c r="S172" s="5"/>
      <c r="T172" s="6">
        <v>40</v>
      </c>
    </row>
    <row r="173" spans="5:20" x14ac:dyDescent="0.25">
      <c r="E173" s="5">
        <v>236</v>
      </c>
      <c r="F173" s="6">
        <v>43</v>
      </c>
      <c r="H173" s="5" t="s">
        <v>605</v>
      </c>
      <c r="I173" s="6">
        <v>26.5</v>
      </c>
      <c r="S173" s="5"/>
      <c r="T173" s="6">
        <v>40</v>
      </c>
    </row>
    <row r="174" spans="5:20" x14ac:dyDescent="0.25">
      <c r="E174" s="5">
        <v>237</v>
      </c>
      <c r="F174" s="6">
        <v>44</v>
      </c>
      <c r="H174" s="5" t="s">
        <v>608</v>
      </c>
      <c r="I174" s="6">
        <v>29</v>
      </c>
      <c r="S174" s="5"/>
      <c r="T174" s="6">
        <v>40</v>
      </c>
    </row>
    <row r="175" spans="5:20" x14ac:dyDescent="0.25">
      <c r="E175" s="5">
        <v>239</v>
      </c>
      <c r="F175" s="6">
        <v>47</v>
      </c>
      <c r="H175" s="5" t="s">
        <v>615</v>
      </c>
      <c r="I175" s="6">
        <v>26</v>
      </c>
      <c r="S175" s="5"/>
      <c r="T175" s="6">
        <v>40</v>
      </c>
    </row>
    <row r="176" spans="5:20" x14ac:dyDescent="0.25">
      <c r="E176" s="5">
        <v>240</v>
      </c>
      <c r="F176" s="6">
        <v>46</v>
      </c>
      <c r="H176" s="5" t="s">
        <v>744</v>
      </c>
      <c r="I176" s="6">
        <v>36</v>
      </c>
      <c r="S176" s="5"/>
      <c r="T176" s="6">
        <v>40.5</v>
      </c>
    </row>
    <row r="177" spans="5:20" x14ac:dyDescent="0.25">
      <c r="E177" s="5">
        <v>241</v>
      </c>
      <c r="F177" s="6">
        <v>55.5</v>
      </c>
      <c r="H177" s="5" t="s">
        <v>617</v>
      </c>
      <c r="I177" s="6">
        <v>40</v>
      </c>
      <c r="S177" s="5"/>
      <c r="T177" s="6">
        <v>41</v>
      </c>
    </row>
    <row r="178" spans="5:20" x14ac:dyDescent="0.25">
      <c r="E178" s="5">
        <v>242</v>
      </c>
      <c r="F178" s="6">
        <v>28</v>
      </c>
      <c r="H178" s="5" t="s">
        <v>620</v>
      </c>
      <c r="I178" s="6">
        <v>36.5</v>
      </c>
      <c r="S178" s="5"/>
      <c r="T178" s="6">
        <v>41</v>
      </c>
    </row>
    <row r="179" spans="5:20" x14ac:dyDescent="0.25">
      <c r="E179" s="5">
        <v>243</v>
      </c>
      <c r="F179" s="6">
        <v>22</v>
      </c>
      <c r="H179" s="5" t="s">
        <v>622</v>
      </c>
      <c r="I179" s="6">
        <v>43</v>
      </c>
      <c r="S179" s="5"/>
      <c r="T179" s="6">
        <v>41</v>
      </c>
    </row>
    <row r="180" spans="5:20" x14ac:dyDescent="0.25">
      <c r="E180" s="5">
        <v>246</v>
      </c>
      <c r="F180" s="6">
        <v>31.5</v>
      </c>
      <c r="H180" s="5" t="s">
        <v>624</v>
      </c>
      <c r="I180" s="6">
        <v>44</v>
      </c>
      <c r="S180" s="5"/>
      <c r="T180" s="6">
        <v>41</v>
      </c>
    </row>
    <row r="181" spans="5:20" x14ac:dyDescent="0.25">
      <c r="E181" s="5">
        <v>248</v>
      </c>
      <c r="F181" s="6">
        <v>23</v>
      </c>
      <c r="H181" s="5" t="s">
        <v>628</v>
      </c>
      <c r="I181" s="6">
        <v>47</v>
      </c>
      <c r="S181" s="5"/>
      <c r="T181" s="6">
        <v>41</v>
      </c>
    </row>
    <row r="182" spans="5:20" x14ac:dyDescent="0.25">
      <c r="E182" s="5">
        <v>249</v>
      </c>
      <c r="F182" s="6">
        <v>33</v>
      </c>
      <c r="H182" s="5" t="s">
        <v>630</v>
      </c>
      <c r="I182" s="6">
        <v>46</v>
      </c>
      <c r="S182" s="5"/>
      <c r="T182" s="6">
        <v>41</v>
      </c>
    </row>
    <row r="183" spans="5:20" x14ac:dyDescent="0.25">
      <c r="E183" s="5">
        <v>252</v>
      </c>
      <c r="F183" s="6">
        <v>47</v>
      </c>
      <c r="H183" s="5" t="s">
        <v>632</v>
      </c>
      <c r="I183" s="6">
        <v>55.5</v>
      </c>
      <c r="S183" s="5"/>
      <c r="T183" s="6">
        <v>41</v>
      </c>
    </row>
    <row r="184" spans="5:20" x14ac:dyDescent="0.25">
      <c r="E184" s="5">
        <v>253</v>
      </c>
      <c r="F184" s="6">
        <v>46</v>
      </c>
      <c r="H184" s="5" t="s">
        <v>635</v>
      </c>
      <c r="I184" s="6">
        <v>28</v>
      </c>
      <c r="S184" s="5"/>
      <c r="T184" s="6">
        <v>41.4</v>
      </c>
    </row>
    <row r="185" spans="5:20" x14ac:dyDescent="0.25">
      <c r="E185" s="5">
        <v>254</v>
      </c>
      <c r="F185" s="6">
        <v>46</v>
      </c>
      <c r="H185" s="5" t="s">
        <v>637</v>
      </c>
      <c r="I185" s="6">
        <v>22</v>
      </c>
      <c r="S185" s="5"/>
      <c r="T185" s="6">
        <v>41.5</v>
      </c>
    </row>
    <row r="186" spans="5:20" x14ac:dyDescent="0.25">
      <c r="E186" s="5">
        <v>255</v>
      </c>
      <c r="F186" s="6">
        <v>72</v>
      </c>
      <c r="H186" s="5" t="s">
        <v>643</v>
      </c>
      <c r="I186" s="6">
        <v>31.5</v>
      </c>
      <c r="S186" s="5"/>
      <c r="T186" s="6">
        <v>42</v>
      </c>
    </row>
    <row r="187" spans="5:20" x14ac:dyDescent="0.25">
      <c r="E187" s="5">
        <v>256</v>
      </c>
      <c r="F187" s="6">
        <v>32.299999999999997</v>
      </c>
      <c r="H187" s="5" t="s">
        <v>648</v>
      </c>
      <c r="I187" s="6">
        <v>23</v>
      </c>
      <c r="S187" s="5"/>
      <c r="T187" s="6">
        <v>42</v>
      </c>
    </row>
    <row r="188" spans="5:20" x14ac:dyDescent="0.25">
      <c r="E188" s="5">
        <v>259</v>
      </c>
      <c r="F188" s="6">
        <v>37</v>
      </c>
      <c r="H188" s="5" t="s">
        <v>650</v>
      </c>
      <c r="I188" s="6">
        <v>33</v>
      </c>
      <c r="S188" s="5"/>
      <c r="T188" s="6">
        <v>42</v>
      </c>
    </row>
    <row r="189" spans="5:20" x14ac:dyDescent="0.25">
      <c r="E189" s="5">
        <v>261</v>
      </c>
      <c r="F189" s="6">
        <v>46</v>
      </c>
      <c r="H189" s="5" t="s">
        <v>656</v>
      </c>
      <c r="I189" s="6">
        <v>47</v>
      </c>
      <c r="S189" s="5"/>
      <c r="T189" s="6">
        <v>42</v>
      </c>
    </row>
    <row r="190" spans="5:20" x14ac:dyDescent="0.25">
      <c r="E190" s="5">
        <v>262</v>
      </c>
      <c r="F190" s="6">
        <v>32</v>
      </c>
      <c r="H190" s="5" t="s">
        <v>658</v>
      </c>
      <c r="I190" s="6">
        <v>46</v>
      </c>
      <c r="S190" s="5"/>
      <c r="T190" s="6">
        <v>42</v>
      </c>
    </row>
    <row r="191" spans="5:20" x14ac:dyDescent="0.25">
      <c r="E191" s="5">
        <v>264</v>
      </c>
      <c r="F191" s="6">
        <v>41</v>
      </c>
      <c r="H191" s="5" t="s">
        <v>660</v>
      </c>
      <c r="I191" s="6">
        <v>46</v>
      </c>
      <c r="S191" s="5"/>
      <c r="T191" s="6">
        <v>42</v>
      </c>
    </row>
    <row r="192" spans="5:20" x14ac:dyDescent="0.25">
      <c r="E192" s="5">
        <v>265</v>
      </c>
      <c r="F192" s="6">
        <v>48</v>
      </c>
      <c r="H192" s="5" t="s">
        <v>662</v>
      </c>
      <c r="I192" s="6">
        <v>72</v>
      </c>
      <c r="S192" s="5"/>
      <c r="T192" s="6">
        <v>42</v>
      </c>
    </row>
    <row r="193" spans="5:20" x14ac:dyDescent="0.25">
      <c r="E193" s="5">
        <v>266</v>
      </c>
      <c r="F193" s="6">
        <v>48</v>
      </c>
      <c r="H193" s="5" t="s">
        <v>665</v>
      </c>
      <c r="I193" s="6">
        <v>32.299999999999997</v>
      </c>
      <c r="S193" s="5"/>
      <c r="T193" s="6">
        <v>42.2</v>
      </c>
    </row>
    <row r="194" spans="5:20" x14ac:dyDescent="0.25">
      <c r="E194" s="5">
        <v>267</v>
      </c>
      <c r="F194" s="6">
        <v>36</v>
      </c>
      <c r="H194" s="5" t="s">
        <v>671</v>
      </c>
      <c r="I194" s="6">
        <v>37</v>
      </c>
      <c r="S194" s="5"/>
      <c r="T194" s="6">
        <v>42.3</v>
      </c>
    </row>
    <row r="195" spans="5:20" x14ac:dyDescent="0.25">
      <c r="E195" s="5">
        <v>268</v>
      </c>
      <c r="F195" s="6">
        <v>27.5</v>
      </c>
      <c r="H195" s="5" t="s">
        <v>64</v>
      </c>
      <c r="I195" s="6">
        <v>63</v>
      </c>
      <c r="S195" s="5"/>
      <c r="T195" s="6">
        <v>42.6</v>
      </c>
    </row>
    <row r="196" spans="5:20" x14ac:dyDescent="0.25">
      <c r="E196" s="5">
        <v>269</v>
      </c>
      <c r="F196" s="6">
        <v>43</v>
      </c>
      <c r="H196" s="5" t="s">
        <v>675</v>
      </c>
      <c r="I196" s="6">
        <v>46</v>
      </c>
      <c r="S196" s="5"/>
      <c r="T196" s="6">
        <v>43</v>
      </c>
    </row>
    <row r="197" spans="5:20" x14ac:dyDescent="0.25">
      <c r="E197" s="5">
        <v>270</v>
      </c>
      <c r="F197" s="6">
        <v>31</v>
      </c>
      <c r="H197" s="5" t="s">
        <v>677</v>
      </c>
      <c r="I197" s="6">
        <v>32</v>
      </c>
      <c r="S197" s="5"/>
      <c r="T197" s="6">
        <v>43</v>
      </c>
    </row>
    <row r="198" spans="5:20" x14ac:dyDescent="0.25">
      <c r="E198" s="5">
        <v>273</v>
      </c>
      <c r="F198" s="6">
        <v>36.799999999999997</v>
      </c>
      <c r="H198" s="5" t="s">
        <v>683</v>
      </c>
      <c r="I198" s="6">
        <v>41</v>
      </c>
      <c r="S198" s="5"/>
      <c r="T198" s="6">
        <v>43</v>
      </c>
    </row>
    <row r="199" spans="5:20" x14ac:dyDescent="0.25">
      <c r="E199" s="5">
        <v>274</v>
      </c>
      <c r="F199" s="6">
        <v>42.6</v>
      </c>
      <c r="H199" s="5" t="s">
        <v>686</v>
      </c>
      <c r="I199" s="6">
        <v>48</v>
      </c>
      <c r="S199" s="5"/>
      <c r="T199" s="6">
        <v>43</v>
      </c>
    </row>
    <row r="200" spans="5:20" x14ac:dyDescent="0.25">
      <c r="E200" s="5">
        <v>276</v>
      </c>
      <c r="F200" s="6">
        <v>14</v>
      </c>
      <c r="H200" s="5" t="s">
        <v>688</v>
      </c>
      <c r="I200" s="6">
        <v>48</v>
      </c>
      <c r="S200" s="5"/>
      <c r="T200" s="6">
        <v>44</v>
      </c>
    </row>
    <row r="201" spans="5:20" x14ac:dyDescent="0.25">
      <c r="E201" s="5">
        <v>277</v>
      </c>
      <c r="F201" s="6">
        <v>44</v>
      </c>
      <c r="H201" s="5" t="s">
        <v>691</v>
      </c>
      <c r="I201" s="6">
        <v>36</v>
      </c>
      <c r="S201" s="5"/>
      <c r="T201" s="6">
        <v>44</v>
      </c>
    </row>
    <row r="202" spans="5:20" x14ac:dyDescent="0.25">
      <c r="E202" s="5">
        <v>279</v>
      </c>
      <c r="F202" s="6">
        <v>25</v>
      </c>
      <c r="H202" s="5" t="s">
        <v>694</v>
      </c>
      <c r="I202" s="6">
        <v>27.5</v>
      </c>
      <c r="S202" s="5"/>
      <c r="T202" s="6">
        <v>44</v>
      </c>
    </row>
    <row r="203" spans="5:20" x14ac:dyDescent="0.25">
      <c r="E203" s="5">
        <v>281</v>
      </c>
      <c r="F203" s="6">
        <v>32</v>
      </c>
      <c r="H203" s="5" t="s">
        <v>697</v>
      </c>
      <c r="I203" s="6">
        <v>43</v>
      </c>
      <c r="S203" s="5"/>
      <c r="T203" s="6">
        <v>44.4</v>
      </c>
    </row>
    <row r="204" spans="5:20" x14ac:dyDescent="0.25">
      <c r="E204" s="5">
        <v>282</v>
      </c>
      <c r="F204" s="6">
        <v>46</v>
      </c>
      <c r="H204" s="5" t="s">
        <v>699</v>
      </c>
      <c r="I204" s="6">
        <v>31</v>
      </c>
      <c r="S204" s="5"/>
      <c r="T204" s="6">
        <v>44.5</v>
      </c>
    </row>
    <row r="205" spans="5:20" x14ac:dyDescent="0.25">
      <c r="E205" s="5">
        <v>283</v>
      </c>
      <c r="F205" s="6">
        <v>36</v>
      </c>
      <c r="H205" s="5" t="s">
        <v>705</v>
      </c>
      <c r="I205" s="6">
        <v>36.799999999999997</v>
      </c>
      <c r="S205" s="5"/>
      <c r="T205" s="6">
        <v>44.5</v>
      </c>
    </row>
    <row r="206" spans="5:20" x14ac:dyDescent="0.25">
      <c r="E206" s="5">
        <v>284</v>
      </c>
      <c r="F206" s="6">
        <v>33</v>
      </c>
      <c r="H206" s="5" t="s">
        <v>707</v>
      </c>
      <c r="I206" s="6">
        <v>42.6</v>
      </c>
      <c r="S206" s="5"/>
      <c r="T206" s="6">
        <v>45</v>
      </c>
    </row>
    <row r="207" spans="5:20" x14ac:dyDescent="0.25">
      <c r="E207" s="5">
        <v>286</v>
      </c>
      <c r="F207" s="6">
        <v>40</v>
      </c>
      <c r="H207" s="5" t="s">
        <v>73</v>
      </c>
      <c r="I207" s="6">
        <v>34</v>
      </c>
      <c r="S207" s="5"/>
      <c r="T207" s="6">
        <v>45.5</v>
      </c>
    </row>
    <row r="208" spans="5:20" x14ac:dyDescent="0.25">
      <c r="E208" s="5">
        <v>287</v>
      </c>
      <c r="F208" s="6">
        <v>7.5</v>
      </c>
      <c r="H208" s="5" t="s">
        <v>712</v>
      </c>
      <c r="I208" s="6">
        <v>14</v>
      </c>
      <c r="S208" s="5"/>
      <c r="T208" s="6">
        <v>46</v>
      </c>
    </row>
    <row r="209" spans="5:20" x14ac:dyDescent="0.25">
      <c r="E209" s="5">
        <v>289</v>
      </c>
      <c r="F209" s="6">
        <v>51</v>
      </c>
      <c r="H209" s="5" t="s">
        <v>75</v>
      </c>
      <c r="I209" s="6">
        <v>21</v>
      </c>
      <c r="S209" s="5"/>
      <c r="T209" s="6">
        <v>46</v>
      </c>
    </row>
    <row r="210" spans="5:20" x14ac:dyDescent="0.25">
      <c r="E210" s="5">
        <v>290</v>
      </c>
      <c r="F210" s="6">
        <v>53.3</v>
      </c>
      <c r="H210" s="5" t="s">
        <v>714</v>
      </c>
      <c r="I210" s="6">
        <v>44</v>
      </c>
      <c r="S210" s="5"/>
      <c r="T210" s="6">
        <v>46</v>
      </c>
    </row>
    <row r="211" spans="5:20" x14ac:dyDescent="0.25">
      <c r="E211" s="5">
        <v>291</v>
      </c>
      <c r="F211" s="6">
        <v>36</v>
      </c>
      <c r="H211" s="5" t="s">
        <v>718</v>
      </c>
      <c r="I211" s="6">
        <v>25</v>
      </c>
      <c r="S211" s="5"/>
      <c r="T211" s="6">
        <v>46</v>
      </c>
    </row>
    <row r="212" spans="5:20" x14ac:dyDescent="0.25">
      <c r="E212" s="5">
        <v>293</v>
      </c>
      <c r="F212" s="6">
        <v>32.299999999999997</v>
      </c>
      <c r="H212" s="5" t="s">
        <v>722</v>
      </c>
      <c r="I212" s="6">
        <v>32</v>
      </c>
      <c r="S212" s="5"/>
      <c r="T212" s="6">
        <v>46</v>
      </c>
    </row>
    <row r="213" spans="5:20" x14ac:dyDescent="0.25">
      <c r="E213" s="5">
        <v>294</v>
      </c>
      <c r="F213" s="6">
        <v>15</v>
      </c>
      <c r="H213" s="5" t="s">
        <v>724</v>
      </c>
      <c r="I213" s="6">
        <v>46</v>
      </c>
      <c r="S213" s="5"/>
      <c r="T213" s="6">
        <v>46</v>
      </c>
    </row>
    <row r="214" spans="5:20" x14ac:dyDescent="0.25">
      <c r="E214" s="5">
        <v>295</v>
      </c>
      <c r="F214" s="6">
        <v>68</v>
      </c>
      <c r="H214" s="5" t="s">
        <v>726</v>
      </c>
      <c r="I214" s="6">
        <v>36</v>
      </c>
      <c r="S214" s="5"/>
      <c r="T214" s="6">
        <v>46</v>
      </c>
    </row>
    <row r="215" spans="5:20" x14ac:dyDescent="0.25">
      <c r="E215" s="5">
        <v>296</v>
      </c>
      <c r="F215" s="6">
        <v>54</v>
      </c>
      <c r="H215" s="5" t="s">
        <v>728</v>
      </c>
      <c r="I215" s="6">
        <v>33</v>
      </c>
      <c r="S215" s="5"/>
      <c r="T215" s="6">
        <v>46</v>
      </c>
    </row>
    <row r="216" spans="5:20" x14ac:dyDescent="0.25">
      <c r="E216" s="5">
        <v>297</v>
      </c>
      <c r="F216" s="6">
        <v>29.7</v>
      </c>
      <c r="H216" s="5" t="s">
        <v>732</v>
      </c>
      <c r="I216" s="6">
        <v>40</v>
      </c>
      <c r="S216" s="5"/>
      <c r="T216" s="6">
        <v>46</v>
      </c>
    </row>
    <row r="217" spans="5:20" x14ac:dyDescent="0.25">
      <c r="E217" s="5">
        <v>298</v>
      </c>
      <c r="F217" s="6">
        <v>41.4</v>
      </c>
      <c r="H217" s="5" t="s">
        <v>734</v>
      </c>
      <c r="I217" s="6">
        <v>7.5</v>
      </c>
      <c r="S217" s="5"/>
      <c r="T217" s="6">
        <v>46</v>
      </c>
    </row>
    <row r="218" spans="5:20" x14ac:dyDescent="0.25">
      <c r="E218" s="5">
        <v>299</v>
      </c>
      <c r="F218" s="6">
        <v>31</v>
      </c>
      <c r="H218" s="5" t="s">
        <v>738</v>
      </c>
      <c r="I218" s="6">
        <v>51</v>
      </c>
      <c r="S218" s="5"/>
      <c r="T218" s="6">
        <v>46</v>
      </c>
    </row>
    <row r="219" spans="5:20" x14ac:dyDescent="0.25">
      <c r="E219" s="5">
        <v>300</v>
      </c>
      <c r="F219" s="6">
        <v>30.7</v>
      </c>
      <c r="H219" s="5" t="s">
        <v>81</v>
      </c>
      <c r="I219" s="6">
        <v>70</v>
      </c>
      <c r="S219" s="5"/>
      <c r="T219" s="6">
        <v>46</v>
      </c>
    </row>
    <row r="220" spans="5:20" x14ac:dyDescent="0.25">
      <c r="E220" s="5">
        <v>303</v>
      </c>
      <c r="F220" s="6">
        <v>33.6</v>
      </c>
      <c r="H220" s="5" t="s">
        <v>84</v>
      </c>
      <c r="I220" s="6">
        <v>21</v>
      </c>
      <c r="S220" s="5"/>
      <c r="T220" s="6">
        <v>46.4</v>
      </c>
    </row>
    <row r="221" spans="5:20" x14ac:dyDescent="0.25">
      <c r="E221" s="5">
        <v>304</v>
      </c>
      <c r="F221" s="6">
        <v>87</v>
      </c>
      <c r="H221" s="5" t="s">
        <v>873</v>
      </c>
      <c r="I221" s="6">
        <v>31.408888888888892</v>
      </c>
      <c r="S221" s="5"/>
      <c r="T221" s="6">
        <v>46.4</v>
      </c>
    </row>
    <row r="222" spans="5:20" x14ac:dyDescent="0.25">
      <c r="E222" s="5">
        <v>305</v>
      </c>
      <c r="F222" s="6">
        <v>33</v>
      </c>
      <c r="S222" s="5"/>
      <c r="T222" s="6">
        <v>47</v>
      </c>
    </row>
    <row r="223" spans="5:20" x14ac:dyDescent="0.25">
      <c r="E223" s="5">
        <v>306</v>
      </c>
      <c r="F223" s="6">
        <v>46</v>
      </c>
      <c r="S223" s="5"/>
      <c r="T223" s="6">
        <v>47</v>
      </c>
    </row>
    <row r="224" spans="5:20" x14ac:dyDescent="0.25">
      <c r="E224" s="5">
        <v>307</v>
      </c>
      <c r="F224" s="6">
        <v>42.2</v>
      </c>
      <c r="S224" s="5"/>
      <c r="T224" s="6">
        <v>47</v>
      </c>
    </row>
    <row r="225" spans="5:20" x14ac:dyDescent="0.25">
      <c r="E225" s="5">
        <v>308</v>
      </c>
      <c r="F225" s="6">
        <v>15</v>
      </c>
      <c r="S225" s="5"/>
      <c r="T225" s="6">
        <v>47</v>
      </c>
    </row>
    <row r="226" spans="5:20" x14ac:dyDescent="0.25">
      <c r="E226" s="5">
        <v>309</v>
      </c>
      <c r="F226" s="6">
        <v>16.5</v>
      </c>
      <c r="S226" s="5"/>
      <c r="T226" s="6">
        <v>47</v>
      </c>
    </row>
    <row r="227" spans="5:20" x14ac:dyDescent="0.25">
      <c r="E227" s="5">
        <v>310</v>
      </c>
      <c r="F227" s="6">
        <v>36.5</v>
      </c>
      <c r="S227" s="5"/>
      <c r="T227" s="6">
        <v>48</v>
      </c>
    </row>
    <row r="228" spans="5:20" x14ac:dyDescent="0.25">
      <c r="E228" s="5">
        <v>311</v>
      </c>
      <c r="F228" s="6">
        <v>42</v>
      </c>
      <c r="S228" s="5"/>
      <c r="T228" s="6">
        <v>48</v>
      </c>
    </row>
    <row r="229" spans="5:20" x14ac:dyDescent="0.25">
      <c r="E229" s="5">
        <v>312</v>
      </c>
      <c r="F229" s="6">
        <v>9</v>
      </c>
      <c r="S229" s="5"/>
      <c r="T229" s="6">
        <v>48</v>
      </c>
    </row>
    <row r="230" spans="5:20" x14ac:dyDescent="0.25">
      <c r="E230" s="5">
        <v>313</v>
      </c>
      <c r="F230" s="6">
        <v>40</v>
      </c>
      <c r="S230" s="5"/>
      <c r="T230" s="6">
        <v>48</v>
      </c>
    </row>
    <row r="231" spans="5:20" x14ac:dyDescent="0.25">
      <c r="E231" s="5">
        <v>315</v>
      </c>
      <c r="F231" s="6">
        <v>39</v>
      </c>
      <c r="S231" s="5"/>
      <c r="T231" s="6">
        <v>48</v>
      </c>
    </row>
    <row r="232" spans="5:20" x14ac:dyDescent="0.25">
      <c r="E232" s="5">
        <v>316</v>
      </c>
      <c r="F232" s="6">
        <v>45.5</v>
      </c>
      <c r="S232" s="5"/>
      <c r="T232" s="6">
        <v>49</v>
      </c>
    </row>
    <row r="233" spans="5:20" x14ac:dyDescent="0.25">
      <c r="E233" s="5">
        <v>317</v>
      </c>
      <c r="F233" s="6">
        <v>20</v>
      </c>
      <c r="S233" s="5"/>
      <c r="T233" s="6">
        <v>49.5</v>
      </c>
    </row>
    <row r="234" spans="5:20" x14ac:dyDescent="0.25">
      <c r="E234" s="5">
        <v>318</v>
      </c>
      <c r="F234" s="6">
        <v>31</v>
      </c>
      <c r="S234" s="5"/>
      <c r="T234" s="6">
        <v>50.5</v>
      </c>
    </row>
    <row r="235" spans="5:20" x14ac:dyDescent="0.25">
      <c r="E235" s="5">
        <v>320</v>
      </c>
      <c r="F235" s="6">
        <v>66</v>
      </c>
      <c r="S235" s="5"/>
      <c r="T235" s="6">
        <v>51</v>
      </c>
    </row>
    <row r="236" spans="5:20" x14ac:dyDescent="0.25">
      <c r="E236" s="5">
        <v>321</v>
      </c>
      <c r="F236" s="6">
        <v>21.5</v>
      </c>
      <c r="S236" s="5"/>
      <c r="T236" s="6">
        <v>51</v>
      </c>
    </row>
    <row r="237" spans="5:20" x14ac:dyDescent="0.25">
      <c r="E237" s="5">
        <v>322</v>
      </c>
      <c r="F237" s="6">
        <v>35.5</v>
      </c>
      <c r="S237" s="5"/>
      <c r="T237" s="6">
        <v>52</v>
      </c>
    </row>
    <row r="238" spans="5:20" x14ac:dyDescent="0.25">
      <c r="E238" s="5">
        <v>323</v>
      </c>
      <c r="F238" s="6">
        <v>30.7</v>
      </c>
      <c r="S238" s="5"/>
      <c r="T238" s="6">
        <v>52</v>
      </c>
    </row>
    <row r="239" spans="5:20" x14ac:dyDescent="0.25">
      <c r="E239" s="5">
        <v>325</v>
      </c>
      <c r="F239" s="6">
        <v>26</v>
      </c>
      <c r="S239" s="5"/>
      <c r="T239" s="6">
        <v>52</v>
      </c>
    </row>
    <row r="240" spans="5:20" x14ac:dyDescent="0.25">
      <c r="E240" s="5">
        <v>326</v>
      </c>
      <c r="F240" s="6">
        <v>23.6</v>
      </c>
      <c r="S240" s="5"/>
      <c r="T240" s="6">
        <v>52</v>
      </c>
    </row>
    <row r="241" spans="5:20" x14ac:dyDescent="0.25">
      <c r="E241" s="5">
        <v>327</v>
      </c>
      <c r="F241" s="6">
        <v>9.1999999999999993</v>
      </c>
      <c r="S241" s="5"/>
      <c r="T241" s="6">
        <v>53.3</v>
      </c>
    </row>
    <row r="242" spans="5:20" x14ac:dyDescent="0.25">
      <c r="E242" s="5">
        <v>328</v>
      </c>
      <c r="F242" s="6">
        <v>42</v>
      </c>
      <c r="S242" s="5"/>
      <c r="T242" s="6">
        <v>54</v>
      </c>
    </row>
    <row r="243" spans="5:20" x14ac:dyDescent="0.25">
      <c r="E243" s="5">
        <v>329</v>
      </c>
      <c r="F243" s="6">
        <v>34</v>
      </c>
      <c r="S243" s="5"/>
      <c r="T243" s="6">
        <v>54</v>
      </c>
    </row>
    <row r="244" spans="5:20" x14ac:dyDescent="0.25">
      <c r="E244" s="5">
        <v>330</v>
      </c>
      <c r="F244" s="6">
        <v>41</v>
      </c>
      <c r="S244" s="5"/>
      <c r="T244" s="6">
        <v>54</v>
      </c>
    </row>
    <row r="245" spans="5:20" x14ac:dyDescent="0.25">
      <c r="E245" s="5">
        <v>331</v>
      </c>
      <c r="F245" s="6">
        <v>39</v>
      </c>
      <c r="S245" s="5"/>
      <c r="T245" s="6">
        <v>54.5</v>
      </c>
    </row>
    <row r="246" spans="5:20" x14ac:dyDescent="0.25">
      <c r="E246" s="5">
        <v>332</v>
      </c>
      <c r="F246" s="6">
        <v>28</v>
      </c>
      <c r="S246" s="5"/>
      <c r="T246" s="6">
        <v>55</v>
      </c>
    </row>
    <row r="247" spans="5:20" x14ac:dyDescent="0.25">
      <c r="E247" s="5">
        <v>333</v>
      </c>
      <c r="F247" s="6">
        <v>44.5</v>
      </c>
      <c r="S247" s="5"/>
      <c r="T247" s="6">
        <v>55.5</v>
      </c>
    </row>
    <row r="248" spans="5:20" x14ac:dyDescent="0.25">
      <c r="E248" s="5">
        <v>334</v>
      </c>
      <c r="F248" s="6">
        <v>43</v>
      </c>
      <c r="S248" s="5"/>
      <c r="T248" s="6">
        <v>55.6</v>
      </c>
    </row>
    <row r="249" spans="5:20" x14ac:dyDescent="0.25">
      <c r="E249" s="5">
        <v>335</v>
      </c>
      <c r="F249" s="6">
        <v>37</v>
      </c>
      <c r="S249" s="5"/>
      <c r="T249" s="6">
        <v>56</v>
      </c>
    </row>
    <row r="250" spans="5:20" x14ac:dyDescent="0.25">
      <c r="E250" s="5">
        <v>336</v>
      </c>
      <c r="F250" s="6">
        <v>31</v>
      </c>
      <c r="S250" s="5"/>
      <c r="T250" s="6">
        <v>57</v>
      </c>
    </row>
    <row r="251" spans="5:20" x14ac:dyDescent="0.25">
      <c r="E251" s="5">
        <v>337</v>
      </c>
      <c r="F251" s="6">
        <v>34.5</v>
      </c>
      <c r="S251" s="5"/>
      <c r="T251" s="6">
        <v>59.5</v>
      </c>
    </row>
    <row r="252" spans="5:20" x14ac:dyDescent="0.25">
      <c r="E252" s="5">
        <v>338</v>
      </c>
      <c r="F252" s="6">
        <v>39</v>
      </c>
      <c r="S252" s="5"/>
      <c r="T252" s="6">
        <v>62</v>
      </c>
    </row>
    <row r="253" spans="5:20" x14ac:dyDescent="0.25">
      <c r="E253" s="5">
        <v>339</v>
      </c>
      <c r="F253" s="6">
        <v>34</v>
      </c>
      <c r="S253" s="5"/>
      <c r="T253" s="6">
        <v>63</v>
      </c>
    </row>
    <row r="254" spans="5:20" x14ac:dyDescent="0.25">
      <c r="E254" s="5">
        <v>340</v>
      </c>
      <c r="F254" s="6">
        <v>36.5</v>
      </c>
      <c r="S254" s="5"/>
      <c r="T254" s="6">
        <v>66</v>
      </c>
    </row>
    <row r="255" spans="5:20" x14ac:dyDescent="0.25">
      <c r="E255" s="5">
        <v>341</v>
      </c>
      <c r="F255" s="6">
        <v>32</v>
      </c>
      <c r="S255" s="5"/>
      <c r="T255" s="6">
        <v>66</v>
      </c>
    </row>
    <row r="256" spans="5:20" x14ac:dyDescent="0.25">
      <c r="E256" s="5">
        <v>342</v>
      </c>
      <c r="F256" s="6">
        <v>26</v>
      </c>
      <c r="S256" s="5"/>
      <c r="T256" s="6">
        <v>68</v>
      </c>
    </row>
    <row r="257" spans="5:20" x14ac:dyDescent="0.25">
      <c r="E257" s="5">
        <v>343</v>
      </c>
      <c r="F257" s="6">
        <v>16</v>
      </c>
      <c r="S257" s="5"/>
      <c r="T257" s="6">
        <v>70</v>
      </c>
    </row>
    <row r="258" spans="5:20" x14ac:dyDescent="0.25">
      <c r="E258" s="5">
        <v>344</v>
      </c>
      <c r="F258" s="6">
        <v>29.5</v>
      </c>
      <c r="S258" s="5"/>
      <c r="T258" s="6">
        <v>70</v>
      </c>
    </row>
    <row r="259" spans="5:20" x14ac:dyDescent="0.25">
      <c r="E259" s="5">
        <v>345</v>
      </c>
      <c r="F259" s="6">
        <v>23</v>
      </c>
      <c r="S259" s="5"/>
      <c r="T259" s="6">
        <v>70.5</v>
      </c>
    </row>
    <row r="260" spans="5:20" x14ac:dyDescent="0.25">
      <c r="E260" s="5">
        <v>347</v>
      </c>
      <c r="F260" s="6">
        <v>19</v>
      </c>
      <c r="S260" s="5"/>
      <c r="T260" s="6">
        <v>72</v>
      </c>
    </row>
    <row r="261" spans="5:20" x14ac:dyDescent="0.25">
      <c r="E261" s="5">
        <v>348</v>
      </c>
      <c r="F261" s="6">
        <v>19</v>
      </c>
      <c r="S261" s="5"/>
      <c r="T261" s="6">
        <v>74</v>
      </c>
    </row>
    <row r="262" spans="5:20" x14ac:dyDescent="0.25">
      <c r="E262" s="5">
        <v>349</v>
      </c>
      <c r="F262" s="6">
        <v>19</v>
      </c>
      <c r="S262" s="5"/>
      <c r="T262" s="6">
        <v>87</v>
      </c>
    </row>
    <row r="263" spans="5:20" x14ac:dyDescent="0.25">
      <c r="E263" s="5">
        <v>350</v>
      </c>
      <c r="F263" s="6">
        <v>38</v>
      </c>
      <c r="S263" s="5"/>
      <c r="T263" s="6">
        <v>134</v>
      </c>
    </row>
    <row r="264" spans="5:20" x14ac:dyDescent="0.25">
      <c r="E264" s="5">
        <v>351</v>
      </c>
      <c r="F264" s="6">
        <v>18</v>
      </c>
      <c r="S264" s="5"/>
      <c r="T264" s="6">
        <v>140</v>
      </c>
    </row>
    <row r="265" spans="5:20" x14ac:dyDescent="0.25">
      <c r="E265" s="5">
        <v>353</v>
      </c>
      <c r="F265" s="6">
        <v>9</v>
      </c>
      <c r="S265" s="5"/>
      <c r="T265" s="6">
        <v>143</v>
      </c>
    </row>
    <row r="266" spans="5:20" x14ac:dyDescent="0.25">
      <c r="E266" s="5" t="s">
        <v>874</v>
      </c>
      <c r="F266" s="6">
        <v>9572.3000000000011</v>
      </c>
    </row>
  </sheetData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CB43-9C72-4D8D-891F-2F78B2FC9B90}">
  <dimension ref="A1:B11"/>
  <sheetViews>
    <sheetView workbookViewId="0">
      <selection activeCell="E46" sqref="E46"/>
    </sheetView>
  </sheetViews>
  <sheetFormatPr defaultRowHeight="15" x14ac:dyDescent="0.25"/>
  <sheetData>
    <row r="1" spans="1:2" x14ac:dyDescent="0.25">
      <c r="A1" s="18" t="s">
        <v>899</v>
      </c>
      <c r="B1" s="18" t="s">
        <v>897</v>
      </c>
    </row>
    <row r="2" spans="1:2" x14ac:dyDescent="0.25">
      <c r="A2" s="19">
        <v>10</v>
      </c>
      <c r="B2" s="16">
        <v>4</v>
      </c>
    </row>
    <row r="3" spans="1:2" x14ac:dyDescent="0.25">
      <c r="A3" s="19">
        <v>20</v>
      </c>
      <c r="B3" s="16">
        <v>28</v>
      </c>
    </row>
    <row r="4" spans="1:2" x14ac:dyDescent="0.25">
      <c r="A4" s="19">
        <v>40</v>
      </c>
      <c r="B4" s="16">
        <v>139</v>
      </c>
    </row>
    <row r="5" spans="1:2" x14ac:dyDescent="0.25">
      <c r="A5" s="19">
        <v>60</v>
      </c>
      <c r="B5" s="16">
        <v>76</v>
      </c>
    </row>
    <row r="6" spans="1:2" x14ac:dyDescent="0.25">
      <c r="A6" s="19">
        <v>80</v>
      </c>
      <c r="B6" s="16">
        <v>9</v>
      </c>
    </row>
    <row r="7" spans="1:2" x14ac:dyDescent="0.25">
      <c r="A7" s="19">
        <v>100</v>
      </c>
      <c r="B7" s="16">
        <v>1</v>
      </c>
    </row>
    <row r="8" spans="1:2" x14ac:dyDescent="0.25">
      <c r="A8" s="19">
        <v>120</v>
      </c>
      <c r="B8" s="16">
        <v>0</v>
      </c>
    </row>
    <row r="9" spans="1:2" x14ac:dyDescent="0.25">
      <c r="A9" s="19">
        <v>140</v>
      </c>
      <c r="B9" s="16">
        <v>2</v>
      </c>
    </row>
    <row r="10" spans="1:2" x14ac:dyDescent="0.25">
      <c r="A10" s="19">
        <v>160</v>
      </c>
      <c r="B10" s="16">
        <v>1</v>
      </c>
    </row>
    <row r="11" spans="1:2" ht="15.75" thickBot="1" x14ac:dyDescent="0.3">
      <c r="A11" s="17" t="s">
        <v>896</v>
      </c>
      <c r="B11" s="17">
        <v>1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5"/>
  <sheetViews>
    <sheetView workbookViewId="0">
      <selection activeCell="A5" sqref="A5:A114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13.5703125" bestFit="1" customWidth="1"/>
  </cols>
  <sheetData>
    <row r="1" spans="1:5" x14ac:dyDescent="0.25">
      <c r="A1" s="4" t="s">
        <v>879</v>
      </c>
      <c r="B1" t="s">
        <v>883</v>
      </c>
    </row>
    <row r="2" spans="1:5" x14ac:dyDescent="0.25">
      <c r="A2" s="4" t="s">
        <v>12</v>
      </c>
      <c r="B2" t="s">
        <v>882</v>
      </c>
    </row>
    <row r="4" spans="1:5" x14ac:dyDescent="0.25">
      <c r="A4" s="4" t="s">
        <v>0</v>
      </c>
      <c r="B4" s="4" t="s">
        <v>1</v>
      </c>
      <c r="C4" t="s">
        <v>881</v>
      </c>
      <c r="D4" s="5" t="s">
        <v>105</v>
      </c>
      <c r="E4" s="11">
        <v>803803</v>
      </c>
    </row>
    <row r="5" spans="1:5" x14ac:dyDescent="0.25">
      <c r="A5">
        <v>32</v>
      </c>
      <c r="B5" t="s">
        <v>105</v>
      </c>
      <c r="C5" s="11">
        <v>803803</v>
      </c>
      <c r="D5" s="5" t="s">
        <v>565</v>
      </c>
      <c r="E5" s="11">
        <v>795591.5</v>
      </c>
    </row>
    <row r="6" spans="1:5" x14ac:dyDescent="0.25">
      <c r="A6">
        <v>214</v>
      </c>
      <c r="B6" t="s">
        <v>565</v>
      </c>
      <c r="C6" s="11">
        <v>795591.5</v>
      </c>
      <c r="D6" s="5" t="s">
        <v>568</v>
      </c>
      <c r="E6" s="11">
        <v>794640</v>
      </c>
    </row>
    <row r="7" spans="1:5" x14ac:dyDescent="0.25">
      <c r="A7">
        <v>215</v>
      </c>
      <c r="B7" t="s">
        <v>568</v>
      </c>
      <c r="C7" s="11">
        <v>794640</v>
      </c>
      <c r="D7" s="5" t="s">
        <v>774</v>
      </c>
      <c r="E7" s="11">
        <v>164169</v>
      </c>
    </row>
    <row r="8" spans="1:5" x14ac:dyDescent="0.25">
      <c r="A8">
        <v>304</v>
      </c>
      <c r="B8" t="s">
        <v>774</v>
      </c>
      <c r="C8" s="11">
        <v>164169</v>
      </c>
      <c r="D8" s="5" t="s">
        <v>64</v>
      </c>
      <c r="E8" s="11">
        <v>129150</v>
      </c>
    </row>
    <row r="9" spans="1:5" x14ac:dyDescent="0.25">
      <c r="A9">
        <v>16</v>
      </c>
      <c r="B9" t="s">
        <v>64</v>
      </c>
      <c r="C9" s="11">
        <v>129150</v>
      </c>
      <c r="D9" s="5" t="s">
        <v>662</v>
      </c>
      <c r="E9" s="11">
        <v>110880</v>
      </c>
    </row>
    <row r="10" spans="1:5" x14ac:dyDescent="0.25">
      <c r="A10">
        <v>255</v>
      </c>
      <c r="B10" t="s">
        <v>662</v>
      </c>
      <c r="C10" s="11">
        <v>110880</v>
      </c>
      <c r="D10" s="5" t="s">
        <v>361</v>
      </c>
      <c r="E10" s="11">
        <v>103230</v>
      </c>
    </row>
    <row r="11" spans="1:5" x14ac:dyDescent="0.25">
      <c r="A11">
        <v>136</v>
      </c>
      <c r="B11" t="s">
        <v>361</v>
      </c>
      <c r="C11" s="11">
        <v>103230</v>
      </c>
      <c r="D11" s="5" t="s">
        <v>98</v>
      </c>
      <c r="E11" s="11">
        <v>100800</v>
      </c>
    </row>
    <row r="12" spans="1:5" x14ac:dyDescent="0.25">
      <c r="A12">
        <v>29</v>
      </c>
      <c r="B12" t="s">
        <v>98</v>
      </c>
      <c r="C12" s="11">
        <v>100800</v>
      </c>
      <c r="D12" s="5" t="s">
        <v>81</v>
      </c>
      <c r="E12" s="11">
        <v>94395</v>
      </c>
    </row>
    <row r="13" spans="1:5" x14ac:dyDescent="0.25">
      <c r="A13">
        <v>22</v>
      </c>
      <c r="B13" t="s">
        <v>81</v>
      </c>
      <c r="C13" s="11">
        <v>94395</v>
      </c>
      <c r="D13" s="5" t="s">
        <v>22</v>
      </c>
      <c r="E13" s="11">
        <v>89605.5</v>
      </c>
    </row>
    <row r="14" spans="1:5" x14ac:dyDescent="0.25">
      <c r="A14">
        <v>1</v>
      </c>
      <c r="B14" t="s">
        <v>22</v>
      </c>
      <c r="C14" s="11">
        <v>89605.5</v>
      </c>
      <c r="D14" s="5" t="s">
        <v>632</v>
      </c>
      <c r="E14" s="11">
        <v>62576.25</v>
      </c>
    </row>
    <row r="15" spans="1:5" x14ac:dyDescent="0.25">
      <c r="A15">
        <v>241</v>
      </c>
      <c r="B15" t="s">
        <v>632</v>
      </c>
      <c r="C15" s="11">
        <v>62576.25</v>
      </c>
      <c r="D15" s="5" t="s">
        <v>251</v>
      </c>
      <c r="E15" s="11">
        <v>55440</v>
      </c>
    </row>
    <row r="16" spans="1:5" x14ac:dyDescent="0.25">
      <c r="A16">
        <v>91</v>
      </c>
      <c r="B16" t="s">
        <v>251</v>
      </c>
      <c r="C16" s="11">
        <v>55440</v>
      </c>
      <c r="D16" s="5" t="s">
        <v>371</v>
      </c>
      <c r="E16" s="11">
        <v>53550</v>
      </c>
    </row>
    <row r="17" spans="1:5" x14ac:dyDescent="0.25">
      <c r="A17">
        <v>140</v>
      </c>
      <c r="B17" t="s">
        <v>371</v>
      </c>
      <c r="C17" s="11">
        <v>53550</v>
      </c>
      <c r="D17" s="5" t="s">
        <v>421</v>
      </c>
      <c r="E17" s="11">
        <v>49572</v>
      </c>
    </row>
    <row r="18" spans="1:5" x14ac:dyDescent="0.25">
      <c r="A18">
        <v>160</v>
      </c>
      <c r="B18" t="s">
        <v>421</v>
      </c>
      <c r="C18" s="11">
        <v>49572</v>
      </c>
      <c r="D18" s="5" t="s">
        <v>754</v>
      </c>
      <c r="E18" s="11">
        <v>48552</v>
      </c>
    </row>
    <row r="19" spans="1:5" x14ac:dyDescent="0.25">
      <c r="A19">
        <v>295</v>
      </c>
      <c r="B19" t="s">
        <v>754</v>
      </c>
      <c r="C19" s="11">
        <v>48552</v>
      </c>
      <c r="D19" s="5" t="s">
        <v>741</v>
      </c>
      <c r="E19" s="11">
        <v>46904.000000000007</v>
      </c>
    </row>
    <row r="20" spans="1:5" x14ac:dyDescent="0.25">
      <c r="A20">
        <v>290</v>
      </c>
      <c r="B20" t="s">
        <v>741</v>
      </c>
      <c r="C20" s="11">
        <v>46904.000000000007</v>
      </c>
      <c r="D20" s="5" t="s">
        <v>630</v>
      </c>
      <c r="E20" s="11">
        <v>43240</v>
      </c>
    </row>
    <row r="21" spans="1:5" x14ac:dyDescent="0.25">
      <c r="A21">
        <v>311</v>
      </c>
      <c r="B21" t="s">
        <v>873</v>
      </c>
      <c r="C21" s="11">
        <v>44226</v>
      </c>
      <c r="D21" s="5" t="s">
        <v>418</v>
      </c>
      <c r="E21" s="11">
        <v>41839.875</v>
      </c>
    </row>
    <row r="22" spans="1:5" x14ac:dyDescent="0.25">
      <c r="A22">
        <v>240</v>
      </c>
      <c r="B22" t="s">
        <v>630</v>
      </c>
      <c r="C22" s="11">
        <v>43240</v>
      </c>
      <c r="D22" s="5" t="s">
        <v>110</v>
      </c>
      <c r="E22" s="11">
        <v>41624.375</v>
      </c>
    </row>
    <row r="23" spans="1:5" x14ac:dyDescent="0.25">
      <c r="A23">
        <v>159</v>
      </c>
      <c r="B23" t="s">
        <v>418</v>
      </c>
      <c r="C23" s="11">
        <v>41839.875</v>
      </c>
      <c r="D23" s="5" t="s">
        <v>444</v>
      </c>
      <c r="E23" s="11">
        <v>40320</v>
      </c>
    </row>
    <row r="24" spans="1:5" x14ac:dyDescent="0.25">
      <c r="A24">
        <v>33</v>
      </c>
      <c r="B24" t="s">
        <v>110</v>
      </c>
      <c r="C24" s="11">
        <v>41624.375</v>
      </c>
      <c r="D24" s="5" t="s">
        <v>439</v>
      </c>
      <c r="E24" s="11">
        <v>40314.25</v>
      </c>
    </row>
    <row r="25" spans="1:5" x14ac:dyDescent="0.25">
      <c r="A25">
        <v>169</v>
      </c>
      <c r="B25" t="s">
        <v>444</v>
      </c>
      <c r="C25" s="11">
        <v>40320</v>
      </c>
      <c r="D25" s="5" t="s">
        <v>381</v>
      </c>
      <c r="E25" s="11">
        <v>33792</v>
      </c>
    </row>
    <row r="26" spans="1:5" x14ac:dyDescent="0.25">
      <c r="A26">
        <v>167</v>
      </c>
      <c r="B26" t="s">
        <v>439</v>
      </c>
      <c r="C26" s="11">
        <v>40314.25</v>
      </c>
      <c r="D26" s="5" t="s">
        <v>688</v>
      </c>
      <c r="E26" s="11">
        <v>32568</v>
      </c>
    </row>
    <row r="27" spans="1:5" x14ac:dyDescent="0.25">
      <c r="A27">
        <v>144</v>
      </c>
      <c r="B27" t="s">
        <v>381</v>
      </c>
      <c r="C27" s="11">
        <v>33792</v>
      </c>
      <c r="D27" s="5" t="s">
        <v>463</v>
      </c>
      <c r="E27" s="11">
        <v>29348</v>
      </c>
    </row>
    <row r="28" spans="1:5" x14ac:dyDescent="0.25">
      <c r="A28">
        <v>266</v>
      </c>
      <c r="B28" t="s">
        <v>688</v>
      </c>
      <c r="C28" s="11">
        <v>32568</v>
      </c>
      <c r="D28" s="5" t="s">
        <v>686</v>
      </c>
      <c r="E28" s="11">
        <v>27348</v>
      </c>
    </row>
    <row r="29" spans="1:5" x14ac:dyDescent="0.25">
      <c r="A29">
        <v>176</v>
      </c>
      <c r="B29" t="s">
        <v>463</v>
      </c>
      <c r="C29" s="11">
        <v>29348</v>
      </c>
      <c r="D29" s="5" t="s">
        <v>186</v>
      </c>
      <c r="E29" s="11">
        <v>25311</v>
      </c>
    </row>
    <row r="30" spans="1:5" x14ac:dyDescent="0.25">
      <c r="A30">
        <v>350</v>
      </c>
      <c r="B30" t="s">
        <v>873</v>
      </c>
      <c r="C30" s="11">
        <v>29070</v>
      </c>
      <c r="D30" s="5" t="s">
        <v>660</v>
      </c>
      <c r="E30" s="11">
        <v>25116</v>
      </c>
    </row>
    <row r="31" spans="1:5" x14ac:dyDescent="0.25">
      <c r="A31">
        <v>265</v>
      </c>
      <c r="B31" t="s">
        <v>686</v>
      </c>
      <c r="C31" s="11">
        <v>27348</v>
      </c>
      <c r="D31" s="5" t="s">
        <v>149</v>
      </c>
      <c r="E31" s="11">
        <v>25081.984</v>
      </c>
    </row>
    <row r="32" spans="1:5" x14ac:dyDescent="0.25">
      <c r="A32">
        <v>338</v>
      </c>
      <c r="B32" t="s">
        <v>873</v>
      </c>
      <c r="C32" s="11">
        <v>25389</v>
      </c>
      <c r="D32" s="5" t="s">
        <v>281</v>
      </c>
      <c r="E32" s="11">
        <v>24517.079999999998</v>
      </c>
    </row>
    <row r="33" spans="1:5" x14ac:dyDescent="0.25">
      <c r="A33">
        <v>64</v>
      </c>
      <c r="B33" t="s">
        <v>186</v>
      </c>
      <c r="C33" s="11">
        <v>25311</v>
      </c>
      <c r="D33" s="5" t="s">
        <v>550</v>
      </c>
      <c r="E33" s="11">
        <v>24200</v>
      </c>
    </row>
    <row r="34" spans="1:5" x14ac:dyDescent="0.25">
      <c r="A34">
        <v>254</v>
      </c>
      <c r="B34" t="s">
        <v>660</v>
      </c>
      <c r="C34" s="11">
        <v>25116</v>
      </c>
      <c r="D34" s="5" t="s">
        <v>476</v>
      </c>
      <c r="E34" s="11">
        <v>23894.799999999999</v>
      </c>
    </row>
    <row r="35" spans="1:5" x14ac:dyDescent="0.25">
      <c r="A35">
        <v>49</v>
      </c>
      <c r="B35" t="s">
        <v>149</v>
      </c>
      <c r="C35" s="11">
        <v>25081.984</v>
      </c>
      <c r="D35" s="5" t="s">
        <v>531</v>
      </c>
      <c r="E35" s="11">
        <v>22126.19</v>
      </c>
    </row>
    <row r="36" spans="1:5" x14ac:dyDescent="0.25">
      <c r="A36">
        <v>103</v>
      </c>
      <c r="B36" t="s">
        <v>281</v>
      </c>
      <c r="C36" s="11">
        <v>24517.079999999998</v>
      </c>
      <c r="D36" s="5" t="s">
        <v>587</v>
      </c>
      <c r="E36" s="11">
        <v>21414.12</v>
      </c>
    </row>
    <row r="37" spans="1:5" x14ac:dyDescent="0.25">
      <c r="A37">
        <v>209</v>
      </c>
      <c r="B37" t="s">
        <v>550</v>
      </c>
      <c r="C37" s="11">
        <v>24200</v>
      </c>
      <c r="D37" s="5" t="s">
        <v>193</v>
      </c>
      <c r="E37" s="11">
        <v>20601.599999999999</v>
      </c>
    </row>
    <row r="38" spans="1:5" x14ac:dyDescent="0.25">
      <c r="A38">
        <v>181</v>
      </c>
      <c r="B38" t="s">
        <v>476</v>
      </c>
      <c r="C38" s="11">
        <v>23894.799999999999</v>
      </c>
      <c r="D38" s="5" t="s">
        <v>592</v>
      </c>
      <c r="E38" s="11">
        <v>19926</v>
      </c>
    </row>
    <row r="39" spans="1:5" x14ac:dyDescent="0.25">
      <c r="A39">
        <v>202</v>
      </c>
      <c r="B39" t="s">
        <v>531</v>
      </c>
      <c r="C39" s="11">
        <v>22126.19</v>
      </c>
      <c r="D39" s="5" t="s">
        <v>539</v>
      </c>
      <c r="E39" s="11">
        <v>19803</v>
      </c>
    </row>
    <row r="40" spans="1:5" x14ac:dyDescent="0.25">
      <c r="A40">
        <v>222</v>
      </c>
      <c r="B40" t="s">
        <v>587</v>
      </c>
      <c r="C40" s="11">
        <v>21414.12</v>
      </c>
      <c r="D40" s="5" t="s">
        <v>321</v>
      </c>
      <c r="E40" s="11">
        <v>18844.320000000003</v>
      </c>
    </row>
    <row r="41" spans="1:5" x14ac:dyDescent="0.25">
      <c r="A41">
        <v>67</v>
      </c>
      <c r="B41" t="s">
        <v>193</v>
      </c>
      <c r="C41" s="11">
        <v>20601.599999999999</v>
      </c>
      <c r="D41" s="5" t="s">
        <v>412</v>
      </c>
      <c r="E41" s="11">
        <v>17800</v>
      </c>
    </row>
    <row r="42" spans="1:5" x14ac:dyDescent="0.25">
      <c r="A42">
        <v>224</v>
      </c>
      <c r="B42" t="s">
        <v>592</v>
      </c>
      <c r="C42" s="11">
        <v>19926</v>
      </c>
      <c r="D42" s="5" t="s">
        <v>714</v>
      </c>
      <c r="E42" s="11">
        <v>17107.199999999997</v>
      </c>
    </row>
    <row r="43" spans="1:5" x14ac:dyDescent="0.25">
      <c r="A43">
        <v>205</v>
      </c>
      <c r="B43" t="s">
        <v>539</v>
      </c>
      <c r="C43" s="11">
        <v>19803</v>
      </c>
      <c r="D43" s="5" t="s">
        <v>691</v>
      </c>
      <c r="E43" s="11">
        <v>17100</v>
      </c>
    </row>
    <row r="44" spans="1:5" x14ac:dyDescent="0.25">
      <c r="A44">
        <v>120</v>
      </c>
      <c r="B44" t="s">
        <v>321</v>
      </c>
      <c r="C44" s="11">
        <v>18844.320000000003</v>
      </c>
      <c r="D44" s="5" t="s">
        <v>683</v>
      </c>
      <c r="E44" s="11">
        <v>16728</v>
      </c>
    </row>
    <row r="45" spans="1:5" x14ac:dyDescent="0.25">
      <c r="A45">
        <v>341</v>
      </c>
      <c r="B45" t="s">
        <v>873</v>
      </c>
      <c r="C45" s="11">
        <v>17920</v>
      </c>
      <c r="D45" s="5" t="s">
        <v>428</v>
      </c>
      <c r="E45" s="11">
        <v>16285.5</v>
      </c>
    </row>
    <row r="46" spans="1:5" x14ac:dyDescent="0.25">
      <c r="A46">
        <v>157</v>
      </c>
      <c r="B46" t="s">
        <v>412</v>
      </c>
      <c r="C46" s="11">
        <v>17800</v>
      </c>
      <c r="D46" s="5" t="s">
        <v>385</v>
      </c>
      <c r="E46" s="11">
        <v>15116.4</v>
      </c>
    </row>
    <row r="47" spans="1:5" x14ac:dyDescent="0.25">
      <c r="A47">
        <v>277</v>
      </c>
      <c r="B47" t="s">
        <v>714</v>
      </c>
      <c r="C47" s="11">
        <v>17107.199999999997</v>
      </c>
      <c r="D47" s="5" t="s">
        <v>671</v>
      </c>
      <c r="E47" s="11">
        <v>14781.5</v>
      </c>
    </row>
    <row r="48" spans="1:5" x14ac:dyDescent="0.25">
      <c r="A48">
        <v>267</v>
      </c>
      <c r="B48" t="s">
        <v>691</v>
      </c>
      <c r="C48" s="11">
        <v>17100</v>
      </c>
      <c r="D48" s="5" t="s">
        <v>433</v>
      </c>
      <c r="E48" s="11">
        <v>14514</v>
      </c>
    </row>
    <row r="49" spans="1:5" x14ac:dyDescent="0.25">
      <c r="A49">
        <v>330</v>
      </c>
      <c r="B49" t="s">
        <v>873</v>
      </c>
      <c r="C49" s="11">
        <v>16912.5</v>
      </c>
      <c r="D49" s="5" t="s">
        <v>603</v>
      </c>
      <c r="E49" s="11">
        <v>13123.575000000001</v>
      </c>
    </row>
    <row r="50" spans="1:5" x14ac:dyDescent="0.25">
      <c r="A50">
        <v>316</v>
      </c>
      <c r="B50" t="s">
        <v>873</v>
      </c>
      <c r="C50" s="11">
        <v>16880.5</v>
      </c>
      <c r="D50" s="5" t="s">
        <v>468</v>
      </c>
      <c r="E50" s="11">
        <v>12646.320000000002</v>
      </c>
    </row>
    <row r="51" spans="1:5" x14ac:dyDescent="0.25">
      <c r="A51">
        <v>264</v>
      </c>
      <c r="B51" t="s">
        <v>683</v>
      </c>
      <c r="C51" s="11">
        <v>16728</v>
      </c>
      <c r="D51" s="5" t="s">
        <v>191</v>
      </c>
      <c r="E51" s="11">
        <v>12606</v>
      </c>
    </row>
    <row r="52" spans="1:5" x14ac:dyDescent="0.25">
      <c r="A52">
        <v>162</v>
      </c>
      <c r="B52" t="s">
        <v>428</v>
      </c>
      <c r="C52" s="11">
        <v>16285.5</v>
      </c>
      <c r="D52" s="5" t="s">
        <v>581</v>
      </c>
      <c r="E52" s="11">
        <v>12600</v>
      </c>
    </row>
    <row r="53" spans="1:5" x14ac:dyDescent="0.25">
      <c r="A53">
        <v>334</v>
      </c>
      <c r="B53" t="s">
        <v>873</v>
      </c>
      <c r="C53" s="11">
        <v>15587.5</v>
      </c>
      <c r="D53" s="5" t="s">
        <v>534</v>
      </c>
      <c r="E53" s="11">
        <v>12505.525000000001</v>
      </c>
    </row>
    <row r="54" spans="1:5" x14ac:dyDescent="0.25">
      <c r="A54">
        <v>146</v>
      </c>
      <c r="B54" t="s">
        <v>385</v>
      </c>
      <c r="C54" s="11">
        <v>15116.4</v>
      </c>
      <c r="D54" s="5" t="s">
        <v>873</v>
      </c>
      <c r="E54" s="11">
        <v>11962.964555555554</v>
      </c>
    </row>
    <row r="55" spans="1:5" x14ac:dyDescent="0.25">
      <c r="A55">
        <v>331</v>
      </c>
      <c r="B55" t="s">
        <v>873</v>
      </c>
      <c r="C55" s="11">
        <v>15015</v>
      </c>
      <c r="D55" s="5" t="s">
        <v>455</v>
      </c>
      <c r="E55" s="11">
        <v>11700</v>
      </c>
    </row>
    <row r="56" spans="1:5" x14ac:dyDescent="0.25">
      <c r="A56">
        <v>259</v>
      </c>
      <c r="B56" t="s">
        <v>671</v>
      </c>
      <c r="C56" s="11">
        <v>14781.5</v>
      </c>
      <c r="D56" s="5" t="s">
        <v>738</v>
      </c>
      <c r="E56" s="11">
        <v>11220</v>
      </c>
    </row>
    <row r="57" spans="1:5" x14ac:dyDescent="0.25">
      <c r="A57">
        <v>164</v>
      </c>
      <c r="B57" t="s">
        <v>433</v>
      </c>
      <c r="C57" s="11">
        <v>14514</v>
      </c>
      <c r="D57" s="5" t="s">
        <v>762</v>
      </c>
      <c r="E57" s="11">
        <v>11001.636</v>
      </c>
    </row>
    <row r="58" spans="1:5" x14ac:dyDescent="0.25">
      <c r="A58">
        <v>333</v>
      </c>
      <c r="B58" t="s">
        <v>873</v>
      </c>
      <c r="C58" s="11">
        <v>13683.75</v>
      </c>
      <c r="D58" s="5" t="s">
        <v>162</v>
      </c>
      <c r="E58" s="11">
        <v>10885.875</v>
      </c>
    </row>
    <row r="59" spans="1:5" x14ac:dyDescent="0.25">
      <c r="A59">
        <v>335</v>
      </c>
      <c r="B59" t="s">
        <v>873</v>
      </c>
      <c r="C59" s="11">
        <v>13125.75</v>
      </c>
      <c r="D59" s="5" t="s">
        <v>677</v>
      </c>
      <c r="E59" s="11">
        <v>10880</v>
      </c>
    </row>
    <row r="60" spans="1:5" x14ac:dyDescent="0.25">
      <c r="A60">
        <v>228</v>
      </c>
      <c r="B60" t="s">
        <v>603</v>
      </c>
      <c r="C60" s="11">
        <v>13123.575000000001</v>
      </c>
      <c r="D60" s="5" t="s">
        <v>500</v>
      </c>
      <c r="E60" s="11">
        <v>9927.75</v>
      </c>
    </row>
    <row r="61" spans="1:5" x14ac:dyDescent="0.25">
      <c r="A61">
        <v>313</v>
      </c>
      <c r="B61" t="s">
        <v>873</v>
      </c>
      <c r="C61" s="11">
        <v>12920</v>
      </c>
      <c r="D61" s="5" t="s">
        <v>764</v>
      </c>
      <c r="E61" s="11">
        <v>9664.25</v>
      </c>
    </row>
    <row r="62" spans="1:5" x14ac:dyDescent="0.25">
      <c r="A62">
        <v>178</v>
      </c>
      <c r="B62" t="s">
        <v>468</v>
      </c>
      <c r="C62" s="11">
        <v>12646.320000000002</v>
      </c>
      <c r="D62" s="5" t="s">
        <v>496</v>
      </c>
      <c r="E62" s="11">
        <v>9472.125</v>
      </c>
    </row>
    <row r="63" spans="1:5" x14ac:dyDescent="0.25">
      <c r="A63">
        <v>66</v>
      </c>
      <c r="B63" t="s">
        <v>191</v>
      </c>
      <c r="C63" s="11">
        <v>12606</v>
      </c>
      <c r="D63" s="5" t="s">
        <v>52</v>
      </c>
      <c r="E63" s="11">
        <v>9206.7839999999997</v>
      </c>
    </row>
    <row r="64" spans="1:5" x14ac:dyDescent="0.25">
      <c r="A64">
        <v>220</v>
      </c>
      <c r="B64" t="s">
        <v>581</v>
      </c>
      <c r="C64" s="11">
        <v>12600</v>
      </c>
      <c r="D64" s="5" t="s">
        <v>503</v>
      </c>
      <c r="E64" s="11">
        <v>9061</v>
      </c>
    </row>
    <row r="65" spans="1:5" x14ac:dyDescent="0.25">
      <c r="A65">
        <v>203</v>
      </c>
      <c r="B65" t="s">
        <v>534</v>
      </c>
      <c r="C65" s="11">
        <v>12505.525000000001</v>
      </c>
      <c r="D65" s="5" t="s">
        <v>553</v>
      </c>
      <c r="E65" s="11">
        <v>8947.2250000000004</v>
      </c>
    </row>
    <row r="66" spans="1:5" x14ac:dyDescent="0.25">
      <c r="A66">
        <v>337</v>
      </c>
      <c r="B66" t="s">
        <v>873</v>
      </c>
      <c r="C66" s="11">
        <v>12454.5</v>
      </c>
      <c r="D66" s="5" t="s">
        <v>123</v>
      </c>
      <c r="E66" s="11">
        <v>8400</v>
      </c>
    </row>
    <row r="67" spans="1:5" x14ac:dyDescent="0.25">
      <c r="A67">
        <v>173</v>
      </c>
      <c r="B67" t="s">
        <v>455</v>
      </c>
      <c r="C67" s="11">
        <v>11700</v>
      </c>
      <c r="D67" s="5" t="s">
        <v>510</v>
      </c>
      <c r="E67" s="11">
        <v>8398</v>
      </c>
    </row>
    <row r="68" spans="1:5" x14ac:dyDescent="0.25">
      <c r="A68">
        <v>340</v>
      </c>
      <c r="B68" t="s">
        <v>873</v>
      </c>
      <c r="C68" s="11">
        <v>11497.5</v>
      </c>
      <c r="D68" s="5" t="s">
        <v>546</v>
      </c>
      <c r="E68" s="11">
        <v>8122.5</v>
      </c>
    </row>
    <row r="69" spans="1:5" x14ac:dyDescent="0.25">
      <c r="A69">
        <v>289</v>
      </c>
      <c r="B69" t="s">
        <v>738</v>
      </c>
      <c r="C69" s="11">
        <v>11220</v>
      </c>
      <c r="D69" s="5" t="s">
        <v>694</v>
      </c>
      <c r="E69" s="11">
        <v>7700</v>
      </c>
    </row>
    <row r="70" spans="1:5" x14ac:dyDescent="0.25">
      <c r="A70">
        <v>298</v>
      </c>
      <c r="B70" t="s">
        <v>762</v>
      </c>
      <c r="C70" s="11">
        <v>11001.636</v>
      </c>
      <c r="D70" s="5" t="s">
        <v>409</v>
      </c>
      <c r="E70" s="11">
        <v>7525</v>
      </c>
    </row>
    <row r="71" spans="1:5" x14ac:dyDescent="0.25">
      <c r="A71">
        <v>54</v>
      </c>
      <c r="B71" t="s">
        <v>162</v>
      </c>
      <c r="C71" s="11">
        <v>10885.875</v>
      </c>
      <c r="D71" s="5" t="s">
        <v>749</v>
      </c>
      <c r="E71" s="11">
        <v>7282.0349999999989</v>
      </c>
    </row>
    <row r="72" spans="1:5" x14ac:dyDescent="0.25">
      <c r="A72">
        <v>262</v>
      </c>
      <c r="B72" t="s">
        <v>677</v>
      </c>
      <c r="C72" s="11">
        <v>10880</v>
      </c>
      <c r="D72" s="5" t="s">
        <v>615</v>
      </c>
      <c r="E72" s="11">
        <v>6551.9999999999991</v>
      </c>
    </row>
    <row r="73" spans="1:5" x14ac:dyDescent="0.25">
      <c r="A73">
        <v>318</v>
      </c>
      <c r="B73" t="s">
        <v>873</v>
      </c>
      <c r="C73" s="11">
        <v>10416</v>
      </c>
      <c r="D73" s="5" t="s">
        <v>392</v>
      </c>
      <c r="E73" s="11">
        <v>6528</v>
      </c>
    </row>
    <row r="74" spans="1:5" x14ac:dyDescent="0.25">
      <c r="A74">
        <v>190</v>
      </c>
      <c r="B74" t="s">
        <v>500</v>
      </c>
      <c r="C74" s="11">
        <v>9927.75</v>
      </c>
      <c r="D74" s="5" t="s">
        <v>600</v>
      </c>
      <c r="E74" s="11">
        <v>5824</v>
      </c>
    </row>
    <row r="75" spans="1:5" x14ac:dyDescent="0.25">
      <c r="A75">
        <v>336</v>
      </c>
      <c r="B75" t="s">
        <v>873</v>
      </c>
      <c r="C75" s="11">
        <v>9920</v>
      </c>
      <c r="D75" s="5" t="s">
        <v>373</v>
      </c>
      <c r="E75" s="11">
        <v>4968</v>
      </c>
    </row>
    <row r="76" spans="1:5" x14ac:dyDescent="0.25">
      <c r="A76">
        <v>299</v>
      </c>
      <c r="B76" t="s">
        <v>764</v>
      </c>
      <c r="C76" s="11">
        <v>9664.25</v>
      </c>
      <c r="D76" s="5" t="s">
        <v>608</v>
      </c>
      <c r="E76" s="11">
        <v>4547.2000000000007</v>
      </c>
    </row>
    <row r="77" spans="1:5" x14ac:dyDescent="0.25">
      <c r="A77">
        <v>189</v>
      </c>
      <c r="B77" t="s">
        <v>496</v>
      </c>
      <c r="C77" s="11">
        <v>9472.125</v>
      </c>
      <c r="D77" s="5" t="s">
        <v>155</v>
      </c>
      <c r="E77" s="11">
        <v>4029.84</v>
      </c>
    </row>
    <row r="78" spans="1:5" x14ac:dyDescent="0.25">
      <c r="A78">
        <v>11</v>
      </c>
      <c r="B78" t="s">
        <v>52</v>
      </c>
      <c r="C78" s="11">
        <v>9206.7839999999997</v>
      </c>
      <c r="D78" s="5" t="s">
        <v>341</v>
      </c>
      <c r="E78" s="11">
        <v>3920</v>
      </c>
    </row>
    <row r="79" spans="1:5" x14ac:dyDescent="0.25">
      <c r="A79">
        <v>191</v>
      </c>
      <c r="B79" t="s">
        <v>503</v>
      </c>
      <c r="C79" s="11">
        <v>9061</v>
      </c>
      <c r="D79" s="5" t="s">
        <v>548</v>
      </c>
      <c r="E79" s="11">
        <v>3435.9599999999996</v>
      </c>
    </row>
    <row r="80" spans="1:5" x14ac:dyDescent="0.25">
      <c r="A80">
        <v>210</v>
      </c>
      <c r="B80" t="s">
        <v>553</v>
      </c>
      <c r="C80" s="11">
        <v>8947.2250000000004</v>
      </c>
      <c r="D80" s="5" t="s">
        <v>430</v>
      </c>
      <c r="E80" s="11">
        <v>3417.75</v>
      </c>
    </row>
    <row r="81" spans="1:5" x14ac:dyDescent="0.25">
      <c r="A81">
        <v>38</v>
      </c>
      <c r="B81" t="s">
        <v>123</v>
      </c>
      <c r="C81" s="11">
        <v>8400</v>
      </c>
      <c r="D81" s="5" t="s">
        <v>425</v>
      </c>
      <c r="E81" s="11">
        <v>2652</v>
      </c>
    </row>
    <row r="82" spans="1:5" x14ac:dyDescent="0.25">
      <c r="A82">
        <v>194</v>
      </c>
      <c r="B82" t="s">
        <v>510</v>
      </c>
      <c r="C82" s="11">
        <v>8398</v>
      </c>
      <c r="D82" s="5" t="s">
        <v>233</v>
      </c>
      <c r="E82" s="11">
        <v>2310</v>
      </c>
    </row>
    <row r="83" spans="1:5" x14ac:dyDescent="0.25">
      <c r="A83">
        <v>207</v>
      </c>
      <c r="B83" t="s">
        <v>546</v>
      </c>
      <c r="C83" s="11">
        <v>8122.5</v>
      </c>
      <c r="D83" s="5" t="s">
        <v>784</v>
      </c>
      <c r="E83" s="11">
        <v>2268.75</v>
      </c>
    </row>
    <row r="84" spans="1:5" x14ac:dyDescent="0.25">
      <c r="A84">
        <v>300</v>
      </c>
      <c r="B84" t="s">
        <v>873</v>
      </c>
      <c r="C84" s="11">
        <v>8008.0950000000003</v>
      </c>
      <c r="D84" s="5" t="s">
        <v>866</v>
      </c>
      <c r="E84" s="11">
        <v>2142</v>
      </c>
    </row>
    <row r="85" spans="1:5" x14ac:dyDescent="0.25">
      <c r="A85">
        <v>268</v>
      </c>
      <c r="B85" t="s">
        <v>694</v>
      </c>
      <c r="C85" s="11">
        <v>7700</v>
      </c>
      <c r="D85" s="5" t="s">
        <v>292</v>
      </c>
      <c r="E85" s="11">
        <v>1684.8000000000002</v>
      </c>
    </row>
    <row r="86" spans="1:5" x14ac:dyDescent="0.25">
      <c r="A86">
        <v>156</v>
      </c>
      <c r="B86" t="s">
        <v>409</v>
      </c>
      <c r="C86" s="11">
        <v>7525</v>
      </c>
      <c r="D86" s="5" t="s">
        <v>559</v>
      </c>
      <c r="E86" s="11">
        <v>1523.6100000000001</v>
      </c>
    </row>
    <row r="87" spans="1:5" x14ac:dyDescent="0.25">
      <c r="A87">
        <v>344</v>
      </c>
      <c r="B87" t="s">
        <v>873</v>
      </c>
      <c r="C87" s="11">
        <v>7286.5</v>
      </c>
      <c r="D87" s="5" t="s">
        <v>734</v>
      </c>
      <c r="E87" s="11">
        <v>300</v>
      </c>
    </row>
    <row r="88" spans="1:5" x14ac:dyDescent="0.25">
      <c r="A88">
        <v>293</v>
      </c>
      <c r="B88" t="s">
        <v>749</v>
      </c>
      <c r="C88" s="11">
        <v>7282.0349999999989</v>
      </c>
    </row>
    <row r="89" spans="1:5" x14ac:dyDescent="0.25">
      <c r="A89">
        <v>342</v>
      </c>
      <c r="B89" t="s">
        <v>873</v>
      </c>
      <c r="C89" s="11">
        <v>6760</v>
      </c>
    </row>
    <row r="90" spans="1:5" x14ac:dyDescent="0.25">
      <c r="A90">
        <v>233</v>
      </c>
      <c r="B90" t="s">
        <v>615</v>
      </c>
      <c r="C90" s="11">
        <v>6551.9999999999991</v>
      </c>
    </row>
    <row r="91" spans="1:5" x14ac:dyDescent="0.25">
      <c r="A91">
        <v>149</v>
      </c>
      <c r="B91" t="s">
        <v>392</v>
      </c>
      <c r="C91" s="11">
        <v>6528</v>
      </c>
    </row>
    <row r="92" spans="1:5" x14ac:dyDescent="0.25">
      <c r="A92">
        <v>227</v>
      </c>
      <c r="B92" t="s">
        <v>600</v>
      </c>
      <c r="C92" s="11">
        <v>5824</v>
      </c>
    </row>
    <row r="93" spans="1:5" x14ac:dyDescent="0.25">
      <c r="A93">
        <v>332</v>
      </c>
      <c r="B93" t="s">
        <v>873</v>
      </c>
      <c r="C93" s="11">
        <v>5635</v>
      </c>
    </row>
    <row r="94" spans="1:5" x14ac:dyDescent="0.25">
      <c r="A94">
        <v>326</v>
      </c>
      <c r="B94" t="s">
        <v>873</v>
      </c>
      <c r="C94" s="11">
        <v>5544.3480000000009</v>
      </c>
    </row>
    <row r="95" spans="1:5" x14ac:dyDescent="0.25">
      <c r="A95">
        <v>141</v>
      </c>
      <c r="B95" t="s">
        <v>373</v>
      </c>
      <c r="C95" s="11">
        <v>4968</v>
      </c>
    </row>
    <row r="96" spans="1:5" x14ac:dyDescent="0.25">
      <c r="A96">
        <v>323</v>
      </c>
      <c r="B96" t="s">
        <v>873</v>
      </c>
      <c r="C96" s="11">
        <v>4850.6000000000004</v>
      </c>
    </row>
    <row r="97" spans="1:3" x14ac:dyDescent="0.25">
      <c r="A97">
        <v>230</v>
      </c>
      <c r="B97" t="s">
        <v>608</v>
      </c>
      <c r="C97" s="11">
        <v>4547.2000000000007</v>
      </c>
    </row>
    <row r="98" spans="1:3" x14ac:dyDescent="0.25">
      <c r="A98">
        <v>343</v>
      </c>
      <c r="B98" t="s">
        <v>873</v>
      </c>
      <c r="C98" s="11">
        <v>4464</v>
      </c>
    </row>
    <row r="99" spans="1:3" x14ac:dyDescent="0.25">
      <c r="A99">
        <v>51</v>
      </c>
      <c r="B99" t="s">
        <v>155</v>
      </c>
      <c r="C99" s="11">
        <v>4029.84</v>
      </c>
    </row>
    <row r="100" spans="1:3" x14ac:dyDescent="0.25">
      <c r="A100">
        <v>345</v>
      </c>
      <c r="B100" t="s">
        <v>873</v>
      </c>
      <c r="C100" s="11">
        <v>4025</v>
      </c>
    </row>
    <row r="101" spans="1:3" x14ac:dyDescent="0.25">
      <c r="A101">
        <v>128</v>
      </c>
      <c r="B101" t="s">
        <v>341</v>
      </c>
      <c r="C101" s="11">
        <v>3920</v>
      </c>
    </row>
    <row r="102" spans="1:3" x14ac:dyDescent="0.25">
      <c r="A102">
        <v>349</v>
      </c>
      <c r="B102" t="s">
        <v>873</v>
      </c>
      <c r="C102" s="11">
        <v>3610</v>
      </c>
    </row>
    <row r="103" spans="1:3" x14ac:dyDescent="0.25">
      <c r="A103">
        <v>208</v>
      </c>
      <c r="B103" t="s">
        <v>548</v>
      </c>
      <c r="C103" s="11">
        <v>3435.9599999999996</v>
      </c>
    </row>
    <row r="104" spans="1:3" x14ac:dyDescent="0.25">
      <c r="A104">
        <v>163</v>
      </c>
      <c r="B104" t="s">
        <v>430</v>
      </c>
      <c r="C104" s="11">
        <v>3417.75</v>
      </c>
    </row>
    <row r="105" spans="1:3" x14ac:dyDescent="0.25">
      <c r="A105">
        <v>347</v>
      </c>
      <c r="B105" t="s">
        <v>873</v>
      </c>
      <c r="C105" s="11">
        <v>3391.5</v>
      </c>
    </row>
    <row r="106" spans="1:3" x14ac:dyDescent="0.25">
      <c r="A106">
        <v>325</v>
      </c>
      <c r="B106" t="s">
        <v>873</v>
      </c>
      <c r="C106" s="11">
        <v>3120</v>
      </c>
    </row>
    <row r="107" spans="1:3" x14ac:dyDescent="0.25">
      <c r="A107">
        <v>161</v>
      </c>
      <c r="B107" t="s">
        <v>425</v>
      </c>
      <c r="C107" s="11">
        <v>2652</v>
      </c>
    </row>
    <row r="108" spans="1:3" x14ac:dyDescent="0.25">
      <c r="A108">
        <v>84</v>
      </c>
      <c r="B108" t="s">
        <v>233</v>
      </c>
      <c r="C108" s="11">
        <v>2310</v>
      </c>
    </row>
    <row r="109" spans="1:3" x14ac:dyDescent="0.25">
      <c r="A109">
        <v>309</v>
      </c>
      <c r="B109" t="s">
        <v>784</v>
      </c>
      <c r="C109" s="11">
        <v>2268.75</v>
      </c>
    </row>
    <row r="110" spans="1:3" x14ac:dyDescent="0.25">
      <c r="A110">
        <v>351</v>
      </c>
      <c r="B110" t="s">
        <v>866</v>
      </c>
      <c r="C110" s="11">
        <v>2142</v>
      </c>
    </row>
    <row r="111" spans="1:3" x14ac:dyDescent="0.25">
      <c r="A111">
        <v>108</v>
      </c>
      <c r="B111" t="s">
        <v>292</v>
      </c>
      <c r="C111" s="11">
        <v>1684.8000000000002</v>
      </c>
    </row>
    <row r="112" spans="1:3" x14ac:dyDescent="0.25">
      <c r="A112">
        <v>212</v>
      </c>
      <c r="B112" t="s">
        <v>559</v>
      </c>
      <c r="C112" s="11">
        <v>1523.6100000000001</v>
      </c>
    </row>
    <row r="113" spans="1:3" x14ac:dyDescent="0.25">
      <c r="A113">
        <v>353</v>
      </c>
      <c r="B113" t="s">
        <v>873</v>
      </c>
      <c r="C113" s="11">
        <v>1287</v>
      </c>
    </row>
    <row r="114" spans="1:3" x14ac:dyDescent="0.25">
      <c r="A114">
        <v>287</v>
      </c>
      <c r="B114" t="s">
        <v>734</v>
      </c>
      <c r="C114" s="11">
        <v>300</v>
      </c>
    </row>
    <row r="115" spans="1:3" x14ac:dyDescent="0.25">
      <c r="A115" t="s">
        <v>874</v>
      </c>
      <c r="C115" s="6">
        <v>43959.099972727279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384"/>
  <sheetViews>
    <sheetView workbookViewId="0">
      <selection activeCell="B28" sqref="B28"/>
    </sheetView>
  </sheetViews>
  <sheetFormatPr defaultRowHeight="15" x14ac:dyDescent="0.25"/>
  <cols>
    <col min="2" max="2" width="60" bestFit="1" customWidth="1"/>
    <col min="3" max="3" width="11.7109375" bestFit="1" customWidth="1"/>
  </cols>
  <sheetData>
    <row r="4" spans="2:3" x14ac:dyDescent="0.25">
      <c r="B4" s="4" t="s">
        <v>872</v>
      </c>
      <c r="C4" t="s">
        <v>880</v>
      </c>
    </row>
    <row r="5" spans="2:3" x14ac:dyDescent="0.25">
      <c r="B5" s="5" t="s">
        <v>244</v>
      </c>
      <c r="C5" s="6">
        <v>22</v>
      </c>
    </row>
    <row r="6" spans="2:3" x14ac:dyDescent="0.25">
      <c r="B6" s="8">
        <v>88</v>
      </c>
      <c r="C6" s="6">
        <v>1</v>
      </c>
    </row>
    <row r="7" spans="2:3" x14ac:dyDescent="0.25">
      <c r="B7" s="8">
        <v>97</v>
      </c>
      <c r="C7" s="6">
        <v>1</v>
      </c>
    </row>
    <row r="8" spans="2:3" x14ac:dyDescent="0.25">
      <c r="B8" s="8">
        <v>116</v>
      </c>
      <c r="C8" s="6">
        <v>1</v>
      </c>
    </row>
    <row r="9" spans="2:3" x14ac:dyDescent="0.25">
      <c r="B9" s="8">
        <v>138</v>
      </c>
      <c r="C9" s="6">
        <v>1</v>
      </c>
    </row>
    <row r="10" spans="2:3" x14ac:dyDescent="0.25">
      <c r="B10" s="8">
        <v>140</v>
      </c>
      <c r="C10" s="6">
        <v>1</v>
      </c>
    </row>
    <row r="11" spans="2:3" x14ac:dyDescent="0.25">
      <c r="B11" s="8">
        <v>165</v>
      </c>
      <c r="C11" s="6">
        <v>1</v>
      </c>
    </row>
    <row r="12" spans="2:3" x14ac:dyDescent="0.25">
      <c r="B12" s="8">
        <v>177</v>
      </c>
      <c r="C12" s="6">
        <v>1</v>
      </c>
    </row>
    <row r="13" spans="2:3" x14ac:dyDescent="0.25">
      <c r="B13" s="8">
        <v>219</v>
      </c>
      <c r="C13" s="6">
        <v>1</v>
      </c>
    </row>
    <row r="14" spans="2:3" x14ac:dyDescent="0.25">
      <c r="B14" s="8">
        <v>237</v>
      </c>
      <c r="C14" s="6">
        <v>1</v>
      </c>
    </row>
    <row r="15" spans="2:3" x14ac:dyDescent="0.25">
      <c r="B15" s="8">
        <v>249</v>
      </c>
      <c r="C15" s="6">
        <v>1</v>
      </c>
    </row>
    <row r="16" spans="2:3" x14ac:dyDescent="0.25">
      <c r="B16" s="8">
        <v>270</v>
      </c>
      <c r="C16" s="6">
        <v>1</v>
      </c>
    </row>
    <row r="17" spans="2:3" x14ac:dyDescent="0.25">
      <c r="B17" s="8">
        <v>284</v>
      </c>
      <c r="C17" s="6">
        <v>1</v>
      </c>
    </row>
    <row r="18" spans="2:3" x14ac:dyDescent="0.25">
      <c r="B18" s="8">
        <v>300</v>
      </c>
      <c r="C18" s="6">
        <v>1</v>
      </c>
    </row>
    <row r="19" spans="2:3" x14ac:dyDescent="0.25">
      <c r="B19" s="8">
        <v>313</v>
      </c>
      <c r="C19" s="6">
        <v>1</v>
      </c>
    </row>
    <row r="20" spans="2:3" x14ac:dyDescent="0.25">
      <c r="B20" s="8">
        <v>315</v>
      </c>
      <c r="C20" s="6">
        <v>1</v>
      </c>
    </row>
    <row r="21" spans="2:3" x14ac:dyDescent="0.25">
      <c r="B21" s="8">
        <v>321</v>
      </c>
      <c r="C21" s="6">
        <v>1</v>
      </c>
    </row>
    <row r="22" spans="2:3" x14ac:dyDescent="0.25">
      <c r="B22" s="8">
        <v>322</v>
      </c>
      <c r="C22" s="6">
        <v>1</v>
      </c>
    </row>
    <row r="23" spans="2:3" x14ac:dyDescent="0.25">
      <c r="B23" s="8">
        <v>330</v>
      </c>
      <c r="C23" s="6">
        <v>1</v>
      </c>
    </row>
    <row r="24" spans="2:3" x14ac:dyDescent="0.25">
      <c r="B24" s="8">
        <v>333</v>
      </c>
      <c r="C24" s="6">
        <v>1</v>
      </c>
    </row>
    <row r="25" spans="2:3" x14ac:dyDescent="0.25">
      <c r="B25" s="8">
        <v>338</v>
      </c>
      <c r="C25" s="6">
        <v>1</v>
      </c>
    </row>
    <row r="26" spans="2:3" x14ac:dyDescent="0.25">
      <c r="B26" s="8">
        <v>343</v>
      </c>
      <c r="C26" s="6">
        <v>1</v>
      </c>
    </row>
    <row r="27" spans="2:3" x14ac:dyDescent="0.25">
      <c r="B27" s="8">
        <v>344</v>
      </c>
      <c r="C27" s="6">
        <v>1</v>
      </c>
    </row>
    <row r="28" spans="2:3" x14ac:dyDescent="0.25">
      <c r="B28" s="5" t="s">
        <v>324</v>
      </c>
      <c r="C28" s="6">
        <v>6</v>
      </c>
    </row>
    <row r="29" spans="2:3" x14ac:dyDescent="0.25">
      <c r="B29" s="8">
        <v>120</v>
      </c>
      <c r="C29" s="6">
        <v>1</v>
      </c>
    </row>
    <row r="30" spans="2:3" x14ac:dyDescent="0.25">
      <c r="B30" s="8">
        <v>131</v>
      </c>
      <c r="C30" s="6">
        <v>1</v>
      </c>
    </row>
    <row r="31" spans="2:3" x14ac:dyDescent="0.25">
      <c r="B31" s="8">
        <v>195</v>
      </c>
      <c r="C31" s="6">
        <v>1</v>
      </c>
    </row>
    <row r="32" spans="2:3" x14ac:dyDescent="0.25">
      <c r="B32" s="8">
        <v>297</v>
      </c>
      <c r="C32" s="6">
        <v>1</v>
      </c>
    </row>
    <row r="33" spans="2:3" x14ac:dyDescent="0.25">
      <c r="B33" s="8">
        <v>327</v>
      </c>
      <c r="C33" s="6">
        <v>1</v>
      </c>
    </row>
    <row r="34" spans="2:3" x14ac:dyDescent="0.25">
      <c r="B34" s="8">
        <v>331</v>
      </c>
      <c r="C34" s="6">
        <v>1</v>
      </c>
    </row>
    <row r="35" spans="2:3" x14ac:dyDescent="0.25">
      <c r="B35" s="5" t="s">
        <v>619</v>
      </c>
      <c r="C35" s="6">
        <v>1</v>
      </c>
    </row>
    <row r="36" spans="2:3" x14ac:dyDescent="0.25">
      <c r="B36" s="8">
        <v>234</v>
      </c>
      <c r="C36" s="6">
        <v>1</v>
      </c>
    </row>
    <row r="37" spans="2:3" x14ac:dyDescent="0.25">
      <c r="B37" s="5" t="s">
        <v>347</v>
      </c>
      <c r="C37" s="6">
        <v>5</v>
      </c>
    </row>
    <row r="38" spans="2:3" x14ac:dyDescent="0.25">
      <c r="B38" s="8">
        <v>129</v>
      </c>
      <c r="C38" s="6">
        <v>1</v>
      </c>
    </row>
    <row r="39" spans="2:3" x14ac:dyDescent="0.25">
      <c r="B39" s="8">
        <v>281</v>
      </c>
      <c r="C39" s="6">
        <v>1</v>
      </c>
    </row>
    <row r="40" spans="2:3" x14ac:dyDescent="0.25">
      <c r="B40" s="8">
        <v>282</v>
      </c>
      <c r="C40" s="6">
        <v>1</v>
      </c>
    </row>
    <row r="41" spans="2:3" x14ac:dyDescent="0.25">
      <c r="B41" s="8">
        <v>296</v>
      </c>
      <c r="C41" s="6">
        <v>1</v>
      </c>
    </row>
    <row r="42" spans="2:3" x14ac:dyDescent="0.25">
      <c r="B42" s="8">
        <v>307</v>
      </c>
      <c r="C42" s="6">
        <v>1</v>
      </c>
    </row>
    <row r="43" spans="2:3" x14ac:dyDescent="0.25">
      <c r="B43" s="5" t="s">
        <v>181</v>
      </c>
      <c r="C43" s="6">
        <v>2</v>
      </c>
    </row>
    <row r="44" spans="2:3" x14ac:dyDescent="0.25">
      <c r="B44" s="8">
        <v>61</v>
      </c>
      <c r="C44" s="6">
        <v>1</v>
      </c>
    </row>
    <row r="45" spans="2:3" x14ac:dyDescent="0.25">
      <c r="B45" s="8">
        <v>147</v>
      </c>
      <c r="C45" s="6">
        <v>1</v>
      </c>
    </row>
    <row r="46" spans="2:3" x14ac:dyDescent="0.25">
      <c r="B46" s="5" t="s">
        <v>167</v>
      </c>
      <c r="C46" s="6">
        <v>2</v>
      </c>
    </row>
    <row r="47" spans="2:3" x14ac:dyDescent="0.25">
      <c r="B47" s="8">
        <v>55</v>
      </c>
      <c r="C47" s="6">
        <v>1</v>
      </c>
    </row>
    <row r="48" spans="2:3" x14ac:dyDescent="0.25">
      <c r="B48" s="8">
        <v>269</v>
      </c>
      <c r="C48" s="6">
        <v>1</v>
      </c>
    </row>
    <row r="49" spans="2:3" x14ac:dyDescent="0.25">
      <c r="B49" s="5" t="s">
        <v>272</v>
      </c>
      <c r="C49" s="6">
        <v>18</v>
      </c>
    </row>
    <row r="50" spans="2:3" x14ac:dyDescent="0.25">
      <c r="B50" s="8">
        <v>98</v>
      </c>
      <c r="C50" s="6">
        <v>1</v>
      </c>
    </row>
    <row r="51" spans="2:3" x14ac:dyDescent="0.25">
      <c r="B51" s="8">
        <v>104</v>
      </c>
      <c r="C51" s="6">
        <v>1</v>
      </c>
    </row>
    <row r="52" spans="2:3" x14ac:dyDescent="0.25">
      <c r="B52" s="8">
        <v>109</v>
      </c>
      <c r="C52" s="6">
        <v>1</v>
      </c>
    </row>
    <row r="53" spans="2:3" x14ac:dyDescent="0.25">
      <c r="B53" s="8">
        <v>118</v>
      </c>
      <c r="C53" s="6">
        <v>1</v>
      </c>
    </row>
    <row r="54" spans="2:3" x14ac:dyDescent="0.25">
      <c r="B54" s="8">
        <v>194</v>
      </c>
      <c r="C54" s="6">
        <v>1</v>
      </c>
    </row>
    <row r="55" spans="2:3" x14ac:dyDescent="0.25">
      <c r="B55" s="8">
        <v>211</v>
      </c>
      <c r="C55" s="6">
        <v>1</v>
      </c>
    </row>
    <row r="56" spans="2:3" x14ac:dyDescent="0.25">
      <c r="B56" s="8">
        <v>283</v>
      </c>
      <c r="C56" s="6">
        <v>1</v>
      </c>
    </row>
    <row r="57" spans="2:3" x14ac:dyDescent="0.25">
      <c r="B57" s="8">
        <v>302</v>
      </c>
      <c r="C57" s="6">
        <v>1</v>
      </c>
    </row>
    <row r="58" spans="2:3" x14ac:dyDescent="0.25">
      <c r="B58" s="8">
        <v>319</v>
      </c>
      <c r="C58" s="6">
        <v>1</v>
      </c>
    </row>
    <row r="59" spans="2:3" x14ac:dyDescent="0.25">
      <c r="B59" s="8">
        <v>329</v>
      </c>
      <c r="C59" s="6">
        <v>1</v>
      </c>
    </row>
    <row r="60" spans="2:3" x14ac:dyDescent="0.25">
      <c r="B60" s="8">
        <v>332</v>
      </c>
      <c r="C60" s="6">
        <v>1</v>
      </c>
    </row>
    <row r="61" spans="2:3" x14ac:dyDescent="0.25">
      <c r="B61" s="8">
        <v>334</v>
      </c>
      <c r="C61" s="6">
        <v>1</v>
      </c>
    </row>
    <row r="62" spans="2:3" x14ac:dyDescent="0.25">
      <c r="B62" s="8">
        <v>335</v>
      </c>
      <c r="C62" s="6">
        <v>1</v>
      </c>
    </row>
    <row r="63" spans="2:3" x14ac:dyDescent="0.25">
      <c r="B63" s="8">
        <v>337</v>
      </c>
      <c r="C63" s="6">
        <v>1</v>
      </c>
    </row>
    <row r="64" spans="2:3" x14ac:dyDescent="0.25">
      <c r="B64" s="8">
        <v>341</v>
      </c>
      <c r="C64" s="6">
        <v>1</v>
      </c>
    </row>
    <row r="65" spans="2:3" x14ac:dyDescent="0.25">
      <c r="B65" s="8">
        <v>342</v>
      </c>
      <c r="C65" s="6">
        <v>1</v>
      </c>
    </row>
    <row r="66" spans="2:3" x14ac:dyDescent="0.25">
      <c r="B66" s="8">
        <v>345</v>
      </c>
      <c r="C66" s="6">
        <v>1</v>
      </c>
    </row>
    <row r="67" spans="2:3" x14ac:dyDescent="0.25">
      <c r="B67" s="8">
        <v>348</v>
      </c>
      <c r="C67" s="6">
        <v>1</v>
      </c>
    </row>
    <row r="68" spans="2:3" x14ac:dyDescent="0.25">
      <c r="B68" s="5" t="s">
        <v>499</v>
      </c>
      <c r="C68" s="6">
        <v>5</v>
      </c>
    </row>
    <row r="69" spans="2:3" x14ac:dyDescent="0.25">
      <c r="B69" s="8">
        <v>189</v>
      </c>
      <c r="C69" s="6">
        <v>1</v>
      </c>
    </row>
    <row r="70" spans="2:3" x14ac:dyDescent="0.25">
      <c r="B70" s="8">
        <v>199</v>
      </c>
      <c r="C70" s="6">
        <v>1</v>
      </c>
    </row>
    <row r="71" spans="2:3" x14ac:dyDescent="0.25">
      <c r="B71" s="8">
        <v>204</v>
      </c>
      <c r="C71" s="6">
        <v>1</v>
      </c>
    </row>
    <row r="72" spans="2:3" x14ac:dyDescent="0.25">
      <c r="B72" s="8">
        <v>222</v>
      </c>
      <c r="C72" s="6">
        <v>1</v>
      </c>
    </row>
    <row r="73" spans="2:3" x14ac:dyDescent="0.25">
      <c r="B73" s="8">
        <v>304</v>
      </c>
      <c r="C73" s="6">
        <v>1</v>
      </c>
    </row>
    <row r="74" spans="2:3" x14ac:dyDescent="0.25">
      <c r="B74" s="5" t="s">
        <v>228</v>
      </c>
      <c r="C74" s="6">
        <v>1</v>
      </c>
    </row>
    <row r="75" spans="2:3" x14ac:dyDescent="0.25">
      <c r="B75" s="8">
        <v>82</v>
      </c>
      <c r="C75" s="6">
        <v>1</v>
      </c>
    </row>
    <row r="76" spans="2:3" x14ac:dyDescent="0.25">
      <c r="B76" s="5" t="s">
        <v>564</v>
      </c>
      <c r="C76" s="6">
        <v>7</v>
      </c>
    </row>
    <row r="77" spans="2:3" x14ac:dyDescent="0.25">
      <c r="B77" s="8">
        <v>213</v>
      </c>
      <c r="C77" s="6">
        <v>1</v>
      </c>
    </row>
    <row r="78" spans="2:3" x14ac:dyDescent="0.25">
      <c r="B78" s="8">
        <v>306</v>
      </c>
      <c r="C78" s="6">
        <v>1</v>
      </c>
    </row>
    <row r="79" spans="2:3" x14ac:dyDescent="0.25">
      <c r="B79" s="8">
        <v>308</v>
      </c>
      <c r="C79" s="6">
        <v>1</v>
      </c>
    </row>
    <row r="80" spans="2:3" x14ac:dyDescent="0.25">
      <c r="B80" s="8">
        <v>310</v>
      </c>
      <c r="C80" s="6">
        <v>1</v>
      </c>
    </row>
    <row r="81" spans="2:3" x14ac:dyDescent="0.25">
      <c r="B81" s="8">
        <v>339</v>
      </c>
      <c r="C81" s="6">
        <v>1</v>
      </c>
    </row>
    <row r="82" spans="2:3" x14ac:dyDescent="0.25">
      <c r="B82" s="8">
        <v>349</v>
      </c>
      <c r="C82" s="6">
        <v>1</v>
      </c>
    </row>
    <row r="83" spans="2:3" x14ac:dyDescent="0.25">
      <c r="B83" s="8">
        <v>352</v>
      </c>
      <c r="C83" s="6">
        <v>1</v>
      </c>
    </row>
    <row r="84" spans="2:3" x14ac:dyDescent="0.25">
      <c r="B84" s="5" t="s">
        <v>258</v>
      </c>
      <c r="C84" s="6">
        <v>6</v>
      </c>
    </row>
    <row r="85" spans="2:3" x14ac:dyDescent="0.25">
      <c r="B85" s="8">
        <v>92</v>
      </c>
      <c r="C85" s="6">
        <v>1</v>
      </c>
    </row>
    <row r="86" spans="2:3" x14ac:dyDescent="0.25">
      <c r="B86" s="8">
        <v>253</v>
      </c>
      <c r="C86" s="6">
        <v>1</v>
      </c>
    </row>
    <row r="87" spans="2:3" x14ac:dyDescent="0.25">
      <c r="B87" s="8">
        <v>305</v>
      </c>
      <c r="C87" s="6">
        <v>1</v>
      </c>
    </row>
    <row r="88" spans="2:3" x14ac:dyDescent="0.25">
      <c r="B88" s="8">
        <v>312</v>
      </c>
      <c r="C88" s="6">
        <v>1</v>
      </c>
    </row>
    <row r="89" spans="2:3" x14ac:dyDescent="0.25">
      <c r="B89" s="8">
        <v>340</v>
      </c>
      <c r="C89" s="6">
        <v>1</v>
      </c>
    </row>
    <row r="90" spans="2:3" x14ac:dyDescent="0.25">
      <c r="B90" s="8">
        <v>353</v>
      </c>
      <c r="C90" s="6">
        <v>1</v>
      </c>
    </row>
    <row r="91" spans="2:3" x14ac:dyDescent="0.25">
      <c r="B91" s="5" t="s">
        <v>545</v>
      </c>
      <c r="C91" s="6">
        <v>1</v>
      </c>
    </row>
    <row r="92" spans="2:3" x14ac:dyDescent="0.25">
      <c r="B92" s="8">
        <v>206</v>
      </c>
      <c r="C92" s="6">
        <v>1</v>
      </c>
    </row>
    <row r="93" spans="2:3" x14ac:dyDescent="0.25">
      <c r="B93" s="5" t="s">
        <v>586</v>
      </c>
      <c r="C93" s="6">
        <v>1</v>
      </c>
    </row>
    <row r="94" spans="2:3" x14ac:dyDescent="0.25">
      <c r="B94" s="8">
        <v>221</v>
      </c>
      <c r="C94" s="6">
        <v>1</v>
      </c>
    </row>
    <row r="95" spans="2:3" x14ac:dyDescent="0.25">
      <c r="B95" s="5" t="s">
        <v>789</v>
      </c>
      <c r="C95" s="6">
        <v>1</v>
      </c>
    </row>
    <row r="96" spans="2:3" x14ac:dyDescent="0.25">
      <c r="B96" s="8">
        <v>311</v>
      </c>
      <c r="C96" s="6">
        <v>1</v>
      </c>
    </row>
    <row r="97" spans="2:3" x14ac:dyDescent="0.25">
      <c r="B97" s="5" t="s">
        <v>857</v>
      </c>
      <c r="C97" s="6">
        <v>1</v>
      </c>
    </row>
    <row r="98" spans="2:3" x14ac:dyDescent="0.25">
      <c r="B98" s="8">
        <v>346</v>
      </c>
      <c r="C98" s="6">
        <v>1</v>
      </c>
    </row>
    <row r="99" spans="2:3" x14ac:dyDescent="0.25">
      <c r="B99" s="5" t="s">
        <v>833</v>
      </c>
      <c r="C99" s="6">
        <v>1</v>
      </c>
    </row>
    <row r="100" spans="2:3" x14ac:dyDescent="0.25">
      <c r="B100" s="8">
        <v>336</v>
      </c>
      <c r="C100" s="6">
        <v>1</v>
      </c>
    </row>
    <row r="101" spans="2:3" x14ac:dyDescent="0.25">
      <c r="B101" s="5" t="s">
        <v>424</v>
      </c>
      <c r="C101" s="6">
        <v>1</v>
      </c>
    </row>
    <row r="102" spans="2:3" x14ac:dyDescent="0.25">
      <c r="B102" s="8">
        <v>160</v>
      </c>
      <c r="C102" s="6">
        <v>1</v>
      </c>
    </row>
    <row r="103" spans="2:3" x14ac:dyDescent="0.25">
      <c r="B103" s="5" t="s">
        <v>152</v>
      </c>
      <c r="C103" s="6">
        <v>1</v>
      </c>
    </row>
    <row r="104" spans="2:3" x14ac:dyDescent="0.25">
      <c r="B104" s="8">
        <v>49</v>
      </c>
      <c r="C104" s="6">
        <v>1</v>
      </c>
    </row>
    <row r="105" spans="2:3" x14ac:dyDescent="0.25">
      <c r="B105" s="5" t="s">
        <v>337</v>
      </c>
      <c r="C105" s="6">
        <v>3</v>
      </c>
    </row>
    <row r="106" spans="2:3" x14ac:dyDescent="0.25">
      <c r="B106" s="8">
        <v>126</v>
      </c>
      <c r="C106" s="6">
        <v>1</v>
      </c>
    </row>
    <row r="107" spans="2:3" x14ac:dyDescent="0.25">
      <c r="B107" s="8">
        <v>148</v>
      </c>
      <c r="C107" s="6">
        <v>1</v>
      </c>
    </row>
    <row r="108" spans="2:3" x14ac:dyDescent="0.25">
      <c r="B108" s="8">
        <v>168</v>
      </c>
      <c r="C108" s="6">
        <v>1</v>
      </c>
    </row>
    <row r="109" spans="2:3" x14ac:dyDescent="0.25">
      <c r="B109" s="5" t="s">
        <v>172</v>
      </c>
      <c r="C109" s="6">
        <v>1</v>
      </c>
    </row>
    <row r="110" spans="2:3" x14ac:dyDescent="0.25">
      <c r="B110" s="8">
        <v>57</v>
      </c>
      <c r="C110" s="6">
        <v>1</v>
      </c>
    </row>
    <row r="111" spans="2:3" x14ac:dyDescent="0.25">
      <c r="B111" s="5" t="s">
        <v>602</v>
      </c>
      <c r="C111" s="6">
        <v>1</v>
      </c>
    </row>
    <row r="112" spans="2:3" x14ac:dyDescent="0.25">
      <c r="B112" s="8">
        <v>227</v>
      </c>
      <c r="C112" s="6">
        <v>1</v>
      </c>
    </row>
    <row r="113" spans="2:3" x14ac:dyDescent="0.25">
      <c r="B113" s="5" t="s">
        <v>800</v>
      </c>
      <c r="C113" s="6">
        <v>3</v>
      </c>
    </row>
    <row r="114" spans="2:3" x14ac:dyDescent="0.25">
      <c r="B114" s="8">
        <v>317</v>
      </c>
      <c r="C114" s="6">
        <v>1</v>
      </c>
    </row>
    <row r="115" spans="2:3" x14ac:dyDescent="0.25">
      <c r="B115" s="8">
        <v>328</v>
      </c>
      <c r="C115" s="6">
        <v>1</v>
      </c>
    </row>
    <row r="116" spans="2:3" x14ac:dyDescent="0.25">
      <c r="B116" s="8">
        <v>347</v>
      </c>
      <c r="C116" s="6">
        <v>1</v>
      </c>
    </row>
    <row r="117" spans="2:3" x14ac:dyDescent="0.25">
      <c r="B117" s="5" t="s">
        <v>198</v>
      </c>
      <c r="C117" s="6">
        <v>4</v>
      </c>
    </row>
    <row r="118" spans="2:3" x14ac:dyDescent="0.25">
      <c r="B118" s="8">
        <v>68</v>
      </c>
      <c r="C118" s="6">
        <v>1</v>
      </c>
    </row>
    <row r="119" spans="2:3" x14ac:dyDescent="0.25">
      <c r="B119" s="8">
        <v>166</v>
      </c>
      <c r="C119" s="6">
        <v>1</v>
      </c>
    </row>
    <row r="120" spans="2:3" x14ac:dyDescent="0.25">
      <c r="B120" s="8">
        <v>217</v>
      </c>
      <c r="C120" s="6">
        <v>1</v>
      </c>
    </row>
    <row r="121" spans="2:3" x14ac:dyDescent="0.25">
      <c r="B121" s="8">
        <v>279</v>
      </c>
      <c r="C121" s="6">
        <v>1</v>
      </c>
    </row>
    <row r="122" spans="2:3" x14ac:dyDescent="0.25">
      <c r="B122" s="5" t="s">
        <v>873</v>
      </c>
      <c r="C122" s="6">
        <v>260</v>
      </c>
    </row>
    <row r="123" spans="2:3" x14ac:dyDescent="0.25">
      <c r="B123" s="8">
        <v>0</v>
      </c>
      <c r="C123" s="6">
        <v>1</v>
      </c>
    </row>
    <row r="124" spans="2:3" x14ac:dyDescent="0.25">
      <c r="B124" s="8">
        <v>1</v>
      </c>
      <c r="C124" s="6">
        <v>1</v>
      </c>
    </row>
    <row r="125" spans="2:3" x14ac:dyDescent="0.25">
      <c r="B125" s="8">
        <v>2</v>
      </c>
      <c r="C125" s="6">
        <v>1</v>
      </c>
    </row>
    <row r="126" spans="2:3" x14ac:dyDescent="0.25">
      <c r="B126" s="8">
        <v>3</v>
      </c>
      <c r="C126" s="6">
        <v>1</v>
      </c>
    </row>
    <row r="127" spans="2:3" x14ac:dyDescent="0.25">
      <c r="B127" s="8">
        <v>4</v>
      </c>
      <c r="C127" s="6">
        <v>1</v>
      </c>
    </row>
    <row r="128" spans="2:3" x14ac:dyDescent="0.25">
      <c r="B128" s="8">
        <v>5</v>
      </c>
      <c r="C128" s="6">
        <v>1</v>
      </c>
    </row>
    <row r="129" spans="2:3" x14ac:dyDescent="0.25">
      <c r="B129" s="8">
        <v>6</v>
      </c>
      <c r="C129" s="6">
        <v>1</v>
      </c>
    </row>
    <row r="130" spans="2:3" x14ac:dyDescent="0.25">
      <c r="B130" s="8">
        <v>7</v>
      </c>
      <c r="C130" s="6">
        <v>1</v>
      </c>
    </row>
    <row r="131" spans="2:3" x14ac:dyDescent="0.25">
      <c r="B131" s="8">
        <v>8</v>
      </c>
      <c r="C131" s="6">
        <v>1</v>
      </c>
    </row>
    <row r="132" spans="2:3" x14ac:dyDescent="0.25">
      <c r="B132" s="8">
        <v>9</v>
      </c>
      <c r="C132" s="6">
        <v>1</v>
      </c>
    </row>
    <row r="133" spans="2:3" x14ac:dyDescent="0.25">
      <c r="B133" s="8">
        <v>10</v>
      </c>
      <c r="C133" s="6">
        <v>1</v>
      </c>
    </row>
    <row r="134" spans="2:3" x14ac:dyDescent="0.25">
      <c r="B134" s="8">
        <v>11</v>
      </c>
      <c r="C134" s="6">
        <v>1</v>
      </c>
    </row>
    <row r="135" spans="2:3" x14ac:dyDescent="0.25">
      <c r="B135" s="8">
        <v>12</v>
      </c>
      <c r="C135" s="6">
        <v>1</v>
      </c>
    </row>
    <row r="136" spans="2:3" x14ac:dyDescent="0.25">
      <c r="B136" s="8">
        <v>13</v>
      </c>
      <c r="C136" s="6">
        <v>1</v>
      </c>
    </row>
    <row r="137" spans="2:3" x14ac:dyDescent="0.25">
      <c r="B137" s="8">
        <v>14</v>
      </c>
      <c r="C137" s="6">
        <v>1</v>
      </c>
    </row>
    <row r="138" spans="2:3" x14ac:dyDescent="0.25">
      <c r="B138" s="8">
        <v>15</v>
      </c>
      <c r="C138" s="6">
        <v>1</v>
      </c>
    </row>
    <row r="139" spans="2:3" x14ac:dyDescent="0.25">
      <c r="B139" s="8">
        <v>16</v>
      </c>
      <c r="C139" s="6">
        <v>1</v>
      </c>
    </row>
    <row r="140" spans="2:3" x14ac:dyDescent="0.25">
      <c r="B140" s="8">
        <v>17</v>
      </c>
      <c r="C140" s="6">
        <v>1</v>
      </c>
    </row>
    <row r="141" spans="2:3" x14ac:dyDescent="0.25">
      <c r="B141" s="8">
        <v>18</v>
      </c>
      <c r="C141" s="6">
        <v>1</v>
      </c>
    </row>
    <row r="142" spans="2:3" x14ac:dyDescent="0.25">
      <c r="B142" s="8">
        <v>19</v>
      </c>
      <c r="C142" s="6">
        <v>1</v>
      </c>
    </row>
    <row r="143" spans="2:3" x14ac:dyDescent="0.25">
      <c r="B143" s="8">
        <v>20</v>
      </c>
      <c r="C143" s="6">
        <v>1</v>
      </c>
    </row>
    <row r="144" spans="2:3" x14ac:dyDescent="0.25">
      <c r="B144" s="8">
        <v>21</v>
      </c>
      <c r="C144" s="6">
        <v>1</v>
      </c>
    </row>
    <row r="145" spans="2:3" x14ac:dyDescent="0.25">
      <c r="B145" s="8">
        <v>22</v>
      </c>
      <c r="C145" s="6">
        <v>1</v>
      </c>
    </row>
    <row r="146" spans="2:3" x14ac:dyDescent="0.25">
      <c r="B146" s="8">
        <v>23</v>
      </c>
      <c r="C146" s="6">
        <v>1</v>
      </c>
    </row>
    <row r="147" spans="2:3" x14ac:dyDescent="0.25">
      <c r="B147" s="8">
        <v>24</v>
      </c>
      <c r="C147" s="6">
        <v>1</v>
      </c>
    </row>
    <row r="148" spans="2:3" x14ac:dyDescent="0.25">
      <c r="B148" s="8">
        <v>25</v>
      </c>
      <c r="C148" s="6">
        <v>1</v>
      </c>
    </row>
    <row r="149" spans="2:3" x14ac:dyDescent="0.25">
      <c r="B149" s="8">
        <v>26</v>
      </c>
      <c r="C149" s="6">
        <v>1</v>
      </c>
    </row>
    <row r="150" spans="2:3" x14ac:dyDescent="0.25">
      <c r="B150" s="8">
        <v>27</v>
      </c>
      <c r="C150" s="6">
        <v>1</v>
      </c>
    </row>
    <row r="151" spans="2:3" x14ac:dyDescent="0.25">
      <c r="B151" s="8">
        <v>28</v>
      </c>
      <c r="C151" s="6">
        <v>1</v>
      </c>
    </row>
    <row r="152" spans="2:3" x14ac:dyDescent="0.25">
      <c r="B152" s="8">
        <v>29</v>
      </c>
      <c r="C152" s="6">
        <v>1</v>
      </c>
    </row>
    <row r="153" spans="2:3" x14ac:dyDescent="0.25">
      <c r="B153" s="8">
        <v>30</v>
      </c>
      <c r="C153" s="6">
        <v>1</v>
      </c>
    </row>
    <row r="154" spans="2:3" x14ac:dyDescent="0.25">
      <c r="B154" s="8">
        <v>31</v>
      </c>
      <c r="C154" s="6">
        <v>1</v>
      </c>
    </row>
    <row r="155" spans="2:3" x14ac:dyDescent="0.25">
      <c r="B155" s="8">
        <v>32</v>
      </c>
      <c r="C155" s="6">
        <v>1</v>
      </c>
    </row>
    <row r="156" spans="2:3" x14ac:dyDescent="0.25">
      <c r="B156" s="8">
        <v>33</v>
      </c>
      <c r="C156" s="6">
        <v>1</v>
      </c>
    </row>
    <row r="157" spans="2:3" x14ac:dyDescent="0.25">
      <c r="B157" s="8">
        <v>34</v>
      </c>
      <c r="C157" s="6">
        <v>1</v>
      </c>
    </row>
    <row r="158" spans="2:3" x14ac:dyDescent="0.25">
      <c r="B158" s="8">
        <v>35</v>
      </c>
      <c r="C158" s="6">
        <v>1</v>
      </c>
    </row>
    <row r="159" spans="2:3" x14ac:dyDescent="0.25">
      <c r="B159" s="8">
        <v>36</v>
      </c>
      <c r="C159" s="6">
        <v>1</v>
      </c>
    </row>
    <row r="160" spans="2:3" x14ac:dyDescent="0.25">
      <c r="B160" s="8">
        <v>37</v>
      </c>
      <c r="C160" s="6">
        <v>1</v>
      </c>
    </row>
    <row r="161" spans="2:3" x14ac:dyDescent="0.25">
      <c r="B161" s="8">
        <v>38</v>
      </c>
      <c r="C161" s="6">
        <v>1</v>
      </c>
    </row>
    <row r="162" spans="2:3" x14ac:dyDescent="0.25">
      <c r="B162" s="8">
        <v>39</v>
      </c>
      <c r="C162" s="6">
        <v>1</v>
      </c>
    </row>
    <row r="163" spans="2:3" x14ac:dyDescent="0.25">
      <c r="B163" s="8">
        <v>40</v>
      </c>
      <c r="C163" s="6">
        <v>1</v>
      </c>
    </row>
    <row r="164" spans="2:3" x14ac:dyDescent="0.25">
      <c r="B164" s="8">
        <v>41</v>
      </c>
      <c r="C164" s="6">
        <v>1</v>
      </c>
    </row>
    <row r="165" spans="2:3" x14ac:dyDescent="0.25">
      <c r="B165" s="8">
        <v>42</v>
      </c>
      <c r="C165" s="6">
        <v>1</v>
      </c>
    </row>
    <row r="166" spans="2:3" x14ac:dyDescent="0.25">
      <c r="B166" s="8">
        <v>43</v>
      </c>
      <c r="C166" s="6">
        <v>1</v>
      </c>
    </row>
    <row r="167" spans="2:3" x14ac:dyDescent="0.25">
      <c r="B167" s="8">
        <v>44</v>
      </c>
      <c r="C167" s="6">
        <v>1</v>
      </c>
    </row>
    <row r="168" spans="2:3" x14ac:dyDescent="0.25">
      <c r="B168" s="8">
        <v>45</v>
      </c>
      <c r="C168" s="6">
        <v>1</v>
      </c>
    </row>
    <row r="169" spans="2:3" x14ac:dyDescent="0.25">
      <c r="B169" s="8">
        <v>46</v>
      </c>
      <c r="C169" s="6">
        <v>1</v>
      </c>
    </row>
    <row r="170" spans="2:3" x14ac:dyDescent="0.25">
      <c r="B170" s="8">
        <v>47</v>
      </c>
      <c r="C170" s="6">
        <v>1</v>
      </c>
    </row>
    <row r="171" spans="2:3" x14ac:dyDescent="0.25">
      <c r="B171" s="8">
        <v>48</v>
      </c>
      <c r="C171" s="6">
        <v>1</v>
      </c>
    </row>
    <row r="172" spans="2:3" x14ac:dyDescent="0.25">
      <c r="B172" s="8">
        <v>50</v>
      </c>
      <c r="C172" s="6">
        <v>1</v>
      </c>
    </row>
    <row r="173" spans="2:3" x14ac:dyDescent="0.25">
      <c r="B173" s="8">
        <v>51</v>
      </c>
      <c r="C173" s="6">
        <v>1</v>
      </c>
    </row>
    <row r="174" spans="2:3" x14ac:dyDescent="0.25">
      <c r="B174" s="8">
        <v>52</v>
      </c>
      <c r="C174" s="6">
        <v>1</v>
      </c>
    </row>
    <row r="175" spans="2:3" x14ac:dyDescent="0.25">
      <c r="B175" s="8">
        <v>53</v>
      </c>
      <c r="C175" s="6">
        <v>1</v>
      </c>
    </row>
    <row r="176" spans="2:3" x14ac:dyDescent="0.25">
      <c r="B176" s="8">
        <v>54</v>
      </c>
      <c r="C176" s="6">
        <v>1</v>
      </c>
    </row>
    <row r="177" spans="2:3" x14ac:dyDescent="0.25">
      <c r="B177" s="8">
        <v>56</v>
      </c>
      <c r="C177" s="6">
        <v>1</v>
      </c>
    </row>
    <row r="178" spans="2:3" x14ac:dyDescent="0.25">
      <c r="B178" s="8">
        <v>58</v>
      </c>
      <c r="C178" s="6">
        <v>1</v>
      </c>
    </row>
    <row r="179" spans="2:3" x14ac:dyDescent="0.25">
      <c r="B179" s="8">
        <v>59</v>
      </c>
      <c r="C179" s="6">
        <v>1</v>
      </c>
    </row>
    <row r="180" spans="2:3" x14ac:dyDescent="0.25">
      <c r="B180" s="8">
        <v>60</v>
      </c>
      <c r="C180" s="6">
        <v>1</v>
      </c>
    </row>
    <row r="181" spans="2:3" x14ac:dyDescent="0.25">
      <c r="B181" s="8">
        <v>62</v>
      </c>
      <c r="C181" s="6">
        <v>1</v>
      </c>
    </row>
    <row r="182" spans="2:3" x14ac:dyDescent="0.25">
      <c r="B182" s="8">
        <v>63</v>
      </c>
      <c r="C182" s="6">
        <v>1</v>
      </c>
    </row>
    <row r="183" spans="2:3" x14ac:dyDescent="0.25">
      <c r="B183" s="8">
        <v>64</v>
      </c>
      <c r="C183" s="6">
        <v>1</v>
      </c>
    </row>
    <row r="184" spans="2:3" x14ac:dyDescent="0.25">
      <c r="B184" s="8">
        <v>65</v>
      </c>
      <c r="C184" s="6">
        <v>1</v>
      </c>
    </row>
    <row r="185" spans="2:3" x14ac:dyDescent="0.25">
      <c r="B185" s="8">
        <v>66</v>
      </c>
      <c r="C185" s="6">
        <v>1</v>
      </c>
    </row>
    <row r="186" spans="2:3" x14ac:dyDescent="0.25">
      <c r="B186" s="8">
        <v>67</v>
      </c>
      <c r="C186" s="6">
        <v>1</v>
      </c>
    </row>
    <row r="187" spans="2:3" x14ac:dyDescent="0.25">
      <c r="B187" s="8">
        <v>69</v>
      </c>
      <c r="C187" s="6">
        <v>1</v>
      </c>
    </row>
    <row r="188" spans="2:3" x14ac:dyDescent="0.25">
      <c r="B188" s="8">
        <v>70</v>
      </c>
      <c r="C188" s="6">
        <v>1</v>
      </c>
    </row>
    <row r="189" spans="2:3" x14ac:dyDescent="0.25">
      <c r="B189" s="8">
        <v>71</v>
      </c>
      <c r="C189" s="6">
        <v>1</v>
      </c>
    </row>
    <row r="190" spans="2:3" x14ac:dyDescent="0.25">
      <c r="B190" s="8">
        <v>72</v>
      </c>
      <c r="C190" s="6">
        <v>1</v>
      </c>
    </row>
    <row r="191" spans="2:3" x14ac:dyDescent="0.25">
      <c r="B191" s="8">
        <v>73</v>
      </c>
      <c r="C191" s="6">
        <v>1</v>
      </c>
    </row>
    <row r="192" spans="2:3" x14ac:dyDescent="0.25">
      <c r="B192" s="8">
        <v>74</v>
      </c>
      <c r="C192" s="6">
        <v>1</v>
      </c>
    </row>
    <row r="193" spans="2:3" x14ac:dyDescent="0.25">
      <c r="B193" s="8">
        <v>75</v>
      </c>
      <c r="C193" s="6">
        <v>1</v>
      </c>
    </row>
    <row r="194" spans="2:3" x14ac:dyDescent="0.25">
      <c r="B194" s="8">
        <v>76</v>
      </c>
      <c r="C194" s="6">
        <v>1</v>
      </c>
    </row>
    <row r="195" spans="2:3" x14ac:dyDescent="0.25">
      <c r="B195" s="8">
        <v>77</v>
      </c>
      <c r="C195" s="6">
        <v>1</v>
      </c>
    </row>
    <row r="196" spans="2:3" x14ac:dyDescent="0.25">
      <c r="B196" s="8">
        <v>78</v>
      </c>
      <c r="C196" s="6">
        <v>1</v>
      </c>
    </row>
    <row r="197" spans="2:3" x14ac:dyDescent="0.25">
      <c r="B197" s="8">
        <v>79</v>
      </c>
      <c r="C197" s="6">
        <v>1</v>
      </c>
    </row>
    <row r="198" spans="2:3" x14ac:dyDescent="0.25">
      <c r="B198" s="8">
        <v>80</v>
      </c>
      <c r="C198" s="6">
        <v>1</v>
      </c>
    </row>
    <row r="199" spans="2:3" x14ac:dyDescent="0.25">
      <c r="B199" s="8">
        <v>81</v>
      </c>
      <c r="C199" s="6">
        <v>1</v>
      </c>
    </row>
    <row r="200" spans="2:3" x14ac:dyDescent="0.25">
      <c r="B200" s="8">
        <v>83</v>
      </c>
      <c r="C200" s="6">
        <v>1</v>
      </c>
    </row>
    <row r="201" spans="2:3" x14ac:dyDescent="0.25">
      <c r="B201" s="8">
        <v>84</v>
      </c>
      <c r="C201" s="6">
        <v>1</v>
      </c>
    </row>
    <row r="202" spans="2:3" x14ac:dyDescent="0.25">
      <c r="B202" s="8">
        <v>85</v>
      </c>
      <c r="C202" s="6">
        <v>1</v>
      </c>
    </row>
    <row r="203" spans="2:3" x14ac:dyDescent="0.25">
      <c r="B203" s="8">
        <v>86</v>
      </c>
      <c r="C203" s="6">
        <v>1</v>
      </c>
    </row>
    <row r="204" spans="2:3" x14ac:dyDescent="0.25">
      <c r="B204" s="8">
        <v>87</v>
      </c>
      <c r="C204" s="6">
        <v>1</v>
      </c>
    </row>
    <row r="205" spans="2:3" x14ac:dyDescent="0.25">
      <c r="B205" s="8">
        <v>89</v>
      </c>
      <c r="C205" s="6">
        <v>1</v>
      </c>
    </row>
    <row r="206" spans="2:3" x14ac:dyDescent="0.25">
      <c r="B206" s="8">
        <v>90</v>
      </c>
      <c r="C206" s="6">
        <v>1</v>
      </c>
    </row>
    <row r="207" spans="2:3" x14ac:dyDescent="0.25">
      <c r="B207" s="8">
        <v>91</v>
      </c>
      <c r="C207" s="6">
        <v>1</v>
      </c>
    </row>
    <row r="208" spans="2:3" x14ac:dyDescent="0.25">
      <c r="B208" s="8">
        <v>93</v>
      </c>
      <c r="C208" s="6">
        <v>1</v>
      </c>
    </row>
    <row r="209" spans="2:3" x14ac:dyDescent="0.25">
      <c r="B209" s="8">
        <v>94</v>
      </c>
      <c r="C209" s="6">
        <v>1</v>
      </c>
    </row>
    <row r="210" spans="2:3" x14ac:dyDescent="0.25">
      <c r="B210" s="8">
        <v>95</v>
      </c>
      <c r="C210" s="6">
        <v>1</v>
      </c>
    </row>
    <row r="211" spans="2:3" x14ac:dyDescent="0.25">
      <c r="B211" s="8">
        <v>96</v>
      </c>
      <c r="C211" s="6">
        <v>1</v>
      </c>
    </row>
    <row r="212" spans="2:3" x14ac:dyDescent="0.25">
      <c r="B212" s="8">
        <v>99</v>
      </c>
      <c r="C212" s="6">
        <v>1</v>
      </c>
    </row>
    <row r="213" spans="2:3" x14ac:dyDescent="0.25">
      <c r="B213" s="8">
        <v>100</v>
      </c>
      <c r="C213" s="6">
        <v>1</v>
      </c>
    </row>
    <row r="214" spans="2:3" x14ac:dyDescent="0.25">
      <c r="B214" s="8">
        <v>101</v>
      </c>
      <c r="C214" s="6">
        <v>1</v>
      </c>
    </row>
    <row r="215" spans="2:3" x14ac:dyDescent="0.25">
      <c r="B215" s="8">
        <v>102</v>
      </c>
      <c r="C215" s="6">
        <v>1</v>
      </c>
    </row>
    <row r="216" spans="2:3" x14ac:dyDescent="0.25">
      <c r="B216" s="8">
        <v>103</v>
      </c>
      <c r="C216" s="6">
        <v>1</v>
      </c>
    </row>
    <row r="217" spans="2:3" x14ac:dyDescent="0.25">
      <c r="B217" s="8">
        <v>105</v>
      </c>
      <c r="C217" s="6">
        <v>1</v>
      </c>
    </row>
    <row r="218" spans="2:3" x14ac:dyDescent="0.25">
      <c r="B218" s="8">
        <v>106</v>
      </c>
      <c r="C218" s="6">
        <v>1</v>
      </c>
    </row>
    <row r="219" spans="2:3" x14ac:dyDescent="0.25">
      <c r="B219" s="8">
        <v>107</v>
      </c>
      <c r="C219" s="6">
        <v>1</v>
      </c>
    </row>
    <row r="220" spans="2:3" x14ac:dyDescent="0.25">
      <c r="B220" s="8">
        <v>108</v>
      </c>
      <c r="C220" s="6">
        <v>1</v>
      </c>
    </row>
    <row r="221" spans="2:3" x14ac:dyDescent="0.25">
      <c r="B221" s="8">
        <v>110</v>
      </c>
      <c r="C221" s="6">
        <v>1</v>
      </c>
    </row>
    <row r="222" spans="2:3" x14ac:dyDescent="0.25">
      <c r="B222" s="8">
        <v>111</v>
      </c>
      <c r="C222" s="6">
        <v>1</v>
      </c>
    </row>
    <row r="223" spans="2:3" x14ac:dyDescent="0.25">
      <c r="B223" s="8">
        <v>112</v>
      </c>
      <c r="C223" s="6">
        <v>1</v>
      </c>
    </row>
    <row r="224" spans="2:3" x14ac:dyDescent="0.25">
      <c r="B224" s="8">
        <v>113</v>
      </c>
      <c r="C224" s="6">
        <v>1</v>
      </c>
    </row>
    <row r="225" spans="2:3" x14ac:dyDescent="0.25">
      <c r="B225" s="8">
        <v>114</v>
      </c>
      <c r="C225" s="6">
        <v>1</v>
      </c>
    </row>
    <row r="226" spans="2:3" x14ac:dyDescent="0.25">
      <c r="B226" s="8">
        <v>115</v>
      </c>
      <c r="C226" s="6">
        <v>1</v>
      </c>
    </row>
    <row r="227" spans="2:3" x14ac:dyDescent="0.25">
      <c r="B227" s="8">
        <v>117</v>
      </c>
      <c r="C227" s="6">
        <v>1</v>
      </c>
    </row>
    <row r="228" spans="2:3" x14ac:dyDescent="0.25">
      <c r="B228" s="8">
        <v>119</v>
      </c>
      <c r="C228" s="6">
        <v>1</v>
      </c>
    </row>
    <row r="229" spans="2:3" x14ac:dyDescent="0.25">
      <c r="B229" s="8">
        <v>121</v>
      </c>
      <c r="C229" s="6">
        <v>1</v>
      </c>
    </row>
    <row r="230" spans="2:3" x14ac:dyDescent="0.25">
      <c r="B230" s="8">
        <v>122</v>
      </c>
      <c r="C230" s="6">
        <v>1</v>
      </c>
    </row>
    <row r="231" spans="2:3" x14ac:dyDescent="0.25">
      <c r="B231" s="8">
        <v>123</v>
      </c>
      <c r="C231" s="6">
        <v>1</v>
      </c>
    </row>
    <row r="232" spans="2:3" x14ac:dyDescent="0.25">
      <c r="B232" s="8">
        <v>124</v>
      </c>
      <c r="C232" s="6">
        <v>1</v>
      </c>
    </row>
    <row r="233" spans="2:3" x14ac:dyDescent="0.25">
      <c r="B233" s="8">
        <v>125</v>
      </c>
      <c r="C233" s="6">
        <v>1</v>
      </c>
    </row>
    <row r="234" spans="2:3" x14ac:dyDescent="0.25">
      <c r="B234" s="8">
        <v>127</v>
      </c>
      <c r="C234" s="6">
        <v>1</v>
      </c>
    </row>
    <row r="235" spans="2:3" x14ac:dyDescent="0.25">
      <c r="B235" s="8">
        <v>128</v>
      </c>
      <c r="C235" s="6">
        <v>1</v>
      </c>
    </row>
    <row r="236" spans="2:3" x14ac:dyDescent="0.25">
      <c r="B236" s="8">
        <v>130</v>
      </c>
      <c r="C236" s="6">
        <v>1</v>
      </c>
    </row>
    <row r="237" spans="2:3" x14ac:dyDescent="0.25">
      <c r="B237" s="8">
        <v>132</v>
      </c>
      <c r="C237" s="6">
        <v>1</v>
      </c>
    </row>
    <row r="238" spans="2:3" x14ac:dyDescent="0.25">
      <c r="B238" s="8">
        <v>133</v>
      </c>
      <c r="C238" s="6">
        <v>1</v>
      </c>
    </row>
    <row r="239" spans="2:3" x14ac:dyDescent="0.25">
      <c r="B239" s="8">
        <v>134</v>
      </c>
      <c r="C239" s="6">
        <v>1</v>
      </c>
    </row>
    <row r="240" spans="2:3" x14ac:dyDescent="0.25">
      <c r="B240" s="8">
        <v>135</v>
      </c>
      <c r="C240" s="6">
        <v>1</v>
      </c>
    </row>
    <row r="241" spans="2:3" x14ac:dyDescent="0.25">
      <c r="B241" s="8">
        <v>136</v>
      </c>
      <c r="C241" s="6">
        <v>1</v>
      </c>
    </row>
    <row r="242" spans="2:3" x14ac:dyDescent="0.25">
      <c r="B242" s="8">
        <v>137</v>
      </c>
      <c r="C242" s="6">
        <v>1</v>
      </c>
    </row>
    <row r="243" spans="2:3" x14ac:dyDescent="0.25">
      <c r="B243" s="8">
        <v>139</v>
      </c>
      <c r="C243" s="6">
        <v>1</v>
      </c>
    </row>
    <row r="244" spans="2:3" x14ac:dyDescent="0.25">
      <c r="B244" s="8">
        <v>141</v>
      </c>
      <c r="C244" s="6">
        <v>1</v>
      </c>
    </row>
    <row r="245" spans="2:3" x14ac:dyDescent="0.25">
      <c r="B245" s="8">
        <v>142</v>
      </c>
      <c r="C245" s="6">
        <v>1</v>
      </c>
    </row>
    <row r="246" spans="2:3" x14ac:dyDescent="0.25">
      <c r="B246" s="8">
        <v>143</v>
      </c>
      <c r="C246" s="6">
        <v>1</v>
      </c>
    </row>
    <row r="247" spans="2:3" x14ac:dyDescent="0.25">
      <c r="B247" s="8">
        <v>144</v>
      </c>
      <c r="C247" s="6">
        <v>1</v>
      </c>
    </row>
    <row r="248" spans="2:3" x14ac:dyDescent="0.25">
      <c r="B248" s="8">
        <v>145</v>
      </c>
      <c r="C248" s="6">
        <v>1</v>
      </c>
    </row>
    <row r="249" spans="2:3" x14ac:dyDescent="0.25">
      <c r="B249" s="8">
        <v>146</v>
      </c>
      <c r="C249" s="6">
        <v>1</v>
      </c>
    </row>
    <row r="250" spans="2:3" x14ac:dyDescent="0.25">
      <c r="B250" s="8">
        <v>149</v>
      </c>
      <c r="C250" s="6">
        <v>1</v>
      </c>
    </row>
    <row r="251" spans="2:3" x14ac:dyDescent="0.25">
      <c r="B251" s="8">
        <v>150</v>
      </c>
      <c r="C251" s="6">
        <v>1</v>
      </c>
    </row>
    <row r="252" spans="2:3" x14ac:dyDescent="0.25">
      <c r="B252" s="8">
        <v>151</v>
      </c>
      <c r="C252" s="6">
        <v>1</v>
      </c>
    </row>
    <row r="253" spans="2:3" x14ac:dyDescent="0.25">
      <c r="B253" s="8">
        <v>152</v>
      </c>
      <c r="C253" s="6">
        <v>1</v>
      </c>
    </row>
    <row r="254" spans="2:3" x14ac:dyDescent="0.25">
      <c r="B254" s="8">
        <v>153</v>
      </c>
      <c r="C254" s="6">
        <v>1</v>
      </c>
    </row>
    <row r="255" spans="2:3" x14ac:dyDescent="0.25">
      <c r="B255" s="8">
        <v>154</v>
      </c>
      <c r="C255" s="6">
        <v>1</v>
      </c>
    </row>
    <row r="256" spans="2:3" x14ac:dyDescent="0.25">
      <c r="B256" s="8">
        <v>155</v>
      </c>
      <c r="C256" s="6">
        <v>1</v>
      </c>
    </row>
    <row r="257" spans="2:3" x14ac:dyDescent="0.25">
      <c r="B257" s="8">
        <v>156</v>
      </c>
      <c r="C257" s="6">
        <v>1</v>
      </c>
    </row>
    <row r="258" spans="2:3" x14ac:dyDescent="0.25">
      <c r="B258" s="8">
        <v>157</v>
      </c>
      <c r="C258" s="6">
        <v>1</v>
      </c>
    </row>
    <row r="259" spans="2:3" x14ac:dyDescent="0.25">
      <c r="B259" s="8">
        <v>158</v>
      </c>
      <c r="C259" s="6">
        <v>1</v>
      </c>
    </row>
    <row r="260" spans="2:3" x14ac:dyDescent="0.25">
      <c r="B260" s="8">
        <v>159</v>
      </c>
      <c r="C260" s="6">
        <v>1</v>
      </c>
    </row>
    <row r="261" spans="2:3" x14ac:dyDescent="0.25">
      <c r="B261" s="8">
        <v>161</v>
      </c>
      <c r="C261" s="6">
        <v>1</v>
      </c>
    </row>
    <row r="262" spans="2:3" x14ac:dyDescent="0.25">
      <c r="B262" s="8">
        <v>162</v>
      </c>
      <c r="C262" s="6">
        <v>1</v>
      </c>
    </row>
    <row r="263" spans="2:3" x14ac:dyDescent="0.25">
      <c r="B263" s="8">
        <v>163</v>
      </c>
      <c r="C263" s="6">
        <v>1</v>
      </c>
    </row>
    <row r="264" spans="2:3" x14ac:dyDescent="0.25">
      <c r="B264" s="8">
        <v>164</v>
      </c>
      <c r="C264" s="6">
        <v>1</v>
      </c>
    </row>
    <row r="265" spans="2:3" x14ac:dyDescent="0.25">
      <c r="B265" s="8">
        <v>167</v>
      </c>
      <c r="C265" s="6">
        <v>1</v>
      </c>
    </row>
    <row r="266" spans="2:3" x14ac:dyDescent="0.25">
      <c r="B266" s="8">
        <v>169</v>
      </c>
      <c r="C266" s="6">
        <v>1</v>
      </c>
    </row>
    <row r="267" spans="2:3" x14ac:dyDescent="0.25">
      <c r="B267" s="8">
        <v>170</v>
      </c>
      <c r="C267" s="6">
        <v>1</v>
      </c>
    </row>
    <row r="268" spans="2:3" x14ac:dyDescent="0.25">
      <c r="B268" s="8">
        <v>171</v>
      </c>
      <c r="C268" s="6">
        <v>1</v>
      </c>
    </row>
    <row r="269" spans="2:3" x14ac:dyDescent="0.25">
      <c r="B269" s="8">
        <v>172</v>
      </c>
      <c r="C269" s="6">
        <v>1</v>
      </c>
    </row>
    <row r="270" spans="2:3" x14ac:dyDescent="0.25">
      <c r="B270" s="8">
        <v>173</v>
      </c>
      <c r="C270" s="6">
        <v>1</v>
      </c>
    </row>
    <row r="271" spans="2:3" x14ac:dyDescent="0.25">
      <c r="B271" s="8">
        <v>174</v>
      </c>
      <c r="C271" s="6">
        <v>1</v>
      </c>
    </row>
    <row r="272" spans="2:3" x14ac:dyDescent="0.25">
      <c r="B272" s="8">
        <v>175</v>
      </c>
      <c r="C272" s="6">
        <v>1</v>
      </c>
    </row>
    <row r="273" spans="2:3" x14ac:dyDescent="0.25">
      <c r="B273" s="8">
        <v>176</v>
      </c>
      <c r="C273" s="6">
        <v>1</v>
      </c>
    </row>
    <row r="274" spans="2:3" x14ac:dyDescent="0.25">
      <c r="B274" s="8">
        <v>178</v>
      </c>
      <c r="C274" s="6">
        <v>1</v>
      </c>
    </row>
    <row r="275" spans="2:3" x14ac:dyDescent="0.25">
      <c r="B275" s="8">
        <v>179</v>
      </c>
      <c r="C275" s="6">
        <v>1</v>
      </c>
    </row>
    <row r="276" spans="2:3" x14ac:dyDescent="0.25">
      <c r="B276" s="8">
        <v>180</v>
      </c>
      <c r="C276" s="6">
        <v>1</v>
      </c>
    </row>
    <row r="277" spans="2:3" x14ac:dyDescent="0.25">
      <c r="B277" s="8">
        <v>181</v>
      </c>
      <c r="C277" s="6">
        <v>1</v>
      </c>
    </row>
    <row r="278" spans="2:3" x14ac:dyDescent="0.25">
      <c r="B278" s="8">
        <v>182</v>
      </c>
      <c r="C278" s="6">
        <v>1</v>
      </c>
    </row>
    <row r="279" spans="2:3" x14ac:dyDescent="0.25">
      <c r="B279" s="8">
        <v>183</v>
      </c>
      <c r="C279" s="6">
        <v>1</v>
      </c>
    </row>
    <row r="280" spans="2:3" x14ac:dyDescent="0.25">
      <c r="B280" s="8">
        <v>184</v>
      </c>
      <c r="C280" s="6">
        <v>1</v>
      </c>
    </row>
    <row r="281" spans="2:3" x14ac:dyDescent="0.25">
      <c r="B281" s="8">
        <v>185</v>
      </c>
      <c r="C281" s="6">
        <v>1</v>
      </c>
    </row>
    <row r="282" spans="2:3" x14ac:dyDescent="0.25">
      <c r="B282" s="8">
        <v>186</v>
      </c>
      <c r="C282" s="6">
        <v>1</v>
      </c>
    </row>
    <row r="283" spans="2:3" x14ac:dyDescent="0.25">
      <c r="B283" s="8">
        <v>187</v>
      </c>
      <c r="C283" s="6">
        <v>1</v>
      </c>
    </row>
    <row r="284" spans="2:3" x14ac:dyDescent="0.25">
      <c r="B284" s="8">
        <v>188</v>
      </c>
      <c r="C284" s="6">
        <v>1</v>
      </c>
    </row>
    <row r="285" spans="2:3" x14ac:dyDescent="0.25">
      <c r="B285" s="8">
        <v>190</v>
      </c>
      <c r="C285" s="6">
        <v>1</v>
      </c>
    </row>
    <row r="286" spans="2:3" x14ac:dyDescent="0.25">
      <c r="B286" s="8">
        <v>191</v>
      </c>
      <c r="C286" s="6">
        <v>1</v>
      </c>
    </row>
    <row r="287" spans="2:3" x14ac:dyDescent="0.25">
      <c r="B287" s="8">
        <v>192</v>
      </c>
      <c r="C287" s="6">
        <v>1</v>
      </c>
    </row>
    <row r="288" spans="2:3" x14ac:dyDescent="0.25">
      <c r="B288" s="8">
        <v>193</v>
      </c>
      <c r="C288" s="6">
        <v>1</v>
      </c>
    </row>
    <row r="289" spans="2:3" x14ac:dyDescent="0.25">
      <c r="B289" s="8">
        <v>196</v>
      </c>
      <c r="C289" s="6">
        <v>1</v>
      </c>
    </row>
    <row r="290" spans="2:3" x14ac:dyDescent="0.25">
      <c r="B290" s="8">
        <v>197</v>
      </c>
      <c r="C290" s="6">
        <v>1</v>
      </c>
    </row>
    <row r="291" spans="2:3" x14ac:dyDescent="0.25">
      <c r="B291" s="8">
        <v>198</v>
      </c>
      <c r="C291" s="6">
        <v>1</v>
      </c>
    </row>
    <row r="292" spans="2:3" x14ac:dyDescent="0.25">
      <c r="B292" s="8">
        <v>200</v>
      </c>
      <c r="C292" s="6">
        <v>1</v>
      </c>
    </row>
    <row r="293" spans="2:3" x14ac:dyDescent="0.25">
      <c r="B293" s="8">
        <v>201</v>
      </c>
      <c r="C293" s="6">
        <v>1</v>
      </c>
    </row>
    <row r="294" spans="2:3" x14ac:dyDescent="0.25">
      <c r="B294" s="8">
        <v>202</v>
      </c>
      <c r="C294" s="6">
        <v>1</v>
      </c>
    </row>
    <row r="295" spans="2:3" x14ac:dyDescent="0.25">
      <c r="B295" s="8">
        <v>203</v>
      </c>
      <c r="C295" s="6">
        <v>1</v>
      </c>
    </row>
    <row r="296" spans="2:3" x14ac:dyDescent="0.25">
      <c r="B296" s="8">
        <v>205</v>
      </c>
      <c r="C296" s="6">
        <v>1</v>
      </c>
    </row>
    <row r="297" spans="2:3" x14ac:dyDescent="0.25">
      <c r="B297" s="8">
        <v>207</v>
      </c>
      <c r="C297" s="6">
        <v>1</v>
      </c>
    </row>
    <row r="298" spans="2:3" x14ac:dyDescent="0.25">
      <c r="B298" s="8">
        <v>208</v>
      </c>
      <c r="C298" s="6">
        <v>1</v>
      </c>
    </row>
    <row r="299" spans="2:3" x14ac:dyDescent="0.25">
      <c r="B299" s="8">
        <v>209</v>
      </c>
      <c r="C299" s="6">
        <v>1</v>
      </c>
    </row>
    <row r="300" spans="2:3" x14ac:dyDescent="0.25">
      <c r="B300" s="8">
        <v>210</v>
      </c>
      <c r="C300" s="6">
        <v>1</v>
      </c>
    </row>
    <row r="301" spans="2:3" x14ac:dyDescent="0.25">
      <c r="B301" s="8">
        <v>212</v>
      </c>
      <c r="C301" s="6">
        <v>1</v>
      </c>
    </row>
    <row r="302" spans="2:3" x14ac:dyDescent="0.25">
      <c r="B302" s="8">
        <v>214</v>
      </c>
      <c r="C302" s="6">
        <v>1</v>
      </c>
    </row>
    <row r="303" spans="2:3" x14ac:dyDescent="0.25">
      <c r="B303" s="8">
        <v>215</v>
      </c>
      <c r="C303" s="6">
        <v>1</v>
      </c>
    </row>
    <row r="304" spans="2:3" x14ac:dyDescent="0.25">
      <c r="B304" s="8">
        <v>216</v>
      </c>
      <c r="C304" s="6">
        <v>1</v>
      </c>
    </row>
    <row r="305" spans="2:3" x14ac:dyDescent="0.25">
      <c r="B305" s="8">
        <v>218</v>
      </c>
      <c r="C305" s="6">
        <v>1</v>
      </c>
    </row>
    <row r="306" spans="2:3" x14ac:dyDescent="0.25">
      <c r="B306" s="8">
        <v>220</v>
      </c>
      <c r="C306" s="6">
        <v>1</v>
      </c>
    </row>
    <row r="307" spans="2:3" x14ac:dyDescent="0.25">
      <c r="B307" s="8">
        <v>223</v>
      </c>
      <c r="C307" s="6">
        <v>1</v>
      </c>
    </row>
    <row r="308" spans="2:3" x14ac:dyDescent="0.25">
      <c r="B308" s="8">
        <v>224</v>
      </c>
      <c r="C308" s="6">
        <v>1</v>
      </c>
    </row>
    <row r="309" spans="2:3" x14ac:dyDescent="0.25">
      <c r="B309" s="8">
        <v>225</v>
      </c>
      <c r="C309" s="6">
        <v>1</v>
      </c>
    </row>
    <row r="310" spans="2:3" x14ac:dyDescent="0.25">
      <c r="B310" s="8">
        <v>226</v>
      </c>
      <c r="C310" s="6">
        <v>1</v>
      </c>
    </row>
    <row r="311" spans="2:3" x14ac:dyDescent="0.25">
      <c r="B311" s="8">
        <v>228</v>
      </c>
      <c r="C311" s="6">
        <v>1</v>
      </c>
    </row>
    <row r="312" spans="2:3" x14ac:dyDescent="0.25">
      <c r="B312" s="8">
        <v>229</v>
      </c>
      <c r="C312" s="6">
        <v>1</v>
      </c>
    </row>
    <row r="313" spans="2:3" x14ac:dyDescent="0.25">
      <c r="B313" s="8">
        <v>230</v>
      </c>
      <c r="C313" s="6">
        <v>1</v>
      </c>
    </row>
    <row r="314" spans="2:3" x14ac:dyDescent="0.25">
      <c r="B314" s="8">
        <v>231</v>
      </c>
      <c r="C314" s="6">
        <v>1</v>
      </c>
    </row>
    <row r="315" spans="2:3" x14ac:dyDescent="0.25">
      <c r="B315" s="8">
        <v>232</v>
      </c>
      <c r="C315" s="6">
        <v>1</v>
      </c>
    </row>
    <row r="316" spans="2:3" x14ac:dyDescent="0.25">
      <c r="B316" s="8">
        <v>233</v>
      </c>
      <c r="C316" s="6">
        <v>1</v>
      </c>
    </row>
    <row r="317" spans="2:3" x14ac:dyDescent="0.25">
      <c r="B317" s="8">
        <v>235</v>
      </c>
      <c r="C317" s="6">
        <v>1</v>
      </c>
    </row>
    <row r="318" spans="2:3" x14ac:dyDescent="0.25">
      <c r="B318" s="8">
        <v>236</v>
      </c>
      <c r="C318" s="6">
        <v>1</v>
      </c>
    </row>
    <row r="319" spans="2:3" x14ac:dyDescent="0.25">
      <c r="B319" s="8">
        <v>238</v>
      </c>
      <c r="C319" s="6">
        <v>1</v>
      </c>
    </row>
    <row r="320" spans="2:3" x14ac:dyDescent="0.25">
      <c r="B320" s="8">
        <v>239</v>
      </c>
      <c r="C320" s="6">
        <v>1</v>
      </c>
    </row>
    <row r="321" spans="2:3" x14ac:dyDescent="0.25">
      <c r="B321" s="8">
        <v>240</v>
      </c>
      <c r="C321" s="6">
        <v>1</v>
      </c>
    </row>
    <row r="322" spans="2:3" x14ac:dyDescent="0.25">
      <c r="B322" s="8">
        <v>241</v>
      </c>
      <c r="C322" s="6">
        <v>1</v>
      </c>
    </row>
    <row r="323" spans="2:3" x14ac:dyDescent="0.25">
      <c r="B323" s="8">
        <v>242</v>
      </c>
      <c r="C323" s="6">
        <v>1</v>
      </c>
    </row>
    <row r="324" spans="2:3" x14ac:dyDescent="0.25">
      <c r="B324" s="8">
        <v>243</v>
      </c>
      <c r="C324" s="6">
        <v>1</v>
      </c>
    </row>
    <row r="325" spans="2:3" x14ac:dyDescent="0.25">
      <c r="B325" s="8">
        <v>244</v>
      </c>
      <c r="C325" s="6">
        <v>1</v>
      </c>
    </row>
    <row r="326" spans="2:3" x14ac:dyDescent="0.25">
      <c r="B326" s="8">
        <v>245</v>
      </c>
      <c r="C326" s="6">
        <v>1</v>
      </c>
    </row>
    <row r="327" spans="2:3" x14ac:dyDescent="0.25">
      <c r="B327" s="8">
        <v>246</v>
      </c>
      <c r="C327" s="6">
        <v>1</v>
      </c>
    </row>
    <row r="328" spans="2:3" x14ac:dyDescent="0.25">
      <c r="B328" s="8">
        <v>247</v>
      </c>
      <c r="C328" s="6">
        <v>1</v>
      </c>
    </row>
    <row r="329" spans="2:3" x14ac:dyDescent="0.25">
      <c r="B329" s="8">
        <v>248</v>
      </c>
      <c r="C329" s="6">
        <v>1</v>
      </c>
    </row>
    <row r="330" spans="2:3" x14ac:dyDescent="0.25">
      <c r="B330" s="8">
        <v>250</v>
      </c>
      <c r="C330" s="6">
        <v>1</v>
      </c>
    </row>
    <row r="331" spans="2:3" x14ac:dyDescent="0.25">
      <c r="B331" s="8">
        <v>251</v>
      </c>
      <c r="C331" s="6">
        <v>1</v>
      </c>
    </row>
    <row r="332" spans="2:3" x14ac:dyDescent="0.25">
      <c r="B332" s="8">
        <v>252</v>
      </c>
      <c r="C332" s="6">
        <v>1</v>
      </c>
    </row>
    <row r="333" spans="2:3" x14ac:dyDescent="0.25">
      <c r="B333" s="8">
        <v>254</v>
      </c>
      <c r="C333" s="6">
        <v>1</v>
      </c>
    </row>
    <row r="334" spans="2:3" x14ac:dyDescent="0.25">
      <c r="B334" s="8">
        <v>255</v>
      </c>
      <c r="C334" s="6">
        <v>1</v>
      </c>
    </row>
    <row r="335" spans="2:3" x14ac:dyDescent="0.25">
      <c r="B335" s="8">
        <v>256</v>
      </c>
      <c r="C335" s="6">
        <v>1</v>
      </c>
    </row>
    <row r="336" spans="2:3" x14ac:dyDescent="0.25">
      <c r="B336" s="8">
        <v>257</v>
      </c>
      <c r="C336" s="6">
        <v>1</v>
      </c>
    </row>
    <row r="337" spans="2:3" x14ac:dyDescent="0.25">
      <c r="B337" s="8">
        <v>258</v>
      </c>
      <c r="C337" s="6">
        <v>1</v>
      </c>
    </row>
    <row r="338" spans="2:3" x14ac:dyDescent="0.25">
      <c r="B338" s="8">
        <v>259</v>
      </c>
      <c r="C338" s="6">
        <v>1</v>
      </c>
    </row>
    <row r="339" spans="2:3" x14ac:dyDescent="0.25">
      <c r="B339" s="8">
        <v>260</v>
      </c>
      <c r="C339" s="6">
        <v>1</v>
      </c>
    </row>
    <row r="340" spans="2:3" x14ac:dyDescent="0.25">
      <c r="B340" s="8">
        <v>261</v>
      </c>
      <c r="C340" s="6">
        <v>1</v>
      </c>
    </row>
    <row r="341" spans="2:3" x14ac:dyDescent="0.25">
      <c r="B341" s="8">
        <v>262</v>
      </c>
      <c r="C341" s="6">
        <v>1</v>
      </c>
    </row>
    <row r="342" spans="2:3" x14ac:dyDescent="0.25">
      <c r="B342" s="8">
        <v>263</v>
      </c>
      <c r="C342" s="6">
        <v>1</v>
      </c>
    </row>
    <row r="343" spans="2:3" x14ac:dyDescent="0.25">
      <c r="B343" s="8">
        <v>264</v>
      </c>
      <c r="C343" s="6">
        <v>1</v>
      </c>
    </row>
    <row r="344" spans="2:3" x14ac:dyDescent="0.25">
      <c r="B344" s="8">
        <v>265</v>
      </c>
      <c r="C344" s="6">
        <v>1</v>
      </c>
    </row>
    <row r="345" spans="2:3" x14ac:dyDescent="0.25">
      <c r="B345" s="8">
        <v>266</v>
      </c>
      <c r="C345" s="6">
        <v>1</v>
      </c>
    </row>
    <row r="346" spans="2:3" x14ac:dyDescent="0.25">
      <c r="B346" s="8">
        <v>267</v>
      </c>
      <c r="C346" s="6">
        <v>1</v>
      </c>
    </row>
    <row r="347" spans="2:3" x14ac:dyDescent="0.25">
      <c r="B347" s="8">
        <v>268</v>
      </c>
      <c r="C347" s="6">
        <v>1</v>
      </c>
    </row>
    <row r="348" spans="2:3" x14ac:dyDescent="0.25">
      <c r="B348" s="8">
        <v>271</v>
      </c>
      <c r="C348" s="6">
        <v>1</v>
      </c>
    </row>
    <row r="349" spans="2:3" x14ac:dyDescent="0.25">
      <c r="B349" s="8">
        <v>272</v>
      </c>
      <c r="C349" s="6">
        <v>1</v>
      </c>
    </row>
    <row r="350" spans="2:3" x14ac:dyDescent="0.25">
      <c r="B350" s="8">
        <v>273</v>
      </c>
      <c r="C350" s="6">
        <v>1</v>
      </c>
    </row>
    <row r="351" spans="2:3" x14ac:dyDescent="0.25">
      <c r="B351" s="8">
        <v>274</v>
      </c>
      <c r="C351" s="6">
        <v>1</v>
      </c>
    </row>
    <row r="352" spans="2:3" x14ac:dyDescent="0.25">
      <c r="B352" s="8">
        <v>275</v>
      </c>
      <c r="C352" s="6">
        <v>1</v>
      </c>
    </row>
    <row r="353" spans="2:3" x14ac:dyDescent="0.25">
      <c r="B353" s="8">
        <v>276</v>
      </c>
      <c r="C353" s="6">
        <v>1</v>
      </c>
    </row>
    <row r="354" spans="2:3" x14ac:dyDescent="0.25">
      <c r="B354" s="8">
        <v>277</v>
      </c>
      <c r="C354" s="6">
        <v>1</v>
      </c>
    </row>
    <row r="355" spans="2:3" x14ac:dyDescent="0.25">
      <c r="B355" s="8">
        <v>278</v>
      </c>
      <c r="C355" s="6">
        <v>1</v>
      </c>
    </row>
    <row r="356" spans="2:3" x14ac:dyDescent="0.25">
      <c r="B356" s="8">
        <v>280</v>
      </c>
      <c r="C356" s="6">
        <v>1</v>
      </c>
    </row>
    <row r="357" spans="2:3" x14ac:dyDescent="0.25">
      <c r="B357" s="8">
        <v>285</v>
      </c>
      <c r="C357" s="6">
        <v>1</v>
      </c>
    </row>
    <row r="358" spans="2:3" x14ac:dyDescent="0.25">
      <c r="B358" s="8">
        <v>286</v>
      </c>
      <c r="C358" s="6">
        <v>1</v>
      </c>
    </row>
    <row r="359" spans="2:3" x14ac:dyDescent="0.25">
      <c r="B359" s="8">
        <v>287</v>
      </c>
      <c r="C359" s="6">
        <v>1</v>
      </c>
    </row>
    <row r="360" spans="2:3" x14ac:dyDescent="0.25">
      <c r="B360" s="8">
        <v>288</v>
      </c>
      <c r="C360" s="6">
        <v>1</v>
      </c>
    </row>
    <row r="361" spans="2:3" x14ac:dyDescent="0.25">
      <c r="B361" s="8">
        <v>289</v>
      </c>
      <c r="C361" s="6">
        <v>1</v>
      </c>
    </row>
    <row r="362" spans="2:3" x14ac:dyDescent="0.25">
      <c r="B362" s="8">
        <v>290</v>
      </c>
      <c r="C362" s="6">
        <v>1</v>
      </c>
    </row>
    <row r="363" spans="2:3" x14ac:dyDescent="0.25">
      <c r="B363" s="8">
        <v>291</v>
      </c>
      <c r="C363" s="6">
        <v>1</v>
      </c>
    </row>
    <row r="364" spans="2:3" x14ac:dyDescent="0.25">
      <c r="B364" s="8">
        <v>292</v>
      </c>
      <c r="C364" s="6">
        <v>1</v>
      </c>
    </row>
    <row r="365" spans="2:3" x14ac:dyDescent="0.25">
      <c r="B365" s="8">
        <v>293</v>
      </c>
      <c r="C365" s="6">
        <v>1</v>
      </c>
    </row>
    <row r="366" spans="2:3" x14ac:dyDescent="0.25">
      <c r="B366" s="8">
        <v>294</v>
      </c>
      <c r="C366" s="6">
        <v>1</v>
      </c>
    </row>
    <row r="367" spans="2:3" x14ac:dyDescent="0.25">
      <c r="B367" s="8">
        <v>295</v>
      </c>
      <c r="C367" s="6">
        <v>1</v>
      </c>
    </row>
    <row r="368" spans="2:3" x14ac:dyDescent="0.25">
      <c r="B368" s="8">
        <v>298</v>
      </c>
      <c r="C368" s="6">
        <v>1</v>
      </c>
    </row>
    <row r="369" spans="2:3" x14ac:dyDescent="0.25">
      <c r="B369" s="8">
        <v>299</v>
      </c>
      <c r="C369" s="6">
        <v>1</v>
      </c>
    </row>
    <row r="370" spans="2:3" x14ac:dyDescent="0.25">
      <c r="B370" s="8">
        <v>301</v>
      </c>
      <c r="C370" s="6">
        <v>1</v>
      </c>
    </row>
    <row r="371" spans="2:3" x14ac:dyDescent="0.25">
      <c r="B371" s="8">
        <v>303</v>
      </c>
      <c r="C371" s="6">
        <v>1</v>
      </c>
    </row>
    <row r="372" spans="2:3" x14ac:dyDescent="0.25">
      <c r="B372" s="8">
        <v>309</v>
      </c>
      <c r="C372" s="6">
        <v>1</v>
      </c>
    </row>
    <row r="373" spans="2:3" x14ac:dyDescent="0.25">
      <c r="B373" s="8">
        <v>314</v>
      </c>
      <c r="C373" s="6">
        <v>1</v>
      </c>
    </row>
    <row r="374" spans="2:3" x14ac:dyDescent="0.25">
      <c r="B374" s="8">
        <v>316</v>
      </c>
      <c r="C374" s="6">
        <v>1</v>
      </c>
    </row>
    <row r="375" spans="2:3" x14ac:dyDescent="0.25">
      <c r="B375" s="8">
        <v>318</v>
      </c>
      <c r="C375" s="6">
        <v>1</v>
      </c>
    </row>
    <row r="376" spans="2:3" x14ac:dyDescent="0.25">
      <c r="B376" s="8">
        <v>320</v>
      </c>
      <c r="C376" s="6">
        <v>1</v>
      </c>
    </row>
    <row r="377" spans="2:3" x14ac:dyDescent="0.25">
      <c r="B377" s="8">
        <v>323</v>
      </c>
      <c r="C377" s="6">
        <v>1</v>
      </c>
    </row>
    <row r="378" spans="2:3" x14ac:dyDescent="0.25">
      <c r="B378" s="8">
        <v>324</v>
      </c>
      <c r="C378" s="6">
        <v>1</v>
      </c>
    </row>
    <row r="379" spans="2:3" x14ac:dyDescent="0.25">
      <c r="B379" s="8">
        <v>325</v>
      </c>
      <c r="C379" s="6">
        <v>1</v>
      </c>
    </row>
    <row r="380" spans="2:3" x14ac:dyDescent="0.25">
      <c r="B380" s="8">
        <v>326</v>
      </c>
      <c r="C380" s="6">
        <v>1</v>
      </c>
    </row>
    <row r="381" spans="2:3" x14ac:dyDescent="0.25">
      <c r="B381" s="8">
        <v>350</v>
      </c>
      <c r="C381" s="6">
        <v>1</v>
      </c>
    </row>
    <row r="382" spans="2:3" x14ac:dyDescent="0.25">
      <c r="B382" s="8">
        <v>351</v>
      </c>
      <c r="C382" s="6">
        <v>1</v>
      </c>
    </row>
    <row r="383" spans="2:3" x14ac:dyDescent="0.25">
      <c r="B383" s="8" t="s">
        <v>873</v>
      </c>
      <c r="C383" s="6"/>
    </row>
    <row r="384" spans="2:3" x14ac:dyDescent="0.25">
      <c r="B384" s="5" t="s">
        <v>874</v>
      </c>
      <c r="C384" s="6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5"/>
  <sheetViews>
    <sheetView workbookViewId="0">
      <selection activeCell="O2" sqref="O2:O355"/>
    </sheetView>
  </sheetViews>
  <sheetFormatPr defaultRowHeight="15" x14ac:dyDescent="0.25"/>
  <cols>
    <col min="1" max="1" width="3.7109375" bestFit="1" customWidth="1"/>
    <col min="2" max="2" width="7.42578125" bestFit="1" customWidth="1"/>
    <col min="3" max="3" width="128.28515625" bestFit="1" customWidth="1"/>
    <col min="4" max="4" width="6" bestFit="1" customWidth="1"/>
    <col min="5" max="5" width="42.7109375" bestFit="1" customWidth="1"/>
    <col min="6" max="6" width="21.42578125" bestFit="1" customWidth="1"/>
    <col min="7" max="7" width="8.7109375" bestFit="1" customWidth="1"/>
    <col min="8" max="8" width="5.42578125" bestFit="1" customWidth="1"/>
    <col min="9" max="9" width="5.7109375" bestFit="1" customWidth="1"/>
    <col min="10" max="10" width="5.42578125" bestFit="1" customWidth="1"/>
    <col min="11" max="11" width="9.7109375" bestFit="1" customWidth="1"/>
    <col min="12" max="12" width="7.85546875" bestFit="1" customWidth="1"/>
    <col min="13" max="13" width="113" bestFit="1" customWidth="1"/>
    <col min="14" max="14" width="22.85546875" bestFit="1" customWidth="1"/>
    <col min="15" max="15" width="55.85546875" bestFit="1" customWidth="1"/>
    <col min="16" max="16" width="37.5703125" bestFit="1" customWidth="1"/>
    <col min="17" max="17" width="27.140625" bestFit="1" customWidth="1"/>
    <col min="18" max="18" width="11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K2" t="e">
        <f>IF(G2*H2*J2=0,NA(),G2*H2*J2)</f>
        <v>#N/A</v>
      </c>
      <c r="Q2" s="1">
        <v>1467</v>
      </c>
    </row>
    <row r="3" spans="1:18" ht="30" x14ac:dyDescent="0.25">
      <c r="A3">
        <v>1</v>
      </c>
      <c r="B3" t="s">
        <v>22</v>
      </c>
      <c r="C3" t="s">
        <v>23</v>
      </c>
      <c r="D3" t="s">
        <v>19</v>
      </c>
      <c r="E3" t="s">
        <v>20</v>
      </c>
      <c r="F3" t="s">
        <v>24</v>
      </c>
      <c r="G3">
        <v>70.5</v>
      </c>
      <c r="H3">
        <v>31</v>
      </c>
      <c r="J3">
        <v>41</v>
      </c>
      <c r="K3">
        <f t="shared" ref="K3:K66" si="0">IF(G3*H3*J3=0,NA(),G3*H3*J3)</f>
        <v>89605.5</v>
      </c>
      <c r="M3" s="2" t="s">
        <v>25</v>
      </c>
      <c r="Q3" s="1">
        <v>1456</v>
      </c>
    </row>
    <row r="4" spans="1:18" x14ac:dyDescent="0.25">
      <c r="A4">
        <v>2</v>
      </c>
      <c r="B4" t="s">
        <v>26</v>
      </c>
      <c r="C4" t="s">
        <v>27</v>
      </c>
      <c r="D4" t="s">
        <v>19</v>
      </c>
      <c r="E4" t="s">
        <v>28</v>
      </c>
      <c r="F4" t="s">
        <v>24</v>
      </c>
      <c r="G4">
        <v>46</v>
      </c>
      <c r="K4" t="e">
        <f t="shared" si="0"/>
        <v>#N/A</v>
      </c>
      <c r="Q4" s="1">
        <v>1500</v>
      </c>
    </row>
    <row r="5" spans="1:18" x14ac:dyDescent="0.25">
      <c r="A5">
        <v>3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K5" t="e">
        <f t="shared" si="0"/>
        <v>#N/A</v>
      </c>
      <c r="Q5" s="1">
        <v>1456</v>
      </c>
    </row>
    <row r="6" spans="1:18" x14ac:dyDescent="0.25">
      <c r="A6">
        <v>4</v>
      </c>
      <c r="B6" t="s">
        <v>33</v>
      </c>
      <c r="C6" t="s">
        <v>34</v>
      </c>
      <c r="D6" t="s">
        <v>19</v>
      </c>
      <c r="E6" t="s">
        <v>20</v>
      </c>
      <c r="F6" t="s">
        <v>21</v>
      </c>
      <c r="K6" t="e">
        <f t="shared" si="0"/>
        <v>#N/A</v>
      </c>
      <c r="Q6" s="1">
        <v>1456</v>
      </c>
    </row>
    <row r="7" spans="1:18" x14ac:dyDescent="0.25">
      <c r="A7">
        <v>5</v>
      </c>
      <c r="B7" t="s">
        <v>35</v>
      </c>
      <c r="C7" t="s">
        <v>36</v>
      </c>
      <c r="D7" t="s">
        <v>19</v>
      </c>
      <c r="E7" t="s">
        <v>20</v>
      </c>
      <c r="F7" t="s">
        <v>24</v>
      </c>
      <c r="G7">
        <v>46</v>
      </c>
      <c r="K7" t="e">
        <f t="shared" si="0"/>
        <v>#N/A</v>
      </c>
      <c r="M7" t="s">
        <v>37</v>
      </c>
      <c r="Q7" s="1">
        <v>1498</v>
      </c>
    </row>
    <row r="8" spans="1:18" x14ac:dyDescent="0.25">
      <c r="A8">
        <v>6</v>
      </c>
      <c r="B8" t="s">
        <v>38</v>
      </c>
      <c r="C8" t="s">
        <v>39</v>
      </c>
      <c r="D8" t="s">
        <v>19</v>
      </c>
      <c r="E8" t="s">
        <v>20</v>
      </c>
      <c r="F8" t="s">
        <v>21</v>
      </c>
      <c r="K8" t="e">
        <f t="shared" si="0"/>
        <v>#N/A</v>
      </c>
      <c r="Q8" s="1">
        <v>1498</v>
      </c>
    </row>
    <row r="9" spans="1:18" x14ac:dyDescent="0.25">
      <c r="A9">
        <v>7</v>
      </c>
      <c r="B9" t="s">
        <v>40</v>
      </c>
      <c r="C9" t="s">
        <v>41</v>
      </c>
      <c r="D9" t="s">
        <v>19</v>
      </c>
      <c r="E9" t="s">
        <v>20</v>
      </c>
      <c r="F9" t="s">
        <v>24</v>
      </c>
      <c r="G9">
        <v>55.6</v>
      </c>
      <c r="K9" t="e">
        <f t="shared" si="0"/>
        <v>#N/A</v>
      </c>
      <c r="M9" t="s">
        <v>42</v>
      </c>
      <c r="Q9" s="1">
        <v>1497</v>
      </c>
    </row>
    <row r="10" spans="1:18" x14ac:dyDescent="0.25">
      <c r="A10">
        <v>8</v>
      </c>
      <c r="B10" t="s">
        <v>43</v>
      </c>
      <c r="C10" t="s">
        <v>44</v>
      </c>
      <c r="D10" t="s">
        <v>19</v>
      </c>
      <c r="E10" t="s">
        <v>31</v>
      </c>
      <c r="F10" t="s">
        <v>45</v>
      </c>
      <c r="K10" t="e">
        <f t="shared" si="0"/>
        <v>#N/A</v>
      </c>
      <c r="Q10" s="1">
        <v>1507</v>
      </c>
    </row>
    <row r="11" spans="1:18" x14ac:dyDescent="0.25">
      <c r="A11">
        <v>9</v>
      </c>
      <c r="B11" t="s">
        <v>46</v>
      </c>
      <c r="C11" t="s">
        <v>47</v>
      </c>
      <c r="D11" t="s">
        <v>19</v>
      </c>
      <c r="E11" t="s">
        <v>20</v>
      </c>
      <c r="F11" t="s">
        <v>21</v>
      </c>
      <c r="K11" t="e">
        <f t="shared" si="0"/>
        <v>#N/A</v>
      </c>
      <c r="Q11" s="1">
        <v>1507</v>
      </c>
    </row>
    <row r="12" spans="1:18" x14ac:dyDescent="0.25">
      <c r="A12">
        <v>10</v>
      </c>
      <c r="B12" t="s">
        <v>48</v>
      </c>
      <c r="C12" t="s">
        <v>49</v>
      </c>
      <c r="D12" t="s">
        <v>19</v>
      </c>
      <c r="E12" t="s">
        <v>50</v>
      </c>
      <c r="F12" t="s">
        <v>24</v>
      </c>
      <c r="G12">
        <v>23</v>
      </c>
      <c r="K12" t="e">
        <f t="shared" si="0"/>
        <v>#N/A</v>
      </c>
      <c r="Q12" t="s">
        <v>51</v>
      </c>
    </row>
    <row r="13" spans="1:18" x14ac:dyDescent="0.25">
      <c r="A13">
        <v>11</v>
      </c>
      <c r="B13" t="s">
        <v>52</v>
      </c>
      <c r="C13" t="s">
        <v>53</v>
      </c>
      <c r="D13" t="s">
        <v>19</v>
      </c>
      <c r="E13" t="s">
        <v>20</v>
      </c>
      <c r="F13" t="s">
        <v>54</v>
      </c>
      <c r="G13">
        <v>28.8</v>
      </c>
      <c r="H13">
        <v>14.4</v>
      </c>
      <c r="J13">
        <v>22.2</v>
      </c>
      <c r="K13">
        <f t="shared" si="0"/>
        <v>9206.7839999999997</v>
      </c>
      <c r="M13" t="s">
        <v>55</v>
      </c>
      <c r="Q13" s="1">
        <v>1512</v>
      </c>
    </row>
    <row r="14" spans="1:18" x14ac:dyDescent="0.25">
      <c r="A14">
        <v>12</v>
      </c>
      <c r="B14" t="s">
        <v>56</v>
      </c>
      <c r="C14" t="s">
        <v>57</v>
      </c>
      <c r="D14" t="s">
        <v>19</v>
      </c>
      <c r="E14" t="s">
        <v>20</v>
      </c>
      <c r="F14" t="s">
        <v>54</v>
      </c>
      <c r="K14" t="e">
        <f t="shared" si="0"/>
        <v>#N/A</v>
      </c>
      <c r="Q14" s="1">
        <v>1512</v>
      </c>
    </row>
    <row r="15" spans="1:18" x14ac:dyDescent="0.25">
      <c r="A15">
        <v>13</v>
      </c>
      <c r="B15" t="s">
        <v>58</v>
      </c>
      <c r="C15" t="s">
        <v>59</v>
      </c>
      <c r="D15" t="s">
        <v>19</v>
      </c>
      <c r="E15" t="s">
        <v>20</v>
      </c>
      <c r="F15" t="s">
        <v>24</v>
      </c>
      <c r="G15">
        <v>35</v>
      </c>
      <c r="K15" t="e">
        <f t="shared" si="0"/>
        <v>#N/A</v>
      </c>
      <c r="Q15" s="1">
        <v>1512</v>
      </c>
    </row>
    <row r="16" spans="1:18" x14ac:dyDescent="0.25">
      <c r="A16">
        <v>14</v>
      </c>
      <c r="B16" t="s">
        <v>60</v>
      </c>
      <c r="C16" t="s">
        <v>61</v>
      </c>
      <c r="D16" t="s">
        <v>19</v>
      </c>
      <c r="E16" t="s">
        <v>20</v>
      </c>
      <c r="F16" t="s">
        <v>54</v>
      </c>
      <c r="G16">
        <v>31</v>
      </c>
      <c r="K16" t="e">
        <f t="shared" si="0"/>
        <v>#N/A</v>
      </c>
      <c r="Q16" s="1">
        <v>1512</v>
      </c>
    </row>
    <row r="17" spans="1:17" x14ac:dyDescent="0.25">
      <c r="A17">
        <v>15</v>
      </c>
      <c r="B17" t="s">
        <v>62</v>
      </c>
      <c r="C17" t="s">
        <v>63</v>
      </c>
      <c r="D17" t="s">
        <v>19</v>
      </c>
      <c r="E17" t="s">
        <v>31</v>
      </c>
      <c r="F17" t="s">
        <v>21</v>
      </c>
      <c r="K17" t="e">
        <f t="shared" si="0"/>
        <v>#N/A</v>
      </c>
      <c r="Q17" s="1">
        <v>1512</v>
      </c>
    </row>
    <row r="18" spans="1:17" x14ac:dyDescent="0.25">
      <c r="A18">
        <v>16</v>
      </c>
      <c r="B18" t="s">
        <v>64</v>
      </c>
      <c r="C18" t="s">
        <v>65</v>
      </c>
      <c r="D18" t="s">
        <v>19</v>
      </c>
      <c r="E18" t="s">
        <v>20</v>
      </c>
      <c r="F18" t="s">
        <v>24</v>
      </c>
      <c r="G18">
        <v>63</v>
      </c>
      <c r="H18">
        <v>41</v>
      </c>
      <c r="J18">
        <v>50</v>
      </c>
      <c r="K18">
        <f t="shared" si="0"/>
        <v>129150</v>
      </c>
      <c r="M18" t="s">
        <v>66</v>
      </c>
      <c r="Q18" s="1">
        <v>1521</v>
      </c>
    </row>
    <row r="19" spans="1:17" x14ac:dyDescent="0.25">
      <c r="A19">
        <v>17</v>
      </c>
      <c r="B19" t="s">
        <v>67</v>
      </c>
      <c r="C19" t="s">
        <v>68</v>
      </c>
      <c r="D19" t="s">
        <v>19</v>
      </c>
      <c r="E19" t="s">
        <v>20</v>
      </c>
      <c r="F19" t="s">
        <v>69</v>
      </c>
      <c r="K19" t="e">
        <f t="shared" si="0"/>
        <v>#N/A</v>
      </c>
      <c r="Q19" s="1">
        <v>1497</v>
      </c>
    </row>
    <row r="20" spans="1:17" x14ac:dyDescent="0.25">
      <c r="A20">
        <v>18</v>
      </c>
      <c r="B20" t="s">
        <v>70</v>
      </c>
      <c r="C20" t="s">
        <v>71</v>
      </c>
      <c r="D20" t="s">
        <v>19</v>
      </c>
      <c r="E20" t="s">
        <v>20</v>
      </c>
      <c r="F20" t="s">
        <v>72</v>
      </c>
      <c r="K20" t="e">
        <f t="shared" si="0"/>
        <v>#N/A</v>
      </c>
      <c r="Q20" s="1">
        <v>1521</v>
      </c>
    </row>
    <row r="21" spans="1:17" x14ac:dyDescent="0.25">
      <c r="A21">
        <v>19</v>
      </c>
      <c r="B21" t="s">
        <v>73</v>
      </c>
      <c r="C21" t="s">
        <v>74</v>
      </c>
      <c r="D21" t="s">
        <v>19</v>
      </c>
      <c r="E21" t="s">
        <v>20</v>
      </c>
      <c r="F21" t="s">
        <v>24</v>
      </c>
      <c r="G21">
        <v>34</v>
      </c>
      <c r="K21" t="e">
        <f t="shared" si="0"/>
        <v>#N/A</v>
      </c>
      <c r="Q21" s="1">
        <v>1521</v>
      </c>
    </row>
    <row r="22" spans="1:17" x14ac:dyDescent="0.25">
      <c r="A22">
        <v>20</v>
      </c>
      <c r="B22" t="s">
        <v>75</v>
      </c>
      <c r="C22" t="s">
        <v>76</v>
      </c>
      <c r="D22" t="s">
        <v>19</v>
      </c>
      <c r="E22" t="s">
        <v>20</v>
      </c>
      <c r="F22" t="s">
        <v>54</v>
      </c>
      <c r="G22">
        <v>21</v>
      </c>
      <c r="K22" t="e">
        <f t="shared" si="0"/>
        <v>#N/A</v>
      </c>
      <c r="M22" t="s">
        <v>77</v>
      </c>
      <c r="Q22" s="1">
        <v>1521</v>
      </c>
    </row>
    <row r="23" spans="1:17" x14ac:dyDescent="0.25">
      <c r="A23">
        <v>21</v>
      </c>
      <c r="B23" t="s">
        <v>78</v>
      </c>
      <c r="C23" t="s">
        <v>79</v>
      </c>
      <c r="D23" t="s">
        <v>19</v>
      </c>
      <c r="E23" t="s">
        <v>20</v>
      </c>
      <c r="F23" t="s">
        <v>80</v>
      </c>
      <c r="K23" t="e">
        <f t="shared" si="0"/>
        <v>#N/A</v>
      </c>
      <c r="Q23" s="1">
        <v>1521</v>
      </c>
    </row>
    <row r="24" spans="1:17" ht="105" x14ac:dyDescent="0.25">
      <c r="A24">
        <v>22</v>
      </c>
      <c r="B24" t="s">
        <v>81</v>
      </c>
      <c r="C24" t="s">
        <v>82</v>
      </c>
      <c r="D24" t="s">
        <v>19</v>
      </c>
      <c r="E24" t="s">
        <v>20</v>
      </c>
      <c r="F24" t="s">
        <v>24</v>
      </c>
      <c r="G24">
        <v>70</v>
      </c>
      <c r="H24">
        <v>31</v>
      </c>
      <c r="J24">
        <v>43.5</v>
      </c>
      <c r="K24">
        <f t="shared" si="0"/>
        <v>94395</v>
      </c>
      <c r="M24" s="2" t="s">
        <v>83</v>
      </c>
      <c r="Q24" s="1">
        <v>1524</v>
      </c>
    </row>
    <row r="25" spans="1:17" x14ac:dyDescent="0.25">
      <c r="A25">
        <v>23</v>
      </c>
      <c r="B25" t="s">
        <v>84</v>
      </c>
      <c r="C25" t="s">
        <v>85</v>
      </c>
      <c r="D25" t="s">
        <v>19</v>
      </c>
      <c r="E25" t="s">
        <v>20</v>
      </c>
      <c r="F25" t="s">
        <v>24</v>
      </c>
      <c r="G25">
        <v>21</v>
      </c>
      <c r="K25" t="e">
        <f t="shared" si="0"/>
        <v>#N/A</v>
      </c>
      <c r="Q25" s="1">
        <v>1525</v>
      </c>
    </row>
    <row r="26" spans="1:17" x14ac:dyDescent="0.25">
      <c r="A26">
        <v>24</v>
      </c>
      <c r="B26" t="s">
        <v>86</v>
      </c>
      <c r="C26" t="s">
        <v>87</v>
      </c>
      <c r="D26" t="s">
        <v>19</v>
      </c>
      <c r="E26" t="s">
        <v>20</v>
      </c>
      <c r="F26" t="s">
        <v>21</v>
      </c>
      <c r="K26" t="e">
        <f t="shared" si="0"/>
        <v>#N/A</v>
      </c>
      <c r="Q26" s="1">
        <v>1531</v>
      </c>
    </row>
    <row r="27" spans="1:17" x14ac:dyDescent="0.25">
      <c r="A27">
        <v>25</v>
      </c>
      <c r="B27" t="s">
        <v>88</v>
      </c>
      <c r="C27" t="s">
        <v>89</v>
      </c>
      <c r="D27" t="s">
        <v>19</v>
      </c>
      <c r="E27" t="s">
        <v>20</v>
      </c>
      <c r="F27" t="s">
        <v>24</v>
      </c>
      <c r="G27">
        <v>30</v>
      </c>
      <c r="K27" t="e">
        <f t="shared" si="0"/>
        <v>#N/A</v>
      </c>
      <c r="Q27" s="1">
        <v>1531</v>
      </c>
    </row>
    <row r="28" spans="1:17" x14ac:dyDescent="0.25">
      <c r="A28">
        <v>26</v>
      </c>
      <c r="B28" t="s">
        <v>90</v>
      </c>
      <c r="C28" t="s">
        <v>91</v>
      </c>
      <c r="D28" t="s">
        <v>19</v>
      </c>
      <c r="E28" t="s">
        <v>20</v>
      </c>
      <c r="F28" t="s">
        <v>24</v>
      </c>
      <c r="G28">
        <v>19</v>
      </c>
      <c r="K28" t="e">
        <f t="shared" si="0"/>
        <v>#N/A</v>
      </c>
      <c r="Q28" s="1">
        <v>1532</v>
      </c>
    </row>
    <row r="29" spans="1:17" x14ac:dyDescent="0.25">
      <c r="A29">
        <v>27</v>
      </c>
      <c r="B29" t="s">
        <v>92</v>
      </c>
      <c r="C29" t="s">
        <v>93</v>
      </c>
      <c r="D29" t="s">
        <v>19</v>
      </c>
      <c r="E29" t="s">
        <v>20</v>
      </c>
      <c r="F29" t="s">
        <v>54</v>
      </c>
      <c r="G29">
        <v>41</v>
      </c>
      <c r="K29" t="e">
        <f t="shared" si="0"/>
        <v>#N/A</v>
      </c>
      <c r="Q29" s="1">
        <v>1532</v>
      </c>
    </row>
    <row r="30" spans="1:17" x14ac:dyDescent="0.25">
      <c r="A30">
        <v>28</v>
      </c>
      <c r="B30" t="s">
        <v>94</v>
      </c>
      <c r="C30" t="s">
        <v>95</v>
      </c>
      <c r="D30" t="s">
        <v>19</v>
      </c>
      <c r="E30" t="s">
        <v>96</v>
      </c>
      <c r="F30" t="s">
        <v>54</v>
      </c>
      <c r="G30">
        <v>52</v>
      </c>
      <c r="K30" t="e">
        <f t="shared" si="0"/>
        <v>#N/A</v>
      </c>
      <c r="M30" t="s">
        <v>97</v>
      </c>
      <c r="Q30" s="1">
        <v>1533</v>
      </c>
    </row>
    <row r="31" spans="1:17" x14ac:dyDescent="0.25">
      <c r="A31">
        <v>29</v>
      </c>
      <c r="B31" t="s">
        <v>98</v>
      </c>
      <c r="C31" t="s">
        <v>99</v>
      </c>
      <c r="D31" t="s">
        <v>19</v>
      </c>
      <c r="E31" t="s">
        <v>20</v>
      </c>
      <c r="F31" t="s">
        <v>24</v>
      </c>
      <c r="G31">
        <v>70</v>
      </c>
      <c r="H31">
        <v>32</v>
      </c>
      <c r="J31">
        <v>45</v>
      </c>
      <c r="K31">
        <f t="shared" si="0"/>
        <v>100800</v>
      </c>
      <c r="M31" t="s">
        <v>100</v>
      </c>
      <c r="Q31" s="1">
        <v>1544</v>
      </c>
    </row>
    <row r="32" spans="1:17" x14ac:dyDescent="0.25">
      <c r="A32">
        <v>30</v>
      </c>
      <c r="B32" t="s">
        <v>101</v>
      </c>
      <c r="C32" t="s">
        <v>102</v>
      </c>
      <c r="D32" t="s">
        <v>19</v>
      </c>
      <c r="E32" t="s">
        <v>20</v>
      </c>
      <c r="F32" t="s">
        <v>69</v>
      </c>
      <c r="K32" t="e">
        <f t="shared" si="0"/>
        <v>#N/A</v>
      </c>
      <c r="Q32" s="1">
        <v>1544</v>
      </c>
    </row>
    <row r="33" spans="1:17" x14ac:dyDescent="0.25">
      <c r="A33">
        <v>31</v>
      </c>
      <c r="B33" t="s">
        <v>103</v>
      </c>
      <c r="C33" t="s">
        <v>104</v>
      </c>
      <c r="D33" t="s">
        <v>19</v>
      </c>
      <c r="E33" t="s">
        <v>20</v>
      </c>
      <c r="F33" t="s">
        <v>69</v>
      </c>
      <c r="K33" t="e">
        <f t="shared" si="0"/>
        <v>#N/A</v>
      </c>
      <c r="Q33" s="1">
        <v>1547</v>
      </c>
    </row>
    <row r="34" spans="1:17" x14ac:dyDescent="0.25">
      <c r="A34">
        <v>32</v>
      </c>
      <c r="B34" t="s">
        <v>105</v>
      </c>
      <c r="C34" t="s">
        <v>106</v>
      </c>
      <c r="D34" t="s">
        <v>19</v>
      </c>
      <c r="E34" t="s">
        <v>107</v>
      </c>
      <c r="F34" t="s">
        <v>108</v>
      </c>
      <c r="G34">
        <v>143</v>
      </c>
      <c r="H34">
        <v>73</v>
      </c>
      <c r="J34">
        <v>77</v>
      </c>
      <c r="K34">
        <f t="shared" si="0"/>
        <v>803803</v>
      </c>
      <c r="M34" t="s">
        <v>109</v>
      </c>
      <c r="Q34" s="1">
        <v>1547</v>
      </c>
    </row>
    <row r="35" spans="1:17" ht="90" x14ac:dyDescent="0.25">
      <c r="A35">
        <v>33</v>
      </c>
      <c r="B35" t="s">
        <v>110</v>
      </c>
      <c r="C35" t="s">
        <v>111</v>
      </c>
      <c r="D35" t="s">
        <v>19</v>
      </c>
      <c r="E35" t="s">
        <v>20</v>
      </c>
      <c r="F35" t="s">
        <v>32</v>
      </c>
      <c r="G35">
        <v>54.5</v>
      </c>
      <c r="H35">
        <v>23.5</v>
      </c>
      <c r="J35">
        <v>32.5</v>
      </c>
      <c r="K35">
        <f t="shared" si="0"/>
        <v>41624.375</v>
      </c>
      <c r="M35" s="2" t="s">
        <v>112</v>
      </c>
      <c r="Q35" s="1">
        <v>1551</v>
      </c>
    </row>
    <row r="36" spans="1:17" x14ac:dyDescent="0.25">
      <c r="A36">
        <v>34</v>
      </c>
      <c r="B36" t="s">
        <v>113</v>
      </c>
      <c r="C36" t="s">
        <v>114</v>
      </c>
      <c r="D36" t="s">
        <v>19</v>
      </c>
      <c r="E36" t="s">
        <v>20</v>
      </c>
      <c r="F36" t="s">
        <v>72</v>
      </c>
      <c r="K36" t="e">
        <f t="shared" si="0"/>
        <v>#N/A</v>
      </c>
      <c r="Q36" s="1">
        <v>1551</v>
      </c>
    </row>
    <row r="37" spans="1:17" x14ac:dyDescent="0.25">
      <c r="A37">
        <v>35</v>
      </c>
      <c r="B37" t="s">
        <v>115</v>
      </c>
      <c r="C37" t="s">
        <v>116</v>
      </c>
      <c r="D37" t="s">
        <v>19</v>
      </c>
      <c r="E37" t="s">
        <v>20</v>
      </c>
      <c r="F37" t="s">
        <v>117</v>
      </c>
      <c r="K37" t="e">
        <f t="shared" si="0"/>
        <v>#N/A</v>
      </c>
      <c r="Q37" s="1">
        <v>1551</v>
      </c>
    </row>
    <row r="38" spans="1:17" x14ac:dyDescent="0.25">
      <c r="A38">
        <v>36</v>
      </c>
      <c r="B38" t="s">
        <v>118</v>
      </c>
      <c r="C38" t="s">
        <v>119</v>
      </c>
      <c r="D38" t="s">
        <v>19</v>
      </c>
      <c r="E38" t="s">
        <v>20</v>
      </c>
      <c r="F38" t="s">
        <v>24</v>
      </c>
      <c r="K38" t="e">
        <f t="shared" si="0"/>
        <v>#N/A</v>
      </c>
      <c r="Q38" s="1">
        <v>1551</v>
      </c>
    </row>
    <row r="39" spans="1:17" x14ac:dyDescent="0.25">
      <c r="A39">
        <v>37</v>
      </c>
      <c r="B39" t="s">
        <v>120</v>
      </c>
      <c r="C39" t="s">
        <v>121</v>
      </c>
      <c r="D39" t="s">
        <v>19</v>
      </c>
      <c r="E39" t="s">
        <v>20</v>
      </c>
      <c r="F39" t="s">
        <v>122</v>
      </c>
      <c r="K39" t="e">
        <f t="shared" si="0"/>
        <v>#N/A</v>
      </c>
      <c r="Q39" s="1">
        <v>1551</v>
      </c>
    </row>
    <row r="40" spans="1:17" x14ac:dyDescent="0.25">
      <c r="A40">
        <v>38</v>
      </c>
      <c r="B40" t="s">
        <v>123</v>
      </c>
      <c r="C40" t="s">
        <v>124</v>
      </c>
      <c r="D40" t="s">
        <v>19</v>
      </c>
      <c r="E40" t="s">
        <v>20</v>
      </c>
      <c r="F40" t="s">
        <v>24</v>
      </c>
      <c r="G40">
        <v>28</v>
      </c>
      <c r="H40">
        <v>15</v>
      </c>
      <c r="J40">
        <v>20</v>
      </c>
      <c r="K40">
        <f t="shared" si="0"/>
        <v>8400</v>
      </c>
      <c r="Q40" s="1">
        <v>1551</v>
      </c>
    </row>
    <row r="41" spans="1:17" x14ac:dyDescent="0.25">
      <c r="A41">
        <v>39</v>
      </c>
      <c r="B41" t="s">
        <v>125</v>
      </c>
      <c r="C41" t="s">
        <v>126</v>
      </c>
      <c r="D41" t="s">
        <v>19</v>
      </c>
      <c r="E41" t="s">
        <v>127</v>
      </c>
      <c r="F41" t="s">
        <v>128</v>
      </c>
      <c r="K41" t="e">
        <f t="shared" si="0"/>
        <v>#N/A</v>
      </c>
      <c r="Q41" t="s">
        <v>129</v>
      </c>
    </row>
    <row r="42" spans="1:17" x14ac:dyDescent="0.25">
      <c r="A42">
        <v>40</v>
      </c>
      <c r="B42" t="s">
        <v>130</v>
      </c>
      <c r="C42" t="s">
        <v>131</v>
      </c>
      <c r="D42" t="s">
        <v>19</v>
      </c>
      <c r="E42" t="s">
        <v>20</v>
      </c>
      <c r="F42" t="s">
        <v>132</v>
      </c>
      <c r="K42" t="e">
        <f t="shared" si="0"/>
        <v>#N/A</v>
      </c>
      <c r="Q42" s="1">
        <v>1552</v>
      </c>
    </row>
    <row r="43" spans="1:17" x14ac:dyDescent="0.25">
      <c r="A43">
        <v>41</v>
      </c>
      <c r="B43" t="s">
        <v>133</v>
      </c>
      <c r="C43" t="s">
        <v>134</v>
      </c>
      <c r="D43" t="s">
        <v>19</v>
      </c>
      <c r="E43" t="s">
        <v>20</v>
      </c>
      <c r="F43" t="s">
        <v>72</v>
      </c>
      <c r="K43" t="e">
        <f t="shared" si="0"/>
        <v>#N/A</v>
      </c>
      <c r="Q43" s="1">
        <v>1552</v>
      </c>
    </row>
    <row r="44" spans="1:17" x14ac:dyDescent="0.25">
      <c r="A44">
        <v>42</v>
      </c>
      <c r="B44" t="s">
        <v>135</v>
      </c>
      <c r="C44" t="s">
        <v>136</v>
      </c>
      <c r="D44" t="s">
        <v>19</v>
      </c>
      <c r="E44" t="s">
        <v>20</v>
      </c>
      <c r="F44" t="s">
        <v>72</v>
      </c>
      <c r="K44" t="e">
        <f t="shared" si="0"/>
        <v>#N/A</v>
      </c>
      <c r="Q44" s="1">
        <v>1552</v>
      </c>
    </row>
    <row r="45" spans="1:17" x14ac:dyDescent="0.25">
      <c r="A45">
        <v>43</v>
      </c>
      <c r="B45" t="s">
        <v>137</v>
      </c>
      <c r="C45" t="s">
        <v>138</v>
      </c>
      <c r="D45" t="s">
        <v>19</v>
      </c>
      <c r="E45" t="s">
        <v>20</v>
      </c>
      <c r="F45" t="s">
        <v>72</v>
      </c>
      <c r="K45" t="e">
        <f t="shared" si="0"/>
        <v>#N/A</v>
      </c>
      <c r="Q45" s="1">
        <v>1552</v>
      </c>
    </row>
    <row r="46" spans="1:17" x14ac:dyDescent="0.25">
      <c r="A46">
        <v>44</v>
      </c>
      <c r="B46" t="s">
        <v>139</v>
      </c>
      <c r="C46" t="s">
        <v>140</v>
      </c>
      <c r="D46" t="s">
        <v>19</v>
      </c>
      <c r="E46" t="s">
        <v>20</v>
      </c>
      <c r="F46" t="s">
        <v>21</v>
      </c>
      <c r="K46" t="e">
        <f t="shared" si="0"/>
        <v>#N/A</v>
      </c>
      <c r="Q46" s="1">
        <v>1552</v>
      </c>
    </row>
    <row r="47" spans="1:17" x14ac:dyDescent="0.25">
      <c r="A47">
        <v>45</v>
      </c>
      <c r="B47" t="s">
        <v>141</v>
      </c>
      <c r="C47" t="s">
        <v>142</v>
      </c>
      <c r="D47" t="s">
        <v>19</v>
      </c>
      <c r="E47" t="s">
        <v>20</v>
      </c>
      <c r="F47" t="s">
        <v>54</v>
      </c>
      <c r="G47">
        <v>32</v>
      </c>
      <c r="K47" t="e">
        <f t="shared" si="0"/>
        <v>#N/A</v>
      </c>
      <c r="Q47" s="1">
        <v>1552</v>
      </c>
    </row>
    <row r="48" spans="1:17" x14ac:dyDescent="0.25">
      <c r="A48">
        <v>46</v>
      </c>
      <c r="B48" t="s">
        <v>143</v>
      </c>
      <c r="C48" t="s">
        <v>144</v>
      </c>
      <c r="D48" t="s">
        <v>19</v>
      </c>
      <c r="E48" t="s">
        <v>20</v>
      </c>
      <c r="F48" t="s">
        <v>122</v>
      </c>
      <c r="K48" t="e">
        <f t="shared" si="0"/>
        <v>#N/A</v>
      </c>
      <c r="Q48" s="1">
        <v>1552</v>
      </c>
    </row>
    <row r="49" spans="1:17" x14ac:dyDescent="0.25">
      <c r="A49">
        <v>47</v>
      </c>
      <c r="B49" t="s">
        <v>145</v>
      </c>
      <c r="C49" t="s">
        <v>146</v>
      </c>
      <c r="D49" t="s">
        <v>19</v>
      </c>
      <c r="E49" t="s">
        <v>20</v>
      </c>
      <c r="F49" t="s">
        <v>24</v>
      </c>
      <c r="G49">
        <v>33</v>
      </c>
      <c r="K49" t="e">
        <f t="shared" si="0"/>
        <v>#N/A</v>
      </c>
      <c r="Q49" s="1">
        <v>1552</v>
      </c>
    </row>
    <row r="50" spans="1:17" x14ac:dyDescent="0.25">
      <c r="A50">
        <v>48</v>
      </c>
      <c r="B50" t="s">
        <v>147</v>
      </c>
      <c r="C50" t="s">
        <v>148</v>
      </c>
      <c r="D50" t="s">
        <v>19</v>
      </c>
      <c r="E50" t="s">
        <v>20</v>
      </c>
      <c r="F50" t="s">
        <v>54</v>
      </c>
      <c r="G50">
        <v>34</v>
      </c>
      <c r="K50" t="e">
        <f t="shared" si="0"/>
        <v>#N/A</v>
      </c>
      <c r="Q50" s="1">
        <v>1552</v>
      </c>
    </row>
    <row r="51" spans="1:17" ht="45" x14ac:dyDescent="0.25">
      <c r="A51">
        <v>49</v>
      </c>
      <c r="B51" t="s">
        <v>149</v>
      </c>
      <c r="C51" t="s">
        <v>150</v>
      </c>
      <c r="D51" t="s">
        <v>19</v>
      </c>
      <c r="E51" t="s">
        <v>20</v>
      </c>
      <c r="F51" t="s">
        <v>54</v>
      </c>
      <c r="G51">
        <v>46.4</v>
      </c>
      <c r="H51">
        <v>23.2</v>
      </c>
      <c r="J51">
        <v>23.3</v>
      </c>
      <c r="K51">
        <f t="shared" si="0"/>
        <v>25081.984</v>
      </c>
      <c r="M51" s="2" t="s">
        <v>151</v>
      </c>
      <c r="O51" t="s">
        <v>152</v>
      </c>
    </row>
    <row r="52" spans="1:17" x14ac:dyDescent="0.25">
      <c r="A52">
        <v>50</v>
      </c>
      <c r="B52" t="s">
        <v>153</v>
      </c>
      <c r="C52" t="s">
        <v>154</v>
      </c>
      <c r="D52" t="s">
        <v>19</v>
      </c>
      <c r="E52" t="s">
        <v>20</v>
      </c>
      <c r="F52" t="s">
        <v>21</v>
      </c>
      <c r="K52" t="e">
        <f t="shared" si="0"/>
        <v>#N/A</v>
      </c>
      <c r="Q52" s="1">
        <v>1553</v>
      </c>
    </row>
    <row r="53" spans="1:17" x14ac:dyDescent="0.25">
      <c r="A53">
        <v>51</v>
      </c>
      <c r="B53" t="s">
        <v>155</v>
      </c>
      <c r="C53" t="s">
        <v>156</v>
      </c>
      <c r="D53" t="s">
        <v>19</v>
      </c>
      <c r="E53" t="s">
        <v>20</v>
      </c>
      <c r="F53" t="s">
        <v>54</v>
      </c>
      <c r="G53">
        <v>19.3</v>
      </c>
      <c r="H53">
        <v>11.6</v>
      </c>
      <c r="J53">
        <v>18</v>
      </c>
      <c r="K53">
        <f t="shared" si="0"/>
        <v>4029.84</v>
      </c>
      <c r="M53" t="s">
        <v>157</v>
      </c>
      <c r="Q53" s="1">
        <v>1554</v>
      </c>
    </row>
    <row r="54" spans="1:17" x14ac:dyDescent="0.25">
      <c r="A54">
        <v>52</v>
      </c>
      <c r="B54" t="s">
        <v>158</v>
      </c>
      <c r="C54" t="s">
        <v>159</v>
      </c>
      <c r="D54" t="s">
        <v>19</v>
      </c>
      <c r="E54" t="s">
        <v>20</v>
      </c>
      <c r="F54" t="s">
        <v>24</v>
      </c>
      <c r="G54">
        <v>54</v>
      </c>
      <c r="K54" t="e">
        <f t="shared" si="0"/>
        <v>#N/A</v>
      </c>
      <c r="Q54" s="1">
        <v>1555</v>
      </c>
    </row>
    <row r="55" spans="1:17" x14ac:dyDescent="0.25">
      <c r="A55">
        <v>53</v>
      </c>
      <c r="B55" t="s">
        <v>160</v>
      </c>
      <c r="C55" t="s">
        <v>161</v>
      </c>
      <c r="D55" t="s">
        <v>19</v>
      </c>
      <c r="E55" t="s">
        <v>20</v>
      </c>
      <c r="F55" t="s">
        <v>24</v>
      </c>
      <c r="G55">
        <v>30</v>
      </c>
      <c r="K55" t="e">
        <f t="shared" si="0"/>
        <v>#N/A</v>
      </c>
      <c r="Q55" s="1">
        <v>1555</v>
      </c>
    </row>
    <row r="56" spans="1:17" x14ac:dyDescent="0.25">
      <c r="A56">
        <v>54</v>
      </c>
      <c r="B56" t="s">
        <v>162</v>
      </c>
      <c r="C56" t="s">
        <v>163</v>
      </c>
      <c r="D56" t="s">
        <v>19</v>
      </c>
      <c r="E56" t="s">
        <v>20</v>
      </c>
      <c r="F56" t="s">
        <v>24</v>
      </c>
      <c r="G56">
        <v>38.5</v>
      </c>
      <c r="H56">
        <v>14.5</v>
      </c>
      <c r="J56">
        <v>19.5</v>
      </c>
      <c r="K56">
        <f t="shared" si="0"/>
        <v>10885.875</v>
      </c>
      <c r="M56" t="s">
        <v>164</v>
      </c>
      <c r="Q56" s="1">
        <v>1555</v>
      </c>
    </row>
    <row r="57" spans="1:17" x14ac:dyDescent="0.25">
      <c r="A57">
        <v>55</v>
      </c>
      <c r="B57" t="s">
        <v>165</v>
      </c>
      <c r="C57" t="s">
        <v>166</v>
      </c>
      <c r="D57" t="s">
        <v>19</v>
      </c>
      <c r="E57" t="s">
        <v>20</v>
      </c>
      <c r="F57" t="s">
        <v>24</v>
      </c>
      <c r="G57">
        <v>51</v>
      </c>
      <c r="K57" t="e">
        <f t="shared" si="0"/>
        <v>#N/A</v>
      </c>
      <c r="O57" t="s">
        <v>167</v>
      </c>
    </row>
    <row r="58" spans="1:17" x14ac:dyDescent="0.25">
      <c r="A58">
        <v>56</v>
      </c>
      <c r="B58" t="s">
        <v>168</v>
      </c>
      <c r="C58" t="s">
        <v>169</v>
      </c>
      <c r="D58" t="s">
        <v>19</v>
      </c>
      <c r="E58" t="s">
        <v>20</v>
      </c>
      <c r="F58" t="s">
        <v>122</v>
      </c>
      <c r="K58" t="e">
        <f t="shared" si="0"/>
        <v>#N/A</v>
      </c>
      <c r="Q58" s="1">
        <v>1560</v>
      </c>
    </row>
    <row r="59" spans="1:17" x14ac:dyDescent="0.25">
      <c r="A59">
        <v>57</v>
      </c>
      <c r="B59" t="s">
        <v>170</v>
      </c>
      <c r="C59" t="s">
        <v>171</v>
      </c>
      <c r="D59" t="s">
        <v>19</v>
      </c>
      <c r="E59" t="s">
        <v>20</v>
      </c>
      <c r="F59" t="s">
        <v>24</v>
      </c>
      <c r="G59">
        <v>38</v>
      </c>
      <c r="K59" t="e">
        <f t="shared" si="0"/>
        <v>#N/A</v>
      </c>
      <c r="O59" t="s">
        <v>172</v>
      </c>
    </row>
    <row r="60" spans="1:17" x14ac:dyDescent="0.25">
      <c r="A60">
        <v>58</v>
      </c>
      <c r="B60" t="s">
        <v>173</v>
      </c>
      <c r="C60" t="s">
        <v>174</v>
      </c>
      <c r="D60" t="s">
        <v>19</v>
      </c>
      <c r="E60" t="s">
        <v>20</v>
      </c>
      <c r="F60" t="s">
        <v>69</v>
      </c>
      <c r="K60" t="e">
        <f t="shared" si="0"/>
        <v>#N/A</v>
      </c>
      <c r="Q60" s="1">
        <v>1562</v>
      </c>
    </row>
    <row r="61" spans="1:17" x14ac:dyDescent="0.25">
      <c r="A61">
        <v>59</v>
      </c>
      <c r="B61" t="s">
        <v>175</v>
      </c>
      <c r="C61" t="s">
        <v>176</v>
      </c>
      <c r="D61" t="s">
        <v>19</v>
      </c>
      <c r="E61" t="s">
        <v>20</v>
      </c>
      <c r="F61" t="s">
        <v>54</v>
      </c>
      <c r="G61">
        <v>18</v>
      </c>
      <c r="K61" t="e">
        <f t="shared" si="0"/>
        <v>#N/A</v>
      </c>
      <c r="Q61" s="1">
        <v>1562</v>
      </c>
    </row>
    <row r="62" spans="1:17" x14ac:dyDescent="0.25">
      <c r="A62">
        <v>60</v>
      </c>
      <c r="B62" t="s">
        <v>177</v>
      </c>
      <c r="C62" t="s">
        <v>178</v>
      </c>
      <c r="D62" t="s">
        <v>19</v>
      </c>
      <c r="E62" t="s">
        <v>20</v>
      </c>
      <c r="F62" t="s">
        <v>21</v>
      </c>
      <c r="K62" t="e">
        <f t="shared" si="0"/>
        <v>#N/A</v>
      </c>
      <c r="Q62" s="1">
        <v>1562</v>
      </c>
    </row>
    <row r="63" spans="1:17" x14ac:dyDescent="0.25">
      <c r="A63">
        <v>61</v>
      </c>
      <c r="B63" t="s">
        <v>179</v>
      </c>
      <c r="C63" t="s">
        <v>180</v>
      </c>
      <c r="D63" t="s">
        <v>19</v>
      </c>
      <c r="E63" t="s">
        <v>20</v>
      </c>
      <c r="F63" t="s">
        <v>24</v>
      </c>
      <c r="G63">
        <v>32</v>
      </c>
      <c r="K63" t="e">
        <f t="shared" si="0"/>
        <v>#N/A</v>
      </c>
      <c r="O63" t="s">
        <v>181</v>
      </c>
    </row>
    <row r="64" spans="1:17" x14ac:dyDescent="0.25">
      <c r="A64">
        <v>62</v>
      </c>
      <c r="B64" t="s">
        <v>182</v>
      </c>
      <c r="C64" t="s">
        <v>183</v>
      </c>
      <c r="D64" t="s">
        <v>19</v>
      </c>
      <c r="E64" t="s">
        <v>20</v>
      </c>
      <c r="F64" t="s">
        <v>54</v>
      </c>
      <c r="G64">
        <v>14</v>
      </c>
      <c r="K64" t="e">
        <f t="shared" si="0"/>
        <v>#N/A</v>
      </c>
      <c r="Q64" s="1">
        <v>1563</v>
      </c>
    </row>
    <row r="65" spans="1:17" x14ac:dyDescent="0.25">
      <c r="A65">
        <v>63</v>
      </c>
      <c r="B65" t="s">
        <v>184</v>
      </c>
      <c r="C65" t="s">
        <v>185</v>
      </c>
      <c r="D65" t="s">
        <v>19</v>
      </c>
      <c r="E65" t="s">
        <v>20</v>
      </c>
      <c r="F65" t="s">
        <v>69</v>
      </c>
      <c r="G65">
        <v>24.5</v>
      </c>
      <c r="K65" t="e">
        <f t="shared" si="0"/>
        <v>#N/A</v>
      </c>
    </row>
    <row r="66" spans="1:17" ht="60" x14ac:dyDescent="0.25">
      <c r="A66">
        <v>64</v>
      </c>
      <c r="B66" t="s">
        <v>186</v>
      </c>
      <c r="C66" t="s">
        <v>187</v>
      </c>
      <c r="D66" t="s">
        <v>19</v>
      </c>
      <c r="E66" t="s">
        <v>20</v>
      </c>
      <c r="F66" t="s">
        <v>54</v>
      </c>
      <c r="G66">
        <v>39</v>
      </c>
      <c r="H66">
        <v>22</v>
      </c>
      <c r="J66">
        <v>29.5</v>
      </c>
      <c r="K66">
        <f t="shared" si="0"/>
        <v>25311</v>
      </c>
      <c r="M66" s="2" t="s">
        <v>188</v>
      </c>
      <c r="Q66" s="1">
        <v>1566</v>
      </c>
    </row>
    <row r="67" spans="1:17" x14ac:dyDescent="0.25">
      <c r="A67">
        <v>65</v>
      </c>
      <c r="B67" t="s">
        <v>189</v>
      </c>
      <c r="C67" t="s">
        <v>190</v>
      </c>
      <c r="D67" t="s">
        <v>19</v>
      </c>
      <c r="E67" t="s">
        <v>20</v>
      </c>
      <c r="F67" t="s">
        <v>122</v>
      </c>
      <c r="K67" t="e">
        <f t="shared" ref="K67:K130" si="1">IF(G67*H67*J67=0,NA(),G67*H67*J67)</f>
        <v>#N/A</v>
      </c>
      <c r="Q67" s="1">
        <v>1566</v>
      </c>
    </row>
    <row r="68" spans="1:17" x14ac:dyDescent="0.25">
      <c r="A68">
        <v>66</v>
      </c>
      <c r="B68" t="s">
        <v>191</v>
      </c>
      <c r="C68" t="s">
        <v>192</v>
      </c>
      <c r="D68" t="s">
        <v>19</v>
      </c>
      <c r="E68" t="s">
        <v>20</v>
      </c>
      <c r="F68" t="s">
        <v>24</v>
      </c>
      <c r="G68">
        <v>38.200000000000003</v>
      </c>
      <c r="H68">
        <v>15</v>
      </c>
      <c r="J68">
        <v>22</v>
      </c>
      <c r="K68">
        <f t="shared" si="1"/>
        <v>12606</v>
      </c>
      <c r="Q68" s="1">
        <v>1566</v>
      </c>
    </row>
    <row r="69" spans="1:17" x14ac:dyDescent="0.25">
      <c r="A69">
        <v>67</v>
      </c>
      <c r="B69" t="s">
        <v>193</v>
      </c>
      <c r="C69" t="s">
        <v>194</v>
      </c>
      <c r="D69" t="s">
        <v>19</v>
      </c>
      <c r="E69" t="s">
        <v>20</v>
      </c>
      <c r="F69" t="s">
        <v>24</v>
      </c>
      <c r="G69">
        <v>46.4</v>
      </c>
      <c r="H69">
        <v>18.5</v>
      </c>
      <c r="J69">
        <v>24</v>
      </c>
      <c r="K69">
        <f t="shared" si="1"/>
        <v>20601.599999999999</v>
      </c>
      <c r="M69" t="s">
        <v>195</v>
      </c>
      <c r="Q69" s="1">
        <v>1566</v>
      </c>
    </row>
    <row r="70" spans="1:17" x14ac:dyDescent="0.25">
      <c r="A70">
        <v>68</v>
      </c>
      <c r="B70" t="s">
        <v>196</v>
      </c>
      <c r="C70" t="s">
        <v>197</v>
      </c>
      <c r="D70" t="s">
        <v>19</v>
      </c>
      <c r="E70" t="s">
        <v>20</v>
      </c>
      <c r="F70" t="s">
        <v>24</v>
      </c>
      <c r="G70">
        <v>19</v>
      </c>
      <c r="K70" t="e">
        <f t="shared" si="1"/>
        <v>#N/A</v>
      </c>
      <c r="O70" t="s">
        <v>198</v>
      </c>
    </row>
    <row r="71" spans="1:17" x14ac:dyDescent="0.25">
      <c r="A71">
        <v>69</v>
      </c>
      <c r="B71" t="s">
        <v>199</v>
      </c>
      <c r="C71" t="s">
        <v>200</v>
      </c>
      <c r="D71" t="s">
        <v>19</v>
      </c>
      <c r="E71" t="s">
        <v>20</v>
      </c>
      <c r="F71" t="s">
        <v>32</v>
      </c>
      <c r="K71" t="e">
        <f t="shared" si="1"/>
        <v>#N/A</v>
      </c>
      <c r="Q71" s="1">
        <v>1567</v>
      </c>
    </row>
    <row r="72" spans="1:17" x14ac:dyDescent="0.25">
      <c r="A72">
        <v>70</v>
      </c>
      <c r="B72" t="s">
        <v>201</v>
      </c>
      <c r="C72" t="s">
        <v>202</v>
      </c>
      <c r="D72" t="s">
        <v>19</v>
      </c>
      <c r="E72" t="s">
        <v>20</v>
      </c>
      <c r="F72" t="s">
        <v>21</v>
      </c>
      <c r="K72" t="e">
        <f t="shared" si="1"/>
        <v>#N/A</v>
      </c>
      <c r="Q72" s="1">
        <v>1568</v>
      </c>
    </row>
    <row r="73" spans="1:17" x14ac:dyDescent="0.25">
      <c r="A73">
        <v>71</v>
      </c>
      <c r="B73" t="s">
        <v>203</v>
      </c>
      <c r="C73" t="s">
        <v>204</v>
      </c>
      <c r="D73" t="s">
        <v>19</v>
      </c>
      <c r="E73" t="s">
        <v>20</v>
      </c>
      <c r="F73" t="s">
        <v>24</v>
      </c>
      <c r="G73">
        <v>40</v>
      </c>
      <c r="K73" t="e">
        <f t="shared" si="1"/>
        <v>#N/A</v>
      </c>
      <c r="Q73" s="1">
        <v>1568</v>
      </c>
    </row>
    <row r="74" spans="1:17" x14ac:dyDescent="0.25">
      <c r="A74">
        <v>72</v>
      </c>
      <c r="B74" t="s">
        <v>205</v>
      </c>
      <c r="C74" t="s">
        <v>206</v>
      </c>
      <c r="D74" t="s">
        <v>19</v>
      </c>
      <c r="E74" t="s">
        <v>20</v>
      </c>
      <c r="F74" t="s">
        <v>72</v>
      </c>
      <c r="K74" t="e">
        <f t="shared" si="1"/>
        <v>#N/A</v>
      </c>
      <c r="Q74" s="1">
        <v>1569</v>
      </c>
    </row>
    <row r="75" spans="1:17" x14ac:dyDescent="0.25">
      <c r="A75">
        <v>73</v>
      </c>
      <c r="B75" t="s">
        <v>207</v>
      </c>
      <c r="C75" t="s">
        <v>208</v>
      </c>
      <c r="D75" t="s">
        <v>19</v>
      </c>
      <c r="E75" t="s">
        <v>20</v>
      </c>
      <c r="F75" t="s">
        <v>54</v>
      </c>
      <c r="G75">
        <v>21</v>
      </c>
      <c r="K75" t="e">
        <f t="shared" si="1"/>
        <v>#N/A</v>
      </c>
      <c r="Q75" s="1">
        <v>1570</v>
      </c>
    </row>
    <row r="76" spans="1:17" x14ac:dyDescent="0.25">
      <c r="A76">
        <v>74</v>
      </c>
      <c r="B76" t="s">
        <v>209</v>
      </c>
      <c r="C76" t="s">
        <v>210</v>
      </c>
      <c r="D76" t="s">
        <v>19</v>
      </c>
      <c r="E76" t="s">
        <v>20</v>
      </c>
      <c r="F76" t="s">
        <v>122</v>
      </c>
      <c r="K76" t="e">
        <f t="shared" si="1"/>
        <v>#N/A</v>
      </c>
      <c r="Q76" s="1">
        <v>1570</v>
      </c>
    </row>
    <row r="77" spans="1:17" x14ac:dyDescent="0.25">
      <c r="A77">
        <v>75</v>
      </c>
      <c r="B77" t="s">
        <v>211</v>
      </c>
      <c r="C77" t="s">
        <v>212</v>
      </c>
      <c r="D77" t="s">
        <v>19</v>
      </c>
      <c r="E77" t="s">
        <v>20</v>
      </c>
      <c r="F77" t="s">
        <v>54</v>
      </c>
      <c r="G77">
        <v>29</v>
      </c>
      <c r="K77" t="e">
        <f t="shared" si="1"/>
        <v>#N/A</v>
      </c>
      <c r="Q77" s="1">
        <v>1570</v>
      </c>
    </row>
    <row r="78" spans="1:17" x14ac:dyDescent="0.25">
      <c r="A78">
        <v>76</v>
      </c>
      <c r="B78" t="s">
        <v>213</v>
      </c>
      <c r="C78" t="s">
        <v>214</v>
      </c>
      <c r="D78" t="s">
        <v>19</v>
      </c>
      <c r="E78" t="s">
        <v>20</v>
      </c>
      <c r="F78" t="s">
        <v>72</v>
      </c>
      <c r="K78" t="e">
        <f t="shared" si="1"/>
        <v>#N/A</v>
      </c>
      <c r="Q78" s="1">
        <v>1569</v>
      </c>
    </row>
    <row r="79" spans="1:17" x14ac:dyDescent="0.25">
      <c r="A79">
        <v>77</v>
      </c>
      <c r="B79" t="s">
        <v>215</v>
      </c>
      <c r="C79" t="s">
        <v>216</v>
      </c>
      <c r="D79" t="s">
        <v>19</v>
      </c>
      <c r="E79" t="s">
        <v>20</v>
      </c>
      <c r="F79" t="s">
        <v>21</v>
      </c>
      <c r="K79" t="e">
        <f t="shared" si="1"/>
        <v>#N/A</v>
      </c>
      <c r="Q79" s="1">
        <v>1568</v>
      </c>
    </row>
    <row r="80" spans="1:17" x14ac:dyDescent="0.25">
      <c r="A80">
        <v>78</v>
      </c>
      <c r="B80" t="s">
        <v>217</v>
      </c>
      <c r="C80" t="s">
        <v>218</v>
      </c>
      <c r="D80" t="s">
        <v>19</v>
      </c>
      <c r="E80" t="s">
        <v>20</v>
      </c>
      <c r="F80" t="s">
        <v>54</v>
      </c>
      <c r="G80">
        <v>36</v>
      </c>
      <c r="K80" t="e">
        <f t="shared" si="1"/>
        <v>#N/A</v>
      </c>
      <c r="Q80">
        <v>1904</v>
      </c>
    </row>
    <row r="81" spans="1:17" x14ac:dyDescent="0.25">
      <c r="A81">
        <v>79</v>
      </c>
      <c r="B81" t="s">
        <v>219</v>
      </c>
      <c r="C81" t="s">
        <v>220</v>
      </c>
      <c r="D81" t="s">
        <v>19</v>
      </c>
      <c r="E81" t="s">
        <v>20</v>
      </c>
      <c r="F81" t="s">
        <v>54</v>
      </c>
      <c r="G81">
        <v>34</v>
      </c>
      <c r="K81" t="e">
        <f t="shared" si="1"/>
        <v>#N/A</v>
      </c>
      <c r="Q81" s="1">
        <v>1568</v>
      </c>
    </row>
    <row r="82" spans="1:17" x14ac:dyDescent="0.25">
      <c r="A82">
        <v>80</v>
      </c>
      <c r="B82" t="s">
        <v>221</v>
      </c>
      <c r="C82" t="s">
        <v>222</v>
      </c>
      <c r="D82" t="s">
        <v>19</v>
      </c>
      <c r="E82" t="s">
        <v>223</v>
      </c>
      <c r="F82" t="s">
        <v>24</v>
      </c>
      <c r="K82" t="e">
        <f t="shared" si="1"/>
        <v>#N/A</v>
      </c>
      <c r="Q82" s="1">
        <v>1568</v>
      </c>
    </row>
    <row r="83" spans="1:17" x14ac:dyDescent="0.25">
      <c r="A83">
        <v>81</v>
      </c>
      <c r="B83" t="s">
        <v>224</v>
      </c>
      <c r="C83" t="s">
        <v>225</v>
      </c>
      <c r="D83" t="s">
        <v>19</v>
      </c>
      <c r="E83" t="s">
        <v>20</v>
      </c>
      <c r="F83" t="s">
        <v>24</v>
      </c>
      <c r="G83">
        <v>52</v>
      </c>
      <c r="K83" t="e">
        <f t="shared" si="1"/>
        <v>#N/A</v>
      </c>
      <c r="Q83" s="1">
        <v>1572</v>
      </c>
    </row>
    <row r="84" spans="1:17" x14ac:dyDescent="0.25">
      <c r="A84">
        <v>82</v>
      </c>
      <c r="B84" t="s">
        <v>226</v>
      </c>
      <c r="C84" t="s">
        <v>227</v>
      </c>
      <c r="D84" t="s">
        <v>19</v>
      </c>
      <c r="E84" t="s">
        <v>20</v>
      </c>
      <c r="F84" t="s">
        <v>54</v>
      </c>
      <c r="G84">
        <v>32</v>
      </c>
      <c r="K84" t="e">
        <f t="shared" si="1"/>
        <v>#N/A</v>
      </c>
      <c r="O84" t="s">
        <v>228</v>
      </c>
    </row>
    <row r="85" spans="1:17" ht="135" x14ac:dyDescent="0.25">
      <c r="A85">
        <v>83</v>
      </c>
      <c r="B85" t="s">
        <v>229</v>
      </c>
      <c r="C85" t="s">
        <v>230</v>
      </c>
      <c r="D85" t="s">
        <v>19</v>
      </c>
      <c r="E85" t="s">
        <v>20</v>
      </c>
      <c r="F85" t="s">
        <v>54</v>
      </c>
      <c r="G85">
        <v>20</v>
      </c>
      <c r="H85">
        <v>11</v>
      </c>
      <c r="J85" t="s">
        <v>231</v>
      </c>
      <c r="K85" t="e">
        <f t="shared" si="1"/>
        <v>#VALUE!</v>
      </c>
      <c r="M85" s="2" t="s">
        <v>232</v>
      </c>
      <c r="Q85" s="1">
        <v>1575</v>
      </c>
    </row>
    <row r="86" spans="1:17" ht="30" x14ac:dyDescent="0.25">
      <c r="A86">
        <v>84</v>
      </c>
      <c r="B86" t="s">
        <v>233</v>
      </c>
      <c r="C86" t="s">
        <v>234</v>
      </c>
      <c r="D86" t="s">
        <v>19</v>
      </c>
      <c r="E86" t="s">
        <v>20</v>
      </c>
      <c r="F86" t="s">
        <v>54</v>
      </c>
      <c r="G86">
        <v>21</v>
      </c>
      <c r="H86">
        <v>11</v>
      </c>
      <c r="J86">
        <v>10</v>
      </c>
      <c r="K86">
        <f t="shared" si="1"/>
        <v>2310</v>
      </c>
      <c r="M86" s="2" t="s">
        <v>235</v>
      </c>
      <c r="Q86" s="1">
        <v>1575</v>
      </c>
    </row>
    <row r="87" spans="1:17" x14ac:dyDescent="0.25">
      <c r="A87">
        <v>85</v>
      </c>
      <c r="B87" t="s">
        <v>236</v>
      </c>
      <c r="C87" t="s">
        <v>237</v>
      </c>
      <c r="D87" t="s">
        <v>19</v>
      </c>
      <c r="E87" t="s">
        <v>20</v>
      </c>
      <c r="F87" t="s">
        <v>24</v>
      </c>
      <c r="K87" t="e">
        <f t="shared" si="1"/>
        <v>#N/A</v>
      </c>
      <c r="Q87" s="1">
        <v>1575</v>
      </c>
    </row>
    <row r="88" spans="1:17" x14ac:dyDescent="0.25">
      <c r="A88">
        <v>86</v>
      </c>
      <c r="B88" t="s">
        <v>238</v>
      </c>
      <c r="C88" t="s">
        <v>239</v>
      </c>
      <c r="D88" t="s">
        <v>19</v>
      </c>
      <c r="E88" t="s">
        <v>20</v>
      </c>
      <c r="F88" t="s">
        <v>24</v>
      </c>
      <c r="G88">
        <v>42</v>
      </c>
      <c r="K88" t="e">
        <f t="shared" si="1"/>
        <v>#N/A</v>
      </c>
      <c r="Q88" s="1">
        <v>1575</v>
      </c>
    </row>
    <row r="89" spans="1:17" x14ac:dyDescent="0.25">
      <c r="A89">
        <v>87</v>
      </c>
      <c r="B89" t="s">
        <v>240</v>
      </c>
      <c r="C89" t="s">
        <v>241</v>
      </c>
      <c r="D89" t="s">
        <v>19</v>
      </c>
      <c r="E89" t="s">
        <v>20</v>
      </c>
      <c r="F89" t="s">
        <v>54</v>
      </c>
      <c r="G89">
        <v>17</v>
      </c>
      <c r="K89" t="e">
        <f t="shared" si="1"/>
        <v>#N/A</v>
      </c>
      <c r="Q89" s="1">
        <v>1575</v>
      </c>
    </row>
    <row r="90" spans="1:17" x14ac:dyDescent="0.25">
      <c r="A90">
        <v>88</v>
      </c>
      <c r="B90" t="s">
        <v>242</v>
      </c>
      <c r="C90" t="s">
        <v>243</v>
      </c>
      <c r="D90" t="s">
        <v>19</v>
      </c>
      <c r="E90" t="s">
        <v>20</v>
      </c>
      <c r="F90" t="s">
        <v>54</v>
      </c>
      <c r="G90">
        <v>35</v>
      </c>
      <c r="K90" t="e">
        <f t="shared" si="1"/>
        <v>#N/A</v>
      </c>
      <c r="O90" t="s">
        <v>244</v>
      </c>
    </row>
    <row r="91" spans="1:17" ht="30" x14ac:dyDescent="0.25">
      <c r="A91">
        <v>89</v>
      </c>
      <c r="B91" t="s">
        <v>245</v>
      </c>
      <c r="C91" t="s">
        <v>246</v>
      </c>
      <c r="D91" t="s">
        <v>19</v>
      </c>
      <c r="E91" t="s">
        <v>247</v>
      </c>
      <c r="F91" t="s">
        <v>54</v>
      </c>
      <c r="G91">
        <v>42</v>
      </c>
      <c r="K91" t="e">
        <f t="shared" si="1"/>
        <v>#N/A</v>
      </c>
      <c r="M91" s="2" t="s">
        <v>248</v>
      </c>
      <c r="Q91" s="1">
        <v>1576</v>
      </c>
    </row>
    <row r="92" spans="1:17" x14ac:dyDescent="0.25">
      <c r="A92">
        <v>90</v>
      </c>
      <c r="B92" t="s">
        <v>249</v>
      </c>
      <c r="C92" t="s">
        <v>250</v>
      </c>
      <c r="D92" t="s">
        <v>19</v>
      </c>
      <c r="E92" t="s">
        <v>20</v>
      </c>
      <c r="F92" t="s">
        <v>122</v>
      </c>
      <c r="K92" t="e">
        <f t="shared" si="1"/>
        <v>#N/A</v>
      </c>
      <c r="Q92" s="1">
        <v>1576</v>
      </c>
    </row>
    <row r="93" spans="1:17" ht="30" x14ac:dyDescent="0.25">
      <c r="A93">
        <v>91</v>
      </c>
      <c r="B93" t="s">
        <v>251</v>
      </c>
      <c r="C93" t="s">
        <v>252</v>
      </c>
      <c r="D93" t="s">
        <v>19</v>
      </c>
      <c r="E93" t="s">
        <v>253</v>
      </c>
      <c r="F93" t="s">
        <v>24</v>
      </c>
      <c r="G93">
        <v>48</v>
      </c>
      <c r="H93">
        <v>30</v>
      </c>
      <c r="J93">
        <v>38.5</v>
      </c>
      <c r="K93">
        <f t="shared" si="1"/>
        <v>55440</v>
      </c>
      <c r="M93" s="2" t="s">
        <v>254</v>
      </c>
      <c r="Q93" s="1">
        <v>1576</v>
      </c>
    </row>
    <row r="94" spans="1:17" x14ac:dyDescent="0.25">
      <c r="A94">
        <v>92</v>
      </c>
      <c r="B94" t="s">
        <v>255</v>
      </c>
      <c r="C94" t="s">
        <v>256</v>
      </c>
      <c r="D94" t="s">
        <v>19</v>
      </c>
      <c r="E94" t="s">
        <v>257</v>
      </c>
      <c r="F94" t="s">
        <v>122</v>
      </c>
      <c r="G94">
        <v>14</v>
      </c>
      <c r="K94" t="e">
        <f t="shared" si="1"/>
        <v>#N/A</v>
      </c>
      <c r="O94" t="s">
        <v>258</v>
      </c>
    </row>
    <row r="95" spans="1:17" x14ac:dyDescent="0.25">
      <c r="A95">
        <v>93</v>
      </c>
      <c r="B95" t="s">
        <v>259</v>
      </c>
      <c r="C95" t="s">
        <v>260</v>
      </c>
      <c r="D95" t="s">
        <v>19</v>
      </c>
      <c r="E95" t="s">
        <v>20</v>
      </c>
      <c r="F95" t="s">
        <v>54</v>
      </c>
      <c r="G95">
        <v>16</v>
      </c>
      <c r="K95" t="e">
        <f t="shared" si="1"/>
        <v>#N/A</v>
      </c>
      <c r="Q95" s="1">
        <v>1576</v>
      </c>
    </row>
    <row r="96" spans="1:17" x14ac:dyDescent="0.25">
      <c r="A96">
        <v>94</v>
      </c>
      <c r="B96" t="s">
        <v>261</v>
      </c>
      <c r="C96" t="s">
        <v>262</v>
      </c>
      <c r="D96" t="s">
        <v>19</v>
      </c>
      <c r="E96" t="s">
        <v>20</v>
      </c>
      <c r="F96" t="s">
        <v>54</v>
      </c>
      <c r="G96">
        <v>17</v>
      </c>
      <c r="K96" t="e">
        <f t="shared" si="1"/>
        <v>#N/A</v>
      </c>
      <c r="M96" t="s">
        <v>77</v>
      </c>
      <c r="Q96" s="1">
        <v>1576</v>
      </c>
    </row>
    <row r="97" spans="1:17" x14ac:dyDescent="0.25">
      <c r="A97">
        <v>95</v>
      </c>
      <c r="B97" t="s">
        <v>263</v>
      </c>
      <c r="C97" t="s">
        <v>264</v>
      </c>
      <c r="D97" t="s">
        <v>19</v>
      </c>
      <c r="E97" t="s">
        <v>28</v>
      </c>
      <c r="F97" t="s">
        <v>122</v>
      </c>
      <c r="K97" t="e">
        <f t="shared" si="1"/>
        <v>#N/A</v>
      </c>
      <c r="Q97" t="s">
        <v>265</v>
      </c>
    </row>
    <row r="98" spans="1:17" x14ac:dyDescent="0.25">
      <c r="A98">
        <v>96</v>
      </c>
      <c r="B98" t="s">
        <v>266</v>
      </c>
      <c r="C98" t="s">
        <v>267</v>
      </c>
      <c r="D98" t="s">
        <v>19</v>
      </c>
      <c r="E98" t="s">
        <v>20</v>
      </c>
      <c r="F98" t="s">
        <v>122</v>
      </c>
      <c r="K98" t="e">
        <f t="shared" si="1"/>
        <v>#N/A</v>
      </c>
      <c r="Q98" s="1">
        <v>1586</v>
      </c>
    </row>
    <row r="99" spans="1:17" x14ac:dyDescent="0.25">
      <c r="A99">
        <v>97</v>
      </c>
      <c r="B99" t="s">
        <v>268</v>
      </c>
      <c r="C99" t="s">
        <v>269</v>
      </c>
      <c r="D99" t="s">
        <v>19</v>
      </c>
      <c r="E99" t="s">
        <v>20</v>
      </c>
      <c r="F99" t="s">
        <v>24</v>
      </c>
      <c r="G99">
        <v>33</v>
      </c>
      <c r="K99" t="e">
        <f t="shared" si="1"/>
        <v>#N/A</v>
      </c>
      <c r="O99" t="s">
        <v>244</v>
      </c>
    </row>
    <row r="100" spans="1:17" x14ac:dyDescent="0.25">
      <c r="A100">
        <v>98</v>
      </c>
      <c r="B100" t="s">
        <v>270</v>
      </c>
      <c r="C100" t="s">
        <v>271</v>
      </c>
      <c r="D100" t="s">
        <v>19</v>
      </c>
      <c r="E100" t="s">
        <v>20</v>
      </c>
      <c r="F100" t="s">
        <v>54</v>
      </c>
      <c r="G100">
        <v>49</v>
      </c>
      <c r="K100" t="e">
        <f t="shared" si="1"/>
        <v>#N/A</v>
      </c>
      <c r="O100" t="s">
        <v>272</v>
      </c>
    </row>
    <row r="101" spans="1:17" x14ac:dyDescent="0.25">
      <c r="A101">
        <v>99</v>
      </c>
      <c r="B101" t="s">
        <v>273</v>
      </c>
      <c r="C101" t="s">
        <v>274</v>
      </c>
      <c r="D101" t="s">
        <v>19</v>
      </c>
      <c r="E101" t="s">
        <v>107</v>
      </c>
      <c r="F101" t="s">
        <v>24</v>
      </c>
      <c r="K101" t="e">
        <f t="shared" si="1"/>
        <v>#N/A</v>
      </c>
      <c r="Q101" s="1">
        <v>1587</v>
      </c>
    </row>
    <row r="102" spans="1:17" x14ac:dyDescent="0.25">
      <c r="A102">
        <v>100</v>
      </c>
      <c r="B102" t="s">
        <v>275</v>
      </c>
      <c r="C102" t="s">
        <v>276</v>
      </c>
      <c r="D102" t="s">
        <v>19</v>
      </c>
      <c r="E102" t="s">
        <v>20</v>
      </c>
      <c r="F102" t="s">
        <v>72</v>
      </c>
      <c r="K102" t="e">
        <f t="shared" si="1"/>
        <v>#N/A</v>
      </c>
      <c r="Q102" s="1">
        <v>1587</v>
      </c>
    </row>
    <row r="103" spans="1:17" x14ac:dyDescent="0.25">
      <c r="A103">
        <v>101</v>
      </c>
      <c r="B103" t="s">
        <v>277</v>
      </c>
      <c r="C103" t="s">
        <v>278</v>
      </c>
      <c r="D103" t="s">
        <v>19</v>
      </c>
      <c r="E103" t="s">
        <v>20</v>
      </c>
      <c r="F103" t="s">
        <v>128</v>
      </c>
      <c r="K103" t="e">
        <f t="shared" si="1"/>
        <v>#N/A</v>
      </c>
      <c r="Q103" s="1">
        <v>1587</v>
      </c>
    </row>
    <row r="104" spans="1:17" x14ac:dyDescent="0.25">
      <c r="A104">
        <v>102</v>
      </c>
      <c r="B104" t="s">
        <v>279</v>
      </c>
      <c r="C104" t="s">
        <v>280</v>
      </c>
      <c r="D104" t="s">
        <v>19</v>
      </c>
      <c r="E104" t="s">
        <v>20</v>
      </c>
      <c r="F104" t="s">
        <v>117</v>
      </c>
      <c r="K104" t="e">
        <f t="shared" si="1"/>
        <v>#N/A</v>
      </c>
      <c r="Q104" s="1">
        <v>1587</v>
      </c>
    </row>
    <row r="105" spans="1:17" x14ac:dyDescent="0.25">
      <c r="A105">
        <v>103</v>
      </c>
      <c r="B105" t="s">
        <v>281</v>
      </c>
      <c r="C105" t="s">
        <v>282</v>
      </c>
      <c r="D105" t="s">
        <v>19</v>
      </c>
      <c r="E105" t="s">
        <v>20</v>
      </c>
      <c r="F105" t="s">
        <v>24</v>
      </c>
      <c r="G105">
        <v>42</v>
      </c>
      <c r="H105">
        <v>20.7</v>
      </c>
      <c r="J105">
        <v>28.2</v>
      </c>
      <c r="K105">
        <f t="shared" si="1"/>
        <v>24517.079999999998</v>
      </c>
      <c r="M105" t="s">
        <v>283</v>
      </c>
      <c r="Q105" s="1">
        <v>1588</v>
      </c>
    </row>
    <row r="106" spans="1:17" x14ac:dyDescent="0.25">
      <c r="A106">
        <v>104</v>
      </c>
      <c r="B106" t="s">
        <v>284</v>
      </c>
      <c r="C106" t="s">
        <v>285</v>
      </c>
      <c r="D106" t="s">
        <v>19</v>
      </c>
      <c r="E106" t="s">
        <v>20</v>
      </c>
      <c r="F106" t="s">
        <v>24</v>
      </c>
      <c r="G106">
        <v>27.5</v>
      </c>
      <c r="K106" t="e">
        <f t="shared" si="1"/>
        <v>#N/A</v>
      </c>
      <c r="O106" t="s">
        <v>272</v>
      </c>
    </row>
    <row r="107" spans="1:17" x14ac:dyDescent="0.25">
      <c r="A107">
        <v>105</v>
      </c>
      <c r="B107" t="s">
        <v>286</v>
      </c>
      <c r="C107" t="s">
        <v>287</v>
      </c>
      <c r="D107" t="s">
        <v>19</v>
      </c>
      <c r="E107" t="s">
        <v>20</v>
      </c>
      <c r="F107" t="s">
        <v>54</v>
      </c>
      <c r="G107">
        <v>23</v>
      </c>
      <c r="K107" t="e">
        <f t="shared" si="1"/>
        <v>#N/A</v>
      </c>
      <c r="Q107" s="1">
        <v>1588</v>
      </c>
    </row>
    <row r="108" spans="1:17" x14ac:dyDescent="0.25">
      <c r="A108">
        <v>106</v>
      </c>
      <c r="B108" t="s">
        <v>288</v>
      </c>
      <c r="C108" t="s">
        <v>289</v>
      </c>
      <c r="D108" t="s">
        <v>19</v>
      </c>
      <c r="E108" t="s">
        <v>20</v>
      </c>
      <c r="F108" t="s">
        <v>54</v>
      </c>
      <c r="G108">
        <v>18</v>
      </c>
      <c r="K108" t="e">
        <f t="shared" si="1"/>
        <v>#N/A</v>
      </c>
      <c r="M108" t="s">
        <v>77</v>
      </c>
      <c r="Q108" s="1">
        <v>1588</v>
      </c>
    </row>
    <row r="109" spans="1:17" x14ac:dyDescent="0.25">
      <c r="A109">
        <v>107</v>
      </c>
      <c r="B109" t="s">
        <v>290</v>
      </c>
      <c r="C109" t="s">
        <v>291</v>
      </c>
      <c r="D109" t="s">
        <v>19</v>
      </c>
      <c r="E109" t="s">
        <v>20</v>
      </c>
      <c r="F109" t="s">
        <v>24</v>
      </c>
      <c r="G109">
        <v>55</v>
      </c>
      <c r="K109" t="e">
        <f t="shared" si="1"/>
        <v>#N/A</v>
      </c>
      <c r="Q109" s="1">
        <v>1588</v>
      </c>
    </row>
    <row r="110" spans="1:17" x14ac:dyDescent="0.25">
      <c r="A110">
        <v>108</v>
      </c>
      <c r="B110" t="s">
        <v>292</v>
      </c>
      <c r="C110" t="s">
        <v>293</v>
      </c>
      <c r="D110" t="s">
        <v>19</v>
      </c>
      <c r="E110" t="s">
        <v>20</v>
      </c>
      <c r="F110" t="s">
        <v>54</v>
      </c>
      <c r="G110">
        <v>18</v>
      </c>
      <c r="H110">
        <v>7.8</v>
      </c>
      <c r="J110">
        <v>12</v>
      </c>
      <c r="K110">
        <f t="shared" si="1"/>
        <v>1684.8000000000002</v>
      </c>
      <c r="M110" t="s">
        <v>294</v>
      </c>
      <c r="Q110" s="1">
        <v>1588</v>
      </c>
    </row>
    <row r="111" spans="1:17" x14ac:dyDescent="0.25">
      <c r="A111">
        <v>109</v>
      </c>
      <c r="B111" t="s">
        <v>295</v>
      </c>
      <c r="C111" t="s">
        <v>296</v>
      </c>
      <c r="D111" t="s">
        <v>19</v>
      </c>
      <c r="E111" t="s">
        <v>20</v>
      </c>
      <c r="F111" t="s">
        <v>128</v>
      </c>
      <c r="G111">
        <v>36.700000000000003</v>
      </c>
      <c r="K111" t="e">
        <f t="shared" si="1"/>
        <v>#N/A</v>
      </c>
      <c r="O111" t="s">
        <v>272</v>
      </c>
    </row>
    <row r="112" spans="1:17" x14ac:dyDescent="0.25">
      <c r="A112">
        <v>110</v>
      </c>
      <c r="B112" t="s">
        <v>297</v>
      </c>
      <c r="C112" t="s">
        <v>298</v>
      </c>
      <c r="D112" t="s">
        <v>19</v>
      </c>
      <c r="E112" t="s">
        <v>20</v>
      </c>
      <c r="F112" t="s">
        <v>24</v>
      </c>
      <c r="G112">
        <v>41</v>
      </c>
      <c r="K112" t="e">
        <f t="shared" si="1"/>
        <v>#N/A</v>
      </c>
      <c r="Q112" s="1">
        <v>1589</v>
      </c>
    </row>
    <row r="113" spans="1:17" x14ac:dyDescent="0.25">
      <c r="A113">
        <v>111</v>
      </c>
      <c r="B113" t="s">
        <v>299</v>
      </c>
      <c r="C113" t="s">
        <v>300</v>
      </c>
      <c r="D113" t="s">
        <v>19</v>
      </c>
      <c r="E113" t="s">
        <v>253</v>
      </c>
      <c r="F113" t="s">
        <v>301</v>
      </c>
      <c r="K113" t="e">
        <f t="shared" si="1"/>
        <v>#N/A</v>
      </c>
      <c r="Q113" s="1">
        <v>1590</v>
      </c>
    </row>
    <row r="114" spans="1:17" x14ac:dyDescent="0.25">
      <c r="A114">
        <v>112</v>
      </c>
      <c r="B114" t="s">
        <v>302</v>
      </c>
      <c r="C114" t="s">
        <v>303</v>
      </c>
      <c r="D114" t="s">
        <v>19</v>
      </c>
      <c r="E114" t="s">
        <v>20</v>
      </c>
      <c r="F114" t="s">
        <v>21</v>
      </c>
      <c r="K114" t="e">
        <f t="shared" si="1"/>
        <v>#N/A</v>
      </c>
      <c r="Q114" s="1">
        <v>1590</v>
      </c>
    </row>
    <row r="115" spans="1:17" x14ac:dyDescent="0.25">
      <c r="A115">
        <v>113</v>
      </c>
      <c r="B115" t="s">
        <v>304</v>
      </c>
      <c r="C115" t="s">
        <v>305</v>
      </c>
      <c r="D115" t="s">
        <v>19</v>
      </c>
      <c r="E115" t="s">
        <v>20</v>
      </c>
      <c r="F115" t="s">
        <v>24</v>
      </c>
      <c r="G115">
        <v>50.5</v>
      </c>
      <c r="K115" t="e">
        <f t="shared" si="1"/>
        <v>#N/A</v>
      </c>
      <c r="M115" t="s">
        <v>306</v>
      </c>
      <c r="Q115" s="1">
        <v>1590</v>
      </c>
    </row>
    <row r="116" spans="1:17" x14ac:dyDescent="0.25">
      <c r="A116">
        <v>114</v>
      </c>
      <c r="B116" t="s">
        <v>307</v>
      </c>
      <c r="C116" t="s">
        <v>308</v>
      </c>
      <c r="D116" t="s">
        <v>19</v>
      </c>
      <c r="E116" t="s">
        <v>20</v>
      </c>
      <c r="F116" t="s">
        <v>24</v>
      </c>
      <c r="G116">
        <v>25</v>
      </c>
      <c r="K116" t="e">
        <f t="shared" si="1"/>
        <v>#N/A</v>
      </c>
      <c r="Q116" s="1">
        <v>1590</v>
      </c>
    </row>
    <row r="117" spans="1:17" x14ac:dyDescent="0.25">
      <c r="A117">
        <v>115</v>
      </c>
      <c r="B117" t="s">
        <v>309</v>
      </c>
      <c r="C117" t="s">
        <v>310</v>
      </c>
      <c r="D117" t="s">
        <v>19</v>
      </c>
      <c r="E117" t="s">
        <v>20</v>
      </c>
      <c r="F117" t="s">
        <v>108</v>
      </c>
      <c r="K117" t="e">
        <f t="shared" si="1"/>
        <v>#N/A</v>
      </c>
      <c r="Q117" s="1">
        <v>1590</v>
      </c>
    </row>
    <row r="118" spans="1:17" x14ac:dyDescent="0.25">
      <c r="A118">
        <v>116</v>
      </c>
      <c r="B118" t="s">
        <v>311</v>
      </c>
      <c r="C118" t="s">
        <v>312</v>
      </c>
      <c r="D118" t="s">
        <v>19</v>
      </c>
      <c r="E118" t="s">
        <v>20</v>
      </c>
      <c r="F118" t="s">
        <v>24</v>
      </c>
      <c r="G118">
        <v>66</v>
      </c>
      <c r="K118" t="e">
        <f t="shared" si="1"/>
        <v>#N/A</v>
      </c>
      <c r="M118" t="s">
        <v>313</v>
      </c>
      <c r="O118" t="s">
        <v>244</v>
      </c>
    </row>
    <row r="119" spans="1:17" x14ac:dyDescent="0.25">
      <c r="A119">
        <v>117</v>
      </c>
      <c r="B119" t="s">
        <v>314</v>
      </c>
      <c r="C119" t="s">
        <v>315</v>
      </c>
      <c r="D119" t="s">
        <v>19</v>
      </c>
      <c r="E119" t="s">
        <v>20</v>
      </c>
      <c r="F119" t="s">
        <v>316</v>
      </c>
      <c r="G119">
        <v>20.6</v>
      </c>
      <c r="H119">
        <v>12</v>
      </c>
      <c r="K119" t="e">
        <f t="shared" si="1"/>
        <v>#N/A</v>
      </c>
      <c r="M119" t="s">
        <v>317</v>
      </c>
    </row>
    <row r="120" spans="1:17" x14ac:dyDescent="0.25">
      <c r="A120">
        <v>118</v>
      </c>
      <c r="C120" t="s">
        <v>318</v>
      </c>
      <c r="D120" t="s">
        <v>19</v>
      </c>
      <c r="E120" t="s">
        <v>20</v>
      </c>
      <c r="F120" t="s">
        <v>21</v>
      </c>
      <c r="G120">
        <v>32.299999999999997</v>
      </c>
      <c r="K120" t="e">
        <f t="shared" si="1"/>
        <v>#N/A</v>
      </c>
      <c r="O120" t="s">
        <v>272</v>
      </c>
    </row>
    <row r="121" spans="1:17" x14ac:dyDescent="0.25">
      <c r="A121">
        <v>119</v>
      </c>
      <c r="B121" t="s">
        <v>319</v>
      </c>
      <c r="C121" t="s">
        <v>320</v>
      </c>
      <c r="D121" t="s">
        <v>19</v>
      </c>
      <c r="E121" t="s">
        <v>20</v>
      </c>
      <c r="F121" t="s">
        <v>24</v>
      </c>
      <c r="G121">
        <v>46</v>
      </c>
      <c r="K121" t="e">
        <f t="shared" si="1"/>
        <v>#N/A</v>
      </c>
      <c r="Q121" s="1">
        <v>1590</v>
      </c>
    </row>
    <row r="122" spans="1:17" x14ac:dyDescent="0.25">
      <c r="A122">
        <v>120</v>
      </c>
      <c r="B122" t="s">
        <v>321</v>
      </c>
      <c r="C122" t="s">
        <v>322</v>
      </c>
      <c r="D122" t="s">
        <v>19</v>
      </c>
      <c r="E122" t="s">
        <v>20</v>
      </c>
      <c r="F122" t="s">
        <v>24</v>
      </c>
      <c r="G122">
        <v>41.5</v>
      </c>
      <c r="H122">
        <v>17.600000000000001</v>
      </c>
      <c r="J122">
        <v>25.8</v>
      </c>
      <c r="K122">
        <f t="shared" si="1"/>
        <v>18844.320000000003</v>
      </c>
      <c r="M122" t="s">
        <v>323</v>
      </c>
      <c r="O122" t="s">
        <v>324</v>
      </c>
    </row>
    <row r="123" spans="1:17" x14ac:dyDescent="0.25">
      <c r="A123">
        <v>121</v>
      </c>
      <c r="B123" t="s">
        <v>325</v>
      </c>
      <c r="C123" t="s">
        <v>326</v>
      </c>
      <c r="D123" t="s">
        <v>19</v>
      </c>
      <c r="E123" t="s">
        <v>20</v>
      </c>
      <c r="F123" t="s">
        <v>24</v>
      </c>
      <c r="G123">
        <v>34</v>
      </c>
      <c r="K123" t="e">
        <f t="shared" si="1"/>
        <v>#N/A</v>
      </c>
      <c r="Q123" s="1">
        <v>1590</v>
      </c>
    </row>
    <row r="124" spans="1:17" x14ac:dyDescent="0.25">
      <c r="A124">
        <v>122</v>
      </c>
      <c r="B124" t="s">
        <v>327</v>
      </c>
      <c r="C124" t="s">
        <v>328</v>
      </c>
      <c r="D124" t="s">
        <v>19</v>
      </c>
      <c r="E124" t="s">
        <v>20</v>
      </c>
      <c r="F124" t="s">
        <v>117</v>
      </c>
      <c r="K124" t="e">
        <f t="shared" si="1"/>
        <v>#N/A</v>
      </c>
      <c r="Q124" s="1">
        <v>1590</v>
      </c>
    </row>
    <row r="125" spans="1:17" x14ac:dyDescent="0.25">
      <c r="A125">
        <v>123</v>
      </c>
      <c r="B125" t="s">
        <v>329</v>
      </c>
      <c r="C125" t="s">
        <v>330</v>
      </c>
      <c r="D125" t="s">
        <v>19</v>
      </c>
      <c r="E125" t="s">
        <v>20</v>
      </c>
      <c r="F125" t="s">
        <v>24</v>
      </c>
      <c r="G125">
        <v>38</v>
      </c>
      <c r="K125" t="e">
        <f t="shared" si="1"/>
        <v>#N/A</v>
      </c>
      <c r="Q125" s="1">
        <v>1590</v>
      </c>
    </row>
    <row r="126" spans="1:17" x14ac:dyDescent="0.25">
      <c r="A126">
        <v>124</v>
      </c>
      <c r="B126" t="s">
        <v>331</v>
      </c>
      <c r="C126" t="s">
        <v>332</v>
      </c>
      <c r="D126" t="s">
        <v>19</v>
      </c>
      <c r="E126" t="s">
        <v>20</v>
      </c>
      <c r="F126" t="s">
        <v>80</v>
      </c>
      <c r="K126" t="e">
        <f t="shared" si="1"/>
        <v>#N/A</v>
      </c>
      <c r="Q126" s="1">
        <v>1590</v>
      </c>
    </row>
    <row r="127" spans="1:17" x14ac:dyDescent="0.25">
      <c r="A127">
        <v>125</v>
      </c>
      <c r="B127" t="s">
        <v>333</v>
      </c>
      <c r="C127" t="s">
        <v>334</v>
      </c>
      <c r="D127" t="s">
        <v>19</v>
      </c>
      <c r="E127" t="s">
        <v>20</v>
      </c>
      <c r="F127" t="s">
        <v>54</v>
      </c>
      <c r="G127">
        <v>19</v>
      </c>
      <c r="K127" t="e">
        <f t="shared" si="1"/>
        <v>#N/A</v>
      </c>
      <c r="Q127" s="1">
        <v>1590</v>
      </c>
    </row>
    <row r="128" spans="1:17" x14ac:dyDescent="0.25">
      <c r="A128">
        <v>126</v>
      </c>
      <c r="B128" t="s">
        <v>335</v>
      </c>
      <c r="C128" t="s">
        <v>336</v>
      </c>
      <c r="D128" t="s">
        <v>19</v>
      </c>
      <c r="E128" t="s">
        <v>20</v>
      </c>
      <c r="F128" t="s">
        <v>54</v>
      </c>
      <c r="G128">
        <v>27.8</v>
      </c>
      <c r="K128" t="e">
        <f t="shared" si="1"/>
        <v>#N/A</v>
      </c>
      <c r="O128" t="s">
        <v>337</v>
      </c>
    </row>
    <row r="129" spans="1:17" x14ac:dyDescent="0.25">
      <c r="A129">
        <v>127</v>
      </c>
      <c r="B129" t="s">
        <v>338</v>
      </c>
      <c r="C129" t="s">
        <v>339</v>
      </c>
      <c r="D129" t="s">
        <v>19</v>
      </c>
      <c r="E129" t="s">
        <v>20</v>
      </c>
      <c r="F129" t="s">
        <v>54</v>
      </c>
      <c r="G129">
        <v>52</v>
      </c>
      <c r="K129" t="e">
        <f t="shared" si="1"/>
        <v>#N/A</v>
      </c>
      <c r="Q129" t="s">
        <v>340</v>
      </c>
    </row>
    <row r="130" spans="1:17" x14ac:dyDescent="0.25">
      <c r="A130">
        <v>128</v>
      </c>
      <c r="B130" t="s">
        <v>341</v>
      </c>
      <c r="C130" t="s">
        <v>342</v>
      </c>
      <c r="D130" t="s">
        <v>19</v>
      </c>
      <c r="E130" t="s">
        <v>343</v>
      </c>
      <c r="F130" t="s">
        <v>54</v>
      </c>
      <c r="G130">
        <v>28</v>
      </c>
      <c r="H130">
        <v>10</v>
      </c>
      <c r="J130">
        <v>14</v>
      </c>
      <c r="K130">
        <f t="shared" si="1"/>
        <v>3920</v>
      </c>
      <c r="M130" t="s">
        <v>55</v>
      </c>
      <c r="N130" t="s">
        <v>344</v>
      </c>
    </row>
    <row r="131" spans="1:17" x14ac:dyDescent="0.25">
      <c r="A131">
        <v>129</v>
      </c>
      <c r="B131" t="s">
        <v>345</v>
      </c>
      <c r="C131" t="s">
        <v>346</v>
      </c>
      <c r="D131" t="s">
        <v>19</v>
      </c>
      <c r="E131" t="s">
        <v>20</v>
      </c>
      <c r="F131" t="s">
        <v>24</v>
      </c>
      <c r="G131">
        <v>19</v>
      </c>
      <c r="K131" t="e">
        <f t="shared" ref="K131:K194" si="2">IF(G131*H131*J131=0,NA(),G131*H131*J131)</f>
        <v>#N/A</v>
      </c>
      <c r="O131" t="s">
        <v>347</v>
      </c>
    </row>
    <row r="132" spans="1:17" x14ac:dyDescent="0.25">
      <c r="A132">
        <v>130</v>
      </c>
      <c r="B132" t="s">
        <v>348</v>
      </c>
      <c r="C132" t="s">
        <v>349</v>
      </c>
      <c r="D132" t="s">
        <v>19</v>
      </c>
      <c r="E132" t="s">
        <v>20</v>
      </c>
      <c r="F132" t="s">
        <v>122</v>
      </c>
      <c r="K132" t="e">
        <f t="shared" si="2"/>
        <v>#N/A</v>
      </c>
      <c r="Q132" s="1">
        <v>1590</v>
      </c>
    </row>
    <row r="133" spans="1:17" x14ac:dyDescent="0.25">
      <c r="A133">
        <v>131</v>
      </c>
      <c r="B133" t="s">
        <v>350</v>
      </c>
      <c r="C133" t="s">
        <v>351</v>
      </c>
      <c r="D133" t="s">
        <v>19</v>
      </c>
      <c r="E133" t="s">
        <v>20</v>
      </c>
      <c r="F133" t="s">
        <v>24</v>
      </c>
      <c r="G133">
        <v>30</v>
      </c>
      <c r="K133" t="e">
        <f t="shared" si="2"/>
        <v>#N/A</v>
      </c>
      <c r="O133" t="s">
        <v>324</v>
      </c>
    </row>
    <row r="134" spans="1:17" x14ac:dyDescent="0.25">
      <c r="A134">
        <v>132</v>
      </c>
      <c r="B134" t="s">
        <v>352</v>
      </c>
      <c r="C134" t="s">
        <v>353</v>
      </c>
      <c r="D134" t="s">
        <v>19</v>
      </c>
      <c r="E134" t="s">
        <v>20</v>
      </c>
      <c r="F134" t="s">
        <v>354</v>
      </c>
      <c r="G134">
        <v>40.5</v>
      </c>
      <c r="K134" t="e">
        <f t="shared" si="2"/>
        <v>#N/A</v>
      </c>
      <c r="Q134" s="1">
        <v>1604</v>
      </c>
    </row>
    <row r="135" spans="1:17" x14ac:dyDescent="0.25">
      <c r="A135">
        <v>133</v>
      </c>
      <c r="B135" t="s">
        <v>355</v>
      </c>
      <c r="C135" t="s">
        <v>356</v>
      </c>
      <c r="D135" t="s">
        <v>19</v>
      </c>
      <c r="E135" t="s">
        <v>20</v>
      </c>
      <c r="F135" t="s">
        <v>69</v>
      </c>
      <c r="K135" t="e">
        <f t="shared" si="2"/>
        <v>#N/A</v>
      </c>
      <c r="Q135" s="1">
        <v>1604</v>
      </c>
    </row>
    <row r="136" spans="1:17" x14ac:dyDescent="0.25">
      <c r="A136">
        <v>134</v>
      </c>
      <c r="B136" t="s">
        <v>357</v>
      </c>
      <c r="C136" t="s">
        <v>358</v>
      </c>
      <c r="D136" t="s">
        <v>19</v>
      </c>
      <c r="E136" t="s">
        <v>253</v>
      </c>
      <c r="F136" t="s">
        <v>24</v>
      </c>
      <c r="K136" t="e">
        <f t="shared" si="2"/>
        <v>#N/A</v>
      </c>
      <c r="Q136" s="1">
        <v>1604</v>
      </c>
    </row>
    <row r="137" spans="1:17" x14ac:dyDescent="0.25">
      <c r="A137">
        <v>135</v>
      </c>
      <c r="B137" t="s">
        <v>359</v>
      </c>
      <c r="C137" t="s">
        <v>360</v>
      </c>
      <c r="D137" t="s">
        <v>19</v>
      </c>
      <c r="E137" t="s">
        <v>20</v>
      </c>
      <c r="F137" t="s">
        <v>21</v>
      </c>
      <c r="K137" t="e">
        <f t="shared" si="2"/>
        <v>#N/A</v>
      </c>
      <c r="Q137" s="1">
        <v>1605</v>
      </c>
    </row>
    <row r="138" spans="1:17" ht="30" x14ac:dyDescent="0.25">
      <c r="A138">
        <v>136</v>
      </c>
      <c r="B138" t="s">
        <v>361</v>
      </c>
      <c r="C138" t="s">
        <v>362</v>
      </c>
      <c r="D138" t="s">
        <v>19</v>
      </c>
      <c r="E138" t="s">
        <v>363</v>
      </c>
      <c r="F138" t="s">
        <v>24</v>
      </c>
      <c r="G138">
        <v>74</v>
      </c>
      <c r="H138">
        <v>31</v>
      </c>
      <c r="J138">
        <v>45</v>
      </c>
      <c r="K138">
        <f t="shared" si="2"/>
        <v>103230</v>
      </c>
      <c r="M138" s="2" t="s">
        <v>364</v>
      </c>
      <c r="Q138" s="1">
        <v>1605</v>
      </c>
    </row>
    <row r="139" spans="1:17" x14ac:dyDescent="0.25">
      <c r="A139">
        <v>137</v>
      </c>
      <c r="B139" t="s">
        <v>365</v>
      </c>
      <c r="C139" t="s">
        <v>366</v>
      </c>
      <c r="D139" t="s">
        <v>19</v>
      </c>
      <c r="E139" t="s">
        <v>20</v>
      </c>
      <c r="F139" t="s">
        <v>72</v>
      </c>
      <c r="K139" t="e">
        <f t="shared" si="2"/>
        <v>#N/A</v>
      </c>
      <c r="Q139" s="1">
        <v>1606</v>
      </c>
    </row>
    <row r="140" spans="1:17" x14ac:dyDescent="0.25">
      <c r="A140">
        <v>138</v>
      </c>
      <c r="B140" t="s">
        <v>367</v>
      </c>
      <c r="C140" t="s">
        <v>368</v>
      </c>
      <c r="D140" t="s">
        <v>19</v>
      </c>
      <c r="E140" t="s">
        <v>20</v>
      </c>
      <c r="F140" t="s">
        <v>54</v>
      </c>
      <c r="G140">
        <v>30</v>
      </c>
      <c r="K140" t="e">
        <f t="shared" si="2"/>
        <v>#N/A</v>
      </c>
      <c r="O140" t="s">
        <v>244</v>
      </c>
    </row>
    <row r="141" spans="1:17" x14ac:dyDescent="0.25">
      <c r="A141">
        <v>139</v>
      </c>
      <c r="B141" t="s">
        <v>369</v>
      </c>
      <c r="C141" t="s">
        <v>370</v>
      </c>
      <c r="D141" t="s">
        <v>19</v>
      </c>
      <c r="E141" t="s">
        <v>20</v>
      </c>
      <c r="F141" t="s">
        <v>54</v>
      </c>
      <c r="K141" t="e">
        <f t="shared" si="2"/>
        <v>#N/A</v>
      </c>
      <c r="Q141" s="1">
        <v>1607</v>
      </c>
    </row>
    <row r="142" spans="1:17" x14ac:dyDescent="0.25">
      <c r="A142">
        <v>140</v>
      </c>
      <c r="B142" t="s">
        <v>371</v>
      </c>
      <c r="C142" t="s">
        <v>372</v>
      </c>
      <c r="D142" t="s">
        <v>19</v>
      </c>
      <c r="E142" t="s">
        <v>20</v>
      </c>
      <c r="F142" t="s">
        <v>54</v>
      </c>
      <c r="G142">
        <v>59.5</v>
      </c>
      <c r="H142">
        <v>25</v>
      </c>
      <c r="J142">
        <v>36</v>
      </c>
      <c r="K142">
        <f t="shared" si="2"/>
        <v>53550</v>
      </c>
      <c r="O142" t="s">
        <v>244</v>
      </c>
    </row>
    <row r="143" spans="1:17" x14ac:dyDescent="0.25">
      <c r="A143">
        <v>141</v>
      </c>
      <c r="B143" t="s">
        <v>373</v>
      </c>
      <c r="C143" t="s">
        <v>374</v>
      </c>
      <c r="D143" t="s">
        <v>19</v>
      </c>
      <c r="E143" t="s">
        <v>20</v>
      </c>
      <c r="F143" t="s">
        <v>301</v>
      </c>
      <c r="G143">
        <v>23</v>
      </c>
      <c r="H143">
        <v>12</v>
      </c>
      <c r="J143">
        <v>18</v>
      </c>
      <c r="K143">
        <f t="shared" si="2"/>
        <v>4968</v>
      </c>
      <c r="M143" t="s">
        <v>375</v>
      </c>
    </row>
    <row r="144" spans="1:17" x14ac:dyDescent="0.25">
      <c r="A144">
        <v>142</v>
      </c>
      <c r="B144" t="s">
        <v>376</v>
      </c>
      <c r="C144" t="s">
        <v>377</v>
      </c>
      <c r="D144" t="s">
        <v>19</v>
      </c>
      <c r="E144" t="s">
        <v>20</v>
      </c>
      <c r="F144" t="s">
        <v>301</v>
      </c>
      <c r="G144">
        <v>24</v>
      </c>
      <c r="K144" t="e">
        <f t="shared" si="2"/>
        <v>#N/A</v>
      </c>
    </row>
    <row r="145" spans="1:17" x14ac:dyDescent="0.25">
      <c r="A145">
        <v>143</v>
      </c>
      <c r="B145" t="s">
        <v>378</v>
      </c>
      <c r="C145" t="s">
        <v>379</v>
      </c>
      <c r="D145" t="s">
        <v>19</v>
      </c>
      <c r="E145" t="s">
        <v>20</v>
      </c>
      <c r="F145" t="s">
        <v>69</v>
      </c>
      <c r="G145">
        <v>21.7</v>
      </c>
      <c r="K145" t="e">
        <f t="shared" si="2"/>
        <v>#N/A</v>
      </c>
      <c r="M145" t="s">
        <v>380</v>
      </c>
    </row>
    <row r="146" spans="1:17" x14ac:dyDescent="0.25">
      <c r="A146">
        <v>144</v>
      </c>
      <c r="B146" t="s">
        <v>381</v>
      </c>
      <c r="C146" t="s">
        <v>382</v>
      </c>
      <c r="D146" t="s">
        <v>19</v>
      </c>
      <c r="E146" t="s">
        <v>257</v>
      </c>
      <c r="F146" t="s">
        <v>72</v>
      </c>
      <c r="G146">
        <v>48</v>
      </c>
      <c r="H146">
        <v>22</v>
      </c>
      <c r="J146">
        <v>32</v>
      </c>
      <c r="K146">
        <f t="shared" si="2"/>
        <v>33792</v>
      </c>
      <c r="Q146" s="1">
        <v>1612</v>
      </c>
    </row>
    <row r="147" spans="1:17" x14ac:dyDescent="0.25">
      <c r="A147">
        <v>145</v>
      </c>
      <c r="B147" t="s">
        <v>383</v>
      </c>
      <c r="C147" t="s">
        <v>384</v>
      </c>
      <c r="D147" t="s">
        <v>19</v>
      </c>
      <c r="E147" t="s">
        <v>20</v>
      </c>
      <c r="F147" t="s">
        <v>24</v>
      </c>
      <c r="G147">
        <v>36</v>
      </c>
      <c r="K147" t="e">
        <f t="shared" si="2"/>
        <v>#N/A</v>
      </c>
    </row>
    <row r="148" spans="1:17" ht="30" x14ac:dyDescent="0.25">
      <c r="A148">
        <v>146</v>
      </c>
      <c r="B148" t="s">
        <v>385</v>
      </c>
      <c r="C148" t="s">
        <v>386</v>
      </c>
      <c r="D148" t="s">
        <v>19</v>
      </c>
      <c r="E148" t="s">
        <v>20</v>
      </c>
      <c r="F148" t="s">
        <v>24</v>
      </c>
      <c r="G148">
        <v>34</v>
      </c>
      <c r="H148">
        <v>18</v>
      </c>
      <c r="J148">
        <v>24.7</v>
      </c>
      <c r="K148">
        <f t="shared" si="2"/>
        <v>15116.4</v>
      </c>
      <c r="M148" s="2" t="s">
        <v>387</v>
      </c>
    </row>
    <row r="149" spans="1:17" x14ac:dyDescent="0.25">
      <c r="A149">
        <v>147</v>
      </c>
      <c r="B149" t="s">
        <v>388</v>
      </c>
      <c r="C149" t="s">
        <v>389</v>
      </c>
      <c r="D149" t="s">
        <v>19</v>
      </c>
      <c r="E149" t="s">
        <v>20</v>
      </c>
      <c r="F149" t="s">
        <v>54</v>
      </c>
      <c r="G149">
        <v>28</v>
      </c>
      <c r="K149" t="e">
        <f t="shared" si="2"/>
        <v>#N/A</v>
      </c>
      <c r="O149" t="s">
        <v>181</v>
      </c>
    </row>
    <row r="150" spans="1:17" x14ac:dyDescent="0.25">
      <c r="A150">
        <v>148</v>
      </c>
      <c r="B150" t="s">
        <v>390</v>
      </c>
      <c r="C150" t="s">
        <v>391</v>
      </c>
      <c r="D150" t="s">
        <v>19</v>
      </c>
      <c r="E150" t="s">
        <v>20</v>
      </c>
      <c r="F150" t="s">
        <v>54</v>
      </c>
      <c r="G150">
        <v>30.5</v>
      </c>
      <c r="K150" t="e">
        <f t="shared" si="2"/>
        <v>#N/A</v>
      </c>
      <c r="O150" t="s">
        <v>337</v>
      </c>
    </row>
    <row r="151" spans="1:17" ht="30" x14ac:dyDescent="0.25">
      <c r="A151">
        <v>149</v>
      </c>
      <c r="B151" t="s">
        <v>392</v>
      </c>
      <c r="C151" t="s">
        <v>393</v>
      </c>
      <c r="D151" t="s">
        <v>19</v>
      </c>
      <c r="E151" t="s">
        <v>20</v>
      </c>
      <c r="F151" t="s">
        <v>54</v>
      </c>
      <c r="G151">
        <v>24</v>
      </c>
      <c r="H151">
        <v>17</v>
      </c>
      <c r="J151">
        <v>16</v>
      </c>
      <c r="K151">
        <f t="shared" si="2"/>
        <v>6528</v>
      </c>
      <c r="M151" s="2" t="s">
        <v>394</v>
      </c>
      <c r="Q151" s="1">
        <v>1614</v>
      </c>
    </row>
    <row r="152" spans="1:17" x14ac:dyDescent="0.25">
      <c r="A152">
        <v>150</v>
      </c>
      <c r="B152" t="s">
        <v>395</v>
      </c>
      <c r="C152" t="s">
        <v>396</v>
      </c>
      <c r="D152" t="s">
        <v>19</v>
      </c>
      <c r="E152" t="s">
        <v>20</v>
      </c>
      <c r="F152" t="s">
        <v>354</v>
      </c>
      <c r="K152" t="e">
        <f t="shared" si="2"/>
        <v>#N/A</v>
      </c>
      <c r="Q152">
        <v>1904</v>
      </c>
    </row>
    <row r="153" spans="1:17" x14ac:dyDescent="0.25">
      <c r="A153">
        <v>151</v>
      </c>
      <c r="B153" t="s">
        <v>397</v>
      </c>
      <c r="C153" t="s">
        <v>398</v>
      </c>
      <c r="D153" t="s">
        <v>19</v>
      </c>
      <c r="E153" t="s">
        <v>20</v>
      </c>
      <c r="F153" t="s">
        <v>54</v>
      </c>
      <c r="G153">
        <v>40</v>
      </c>
      <c r="K153" t="e">
        <f t="shared" si="2"/>
        <v>#N/A</v>
      </c>
      <c r="M153" t="s">
        <v>399</v>
      </c>
      <c r="Q153" s="1">
        <v>1616</v>
      </c>
    </row>
    <row r="154" spans="1:17" x14ac:dyDescent="0.25">
      <c r="A154">
        <v>152</v>
      </c>
      <c r="B154" t="s">
        <v>400</v>
      </c>
      <c r="C154" t="s">
        <v>401</v>
      </c>
      <c r="D154" t="s">
        <v>19</v>
      </c>
      <c r="E154" t="s">
        <v>20</v>
      </c>
      <c r="F154" t="s">
        <v>128</v>
      </c>
      <c r="G154">
        <v>34</v>
      </c>
      <c r="K154" t="e">
        <f t="shared" si="2"/>
        <v>#N/A</v>
      </c>
    </row>
    <row r="155" spans="1:17" x14ac:dyDescent="0.25">
      <c r="A155">
        <v>153</v>
      </c>
      <c r="B155" t="s">
        <v>402</v>
      </c>
      <c r="C155" t="s">
        <v>403</v>
      </c>
      <c r="D155" t="s">
        <v>19</v>
      </c>
      <c r="E155" t="s">
        <v>20</v>
      </c>
      <c r="F155" t="s">
        <v>69</v>
      </c>
      <c r="K155" t="e">
        <f t="shared" si="2"/>
        <v>#N/A</v>
      </c>
      <c r="Q155" s="1">
        <v>1617</v>
      </c>
    </row>
    <row r="156" spans="1:17" x14ac:dyDescent="0.25">
      <c r="A156">
        <v>154</v>
      </c>
      <c r="B156" t="s">
        <v>404</v>
      </c>
      <c r="C156" t="s">
        <v>405</v>
      </c>
      <c r="D156" t="s">
        <v>19</v>
      </c>
      <c r="E156" t="s">
        <v>20</v>
      </c>
      <c r="F156" t="s">
        <v>54</v>
      </c>
      <c r="G156">
        <v>28.2</v>
      </c>
      <c r="H156">
        <v>16</v>
      </c>
      <c r="K156" t="e">
        <f t="shared" si="2"/>
        <v>#N/A</v>
      </c>
      <c r="M156" t="s">
        <v>406</v>
      </c>
      <c r="Q156" s="1">
        <v>1617</v>
      </c>
    </row>
    <row r="157" spans="1:17" x14ac:dyDescent="0.25">
      <c r="A157">
        <v>155</v>
      </c>
      <c r="B157" t="s">
        <v>407</v>
      </c>
      <c r="C157" t="s">
        <v>408</v>
      </c>
      <c r="D157" t="s">
        <v>19</v>
      </c>
      <c r="E157" t="s">
        <v>50</v>
      </c>
      <c r="F157" t="s">
        <v>54</v>
      </c>
      <c r="G157">
        <v>25</v>
      </c>
      <c r="K157" t="e">
        <f t="shared" si="2"/>
        <v>#N/A</v>
      </c>
      <c r="Q157">
        <v>1904</v>
      </c>
    </row>
    <row r="158" spans="1:17" x14ac:dyDescent="0.25">
      <c r="A158">
        <v>156</v>
      </c>
      <c r="B158" t="s">
        <v>409</v>
      </c>
      <c r="C158" t="s">
        <v>410</v>
      </c>
      <c r="D158" t="s">
        <v>19</v>
      </c>
      <c r="E158" t="s">
        <v>20</v>
      </c>
      <c r="F158" t="s">
        <v>54</v>
      </c>
      <c r="G158">
        <v>25</v>
      </c>
      <c r="H158">
        <v>14</v>
      </c>
      <c r="J158">
        <v>21.5</v>
      </c>
      <c r="K158">
        <f t="shared" si="2"/>
        <v>7525</v>
      </c>
      <c r="M158" t="s">
        <v>411</v>
      </c>
      <c r="N158" t="s">
        <v>344</v>
      </c>
    </row>
    <row r="159" spans="1:17" ht="45" x14ac:dyDescent="0.25">
      <c r="A159">
        <v>157</v>
      </c>
      <c r="B159" t="s">
        <v>412</v>
      </c>
      <c r="C159" t="s">
        <v>413</v>
      </c>
      <c r="D159" t="s">
        <v>19</v>
      </c>
      <c r="E159" t="s">
        <v>20</v>
      </c>
      <c r="F159" t="s">
        <v>24</v>
      </c>
      <c r="G159">
        <v>44.5</v>
      </c>
      <c r="H159">
        <v>16</v>
      </c>
      <c r="J159">
        <v>25</v>
      </c>
      <c r="K159">
        <f t="shared" si="2"/>
        <v>17800</v>
      </c>
      <c r="M159" s="2" t="s">
        <v>414</v>
      </c>
      <c r="N159" t="s">
        <v>415</v>
      </c>
    </row>
    <row r="160" spans="1:17" x14ac:dyDescent="0.25">
      <c r="A160">
        <v>158</v>
      </c>
      <c r="B160" t="s">
        <v>416</v>
      </c>
      <c r="C160" t="s">
        <v>417</v>
      </c>
      <c r="D160" t="s">
        <v>19</v>
      </c>
      <c r="E160" t="s">
        <v>20</v>
      </c>
      <c r="F160" t="s">
        <v>32</v>
      </c>
      <c r="K160" t="e">
        <f t="shared" si="2"/>
        <v>#N/A</v>
      </c>
      <c r="Q160" s="1">
        <v>1617</v>
      </c>
    </row>
    <row r="161" spans="1:17" ht="75" x14ac:dyDescent="0.25">
      <c r="A161">
        <v>159</v>
      </c>
      <c r="B161" t="s">
        <v>418</v>
      </c>
      <c r="C161" t="s">
        <v>419</v>
      </c>
      <c r="D161" t="s">
        <v>19</v>
      </c>
      <c r="E161" t="s">
        <v>20</v>
      </c>
      <c r="F161" t="s">
        <v>54</v>
      </c>
      <c r="G161">
        <v>49.5</v>
      </c>
      <c r="H161">
        <v>24.5</v>
      </c>
      <c r="J161">
        <v>34.5</v>
      </c>
      <c r="K161">
        <f t="shared" si="2"/>
        <v>41839.875</v>
      </c>
      <c r="M161" s="2" t="s">
        <v>420</v>
      </c>
      <c r="Q161" s="1">
        <v>1617</v>
      </c>
    </row>
    <row r="162" spans="1:17" ht="60" x14ac:dyDescent="0.25">
      <c r="A162">
        <v>160</v>
      </c>
      <c r="B162" t="s">
        <v>421</v>
      </c>
      <c r="C162" t="s">
        <v>422</v>
      </c>
      <c r="D162" t="s">
        <v>19</v>
      </c>
      <c r="E162" t="s">
        <v>20</v>
      </c>
      <c r="F162" t="s">
        <v>54</v>
      </c>
      <c r="G162">
        <v>54</v>
      </c>
      <c r="H162">
        <v>27</v>
      </c>
      <c r="J162">
        <v>34</v>
      </c>
      <c r="K162">
        <f t="shared" si="2"/>
        <v>49572</v>
      </c>
      <c r="M162" s="2" t="s">
        <v>423</v>
      </c>
      <c r="O162" t="s">
        <v>424</v>
      </c>
    </row>
    <row r="163" spans="1:17" x14ac:dyDescent="0.25">
      <c r="A163">
        <v>161</v>
      </c>
      <c r="B163" t="s">
        <v>425</v>
      </c>
      <c r="C163" t="s">
        <v>426</v>
      </c>
      <c r="D163" t="s">
        <v>19</v>
      </c>
      <c r="E163" t="s">
        <v>20</v>
      </c>
      <c r="F163" t="s">
        <v>54</v>
      </c>
      <c r="G163">
        <v>17</v>
      </c>
      <c r="H163">
        <v>12</v>
      </c>
      <c r="J163">
        <v>13</v>
      </c>
      <c r="K163">
        <f t="shared" si="2"/>
        <v>2652</v>
      </c>
      <c r="M163" t="s">
        <v>427</v>
      </c>
      <c r="Q163">
        <v>1904</v>
      </c>
    </row>
    <row r="164" spans="1:17" x14ac:dyDescent="0.25">
      <c r="A164">
        <v>162</v>
      </c>
      <c r="B164" t="s">
        <v>428</v>
      </c>
      <c r="C164" t="s">
        <v>429</v>
      </c>
      <c r="D164" t="s">
        <v>19</v>
      </c>
      <c r="E164" t="s">
        <v>20</v>
      </c>
      <c r="F164" t="s">
        <v>24</v>
      </c>
      <c r="G164">
        <v>42</v>
      </c>
      <c r="H164">
        <v>16.5</v>
      </c>
      <c r="J164">
        <v>23.5</v>
      </c>
      <c r="K164">
        <f t="shared" si="2"/>
        <v>16285.5</v>
      </c>
      <c r="N164" t="s">
        <v>415</v>
      </c>
    </row>
    <row r="165" spans="1:17" ht="120" x14ac:dyDescent="0.25">
      <c r="A165">
        <v>163</v>
      </c>
      <c r="B165" t="s">
        <v>430</v>
      </c>
      <c r="C165" t="s">
        <v>431</v>
      </c>
      <c r="D165" t="s">
        <v>19</v>
      </c>
      <c r="E165" t="s">
        <v>20</v>
      </c>
      <c r="F165" t="s">
        <v>54</v>
      </c>
      <c r="G165">
        <v>21</v>
      </c>
      <c r="H165">
        <v>10.5</v>
      </c>
      <c r="J165">
        <v>15.5</v>
      </c>
      <c r="K165">
        <f t="shared" si="2"/>
        <v>3417.75</v>
      </c>
      <c r="M165" s="2" t="s">
        <v>432</v>
      </c>
      <c r="Q165" s="1">
        <v>1617</v>
      </c>
    </row>
    <row r="166" spans="1:17" x14ac:dyDescent="0.25">
      <c r="A166">
        <v>164</v>
      </c>
      <c r="B166" t="s">
        <v>433</v>
      </c>
      <c r="C166" t="s">
        <v>434</v>
      </c>
      <c r="D166" t="s">
        <v>19</v>
      </c>
      <c r="E166" t="s">
        <v>20</v>
      </c>
      <c r="F166" t="s">
        <v>24</v>
      </c>
      <c r="G166">
        <v>41</v>
      </c>
      <c r="H166">
        <v>15</v>
      </c>
      <c r="J166">
        <v>23.6</v>
      </c>
      <c r="K166">
        <f t="shared" si="2"/>
        <v>14514</v>
      </c>
      <c r="M166" t="s">
        <v>323</v>
      </c>
      <c r="N166" t="s">
        <v>415</v>
      </c>
    </row>
    <row r="167" spans="1:17" x14ac:dyDescent="0.25">
      <c r="A167">
        <v>165</v>
      </c>
      <c r="B167" t="s">
        <v>435</v>
      </c>
      <c r="C167" t="s">
        <v>436</v>
      </c>
      <c r="D167" t="s">
        <v>19</v>
      </c>
      <c r="E167" t="s">
        <v>20</v>
      </c>
      <c r="F167" t="s">
        <v>24</v>
      </c>
      <c r="G167">
        <v>57</v>
      </c>
      <c r="K167" t="e">
        <f t="shared" si="2"/>
        <v>#N/A</v>
      </c>
      <c r="O167" t="s">
        <v>244</v>
      </c>
    </row>
    <row r="168" spans="1:17" x14ac:dyDescent="0.25">
      <c r="A168">
        <v>166</v>
      </c>
      <c r="B168" t="s">
        <v>437</v>
      </c>
      <c r="C168" t="s">
        <v>438</v>
      </c>
      <c r="D168" t="s">
        <v>19</v>
      </c>
      <c r="E168" t="s">
        <v>20</v>
      </c>
      <c r="F168" t="s">
        <v>24</v>
      </c>
      <c r="G168">
        <v>29</v>
      </c>
      <c r="K168" t="e">
        <f t="shared" si="2"/>
        <v>#N/A</v>
      </c>
      <c r="O168" t="s">
        <v>198</v>
      </c>
    </row>
    <row r="169" spans="1:17" x14ac:dyDescent="0.25">
      <c r="A169">
        <v>167</v>
      </c>
      <c r="B169" t="s">
        <v>439</v>
      </c>
      <c r="C169" t="s">
        <v>440</v>
      </c>
      <c r="D169" t="s">
        <v>19</v>
      </c>
      <c r="E169" t="s">
        <v>20</v>
      </c>
      <c r="F169" t="s">
        <v>54</v>
      </c>
      <c r="G169">
        <v>47</v>
      </c>
      <c r="H169">
        <v>23.5</v>
      </c>
      <c r="J169">
        <v>36.5</v>
      </c>
      <c r="K169">
        <f t="shared" si="2"/>
        <v>40314.25</v>
      </c>
      <c r="M169" t="s">
        <v>441</v>
      </c>
      <c r="Q169" s="1">
        <v>1618</v>
      </c>
    </row>
    <row r="170" spans="1:17" x14ac:dyDescent="0.25">
      <c r="A170">
        <v>168</v>
      </c>
      <c r="B170" t="s">
        <v>442</v>
      </c>
      <c r="C170" t="s">
        <v>443</v>
      </c>
      <c r="D170" t="s">
        <v>19</v>
      </c>
      <c r="E170" t="s">
        <v>20</v>
      </c>
      <c r="F170" t="s">
        <v>24</v>
      </c>
      <c r="G170">
        <v>41</v>
      </c>
      <c r="K170" t="e">
        <f t="shared" si="2"/>
        <v>#N/A</v>
      </c>
      <c r="O170" t="s">
        <v>337</v>
      </c>
    </row>
    <row r="171" spans="1:17" x14ac:dyDescent="0.25">
      <c r="A171">
        <v>169</v>
      </c>
      <c r="B171" t="s">
        <v>444</v>
      </c>
      <c r="C171" t="s">
        <v>445</v>
      </c>
      <c r="D171" t="s">
        <v>19</v>
      </c>
      <c r="E171" t="s">
        <v>20</v>
      </c>
      <c r="F171" t="s">
        <v>24</v>
      </c>
      <c r="G171">
        <v>56</v>
      </c>
      <c r="H171">
        <v>24</v>
      </c>
      <c r="J171">
        <v>30</v>
      </c>
      <c r="K171">
        <f t="shared" si="2"/>
        <v>40320</v>
      </c>
      <c r="M171" t="s">
        <v>446</v>
      </c>
      <c r="N171" t="s">
        <v>415</v>
      </c>
    </row>
    <row r="172" spans="1:17" x14ac:dyDescent="0.25">
      <c r="A172">
        <v>170</v>
      </c>
      <c r="B172" t="s">
        <v>447</v>
      </c>
      <c r="C172" t="s">
        <v>448</v>
      </c>
      <c r="D172" t="s">
        <v>19</v>
      </c>
      <c r="E172" t="s">
        <v>449</v>
      </c>
      <c r="F172" t="s">
        <v>21</v>
      </c>
      <c r="K172" t="e">
        <f t="shared" si="2"/>
        <v>#N/A</v>
      </c>
      <c r="Q172" s="1">
        <v>1618</v>
      </c>
    </row>
    <row r="173" spans="1:17" x14ac:dyDescent="0.25">
      <c r="A173">
        <v>171</v>
      </c>
      <c r="B173" t="s">
        <v>450</v>
      </c>
      <c r="C173" t="s">
        <v>451</v>
      </c>
      <c r="D173" t="s">
        <v>19</v>
      </c>
      <c r="E173" t="s">
        <v>20</v>
      </c>
      <c r="F173" t="s">
        <v>24</v>
      </c>
      <c r="G173">
        <v>62</v>
      </c>
      <c r="H173">
        <v>33</v>
      </c>
      <c r="K173" t="e">
        <f t="shared" si="2"/>
        <v>#N/A</v>
      </c>
      <c r="M173" t="s">
        <v>452</v>
      </c>
      <c r="Q173" s="1">
        <v>1618</v>
      </c>
    </row>
    <row r="174" spans="1:17" x14ac:dyDescent="0.25">
      <c r="A174">
        <v>172</v>
      </c>
      <c r="B174" t="s">
        <v>453</v>
      </c>
      <c r="C174" t="s">
        <v>454</v>
      </c>
      <c r="D174" t="s">
        <v>19</v>
      </c>
      <c r="E174" t="s">
        <v>20</v>
      </c>
      <c r="F174" t="s">
        <v>54</v>
      </c>
      <c r="G174">
        <v>38</v>
      </c>
      <c r="K174" t="e">
        <f t="shared" si="2"/>
        <v>#N/A</v>
      </c>
      <c r="N174" t="s">
        <v>344</v>
      </c>
    </row>
    <row r="175" spans="1:17" x14ac:dyDescent="0.25">
      <c r="A175">
        <v>173</v>
      </c>
      <c r="B175" t="s">
        <v>455</v>
      </c>
      <c r="C175" t="s">
        <v>456</v>
      </c>
      <c r="D175" t="s">
        <v>19</v>
      </c>
      <c r="E175" t="s">
        <v>20</v>
      </c>
      <c r="F175" t="s">
        <v>54</v>
      </c>
      <c r="G175">
        <v>32.5</v>
      </c>
      <c r="H175">
        <v>16</v>
      </c>
      <c r="J175">
        <v>22.5</v>
      </c>
      <c r="K175">
        <f t="shared" si="2"/>
        <v>11700</v>
      </c>
      <c r="M175" t="s">
        <v>457</v>
      </c>
      <c r="Q175" s="1">
        <v>1618</v>
      </c>
    </row>
    <row r="176" spans="1:17" x14ac:dyDescent="0.25">
      <c r="A176">
        <v>174</v>
      </c>
      <c r="B176" t="s">
        <v>458</v>
      </c>
      <c r="C176" t="s">
        <v>459</v>
      </c>
      <c r="D176" t="s">
        <v>19</v>
      </c>
      <c r="E176" t="s">
        <v>20</v>
      </c>
      <c r="F176" t="s">
        <v>72</v>
      </c>
      <c r="G176">
        <v>29.4</v>
      </c>
      <c r="K176" t="e">
        <f t="shared" si="2"/>
        <v>#N/A</v>
      </c>
      <c r="M176" t="s">
        <v>460</v>
      </c>
    </row>
    <row r="177" spans="1:17" x14ac:dyDescent="0.25">
      <c r="A177">
        <v>175</v>
      </c>
      <c r="B177" t="s">
        <v>461</v>
      </c>
      <c r="C177" t="s">
        <v>462</v>
      </c>
      <c r="D177" t="s">
        <v>19</v>
      </c>
      <c r="E177" t="s">
        <v>20</v>
      </c>
      <c r="F177" t="s">
        <v>122</v>
      </c>
      <c r="K177" t="e">
        <f t="shared" si="2"/>
        <v>#N/A</v>
      </c>
      <c r="Q177" s="1">
        <v>1619</v>
      </c>
    </row>
    <row r="178" spans="1:17" x14ac:dyDescent="0.25">
      <c r="A178">
        <v>176</v>
      </c>
      <c r="B178" t="s">
        <v>463</v>
      </c>
      <c r="C178" t="s">
        <v>464</v>
      </c>
      <c r="D178" t="s">
        <v>19</v>
      </c>
      <c r="E178" t="s">
        <v>20</v>
      </c>
      <c r="F178" t="s">
        <v>24</v>
      </c>
      <c r="G178">
        <v>46</v>
      </c>
      <c r="H178">
        <v>22</v>
      </c>
      <c r="J178">
        <v>29</v>
      </c>
      <c r="K178">
        <f t="shared" si="2"/>
        <v>29348</v>
      </c>
      <c r="M178" t="s">
        <v>465</v>
      </c>
      <c r="Q178" s="1">
        <v>1619</v>
      </c>
    </row>
    <row r="179" spans="1:17" x14ac:dyDescent="0.25">
      <c r="A179">
        <v>177</v>
      </c>
      <c r="B179" t="s">
        <v>466</v>
      </c>
      <c r="C179" t="s">
        <v>467</v>
      </c>
      <c r="D179" t="s">
        <v>19</v>
      </c>
      <c r="E179" t="s">
        <v>20</v>
      </c>
      <c r="F179" t="s">
        <v>24</v>
      </c>
      <c r="G179">
        <v>46</v>
      </c>
      <c r="K179" t="e">
        <f t="shared" si="2"/>
        <v>#N/A</v>
      </c>
      <c r="O179" t="s">
        <v>244</v>
      </c>
    </row>
    <row r="180" spans="1:17" x14ac:dyDescent="0.25">
      <c r="A180">
        <v>178</v>
      </c>
      <c r="B180" t="s">
        <v>468</v>
      </c>
      <c r="C180" t="s">
        <v>469</v>
      </c>
      <c r="D180" t="s">
        <v>19</v>
      </c>
      <c r="E180" t="s">
        <v>20</v>
      </c>
      <c r="F180" t="s">
        <v>21</v>
      </c>
      <c r="G180">
        <v>34.799999999999997</v>
      </c>
      <c r="H180">
        <v>15.8</v>
      </c>
      <c r="J180">
        <v>23</v>
      </c>
      <c r="K180">
        <f t="shared" si="2"/>
        <v>12646.320000000002</v>
      </c>
      <c r="M180" t="s">
        <v>470</v>
      </c>
    </row>
    <row r="181" spans="1:17" x14ac:dyDescent="0.25">
      <c r="A181">
        <v>179</v>
      </c>
      <c r="B181" t="s">
        <v>471</v>
      </c>
      <c r="C181" t="s">
        <v>472</v>
      </c>
      <c r="D181" t="s">
        <v>19</v>
      </c>
      <c r="E181" t="s">
        <v>20</v>
      </c>
      <c r="F181" t="s">
        <v>128</v>
      </c>
      <c r="G181">
        <v>31</v>
      </c>
      <c r="K181" t="e">
        <f t="shared" si="2"/>
        <v>#N/A</v>
      </c>
      <c r="N181" t="s">
        <v>473</v>
      </c>
    </row>
    <row r="182" spans="1:17" x14ac:dyDescent="0.25">
      <c r="A182">
        <v>180</v>
      </c>
      <c r="B182" t="s">
        <v>474</v>
      </c>
      <c r="C182" t="s">
        <v>475</v>
      </c>
      <c r="D182" t="s">
        <v>19</v>
      </c>
      <c r="E182" t="s">
        <v>20</v>
      </c>
      <c r="F182" t="s">
        <v>117</v>
      </c>
      <c r="K182" t="e">
        <f t="shared" si="2"/>
        <v>#N/A</v>
      </c>
      <c r="Q182" s="1">
        <v>1619</v>
      </c>
    </row>
    <row r="183" spans="1:17" x14ac:dyDescent="0.25">
      <c r="A183">
        <v>181</v>
      </c>
      <c r="B183" t="s">
        <v>476</v>
      </c>
      <c r="C183" t="s">
        <v>477</v>
      </c>
      <c r="D183" t="s">
        <v>19</v>
      </c>
      <c r="E183" t="s">
        <v>20</v>
      </c>
      <c r="F183" t="s">
        <v>24</v>
      </c>
      <c r="G183">
        <v>47</v>
      </c>
      <c r="H183">
        <v>15.5</v>
      </c>
      <c r="J183">
        <v>32.799999999999997</v>
      </c>
      <c r="K183">
        <f t="shared" si="2"/>
        <v>23894.799999999999</v>
      </c>
      <c r="M183" t="s">
        <v>478</v>
      </c>
      <c r="Q183" t="s">
        <v>479</v>
      </c>
    </row>
    <row r="184" spans="1:17" x14ac:dyDescent="0.25">
      <c r="A184">
        <v>182</v>
      </c>
      <c r="B184" t="s">
        <v>480</v>
      </c>
      <c r="C184" t="s">
        <v>481</v>
      </c>
      <c r="D184" t="s">
        <v>19</v>
      </c>
      <c r="E184" t="s">
        <v>20</v>
      </c>
      <c r="F184" t="s">
        <v>316</v>
      </c>
      <c r="G184">
        <v>25</v>
      </c>
      <c r="K184" t="e">
        <f t="shared" si="2"/>
        <v>#N/A</v>
      </c>
    </row>
    <row r="185" spans="1:17" x14ac:dyDescent="0.25">
      <c r="A185">
        <v>183</v>
      </c>
      <c r="B185" t="s">
        <v>482</v>
      </c>
      <c r="C185" t="s">
        <v>483</v>
      </c>
      <c r="D185" t="s">
        <v>19</v>
      </c>
      <c r="E185" t="s">
        <v>20</v>
      </c>
      <c r="F185" t="s">
        <v>128</v>
      </c>
      <c r="G185">
        <v>32.4</v>
      </c>
      <c r="K185" t="e">
        <f t="shared" si="2"/>
        <v>#N/A</v>
      </c>
      <c r="M185" t="s">
        <v>484</v>
      </c>
    </row>
    <row r="186" spans="1:17" x14ac:dyDescent="0.25">
      <c r="A186">
        <v>184</v>
      </c>
      <c r="B186" t="s">
        <v>485</v>
      </c>
      <c r="C186" t="s">
        <v>486</v>
      </c>
      <c r="D186" t="s">
        <v>19</v>
      </c>
      <c r="E186" t="s">
        <v>20</v>
      </c>
      <c r="F186" t="s">
        <v>54</v>
      </c>
      <c r="K186" t="e">
        <f t="shared" si="2"/>
        <v>#N/A</v>
      </c>
      <c r="Q186" s="1">
        <v>1619</v>
      </c>
    </row>
    <row r="187" spans="1:17" x14ac:dyDescent="0.25">
      <c r="A187">
        <v>185</v>
      </c>
      <c r="B187" t="s">
        <v>487</v>
      </c>
      <c r="C187" t="s">
        <v>488</v>
      </c>
      <c r="D187" t="s">
        <v>19</v>
      </c>
      <c r="E187" t="s">
        <v>20</v>
      </c>
      <c r="F187" t="s">
        <v>122</v>
      </c>
      <c r="G187">
        <v>37</v>
      </c>
      <c r="K187" t="e">
        <f t="shared" si="2"/>
        <v>#N/A</v>
      </c>
    </row>
    <row r="188" spans="1:17" x14ac:dyDescent="0.25">
      <c r="A188">
        <v>186</v>
      </c>
      <c r="B188" t="s">
        <v>489</v>
      </c>
      <c r="C188" t="s">
        <v>490</v>
      </c>
      <c r="D188" t="s">
        <v>19</v>
      </c>
      <c r="E188" t="s">
        <v>20</v>
      </c>
      <c r="F188" t="s">
        <v>24</v>
      </c>
      <c r="G188">
        <v>22</v>
      </c>
      <c r="K188" t="e">
        <f t="shared" si="2"/>
        <v>#N/A</v>
      </c>
      <c r="Q188" s="1">
        <v>1619</v>
      </c>
    </row>
    <row r="189" spans="1:17" x14ac:dyDescent="0.25">
      <c r="A189">
        <v>187</v>
      </c>
      <c r="B189" t="s">
        <v>491</v>
      </c>
      <c r="C189" t="s">
        <v>492</v>
      </c>
      <c r="D189" t="s">
        <v>19</v>
      </c>
      <c r="E189" t="s">
        <v>20</v>
      </c>
      <c r="F189" t="s">
        <v>24</v>
      </c>
      <c r="G189">
        <v>22</v>
      </c>
      <c r="K189" t="e">
        <f t="shared" si="2"/>
        <v>#N/A</v>
      </c>
      <c r="Q189" s="1">
        <v>1619</v>
      </c>
    </row>
    <row r="190" spans="1:17" x14ac:dyDescent="0.25">
      <c r="A190">
        <v>188</v>
      </c>
      <c r="B190" t="s">
        <v>493</v>
      </c>
      <c r="C190" t="s">
        <v>494</v>
      </c>
      <c r="D190" t="s">
        <v>19</v>
      </c>
      <c r="E190" t="s">
        <v>495</v>
      </c>
      <c r="F190" t="s">
        <v>117</v>
      </c>
      <c r="G190">
        <v>12</v>
      </c>
      <c r="K190" t="e">
        <f t="shared" si="2"/>
        <v>#N/A</v>
      </c>
      <c r="Q190" s="1">
        <v>1619</v>
      </c>
    </row>
    <row r="191" spans="1:17" x14ac:dyDescent="0.25">
      <c r="A191">
        <v>189</v>
      </c>
      <c r="B191" t="s">
        <v>496</v>
      </c>
      <c r="C191" t="s">
        <v>497</v>
      </c>
      <c r="D191" t="s">
        <v>19</v>
      </c>
      <c r="E191" t="s">
        <v>20</v>
      </c>
      <c r="F191" t="s">
        <v>24</v>
      </c>
      <c r="G191">
        <v>33.5</v>
      </c>
      <c r="H191">
        <v>14.5</v>
      </c>
      <c r="J191">
        <v>19.5</v>
      </c>
      <c r="K191">
        <f t="shared" si="2"/>
        <v>9472.125</v>
      </c>
      <c r="M191" t="s">
        <v>498</v>
      </c>
      <c r="O191" t="s">
        <v>499</v>
      </c>
    </row>
    <row r="192" spans="1:17" ht="30" x14ac:dyDescent="0.25">
      <c r="A192">
        <v>190</v>
      </c>
      <c r="B192" t="s">
        <v>500</v>
      </c>
      <c r="C192" t="s">
        <v>501</v>
      </c>
      <c r="D192" t="s">
        <v>19</v>
      </c>
      <c r="E192" t="s">
        <v>20</v>
      </c>
      <c r="F192" t="s">
        <v>21</v>
      </c>
      <c r="G192">
        <v>30.5</v>
      </c>
      <c r="H192">
        <v>15.5</v>
      </c>
      <c r="J192">
        <v>21</v>
      </c>
      <c r="K192">
        <f t="shared" si="2"/>
        <v>9927.75</v>
      </c>
      <c r="M192" s="2" t="s">
        <v>502</v>
      </c>
      <c r="Q192" s="1">
        <v>1620</v>
      </c>
    </row>
    <row r="193" spans="1:17" x14ac:dyDescent="0.25">
      <c r="A193">
        <v>191</v>
      </c>
      <c r="B193" t="s">
        <v>503</v>
      </c>
      <c r="C193" t="s">
        <v>504</v>
      </c>
      <c r="D193" t="s">
        <v>19</v>
      </c>
      <c r="E193" t="s">
        <v>50</v>
      </c>
      <c r="F193" t="s">
        <v>24</v>
      </c>
      <c r="G193">
        <v>34</v>
      </c>
      <c r="H193">
        <v>13</v>
      </c>
      <c r="J193">
        <v>20.5</v>
      </c>
      <c r="K193">
        <f t="shared" si="2"/>
        <v>9061</v>
      </c>
      <c r="M193" t="s">
        <v>457</v>
      </c>
      <c r="Q193" s="1">
        <v>1620</v>
      </c>
    </row>
    <row r="194" spans="1:17" x14ac:dyDescent="0.25">
      <c r="A194">
        <v>192</v>
      </c>
      <c r="B194" t="s">
        <v>505</v>
      </c>
      <c r="C194" t="s">
        <v>506</v>
      </c>
      <c r="D194" t="s">
        <v>19</v>
      </c>
      <c r="E194" t="s">
        <v>20</v>
      </c>
      <c r="F194" t="s">
        <v>316</v>
      </c>
      <c r="G194">
        <v>32</v>
      </c>
      <c r="K194" t="e">
        <f t="shared" si="2"/>
        <v>#N/A</v>
      </c>
      <c r="M194" t="s">
        <v>507</v>
      </c>
    </row>
    <row r="195" spans="1:17" x14ac:dyDescent="0.25">
      <c r="A195">
        <v>193</v>
      </c>
      <c r="B195" t="s">
        <v>508</v>
      </c>
      <c r="C195" t="s">
        <v>509</v>
      </c>
      <c r="D195" t="s">
        <v>19</v>
      </c>
      <c r="E195" t="s">
        <v>20</v>
      </c>
      <c r="F195" t="s">
        <v>301</v>
      </c>
      <c r="G195">
        <v>31</v>
      </c>
      <c r="K195" t="e">
        <f t="shared" ref="K195:K258" si="3">IF(G195*H195*J195=0,NA(),G195*H195*J195)</f>
        <v>#N/A</v>
      </c>
    </row>
    <row r="196" spans="1:17" x14ac:dyDescent="0.25">
      <c r="A196">
        <v>194</v>
      </c>
      <c r="B196" t="s">
        <v>510</v>
      </c>
      <c r="C196" t="s">
        <v>511</v>
      </c>
      <c r="D196" t="s">
        <v>19</v>
      </c>
      <c r="E196" t="s">
        <v>20</v>
      </c>
      <c r="F196" t="s">
        <v>54</v>
      </c>
      <c r="G196">
        <v>34</v>
      </c>
      <c r="H196">
        <v>13</v>
      </c>
      <c r="J196">
        <v>19</v>
      </c>
      <c r="K196">
        <f t="shared" si="3"/>
        <v>8398</v>
      </c>
      <c r="M196" t="s">
        <v>512</v>
      </c>
      <c r="O196" t="s">
        <v>272</v>
      </c>
    </row>
    <row r="197" spans="1:17" x14ac:dyDescent="0.25">
      <c r="A197">
        <v>195</v>
      </c>
      <c r="B197" t="s">
        <v>513</v>
      </c>
      <c r="C197" t="s">
        <v>514</v>
      </c>
      <c r="D197" t="s">
        <v>19</v>
      </c>
      <c r="E197" t="s">
        <v>20</v>
      </c>
      <c r="F197" t="s">
        <v>24</v>
      </c>
      <c r="G197">
        <v>36</v>
      </c>
      <c r="K197" t="e">
        <f t="shared" si="3"/>
        <v>#N/A</v>
      </c>
      <c r="O197" t="s">
        <v>324</v>
      </c>
    </row>
    <row r="198" spans="1:17" x14ac:dyDescent="0.25">
      <c r="A198">
        <v>196</v>
      </c>
      <c r="B198" t="s">
        <v>515</v>
      </c>
      <c r="C198" t="s">
        <v>516</v>
      </c>
      <c r="D198" t="s">
        <v>19</v>
      </c>
      <c r="E198" t="s">
        <v>20</v>
      </c>
      <c r="F198" t="s">
        <v>54</v>
      </c>
      <c r="G198">
        <v>25</v>
      </c>
      <c r="K198" t="e">
        <f t="shared" si="3"/>
        <v>#N/A</v>
      </c>
      <c r="Q198" s="1">
        <v>1621</v>
      </c>
    </row>
    <row r="199" spans="1:17" x14ac:dyDescent="0.25">
      <c r="A199">
        <v>197</v>
      </c>
      <c r="B199" t="s">
        <v>517</v>
      </c>
      <c r="C199" t="s">
        <v>518</v>
      </c>
      <c r="D199" t="s">
        <v>19</v>
      </c>
      <c r="E199" t="s">
        <v>20</v>
      </c>
      <c r="F199" t="s">
        <v>24</v>
      </c>
      <c r="G199">
        <v>31.4</v>
      </c>
      <c r="K199" t="e">
        <f t="shared" si="3"/>
        <v>#N/A</v>
      </c>
      <c r="M199" t="s">
        <v>519</v>
      </c>
      <c r="N199" t="s">
        <v>473</v>
      </c>
    </row>
    <row r="200" spans="1:17" x14ac:dyDescent="0.25">
      <c r="A200">
        <v>198</v>
      </c>
      <c r="B200" t="s">
        <v>520</v>
      </c>
      <c r="C200" t="s">
        <v>521</v>
      </c>
      <c r="D200" t="s">
        <v>19</v>
      </c>
      <c r="E200" t="s">
        <v>20</v>
      </c>
      <c r="F200" t="s">
        <v>24</v>
      </c>
      <c r="G200">
        <v>48</v>
      </c>
      <c r="K200" t="e">
        <f t="shared" si="3"/>
        <v>#N/A</v>
      </c>
      <c r="M200" t="s">
        <v>522</v>
      </c>
      <c r="Q200" s="1">
        <v>1621</v>
      </c>
    </row>
    <row r="201" spans="1:17" x14ac:dyDescent="0.25">
      <c r="A201">
        <v>199</v>
      </c>
      <c r="B201" t="s">
        <v>523</v>
      </c>
      <c r="C201" t="s">
        <v>524</v>
      </c>
      <c r="D201" t="s">
        <v>19</v>
      </c>
      <c r="E201" t="s">
        <v>20</v>
      </c>
      <c r="F201" t="s">
        <v>24</v>
      </c>
      <c r="G201">
        <v>36.700000000000003</v>
      </c>
      <c r="K201" t="e">
        <f t="shared" si="3"/>
        <v>#N/A</v>
      </c>
      <c r="M201" t="s">
        <v>525</v>
      </c>
      <c r="O201" t="s">
        <v>499</v>
      </c>
    </row>
    <row r="202" spans="1:17" x14ac:dyDescent="0.25">
      <c r="A202">
        <v>200</v>
      </c>
      <c r="B202" t="s">
        <v>526</v>
      </c>
      <c r="C202" t="s">
        <v>527</v>
      </c>
      <c r="D202" t="s">
        <v>19</v>
      </c>
      <c r="E202" t="s">
        <v>20</v>
      </c>
      <c r="F202" t="s">
        <v>72</v>
      </c>
      <c r="G202">
        <v>42.3</v>
      </c>
      <c r="K202" t="e">
        <f t="shared" si="3"/>
        <v>#N/A</v>
      </c>
      <c r="M202" t="s">
        <v>528</v>
      </c>
    </row>
    <row r="203" spans="1:17" x14ac:dyDescent="0.25">
      <c r="A203">
        <v>201</v>
      </c>
      <c r="B203" t="s">
        <v>529</v>
      </c>
      <c r="C203" t="s">
        <v>530</v>
      </c>
      <c r="D203" t="s">
        <v>19</v>
      </c>
      <c r="E203" t="s">
        <v>20</v>
      </c>
      <c r="F203" t="s">
        <v>21</v>
      </c>
      <c r="G203">
        <v>33</v>
      </c>
      <c r="K203" t="e">
        <f t="shared" si="3"/>
        <v>#N/A</v>
      </c>
      <c r="M203" t="s">
        <v>460</v>
      </c>
    </row>
    <row r="204" spans="1:17" x14ac:dyDescent="0.25">
      <c r="A204">
        <v>202</v>
      </c>
      <c r="B204" t="s">
        <v>531</v>
      </c>
      <c r="C204" t="s">
        <v>532</v>
      </c>
      <c r="D204" t="s">
        <v>19</v>
      </c>
      <c r="E204" t="s">
        <v>20</v>
      </c>
      <c r="F204" t="s">
        <v>24</v>
      </c>
      <c r="G204">
        <v>47</v>
      </c>
      <c r="H204">
        <v>17.899999999999999</v>
      </c>
      <c r="J204">
        <v>26.3</v>
      </c>
      <c r="K204">
        <f t="shared" si="3"/>
        <v>22126.19</v>
      </c>
      <c r="M204" t="s">
        <v>533</v>
      </c>
      <c r="Q204" s="1">
        <v>1621</v>
      </c>
    </row>
    <row r="205" spans="1:17" x14ac:dyDescent="0.25">
      <c r="A205">
        <v>203</v>
      </c>
      <c r="B205" t="s">
        <v>534</v>
      </c>
      <c r="C205" t="s">
        <v>535</v>
      </c>
      <c r="D205" t="s">
        <v>19</v>
      </c>
      <c r="E205" t="s">
        <v>20</v>
      </c>
      <c r="F205" t="s">
        <v>128</v>
      </c>
      <c r="G205">
        <v>36.700000000000003</v>
      </c>
      <c r="H205">
        <v>14.5</v>
      </c>
      <c r="J205">
        <v>23.5</v>
      </c>
      <c r="K205">
        <f t="shared" si="3"/>
        <v>12505.525000000001</v>
      </c>
      <c r="M205" t="s">
        <v>536</v>
      </c>
      <c r="N205" t="s">
        <v>415</v>
      </c>
    </row>
    <row r="206" spans="1:17" x14ac:dyDescent="0.25">
      <c r="A206">
        <v>204</v>
      </c>
      <c r="B206" t="s">
        <v>537</v>
      </c>
      <c r="C206" t="s">
        <v>538</v>
      </c>
      <c r="D206" t="s">
        <v>19</v>
      </c>
      <c r="E206" t="s">
        <v>20</v>
      </c>
      <c r="F206" t="s">
        <v>24</v>
      </c>
      <c r="G206">
        <v>45</v>
      </c>
      <c r="K206" t="e">
        <f t="shared" si="3"/>
        <v>#N/A</v>
      </c>
      <c r="O206" t="s">
        <v>499</v>
      </c>
    </row>
    <row r="207" spans="1:17" ht="30" x14ac:dyDescent="0.25">
      <c r="A207">
        <v>205</v>
      </c>
      <c r="B207" t="s">
        <v>539</v>
      </c>
      <c r="C207" t="s">
        <v>540</v>
      </c>
      <c r="D207" t="s">
        <v>19</v>
      </c>
      <c r="E207" t="s">
        <v>541</v>
      </c>
      <c r="F207" t="s">
        <v>21</v>
      </c>
      <c r="G207">
        <v>42</v>
      </c>
      <c r="H207">
        <v>20.5</v>
      </c>
      <c r="J207">
        <v>23</v>
      </c>
      <c r="K207">
        <f t="shared" si="3"/>
        <v>19803</v>
      </c>
      <c r="M207" s="2" t="s">
        <v>542</v>
      </c>
      <c r="Q207" s="1">
        <v>1621</v>
      </c>
    </row>
    <row r="208" spans="1:17" x14ac:dyDescent="0.25">
      <c r="A208">
        <v>206</v>
      </c>
      <c r="B208" t="s">
        <v>543</v>
      </c>
      <c r="C208" t="s">
        <v>544</v>
      </c>
      <c r="D208" t="s">
        <v>19</v>
      </c>
      <c r="E208" t="s">
        <v>20</v>
      </c>
      <c r="F208" t="s">
        <v>24</v>
      </c>
      <c r="G208">
        <v>52</v>
      </c>
      <c r="K208" t="e">
        <f t="shared" si="3"/>
        <v>#N/A</v>
      </c>
      <c r="O208" t="s">
        <v>545</v>
      </c>
    </row>
    <row r="209" spans="1:18" x14ac:dyDescent="0.25">
      <c r="A209">
        <v>207</v>
      </c>
      <c r="B209" t="s">
        <v>546</v>
      </c>
      <c r="C209" t="s">
        <v>547</v>
      </c>
      <c r="D209" t="s">
        <v>19</v>
      </c>
      <c r="E209" t="s">
        <v>20</v>
      </c>
      <c r="F209" t="s">
        <v>54</v>
      </c>
      <c r="G209">
        <v>28.5</v>
      </c>
      <c r="H209">
        <v>15</v>
      </c>
      <c r="J209">
        <v>19</v>
      </c>
      <c r="K209">
        <f t="shared" si="3"/>
        <v>8122.5</v>
      </c>
      <c r="M209" t="s">
        <v>55</v>
      </c>
      <c r="N209" t="s">
        <v>344</v>
      </c>
    </row>
    <row r="210" spans="1:18" x14ac:dyDescent="0.25">
      <c r="A210">
        <v>208</v>
      </c>
      <c r="B210" t="s">
        <v>548</v>
      </c>
      <c r="C210" t="s">
        <v>549</v>
      </c>
      <c r="D210" t="s">
        <v>19</v>
      </c>
      <c r="E210" t="s">
        <v>20</v>
      </c>
      <c r="F210" t="s">
        <v>54</v>
      </c>
      <c r="G210">
        <v>19</v>
      </c>
      <c r="H210">
        <v>13.2</v>
      </c>
      <c r="J210">
        <v>13.7</v>
      </c>
      <c r="K210">
        <f t="shared" si="3"/>
        <v>3435.9599999999996</v>
      </c>
      <c r="M210" t="s">
        <v>294</v>
      </c>
      <c r="Q210" s="1">
        <v>1622</v>
      </c>
    </row>
    <row r="211" spans="1:18" x14ac:dyDescent="0.25">
      <c r="A211">
        <v>209</v>
      </c>
      <c r="B211" t="s">
        <v>550</v>
      </c>
      <c r="C211" t="s">
        <v>551</v>
      </c>
      <c r="D211" t="s">
        <v>19</v>
      </c>
      <c r="E211" t="s">
        <v>20</v>
      </c>
      <c r="F211" t="s">
        <v>24</v>
      </c>
      <c r="G211">
        <v>44</v>
      </c>
      <c r="H211">
        <v>22</v>
      </c>
      <c r="J211">
        <v>25</v>
      </c>
      <c r="K211">
        <f t="shared" si="3"/>
        <v>24200</v>
      </c>
      <c r="M211" t="s">
        <v>552</v>
      </c>
      <c r="Q211" s="1">
        <v>1622</v>
      </c>
    </row>
    <row r="212" spans="1:18" x14ac:dyDescent="0.25">
      <c r="A212">
        <v>210</v>
      </c>
      <c r="B212" t="s">
        <v>553</v>
      </c>
      <c r="C212" t="s">
        <v>554</v>
      </c>
      <c r="D212" t="s">
        <v>19</v>
      </c>
      <c r="E212" t="s">
        <v>20</v>
      </c>
      <c r="F212" t="s">
        <v>21</v>
      </c>
      <c r="G212">
        <v>28.7</v>
      </c>
      <c r="H212">
        <v>14.5</v>
      </c>
      <c r="J212">
        <v>21.5</v>
      </c>
      <c r="K212">
        <f t="shared" si="3"/>
        <v>8947.2250000000004</v>
      </c>
      <c r="M212" t="s">
        <v>555</v>
      </c>
      <c r="Q212" s="1">
        <v>1622</v>
      </c>
    </row>
    <row r="213" spans="1:18" x14ac:dyDescent="0.25">
      <c r="A213">
        <v>211</v>
      </c>
      <c r="C213" t="s">
        <v>556</v>
      </c>
      <c r="D213" t="s">
        <v>19</v>
      </c>
      <c r="E213" t="s">
        <v>20</v>
      </c>
      <c r="F213" t="s">
        <v>24</v>
      </c>
      <c r="G213">
        <v>37</v>
      </c>
      <c r="K213" t="e">
        <f t="shared" si="3"/>
        <v>#N/A</v>
      </c>
      <c r="M213" t="s">
        <v>557</v>
      </c>
      <c r="O213" t="s">
        <v>272</v>
      </c>
      <c r="R213" t="s">
        <v>558</v>
      </c>
    </row>
    <row r="214" spans="1:18" x14ac:dyDescent="0.25">
      <c r="A214">
        <v>212</v>
      </c>
      <c r="B214" t="s">
        <v>559</v>
      </c>
      <c r="C214" t="s">
        <v>560</v>
      </c>
      <c r="D214" t="s">
        <v>19</v>
      </c>
      <c r="E214" t="s">
        <v>20</v>
      </c>
      <c r="F214" t="s">
        <v>117</v>
      </c>
      <c r="G214">
        <v>16.5</v>
      </c>
      <c r="H214">
        <v>8.1</v>
      </c>
      <c r="J214">
        <v>11.4</v>
      </c>
      <c r="K214">
        <f t="shared" si="3"/>
        <v>1523.6100000000001</v>
      </c>
      <c r="M214" t="s">
        <v>561</v>
      </c>
      <c r="Q214">
        <v>1904</v>
      </c>
    </row>
    <row r="215" spans="1:18" x14ac:dyDescent="0.25">
      <c r="A215">
        <v>213</v>
      </c>
      <c r="B215" t="s">
        <v>562</v>
      </c>
      <c r="C215" t="s">
        <v>563</v>
      </c>
      <c r="D215" t="s">
        <v>19</v>
      </c>
      <c r="E215" t="s">
        <v>20</v>
      </c>
      <c r="F215" t="s">
        <v>24</v>
      </c>
      <c r="G215">
        <v>32</v>
      </c>
      <c r="K215" t="e">
        <f t="shared" si="3"/>
        <v>#N/A</v>
      </c>
      <c r="O215" t="s">
        <v>564</v>
      </c>
    </row>
    <row r="216" spans="1:18" ht="90" x14ac:dyDescent="0.25">
      <c r="A216">
        <v>214</v>
      </c>
      <c r="B216" t="s">
        <v>565</v>
      </c>
      <c r="C216" t="s">
        <v>566</v>
      </c>
      <c r="D216" t="s">
        <v>19</v>
      </c>
      <c r="E216" t="s">
        <v>20</v>
      </c>
      <c r="F216" t="s">
        <v>69</v>
      </c>
      <c r="G216">
        <v>134</v>
      </c>
      <c r="H216">
        <v>63.5</v>
      </c>
      <c r="J216">
        <v>93.5</v>
      </c>
      <c r="K216">
        <f t="shared" si="3"/>
        <v>795591.5</v>
      </c>
      <c r="M216" s="2" t="s">
        <v>567</v>
      </c>
    </row>
    <row r="217" spans="1:18" x14ac:dyDescent="0.25">
      <c r="A217">
        <v>215</v>
      </c>
      <c r="B217" t="s">
        <v>568</v>
      </c>
      <c r="C217" t="s">
        <v>569</v>
      </c>
      <c r="D217" t="s">
        <v>19</v>
      </c>
      <c r="E217" t="s">
        <v>20</v>
      </c>
      <c r="F217" t="s">
        <v>108</v>
      </c>
      <c r="G217">
        <v>140</v>
      </c>
      <c r="H217">
        <v>64.5</v>
      </c>
      <c r="J217">
        <v>88</v>
      </c>
      <c r="K217">
        <f t="shared" si="3"/>
        <v>794640</v>
      </c>
      <c r="M217" t="s">
        <v>109</v>
      </c>
      <c r="Q217" s="1">
        <v>1626</v>
      </c>
    </row>
    <row r="218" spans="1:18" x14ac:dyDescent="0.25">
      <c r="A218">
        <v>216</v>
      </c>
      <c r="B218" t="s">
        <v>570</v>
      </c>
      <c r="C218" t="s">
        <v>571</v>
      </c>
      <c r="D218" t="s">
        <v>19</v>
      </c>
      <c r="E218" t="s">
        <v>20</v>
      </c>
      <c r="F218" t="s">
        <v>69</v>
      </c>
      <c r="K218" t="e">
        <f t="shared" si="3"/>
        <v>#N/A</v>
      </c>
      <c r="Q218" t="s">
        <v>572</v>
      </c>
    </row>
    <row r="219" spans="1:18" x14ac:dyDescent="0.25">
      <c r="A219">
        <v>217</v>
      </c>
      <c r="B219" t="s">
        <v>573</v>
      </c>
      <c r="C219" t="s">
        <v>574</v>
      </c>
      <c r="D219" t="s">
        <v>19</v>
      </c>
      <c r="E219" t="s">
        <v>50</v>
      </c>
      <c r="F219" t="s">
        <v>24</v>
      </c>
      <c r="G219">
        <v>46</v>
      </c>
      <c r="K219" t="e">
        <f t="shared" si="3"/>
        <v>#N/A</v>
      </c>
      <c r="M219" t="s">
        <v>575</v>
      </c>
      <c r="O219" t="s">
        <v>198</v>
      </c>
    </row>
    <row r="220" spans="1:18" x14ac:dyDescent="0.25">
      <c r="A220">
        <v>218</v>
      </c>
      <c r="B220" t="s">
        <v>576</v>
      </c>
      <c r="C220" t="s">
        <v>577</v>
      </c>
      <c r="D220" t="s">
        <v>19</v>
      </c>
      <c r="E220" t="s">
        <v>107</v>
      </c>
      <c r="F220" t="s">
        <v>21</v>
      </c>
      <c r="K220" t="e">
        <f t="shared" si="3"/>
        <v>#N/A</v>
      </c>
      <c r="Q220" t="s">
        <v>578</v>
      </c>
    </row>
    <row r="221" spans="1:18" x14ac:dyDescent="0.25">
      <c r="A221">
        <v>219</v>
      </c>
      <c r="B221" t="s">
        <v>579</v>
      </c>
      <c r="C221" t="s">
        <v>580</v>
      </c>
      <c r="D221" t="s">
        <v>19</v>
      </c>
      <c r="E221" t="s">
        <v>20</v>
      </c>
      <c r="F221" t="s">
        <v>117</v>
      </c>
      <c r="G221">
        <v>22</v>
      </c>
      <c r="K221" t="e">
        <f t="shared" si="3"/>
        <v>#N/A</v>
      </c>
      <c r="O221" t="s">
        <v>244</v>
      </c>
    </row>
    <row r="222" spans="1:18" ht="30" x14ac:dyDescent="0.25">
      <c r="A222">
        <v>220</v>
      </c>
      <c r="B222" t="s">
        <v>581</v>
      </c>
      <c r="C222" t="s">
        <v>582</v>
      </c>
      <c r="D222" t="s">
        <v>19</v>
      </c>
      <c r="E222" t="s">
        <v>20</v>
      </c>
      <c r="F222" t="s">
        <v>54</v>
      </c>
      <c r="G222">
        <v>35</v>
      </c>
      <c r="H222">
        <v>18</v>
      </c>
      <c r="J222">
        <v>20</v>
      </c>
      <c r="K222">
        <f t="shared" si="3"/>
        <v>12600</v>
      </c>
      <c r="M222" s="2" t="s">
        <v>583</v>
      </c>
      <c r="Q222" s="1">
        <v>1917</v>
      </c>
    </row>
    <row r="223" spans="1:18" x14ac:dyDescent="0.25">
      <c r="A223">
        <v>221</v>
      </c>
      <c r="B223" t="s">
        <v>584</v>
      </c>
      <c r="C223" t="s">
        <v>585</v>
      </c>
      <c r="D223" t="s">
        <v>19</v>
      </c>
      <c r="E223" t="s">
        <v>20</v>
      </c>
      <c r="F223" t="s">
        <v>128</v>
      </c>
      <c r="G223">
        <v>33.6</v>
      </c>
      <c r="K223" t="e">
        <f t="shared" si="3"/>
        <v>#N/A</v>
      </c>
      <c r="O223" t="s">
        <v>586</v>
      </c>
    </row>
    <row r="224" spans="1:18" ht="30" x14ac:dyDescent="0.25">
      <c r="A224">
        <v>222</v>
      </c>
      <c r="B224" t="s">
        <v>587</v>
      </c>
      <c r="C224" t="s">
        <v>588</v>
      </c>
      <c r="D224" t="s">
        <v>19</v>
      </c>
      <c r="E224" t="s">
        <v>20</v>
      </c>
      <c r="F224" t="s">
        <v>21</v>
      </c>
      <c r="G224">
        <v>44.4</v>
      </c>
      <c r="H224">
        <v>18.2</v>
      </c>
      <c r="J224">
        <v>26.5</v>
      </c>
      <c r="K224">
        <f t="shared" si="3"/>
        <v>21414.12</v>
      </c>
      <c r="M224" s="2" t="s">
        <v>589</v>
      </c>
      <c r="O224" t="s">
        <v>499</v>
      </c>
    </row>
    <row r="225" spans="1:17" x14ac:dyDescent="0.25">
      <c r="A225">
        <v>223</v>
      </c>
      <c r="B225" t="s">
        <v>590</v>
      </c>
      <c r="C225" t="s">
        <v>591</v>
      </c>
      <c r="D225" t="s">
        <v>19</v>
      </c>
      <c r="E225" t="s">
        <v>20</v>
      </c>
      <c r="F225" t="s">
        <v>24</v>
      </c>
      <c r="G225">
        <v>29</v>
      </c>
      <c r="K225" t="e">
        <f t="shared" si="3"/>
        <v>#N/A</v>
      </c>
      <c r="Q225" s="1">
        <v>1919</v>
      </c>
    </row>
    <row r="226" spans="1:17" ht="30" x14ac:dyDescent="0.25">
      <c r="A226">
        <v>224</v>
      </c>
      <c r="B226" t="s">
        <v>592</v>
      </c>
      <c r="C226" t="s">
        <v>593</v>
      </c>
      <c r="D226" t="s">
        <v>19</v>
      </c>
      <c r="E226" t="s">
        <v>20</v>
      </c>
      <c r="F226" t="s">
        <v>24</v>
      </c>
      <c r="G226">
        <v>41</v>
      </c>
      <c r="H226">
        <v>18</v>
      </c>
      <c r="J226">
        <v>27</v>
      </c>
      <c r="K226">
        <f t="shared" si="3"/>
        <v>19926</v>
      </c>
      <c r="M226" s="2" t="s">
        <v>594</v>
      </c>
      <c r="Q226" s="1">
        <v>1920</v>
      </c>
    </row>
    <row r="227" spans="1:17" x14ac:dyDescent="0.25">
      <c r="A227">
        <v>225</v>
      </c>
      <c r="B227" t="s">
        <v>595</v>
      </c>
      <c r="C227" t="s">
        <v>596</v>
      </c>
      <c r="D227" t="s">
        <v>19</v>
      </c>
      <c r="E227" t="s">
        <v>20</v>
      </c>
      <c r="F227" t="s">
        <v>24</v>
      </c>
      <c r="G227">
        <v>43</v>
      </c>
      <c r="K227" t="e">
        <f t="shared" si="3"/>
        <v>#N/A</v>
      </c>
      <c r="Q227" s="1">
        <v>1919</v>
      </c>
    </row>
    <row r="228" spans="1:17" x14ac:dyDescent="0.25">
      <c r="A228">
        <v>226</v>
      </c>
      <c r="B228" t="s">
        <v>597</v>
      </c>
      <c r="C228" t="s">
        <v>598</v>
      </c>
      <c r="D228" t="s">
        <v>19</v>
      </c>
      <c r="E228" t="s">
        <v>20</v>
      </c>
      <c r="F228" t="s">
        <v>72</v>
      </c>
      <c r="K228" t="e">
        <f t="shared" si="3"/>
        <v>#N/A</v>
      </c>
      <c r="Q228" t="s">
        <v>599</v>
      </c>
    </row>
    <row r="229" spans="1:17" x14ac:dyDescent="0.25">
      <c r="A229">
        <v>227</v>
      </c>
      <c r="B229" t="s">
        <v>600</v>
      </c>
      <c r="C229" t="s">
        <v>601</v>
      </c>
      <c r="D229" t="s">
        <v>19</v>
      </c>
      <c r="E229" t="s">
        <v>20</v>
      </c>
      <c r="F229" t="s">
        <v>54</v>
      </c>
      <c r="G229">
        <v>28</v>
      </c>
      <c r="H229">
        <v>13</v>
      </c>
      <c r="J229">
        <v>16</v>
      </c>
      <c r="K229">
        <f t="shared" si="3"/>
        <v>5824</v>
      </c>
      <c r="M229" t="s">
        <v>55</v>
      </c>
      <c r="O229" t="s">
        <v>602</v>
      </c>
    </row>
    <row r="230" spans="1:17" x14ac:dyDescent="0.25">
      <c r="A230">
        <v>228</v>
      </c>
      <c r="B230" t="s">
        <v>603</v>
      </c>
      <c r="C230" t="s">
        <v>604</v>
      </c>
      <c r="D230" t="s">
        <v>19</v>
      </c>
      <c r="E230" t="s">
        <v>20</v>
      </c>
      <c r="F230" t="s">
        <v>21</v>
      </c>
      <c r="G230">
        <v>36.5</v>
      </c>
      <c r="H230">
        <v>15.3</v>
      </c>
      <c r="J230">
        <v>23.5</v>
      </c>
      <c r="K230">
        <f t="shared" si="3"/>
        <v>13123.575000000001</v>
      </c>
      <c r="M230" t="s">
        <v>323</v>
      </c>
      <c r="N230" t="s">
        <v>415</v>
      </c>
    </row>
    <row r="231" spans="1:17" x14ac:dyDescent="0.25">
      <c r="A231">
        <v>229</v>
      </c>
      <c r="B231" t="s">
        <v>605</v>
      </c>
      <c r="C231" t="s">
        <v>606</v>
      </c>
      <c r="D231" t="s">
        <v>19</v>
      </c>
      <c r="E231" t="s">
        <v>20</v>
      </c>
      <c r="F231" t="s">
        <v>24</v>
      </c>
      <c r="G231">
        <v>26.5</v>
      </c>
      <c r="K231" t="e">
        <f t="shared" si="3"/>
        <v>#N/A</v>
      </c>
      <c r="M231" t="s">
        <v>607</v>
      </c>
      <c r="Q231" s="1">
        <v>1920</v>
      </c>
    </row>
    <row r="232" spans="1:17" x14ac:dyDescent="0.25">
      <c r="A232">
        <v>230</v>
      </c>
      <c r="B232" t="s">
        <v>608</v>
      </c>
      <c r="C232" t="s">
        <v>609</v>
      </c>
      <c r="D232" t="s">
        <v>19</v>
      </c>
      <c r="E232" t="s">
        <v>20</v>
      </c>
      <c r="F232" t="s">
        <v>21</v>
      </c>
      <c r="G232">
        <v>29</v>
      </c>
      <c r="H232">
        <v>9.8000000000000007</v>
      </c>
      <c r="J232">
        <v>16</v>
      </c>
      <c r="K232">
        <f t="shared" si="3"/>
        <v>4547.2000000000007</v>
      </c>
      <c r="M232" t="s">
        <v>610</v>
      </c>
      <c r="N232" t="s">
        <v>415</v>
      </c>
    </row>
    <row r="233" spans="1:17" x14ac:dyDescent="0.25">
      <c r="A233">
        <v>231</v>
      </c>
      <c r="B233" t="s">
        <v>611</v>
      </c>
      <c r="C233" t="s">
        <v>612</v>
      </c>
      <c r="D233" t="s">
        <v>19</v>
      </c>
      <c r="E233" t="s">
        <v>363</v>
      </c>
      <c r="F233" t="s">
        <v>108</v>
      </c>
      <c r="K233" t="e">
        <f t="shared" si="3"/>
        <v>#N/A</v>
      </c>
      <c r="Q233" s="1">
        <v>1920</v>
      </c>
    </row>
    <row r="234" spans="1:17" x14ac:dyDescent="0.25">
      <c r="A234">
        <v>232</v>
      </c>
      <c r="B234" t="s">
        <v>613</v>
      </c>
      <c r="C234" t="s">
        <v>614</v>
      </c>
      <c r="D234" t="s">
        <v>19</v>
      </c>
      <c r="E234" t="s">
        <v>20</v>
      </c>
      <c r="F234" t="s">
        <v>316</v>
      </c>
      <c r="K234" t="e">
        <f t="shared" si="3"/>
        <v>#N/A</v>
      </c>
      <c r="Q234" s="1">
        <v>1920</v>
      </c>
    </row>
    <row r="235" spans="1:17" x14ac:dyDescent="0.25">
      <c r="A235">
        <v>233</v>
      </c>
      <c r="B235" t="s">
        <v>615</v>
      </c>
      <c r="C235" t="s">
        <v>616</v>
      </c>
      <c r="D235" t="s">
        <v>19</v>
      </c>
      <c r="E235" t="s">
        <v>20</v>
      </c>
      <c r="F235" t="s">
        <v>24</v>
      </c>
      <c r="G235">
        <v>26</v>
      </c>
      <c r="H235">
        <v>12.6</v>
      </c>
      <c r="J235">
        <v>20</v>
      </c>
      <c r="K235">
        <f t="shared" si="3"/>
        <v>6551.9999999999991</v>
      </c>
      <c r="M235" t="s">
        <v>323</v>
      </c>
      <c r="N235" t="s">
        <v>415</v>
      </c>
    </row>
    <row r="236" spans="1:17" x14ac:dyDescent="0.25">
      <c r="A236">
        <v>234</v>
      </c>
      <c r="B236" t="s">
        <v>617</v>
      </c>
      <c r="C236" t="s">
        <v>618</v>
      </c>
      <c r="D236" t="s">
        <v>19</v>
      </c>
      <c r="E236" t="s">
        <v>20</v>
      </c>
      <c r="F236" t="s">
        <v>24</v>
      </c>
      <c r="G236">
        <v>40</v>
      </c>
      <c r="K236" t="e">
        <f t="shared" si="3"/>
        <v>#N/A</v>
      </c>
      <c r="O236" t="s">
        <v>619</v>
      </c>
    </row>
    <row r="237" spans="1:17" x14ac:dyDescent="0.25">
      <c r="A237">
        <v>235</v>
      </c>
      <c r="B237" t="s">
        <v>620</v>
      </c>
      <c r="C237" t="s">
        <v>621</v>
      </c>
      <c r="D237" t="s">
        <v>19</v>
      </c>
      <c r="E237" t="s">
        <v>20</v>
      </c>
      <c r="F237" t="s">
        <v>122</v>
      </c>
      <c r="G237">
        <v>36.5</v>
      </c>
      <c r="K237" t="e">
        <f t="shared" si="3"/>
        <v>#N/A</v>
      </c>
      <c r="Q237" s="1">
        <v>1924</v>
      </c>
    </row>
    <row r="238" spans="1:17" x14ac:dyDescent="0.25">
      <c r="A238">
        <v>236</v>
      </c>
      <c r="B238" t="s">
        <v>622</v>
      </c>
      <c r="C238" t="s">
        <v>623</v>
      </c>
      <c r="D238" t="s">
        <v>19</v>
      </c>
      <c r="E238" t="s">
        <v>20</v>
      </c>
      <c r="F238" t="s">
        <v>21</v>
      </c>
      <c r="G238">
        <v>43</v>
      </c>
      <c r="K238" t="e">
        <f t="shared" si="3"/>
        <v>#N/A</v>
      </c>
      <c r="Q238" s="1">
        <v>1924</v>
      </c>
    </row>
    <row r="239" spans="1:17" x14ac:dyDescent="0.25">
      <c r="A239">
        <v>237</v>
      </c>
      <c r="B239" t="s">
        <v>624</v>
      </c>
      <c r="C239" t="s">
        <v>625</v>
      </c>
      <c r="D239" t="s">
        <v>19</v>
      </c>
      <c r="E239" t="s">
        <v>20</v>
      </c>
      <c r="F239" t="s">
        <v>24</v>
      </c>
      <c r="G239">
        <v>44</v>
      </c>
      <c r="K239" t="e">
        <f t="shared" si="3"/>
        <v>#N/A</v>
      </c>
      <c r="O239" t="s">
        <v>244</v>
      </c>
    </row>
    <row r="240" spans="1:17" x14ac:dyDescent="0.25">
      <c r="A240">
        <v>238</v>
      </c>
      <c r="B240" t="s">
        <v>626</v>
      </c>
      <c r="C240" t="s">
        <v>627</v>
      </c>
      <c r="D240" t="s">
        <v>19</v>
      </c>
      <c r="E240" t="s">
        <v>20</v>
      </c>
      <c r="F240" t="s">
        <v>21</v>
      </c>
      <c r="K240" t="e">
        <f t="shared" si="3"/>
        <v>#N/A</v>
      </c>
      <c r="Q240" s="1">
        <v>1924</v>
      </c>
    </row>
    <row r="241" spans="1:17" x14ac:dyDescent="0.25">
      <c r="A241">
        <v>239</v>
      </c>
      <c r="B241" t="s">
        <v>628</v>
      </c>
      <c r="C241" t="s">
        <v>629</v>
      </c>
      <c r="D241" t="s">
        <v>19</v>
      </c>
      <c r="E241" t="s">
        <v>20</v>
      </c>
      <c r="F241" t="s">
        <v>21</v>
      </c>
      <c r="G241">
        <v>47</v>
      </c>
      <c r="K241" t="e">
        <f t="shared" si="3"/>
        <v>#N/A</v>
      </c>
      <c r="Q241" s="1">
        <v>1925</v>
      </c>
    </row>
    <row r="242" spans="1:17" x14ac:dyDescent="0.25">
      <c r="A242">
        <v>240</v>
      </c>
      <c r="B242" t="s">
        <v>630</v>
      </c>
      <c r="C242" t="s">
        <v>631</v>
      </c>
      <c r="D242" t="s">
        <v>19</v>
      </c>
      <c r="E242" t="s">
        <v>20</v>
      </c>
      <c r="F242" t="s">
        <v>21</v>
      </c>
      <c r="G242">
        <v>46</v>
      </c>
      <c r="H242">
        <v>23.5</v>
      </c>
      <c r="J242">
        <v>40</v>
      </c>
      <c r="K242">
        <f t="shared" si="3"/>
        <v>43240</v>
      </c>
      <c r="M242" t="s">
        <v>441</v>
      </c>
      <c r="Q242" s="1">
        <v>1925</v>
      </c>
    </row>
    <row r="243" spans="1:17" x14ac:dyDescent="0.25">
      <c r="A243">
        <v>241</v>
      </c>
      <c r="B243" t="s">
        <v>632</v>
      </c>
      <c r="C243" t="s">
        <v>633</v>
      </c>
      <c r="D243" t="s">
        <v>19</v>
      </c>
      <c r="E243" t="s">
        <v>20</v>
      </c>
      <c r="F243" t="s">
        <v>21</v>
      </c>
      <c r="G243">
        <v>55.5</v>
      </c>
      <c r="H243">
        <v>27.5</v>
      </c>
      <c r="J243">
        <v>41</v>
      </c>
      <c r="K243">
        <f t="shared" si="3"/>
        <v>62576.25</v>
      </c>
      <c r="M243" t="s">
        <v>634</v>
      </c>
      <c r="Q243" s="1">
        <v>1925</v>
      </c>
    </row>
    <row r="244" spans="1:17" x14ac:dyDescent="0.25">
      <c r="A244">
        <v>242</v>
      </c>
      <c r="B244" t="s">
        <v>635</v>
      </c>
      <c r="C244" t="s">
        <v>636</v>
      </c>
      <c r="D244" t="s">
        <v>19</v>
      </c>
      <c r="E244" t="s">
        <v>20</v>
      </c>
      <c r="F244" t="s">
        <v>21</v>
      </c>
      <c r="G244">
        <v>28</v>
      </c>
      <c r="K244" t="e">
        <f t="shared" si="3"/>
        <v>#N/A</v>
      </c>
      <c r="Q244" s="1">
        <v>1925</v>
      </c>
    </row>
    <row r="245" spans="1:17" x14ac:dyDescent="0.25">
      <c r="A245">
        <v>243</v>
      </c>
      <c r="B245" t="s">
        <v>637</v>
      </c>
      <c r="C245" t="s">
        <v>638</v>
      </c>
      <c r="D245" t="s">
        <v>19</v>
      </c>
      <c r="E245" t="s">
        <v>20</v>
      </c>
      <c r="F245" t="s">
        <v>117</v>
      </c>
      <c r="G245">
        <v>22</v>
      </c>
      <c r="K245" t="e">
        <f t="shared" si="3"/>
        <v>#N/A</v>
      </c>
      <c r="Q245" s="1">
        <v>1925</v>
      </c>
    </row>
    <row r="246" spans="1:17" x14ac:dyDescent="0.25">
      <c r="A246">
        <v>244</v>
      </c>
      <c r="B246" t="s">
        <v>639</v>
      </c>
      <c r="C246" t="s">
        <v>640</v>
      </c>
      <c r="D246" t="s">
        <v>19</v>
      </c>
      <c r="E246" t="s">
        <v>20</v>
      </c>
      <c r="F246" t="s">
        <v>128</v>
      </c>
      <c r="K246" t="e">
        <f t="shared" si="3"/>
        <v>#N/A</v>
      </c>
      <c r="Q246" s="1">
        <v>1926</v>
      </c>
    </row>
    <row r="247" spans="1:17" x14ac:dyDescent="0.25">
      <c r="A247">
        <v>245</v>
      </c>
      <c r="B247" t="s">
        <v>641</v>
      </c>
      <c r="C247" t="s">
        <v>642</v>
      </c>
      <c r="D247" t="s">
        <v>19</v>
      </c>
      <c r="E247" t="s">
        <v>20</v>
      </c>
      <c r="F247" t="s">
        <v>122</v>
      </c>
      <c r="K247" t="e">
        <f t="shared" si="3"/>
        <v>#N/A</v>
      </c>
      <c r="Q247" s="1">
        <v>1926</v>
      </c>
    </row>
    <row r="248" spans="1:17" x14ac:dyDescent="0.25">
      <c r="A248">
        <v>246</v>
      </c>
      <c r="B248" t="s">
        <v>643</v>
      </c>
      <c r="C248" t="s">
        <v>644</v>
      </c>
      <c r="D248" t="s">
        <v>19</v>
      </c>
      <c r="E248" t="s">
        <v>253</v>
      </c>
      <c r="F248" t="s">
        <v>21</v>
      </c>
      <c r="G248">
        <v>31.5</v>
      </c>
      <c r="K248" t="e">
        <f t="shared" si="3"/>
        <v>#N/A</v>
      </c>
      <c r="Q248" s="1">
        <v>1926</v>
      </c>
    </row>
    <row r="249" spans="1:17" x14ac:dyDescent="0.25">
      <c r="A249">
        <v>247</v>
      </c>
      <c r="B249" t="s">
        <v>645</v>
      </c>
      <c r="C249" t="s">
        <v>646</v>
      </c>
      <c r="D249" t="s">
        <v>19</v>
      </c>
      <c r="E249" t="s">
        <v>20</v>
      </c>
      <c r="F249" t="s">
        <v>117</v>
      </c>
      <c r="K249" t="e">
        <f t="shared" si="3"/>
        <v>#N/A</v>
      </c>
      <c r="Q249" t="s">
        <v>647</v>
      </c>
    </row>
    <row r="250" spans="1:17" x14ac:dyDescent="0.25">
      <c r="A250">
        <v>248</v>
      </c>
      <c r="B250" t="s">
        <v>648</v>
      </c>
      <c r="C250" t="s">
        <v>649</v>
      </c>
      <c r="D250" t="s">
        <v>19</v>
      </c>
      <c r="E250" t="s">
        <v>20</v>
      </c>
      <c r="F250" t="s">
        <v>21</v>
      </c>
      <c r="G250">
        <v>23</v>
      </c>
      <c r="K250" t="e">
        <f t="shared" si="3"/>
        <v>#N/A</v>
      </c>
      <c r="Q250" s="1">
        <v>1927</v>
      </c>
    </row>
    <row r="251" spans="1:17" x14ac:dyDescent="0.25">
      <c r="A251">
        <v>249</v>
      </c>
      <c r="B251" t="s">
        <v>650</v>
      </c>
      <c r="C251" t="s">
        <v>651</v>
      </c>
      <c r="D251" t="s">
        <v>19</v>
      </c>
      <c r="E251" t="s">
        <v>20</v>
      </c>
      <c r="F251" t="s">
        <v>122</v>
      </c>
      <c r="G251">
        <v>33</v>
      </c>
      <c r="K251" t="e">
        <f t="shared" si="3"/>
        <v>#N/A</v>
      </c>
      <c r="O251" t="s">
        <v>244</v>
      </c>
    </row>
    <row r="252" spans="1:17" x14ac:dyDescent="0.25">
      <c r="A252">
        <v>250</v>
      </c>
      <c r="B252" t="s">
        <v>652</v>
      </c>
      <c r="C252" t="s">
        <v>653</v>
      </c>
      <c r="D252" t="s">
        <v>19</v>
      </c>
      <c r="E252" t="s">
        <v>20</v>
      </c>
      <c r="F252" t="s">
        <v>122</v>
      </c>
      <c r="K252" t="e">
        <f t="shared" si="3"/>
        <v>#N/A</v>
      </c>
      <c r="Q252">
        <v>1905</v>
      </c>
    </row>
    <row r="253" spans="1:17" x14ac:dyDescent="0.25">
      <c r="A253">
        <v>251</v>
      </c>
      <c r="B253" t="s">
        <v>654</v>
      </c>
      <c r="C253" t="s">
        <v>655</v>
      </c>
      <c r="D253" t="s">
        <v>19</v>
      </c>
      <c r="E253" t="s">
        <v>20</v>
      </c>
      <c r="F253" t="s">
        <v>72</v>
      </c>
      <c r="K253" t="e">
        <f t="shared" si="3"/>
        <v>#N/A</v>
      </c>
      <c r="Q253" s="1">
        <v>1929</v>
      </c>
    </row>
    <row r="254" spans="1:17" x14ac:dyDescent="0.25">
      <c r="A254">
        <v>252</v>
      </c>
      <c r="B254" t="s">
        <v>656</v>
      </c>
      <c r="C254" t="s">
        <v>657</v>
      </c>
      <c r="D254" t="s">
        <v>19</v>
      </c>
      <c r="E254" t="s">
        <v>20</v>
      </c>
      <c r="F254" t="s">
        <v>24</v>
      </c>
      <c r="G254">
        <v>47</v>
      </c>
      <c r="K254" t="e">
        <f t="shared" si="3"/>
        <v>#N/A</v>
      </c>
      <c r="Q254" s="1">
        <v>1929</v>
      </c>
    </row>
    <row r="255" spans="1:17" x14ac:dyDescent="0.25">
      <c r="A255">
        <v>253</v>
      </c>
      <c r="B255" t="s">
        <v>658</v>
      </c>
      <c r="C255" t="s">
        <v>659</v>
      </c>
      <c r="D255" t="s">
        <v>19</v>
      </c>
      <c r="E255" t="s">
        <v>20</v>
      </c>
      <c r="F255" t="s">
        <v>24</v>
      </c>
      <c r="G255">
        <v>46</v>
      </c>
      <c r="K255" t="e">
        <f t="shared" si="3"/>
        <v>#N/A</v>
      </c>
      <c r="O255" t="s">
        <v>258</v>
      </c>
    </row>
    <row r="256" spans="1:17" x14ac:dyDescent="0.25">
      <c r="A256">
        <v>254</v>
      </c>
      <c r="B256" t="s">
        <v>660</v>
      </c>
      <c r="C256" t="s">
        <v>661</v>
      </c>
      <c r="D256" t="s">
        <v>19</v>
      </c>
      <c r="E256" t="s">
        <v>20</v>
      </c>
      <c r="F256" t="s">
        <v>24</v>
      </c>
      <c r="G256">
        <v>46</v>
      </c>
      <c r="H256">
        <v>21</v>
      </c>
      <c r="J256">
        <v>26</v>
      </c>
      <c r="K256">
        <f t="shared" si="3"/>
        <v>25116</v>
      </c>
      <c r="M256" t="s">
        <v>465</v>
      </c>
      <c r="Q256" s="1">
        <v>1929</v>
      </c>
    </row>
    <row r="257" spans="1:17" x14ac:dyDescent="0.25">
      <c r="A257">
        <v>255</v>
      </c>
      <c r="B257" t="s">
        <v>662</v>
      </c>
      <c r="C257" t="s">
        <v>663</v>
      </c>
      <c r="D257" t="s">
        <v>19</v>
      </c>
      <c r="E257" t="s">
        <v>20</v>
      </c>
      <c r="F257" t="s">
        <v>24</v>
      </c>
      <c r="G257">
        <v>72</v>
      </c>
      <c r="H257">
        <v>35</v>
      </c>
      <c r="J257">
        <v>44</v>
      </c>
      <c r="K257">
        <f t="shared" si="3"/>
        <v>110880</v>
      </c>
      <c r="M257" t="s">
        <v>664</v>
      </c>
      <c r="Q257">
        <v>1905</v>
      </c>
    </row>
    <row r="258" spans="1:17" x14ac:dyDescent="0.25">
      <c r="A258">
        <v>256</v>
      </c>
      <c r="B258" t="s">
        <v>665</v>
      </c>
      <c r="C258" t="s">
        <v>666</v>
      </c>
      <c r="D258" t="s">
        <v>19</v>
      </c>
      <c r="E258" t="s">
        <v>50</v>
      </c>
      <c r="F258" t="s">
        <v>21</v>
      </c>
      <c r="G258">
        <v>32.299999999999997</v>
      </c>
      <c r="K258" t="e">
        <f t="shared" si="3"/>
        <v>#N/A</v>
      </c>
      <c r="Q258" s="1">
        <v>1930</v>
      </c>
    </row>
    <row r="259" spans="1:17" x14ac:dyDescent="0.25">
      <c r="A259">
        <v>257</v>
      </c>
      <c r="B259" t="s">
        <v>667</v>
      </c>
      <c r="C259" t="s">
        <v>668</v>
      </c>
      <c r="D259" t="s">
        <v>19</v>
      </c>
      <c r="E259" t="s">
        <v>20</v>
      </c>
      <c r="F259" t="s">
        <v>24</v>
      </c>
      <c r="K259" t="e">
        <f t="shared" ref="K259:K322" si="4">IF(G259*H259*J259=0,NA(),G259*H259*J259)</f>
        <v>#N/A</v>
      </c>
      <c r="Q259" s="1">
        <v>1931</v>
      </c>
    </row>
    <row r="260" spans="1:17" x14ac:dyDescent="0.25">
      <c r="A260">
        <v>258</v>
      </c>
      <c r="B260" t="s">
        <v>669</v>
      </c>
      <c r="C260" t="s">
        <v>670</v>
      </c>
      <c r="D260" t="s">
        <v>19</v>
      </c>
      <c r="E260" t="s">
        <v>20</v>
      </c>
      <c r="F260" t="s">
        <v>69</v>
      </c>
      <c r="K260" t="e">
        <f t="shared" si="4"/>
        <v>#N/A</v>
      </c>
      <c r="Q260" s="1">
        <v>1931</v>
      </c>
    </row>
    <row r="261" spans="1:17" x14ac:dyDescent="0.25">
      <c r="A261">
        <v>259</v>
      </c>
      <c r="B261" t="s">
        <v>671</v>
      </c>
      <c r="C261" t="s">
        <v>672</v>
      </c>
      <c r="D261" t="s">
        <v>19</v>
      </c>
      <c r="E261" t="s">
        <v>20</v>
      </c>
      <c r="F261" t="s">
        <v>21</v>
      </c>
      <c r="G261">
        <v>37</v>
      </c>
      <c r="H261">
        <v>17</v>
      </c>
      <c r="J261">
        <v>23.5</v>
      </c>
      <c r="K261">
        <f t="shared" si="4"/>
        <v>14781.5</v>
      </c>
      <c r="M261" t="s">
        <v>536</v>
      </c>
      <c r="Q261" s="1">
        <v>1931</v>
      </c>
    </row>
    <row r="262" spans="1:17" x14ac:dyDescent="0.25">
      <c r="A262">
        <v>260</v>
      </c>
      <c r="B262" t="s">
        <v>673</v>
      </c>
      <c r="C262" t="s">
        <v>674</v>
      </c>
      <c r="D262" t="s">
        <v>19</v>
      </c>
      <c r="E262" t="s">
        <v>20</v>
      </c>
      <c r="F262" t="s">
        <v>69</v>
      </c>
      <c r="K262" t="e">
        <f t="shared" si="4"/>
        <v>#N/A</v>
      </c>
      <c r="Q262" s="1">
        <v>1933</v>
      </c>
    </row>
    <row r="263" spans="1:17" x14ac:dyDescent="0.25">
      <c r="A263">
        <v>261</v>
      </c>
      <c r="B263" t="s">
        <v>675</v>
      </c>
      <c r="C263" t="s">
        <v>676</v>
      </c>
      <c r="D263" t="s">
        <v>19</v>
      </c>
      <c r="E263" t="s">
        <v>20</v>
      </c>
      <c r="F263" t="s">
        <v>24</v>
      </c>
      <c r="G263">
        <v>46</v>
      </c>
      <c r="K263" t="e">
        <f t="shared" si="4"/>
        <v>#N/A</v>
      </c>
      <c r="Q263" s="3">
        <v>1948</v>
      </c>
    </row>
    <row r="264" spans="1:17" x14ac:dyDescent="0.25">
      <c r="A264">
        <v>262</v>
      </c>
      <c r="B264" t="s">
        <v>677</v>
      </c>
      <c r="C264" t="s">
        <v>678</v>
      </c>
      <c r="D264" t="s">
        <v>19</v>
      </c>
      <c r="E264" t="s">
        <v>20</v>
      </c>
      <c r="F264" t="s">
        <v>54</v>
      </c>
      <c r="G264">
        <v>32</v>
      </c>
      <c r="H264">
        <v>17</v>
      </c>
      <c r="J264">
        <v>20</v>
      </c>
      <c r="K264">
        <f t="shared" si="4"/>
        <v>10880</v>
      </c>
      <c r="M264" t="s">
        <v>679</v>
      </c>
      <c r="N264" t="s">
        <v>680</v>
      </c>
    </row>
    <row r="265" spans="1:17" x14ac:dyDescent="0.25">
      <c r="A265">
        <v>263</v>
      </c>
      <c r="B265" t="s">
        <v>681</v>
      </c>
      <c r="C265" t="s">
        <v>682</v>
      </c>
      <c r="D265" t="s">
        <v>19</v>
      </c>
      <c r="E265" t="s">
        <v>20</v>
      </c>
      <c r="F265" t="s">
        <v>21</v>
      </c>
      <c r="K265" t="e">
        <f t="shared" si="4"/>
        <v>#N/A</v>
      </c>
      <c r="Q265">
        <v>1905</v>
      </c>
    </row>
    <row r="266" spans="1:17" ht="45" x14ac:dyDescent="0.25">
      <c r="A266">
        <v>264</v>
      </c>
      <c r="B266" t="s">
        <v>683</v>
      </c>
      <c r="C266" t="s">
        <v>684</v>
      </c>
      <c r="D266" t="s">
        <v>19</v>
      </c>
      <c r="E266" t="s">
        <v>20</v>
      </c>
      <c r="F266" t="s">
        <v>24</v>
      </c>
      <c r="G266">
        <v>41</v>
      </c>
      <c r="H266">
        <v>17</v>
      </c>
      <c r="J266">
        <v>24</v>
      </c>
      <c r="K266">
        <f t="shared" si="4"/>
        <v>16728</v>
      </c>
      <c r="M266" s="2" t="s">
        <v>685</v>
      </c>
    </row>
    <row r="267" spans="1:17" x14ac:dyDescent="0.25">
      <c r="A267">
        <v>265</v>
      </c>
      <c r="B267" t="s">
        <v>686</v>
      </c>
      <c r="C267" t="s">
        <v>687</v>
      </c>
      <c r="D267" t="s">
        <v>19</v>
      </c>
      <c r="E267" t="s">
        <v>20</v>
      </c>
      <c r="F267" t="s">
        <v>24</v>
      </c>
      <c r="G267">
        <v>48</v>
      </c>
      <c r="H267">
        <v>21.5</v>
      </c>
      <c r="J267">
        <v>26.5</v>
      </c>
      <c r="K267">
        <f t="shared" si="4"/>
        <v>27348</v>
      </c>
      <c r="Q267" s="3">
        <v>1948</v>
      </c>
    </row>
    <row r="268" spans="1:17" x14ac:dyDescent="0.25">
      <c r="A268">
        <v>266</v>
      </c>
      <c r="B268" t="s">
        <v>688</v>
      </c>
      <c r="C268" t="s">
        <v>689</v>
      </c>
      <c r="D268" t="s">
        <v>19</v>
      </c>
      <c r="E268" t="s">
        <v>20</v>
      </c>
      <c r="F268" t="s">
        <v>24</v>
      </c>
      <c r="G268">
        <v>48</v>
      </c>
      <c r="H268">
        <v>23</v>
      </c>
      <c r="J268">
        <v>29.5</v>
      </c>
      <c r="K268">
        <f t="shared" si="4"/>
        <v>32568</v>
      </c>
      <c r="M268" t="s">
        <v>690</v>
      </c>
      <c r="Q268" s="1">
        <v>1953</v>
      </c>
    </row>
    <row r="269" spans="1:17" x14ac:dyDescent="0.25">
      <c r="A269">
        <v>267</v>
      </c>
      <c r="B269" t="s">
        <v>691</v>
      </c>
      <c r="C269" t="s">
        <v>692</v>
      </c>
      <c r="D269" t="s">
        <v>19</v>
      </c>
      <c r="E269" t="s">
        <v>253</v>
      </c>
      <c r="F269" t="s">
        <v>316</v>
      </c>
      <c r="G269">
        <v>36</v>
      </c>
      <c r="H269">
        <v>19</v>
      </c>
      <c r="J269">
        <v>25</v>
      </c>
      <c r="K269">
        <f t="shared" si="4"/>
        <v>17100</v>
      </c>
      <c r="M269" t="s">
        <v>693</v>
      </c>
    </row>
    <row r="270" spans="1:17" ht="60" x14ac:dyDescent="0.25">
      <c r="A270">
        <v>268</v>
      </c>
      <c r="B270" t="s">
        <v>694</v>
      </c>
      <c r="C270" t="s">
        <v>695</v>
      </c>
      <c r="D270" t="s">
        <v>19</v>
      </c>
      <c r="E270" t="s">
        <v>20</v>
      </c>
      <c r="F270" t="s">
        <v>54</v>
      </c>
      <c r="G270">
        <v>27.5</v>
      </c>
      <c r="H270">
        <v>16</v>
      </c>
      <c r="J270">
        <v>17.5</v>
      </c>
      <c r="K270">
        <f t="shared" si="4"/>
        <v>7700</v>
      </c>
      <c r="M270" s="2" t="s">
        <v>696</v>
      </c>
      <c r="Q270" s="1">
        <v>1955</v>
      </c>
    </row>
    <row r="271" spans="1:17" x14ac:dyDescent="0.25">
      <c r="A271">
        <v>269</v>
      </c>
      <c r="B271" t="s">
        <v>697</v>
      </c>
      <c r="C271" t="s">
        <v>698</v>
      </c>
      <c r="D271" t="s">
        <v>19</v>
      </c>
      <c r="E271" t="s">
        <v>20</v>
      </c>
      <c r="F271" t="s">
        <v>21</v>
      </c>
      <c r="G271">
        <v>43</v>
      </c>
      <c r="K271" t="e">
        <f t="shared" si="4"/>
        <v>#N/A</v>
      </c>
      <c r="O271" t="s">
        <v>167</v>
      </c>
    </row>
    <row r="272" spans="1:17" x14ac:dyDescent="0.25">
      <c r="A272">
        <v>270</v>
      </c>
      <c r="B272" t="s">
        <v>699</v>
      </c>
      <c r="C272" t="s">
        <v>700</v>
      </c>
      <c r="D272" t="s">
        <v>19</v>
      </c>
      <c r="E272" t="s">
        <v>20</v>
      </c>
      <c r="F272" t="s">
        <v>21</v>
      </c>
      <c r="G272">
        <v>31</v>
      </c>
      <c r="K272" t="e">
        <f t="shared" si="4"/>
        <v>#N/A</v>
      </c>
      <c r="O272" t="s">
        <v>244</v>
      </c>
    </row>
    <row r="273" spans="1:17" x14ac:dyDescent="0.25">
      <c r="A273">
        <v>271</v>
      </c>
      <c r="B273" t="s">
        <v>701</v>
      </c>
      <c r="C273" t="s">
        <v>702</v>
      </c>
      <c r="D273" t="s">
        <v>19</v>
      </c>
      <c r="E273" t="s">
        <v>20</v>
      </c>
      <c r="F273" t="s">
        <v>24</v>
      </c>
      <c r="K273" t="e">
        <f t="shared" si="4"/>
        <v>#N/A</v>
      </c>
      <c r="Q273">
        <v>1905</v>
      </c>
    </row>
    <row r="274" spans="1:17" x14ac:dyDescent="0.25">
      <c r="A274">
        <v>272</v>
      </c>
      <c r="B274" t="s">
        <v>703</v>
      </c>
      <c r="C274" t="s">
        <v>704</v>
      </c>
      <c r="D274" t="s">
        <v>19</v>
      </c>
      <c r="E274" t="s">
        <v>20</v>
      </c>
      <c r="F274" t="s">
        <v>132</v>
      </c>
      <c r="K274" t="e">
        <f t="shared" si="4"/>
        <v>#N/A</v>
      </c>
      <c r="Q274" s="1">
        <v>1973</v>
      </c>
    </row>
    <row r="275" spans="1:17" x14ac:dyDescent="0.25">
      <c r="A275">
        <v>273</v>
      </c>
      <c r="B275" t="s">
        <v>705</v>
      </c>
      <c r="C275" t="s">
        <v>706</v>
      </c>
      <c r="D275" t="s">
        <v>19</v>
      </c>
      <c r="E275" t="s">
        <v>20</v>
      </c>
      <c r="F275" t="s">
        <v>24</v>
      </c>
      <c r="G275">
        <v>36.799999999999997</v>
      </c>
      <c r="K275" t="e">
        <f t="shared" si="4"/>
        <v>#N/A</v>
      </c>
      <c r="Q275" s="1">
        <v>1973</v>
      </c>
    </row>
    <row r="276" spans="1:17" x14ac:dyDescent="0.25">
      <c r="A276">
        <v>274</v>
      </c>
      <c r="B276" t="s">
        <v>707</v>
      </c>
      <c r="C276" t="s">
        <v>708</v>
      </c>
      <c r="D276" t="s">
        <v>19</v>
      </c>
      <c r="E276" t="s">
        <v>20</v>
      </c>
      <c r="F276" t="s">
        <v>24</v>
      </c>
      <c r="G276">
        <v>42.6</v>
      </c>
      <c r="K276" t="e">
        <f t="shared" si="4"/>
        <v>#N/A</v>
      </c>
      <c r="M276" t="s">
        <v>709</v>
      </c>
      <c r="Q276" s="1">
        <v>1973</v>
      </c>
    </row>
    <row r="277" spans="1:17" x14ac:dyDescent="0.25">
      <c r="A277">
        <v>275</v>
      </c>
      <c r="B277" t="s">
        <v>710</v>
      </c>
      <c r="C277" t="s">
        <v>711</v>
      </c>
      <c r="D277" t="s">
        <v>19</v>
      </c>
      <c r="E277" t="s">
        <v>20</v>
      </c>
      <c r="F277" t="s">
        <v>117</v>
      </c>
      <c r="K277" t="e">
        <f t="shared" si="4"/>
        <v>#N/A</v>
      </c>
      <c r="Q277" s="3">
        <v>1948</v>
      </c>
    </row>
    <row r="278" spans="1:17" x14ac:dyDescent="0.25">
      <c r="A278">
        <v>276</v>
      </c>
      <c r="B278" t="s">
        <v>712</v>
      </c>
      <c r="C278" t="s">
        <v>713</v>
      </c>
      <c r="D278" t="s">
        <v>19</v>
      </c>
      <c r="E278" t="s">
        <v>20</v>
      </c>
      <c r="F278" t="s">
        <v>24</v>
      </c>
      <c r="G278">
        <v>14</v>
      </c>
      <c r="K278" t="e">
        <f t="shared" si="4"/>
        <v>#N/A</v>
      </c>
      <c r="Q278">
        <v>1905</v>
      </c>
    </row>
    <row r="279" spans="1:17" x14ac:dyDescent="0.25">
      <c r="A279">
        <v>277</v>
      </c>
      <c r="B279" t="s">
        <v>714</v>
      </c>
      <c r="C279" t="s">
        <v>715</v>
      </c>
      <c r="D279" t="s">
        <v>19</v>
      </c>
      <c r="E279" t="s">
        <v>20</v>
      </c>
      <c r="F279" t="s">
        <v>21</v>
      </c>
      <c r="G279">
        <v>44</v>
      </c>
      <c r="H279">
        <v>16.2</v>
      </c>
      <c r="J279">
        <v>24</v>
      </c>
      <c r="K279">
        <f t="shared" si="4"/>
        <v>17107.199999999997</v>
      </c>
      <c r="M279" t="s">
        <v>533</v>
      </c>
      <c r="N279" t="s">
        <v>473</v>
      </c>
    </row>
    <row r="280" spans="1:17" x14ac:dyDescent="0.25">
      <c r="A280">
        <v>278</v>
      </c>
      <c r="B280" t="s">
        <v>716</v>
      </c>
      <c r="C280" t="s">
        <v>717</v>
      </c>
      <c r="D280" t="s">
        <v>19</v>
      </c>
      <c r="E280" t="s">
        <v>20</v>
      </c>
      <c r="F280" t="s">
        <v>45</v>
      </c>
      <c r="K280" t="e">
        <f t="shared" si="4"/>
        <v>#N/A</v>
      </c>
      <c r="Q280" s="1">
        <v>2338</v>
      </c>
    </row>
    <row r="281" spans="1:17" x14ac:dyDescent="0.25">
      <c r="A281">
        <v>279</v>
      </c>
      <c r="B281" t="s">
        <v>718</v>
      </c>
      <c r="C281" t="s">
        <v>719</v>
      </c>
      <c r="D281" t="s">
        <v>19</v>
      </c>
      <c r="E281" t="s">
        <v>20</v>
      </c>
      <c r="F281" t="s">
        <v>54</v>
      </c>
      <c r="G281">
        <v>25</v>
      </c>
      <c r="K281" t="e">
        <f t="shared" si="4"/>
        <v>#N/A</v>
      </c>
      <c r="O281" t="s">
        <v>198</v>
      </c>
    </row>
    <row r="282" spans="1:17" x14ac:dyDescent="0.25">
      <c r="A282">
        <v>280</v>
      </c>
      <c r="B282" t="s">
        <v>720</v>
      </c>
      <c r="C282" t="s">
        <v>721</v>
      </c>
      <c r="D282" t="s">
        <v>19</v>
      </c>
      <c r="E282" t="s">
        <v>20</v>
      </c>
      <c r="F282" t="s">
        <v>69</v>
      </c>
      <c r="K282" t="e">
        <f t="shared" si="4"/>
        <v>#N/A</v>
      </c>
      <c r="Q282" s="1">
        <v>2337</v>
      </c>
    </row>
    <row r="283" spans="1:17" x14ac:dyDescent="0.25">
      <c r="A283">
        <v>281</v>
      </c>
      <c r="B283" t="s">
        <v>722</v>
      </c>
      <c r="C283" t="s">
        <v>723</v>
      </c>
      <c r="D283" t="s">
        <v>19</v>
      </c>
      <c r="E283" t="s">
        <v>20</v>
      </c>
      <c r="F283" t="s">
        <v>24</v>
      </c>
      <c r="G283">
        <v>32</v>
      </c>
      <c r="K283" t="e">
        <f t="shared" si="4"/>
        <v>#N/A</v>
      </c>
      <c r="O283" t="s">
        <v>347</v>
      </c>
    </row>
    <row r="284" spans="1:17" x14ac:dyDescent="0.25">
      <c r="A284">
        <v>282</v>
      </c>
      <c r="B284" t="s">
        <v>724</v>
      </c>
      <c r="C284" t="s">
        <v>725</v>
      </c>
      <c r="D284" t="s">
        <v>19</v>
      </c>
      <c r="E284" t="s">
        <v>20</v>
      </c>
      <c r="F284" t="s">
        <v>21</v>
      </c>
      <c r="G284">
        <v>46</v>
      </c>
      <c r="K284" t="e">
        <f t="shared" si="4"/>
        <v>#N/A</v>
      </c>
      <c r="O284" t="s">
        <v>347</v>
      </c>
    </row>
    <row r="285" spans="1:17" x14ac:dyDescent="0.25">
      <c r="A285">
        <v>283</v>
      </c>
      <c r="B285" t="s">
        <v>726</v>
      </c>
      <c r="C285" t="s">
        <v>727</v>
      </c>
      <c r="D285" t="s">
        <v>19</v>
      </c>
      <c r="E285" t="s">
        <v>20</v>
      </c>
      <c r="F285" t="s">
        <v>24</v>
      </c>
      <c r="G285">
        <v>36</v>
      </c>
      <c r="K285" t="e">
        <f t="shared" si="4"/>
        <v>#N/A</v>
      </c>
      <c r="O285" t="s">
        <v>272</v>
      </c>
    </row>
    <row r="286" spans="1:17" x14ac:dyDescent="0.25">
      <c r="A286">
        <v>284</v>
      </c>
      <c r="B286" t="s">
        <v>728</v>
      </c>
      <c r="C286" t="s">
        <v>729</v>
      </c>
      <c r="D286" t="s">
        <v>19</v>
      </c>
      <c r="E286" t="s">
        <v>20</v>
      </c>
      <c r="F286" t="s">
        <v>54</v>
      </c>
      <c r="G286">
        <v>33</v>
      </c>
      <c r="K286" t="e">
        <f t="shared" si="4"/>
        <v>#N/A</v>
      </c>
      <c r="O286" t="s">
        <v>244</v>
      </c>
    </row>
    <row r="287" spans="1:17" x14ac:dyDescent="0.25">
      <c r="A287">
        <v>285</v>
      </c>
      <c r="B287" t="s">
        <v>730</v>
      </c>
      <c r="C287" t="s">
        <v>731</v>
      </c>
      <c r="D287" t="s">
        <v>19</v>
      </c>
      <c r="E287" t="s">
        <v>20</v>
      </c>
      <c r="F287" t="s">
        <v>128</v>
      </c>
      <c r="K287" t="e">
        <f t="shared" si="4"/>
        <v>#N/A</v>
      </c>
      <c r="Q287">
        <v>1906</v>
      </c>
    </row>
    <row r="288" spans="1:17" x14ac:dyDescent="0.25">
      <c r="A288">
        <v>286</v>
      </c>
      <c r="B288" t="s">
        <v>732</v>
      </c>
      <c r="C288" t="s">
        <v>733</v>
      </c>
      <c r="D288" t="s">
        <v>19</v>
      </c>
      <c r="E288" t="s">
        <v>50</v>
      </c>
      <c r="F288" t="s">
        <v>72</v>
      </c>
      <c r="G288">
        <v>40</v>
      </c>
      <c r="K288" t="e">
        <f t="shared" si="4"/>
        <v>#N/A</v>
      </c>
    </row>
    <row r="289" spans="1:18" x14ac:dyDescent="0.25">
      <c r="A289">
        <v>287</v>
      </c>
      <c r="B289" t="s">
        <v>734</v>
      </c>
      <c r="C289" t="s">
        <v>735</v>
      </c>
      <c r="D289" t="s">
        <v>19</v>
      </c>
      <c r="E289" t="s">
        <v>20</v>
      </c>
      <c r="F289" t="s">
        <v>54</v>
      </c>
      <c r="G289">
        <v>7.5</v>
      </c>
      <c r="H289">
        <v>5</v>
      </c>
      <c r="J289">
        <v>8</v>
      </c>
      <c r="K289">
        <f t="shared" si="4"/>
        <v>300</v>
      </c>
      <c r="N289" t="s">
        <v>344</v>
      </c>
    </row>
    <row r="290" spans="1:18" x14ac:dyDescent="0.25">
      <c r="A290">
        <v>288</v>
      </c>
      <c r="B290" t="s">
        <v>736</v>
      </c>
      <c r="C290" t="s">
        <v>737</v>
      </c>
      <c r="D290" t="s">
        <v>19</v>
      </c>
      <c r="E290" t="s">
        <v>20</v>
      </c>
      <c r="F290" t="s">
        <v>21</v>
      </c>
      <c r="K290" t="e">
        <f t="shared" si="4"/>
        <v>#N/A</v>
      </c>
      <c r="Q290" s="1">
        <v>2708</v>
      </c>
    </row>
    <row r="291" spans="1:18" x14ac:dyDescent="0.25">
      <c r="A291">
        <v>289</v>
      </c>
      <c r="B291" t="s">
        <v>738</v>
      </c>
      <c r="C291" t="s">
        <v>739</v>
      </c>
      <c r="D291" t="s">
        <v>19</v>
      </c>
      <c r="E291" t="s">
        <v>20</v>
      </c>
      <c r="F291" t="s">
        <v>54</v>
      </c>
      <c r="G291">
        <v>51</v>
      </c>
      <c r="H291">
        <v>11</v>
      </c>
      <c r="J291">
        <v>20</v>
      </c>
      <c r="K291">
        <f t="shared" si="4"/>
        <v>11220</v>
      </c>
      <c r="M291" t="s">
        <v>306</v>
      </c>
      <c r="Q291" t="s">
        <v>740</v>
      </c>
    </row>
    <row r="292" spans="1:18" x14ac:dyDescent="0.25">
      <c r="A292">
        <v>290</v>
      </c>
      <c r="B292" t="s">
        <v>741</v>
      </c>
      <c r="C292" t="s">
        <v>742</v>
      </c>
      <c r="D292" t="s">
        <v>19</v>
      </c>
      <c r="E292" t="s">
        <v>20</v>
      </c>
      <c r="F292" t="s">
        <v>24</v>
      </c>
      <c r="G292">
        <v>53.3</v>
      </c>
      <c r="H292">
        <v>25</v>
      </c>
      <c r="J292">
        <v>35.200000000000003</v>
      </c>
      <c r="K292">
        <f t="shared" si="4"/>
        <v>46904.000000000007</v>
      </c>
      <c r="M292" t="s">
        <v>743</v>
      </c>
      <c r="Q292" s="1">
        <v>1497</v>
      </c>
    </row>
    <row r="293" spans="1:18" x14ac:dyDescent="0.25">
      <c r="A293">
        <v>291</v>
      </c>
      <c r="B293" t="s">
        <v>744</v>
      </c>
      <c r="C293" t="s">
        <v>745</v>
      </c>
      <c r="D293" t="s">
        <v>19</v>
      </c>
      <c r="E293" t="s">
        <v>20</v>
      </c>
      <c r="F293" t="s">
        <v>24</v>
      </c>
      <c r="G293">
        <v>36</v>
      </c>
      <c r="K293" t="e">
        <f t="shared" si="4"/>
        <v>#N/A</v>
      </c>
      <c r="M293" t="s">
        <v>746</v>
      </c>
      <c r="Q293" s="1">
        <v>1512</v>
      </c>
    </row>
    <row r="294" spans="1:18" x14ac:dyDescent="0.25">
      <c r="A294">
        <v>292</v>
      </c>
      <c r="B294" t="s">
        <v>747</v>
      </c>
      <c r="C294" t="s">
        <v>748</v>
      </c>
      <c r="D294" t="s">
        <v>19</v>
      </c>
      <c r="E294" t="s">
        <v>20</v>
      </c>
      <c r="F294" t="s">
        <v>21</v>
      </c>
      <c r="K294" t="e">
        <f t="shared" si="4"/>
        <v>#N/A</v>
      </c>
      <c r="Q294" s="1">
        <v>1562</v>
      </c>
    </row>
    <row r="295" spans="1:18" x14ac:dyDescent="0.25">
      <c r="A295">
        <v>293</v>
      </c>
      <c r="B295" t="s">
        <v>749</v>
      </c>
      <c r="C295" t="s">
        <v>750</v>
      </c>
      <c r="D295" t="s">
        <v>19</v>
      </c>
      <c r="E295" t="s">
        <v>20</v>
      </c>
      <c r="F295" t="s">
        <v>21</v>
      </c>
      <c r="G295">
        <v>32.299999999999997</v>
      </c>
      <c r="H295">
        <v>13.5</v>
      </c>
      <c r="J295">
        <v>16.7</v>
      </c>
      <c r="K295">
        <f t="shared" si="4"/>
        <v>7282.0349999999989</v>
      </c>
    </row>
    <row r="296" spans="1:18" x14ac:dyDescent="0.25">
      <c r="A296">
        <v>294</v>
      </c>
      <c r="B296" t="s">
        <v>751</v>
      </c>
      <c r="C296" t="s">
        <v>752</v>
      </c>
      <c r="D296" t="s">
        <v>19</v>
      </c>
      <c r="E296" t="s">
        <v>20</v>
      </c>
      <c r="F296" t="s">
        <v>54</v>
      </c>
      <c r="G296">
        <v>15</v>
      </c>
      <c r="K296" t="e">
        <f t="shared" si="4"/>
        <v>#N/A</v>
      </c>
      <c r="N296" t="s">
        <v>753</v>
      </c>
    </row>
    <row r="297" spans="1:18" x14ac:dyDescent="0.25">
      <c r="A297">
        <v>295</v>
      </c>
      <c r="B297" t="s">
        <v>754</v>
      </c>
      <c r="C297" t="s">
        <v>755</v>
      </c>
      <c r="D297" t="s">
        <v>19</v>
      </c>
      <c r="E297" t="s">
        <v>20</v>
      </c>
      <c r="F297" t="s">
        <v>54</v>
      </c>
      <c r="G297">
        <v>68</v>
      </c>
      <c r="H297">
        <v>28</v>
      </c>
      <c r="J297">
        <v>25.5</v>
      </c>
      <c r="K297">
        <f t="shared" si="4"/>
        <v>48552</v>
      </c>
      <c r="M297" t="s">
        <v>709</v>
      </c>
      <c r="Q297" t="s">
        <v>756</v>
      </c>
    </row>
    <row r="298" spans="1:18" x14ac:dyDescent="0.25">
      <c r="A298">
        <v>296</v>
      </c>
      <c r="B298" t="s">
        <v>757</v>
      </c>
      <c r="C298" t="s">
        <v>758</v>
      </c>
      <c r="D298" t="s">
        <v>19</v>
      </c>
      <c r="E298" t="s">
        <v>20</v>
      </c>
      <c r="F298" t="s">
        <v>54</v>
      </c>
      <c r="G298">
        <v>54</v>
      </c>
      <c r="K298" t="e">
        <f t="shared" si="4"/>
        <v>#N/A</v>
      </c>
      <c r="O298" t="s">
        <v>347</v>
      </c>
    </row>
    <row r="299" spans="1:18" x14ac:dyDescent="0.25">
      <c r="A299">
        <v>297</v>
      </c>
      <c r="C299" t="s">
        <v>759</v>
      </c>
      <c r="D299" t="s">
        <v>19</v>
      </c>
      <c r="E299" t="s">
        <v>760</v>
      </c>
      <c r="F299" t="s">
        <v>54</v>
      </c>
      <c r="G299">
        <v>29.7</v>
      </c>
      <c r="H299">
        <v>15</v>
      </c>
      <c r="K299" t="e">
        <f t="shared" si="4"/>
        <v>#N/A</v>
      </c>
      <c r="O299" t="s">
        <v>324</v>
      </c>
      <c r="P299" t="s">
        <v>761</v>
      </c>
    </row>
    <row r="300" spans="1:18" x14ac:dyDescent="0.25">
      <c r="A300">
        <v>298</v>
      </c>
      <c r="B300" t="s">
        <v>762</v>
      </c>
      <c r="C300" t="s">
        <v>763</v>
      </c>
      <c r="D300" t="s">
        <v>19</v>
      </c>
      <c r="E300" t="s">
        <v>20</v>
      </c>
      <c r="F300" t="s">
        <v>122</v>
      </c>
      <c r="G300">
        <v>41.4</v>
      </c>
      <c r="H300">
        <v>12.9</v>
      </c>
      <c r="J300">
        <v>20.6</v>
      </c>
      <c r="K300">
        <f t="shared" si="4"/>
        <v>11001.636</v>
      </c>
    </row>
    <row r="301" spans="1:18" x14ac:dyDescent="0.25">
      <c r="A301">
        <v>299</v>
      </c>
      <c r="B301" t="s">
        <v>764</v>
      </c>
      <c r="C301" t="s">
        <v>765</v>
      </c>
      <c r="D301" t="s">
        <v>19</v>
      </c>
      <c r="E301" t="s">
        <v>20</v>
      </c>
      <c r="F301" t="s">
        <v>122</v>
      </c>
      <c r="G301">
        <v>31</v>
      </c>
      <c r="H301">
        <v>14.5</v>
      </c>
      <c r="J301">
        <v>21.5</v>
      </c>
      <c r="K301">
        <f t="shared" si="4"/>
        <v>9664.25</v>
      </c>
      <c r="N301" t="s">
        <v>415</v>
      </c>
    </row>
    <row r="302" spans="1:18" x14ac:dyDescent="0.25">
      <c r="A302">
        <v>300</v>
      </c>
      <c r="C302" t="s">
        <v>766</v>
      </c>
      <c r="D302" t="s">
        <v>19</v>
      </c>
      <c r="E302" t="s">
        <v>20</v>
      </c>
      <c r="F302" t="s">
        <v>354</v>
      </c>
      <c r="G302">
        <v>30.7</v>
      </c>
      <c r="H302">
        <v>14.1</v>
      </c>
      <c r="J302">
        <v>18.5</v>
      </c>
      <c r="K302">
        <f t="shared" si="4"/>
        <v>8008.0950000000003</v>
      </c>
      <c r="M302" t="s">
        <v>767</v>
      </c>
      <c r="N302" t="s">
        <v>415</v>
      </c>
      <c r="O302" t="s">
        <v>244</v>
      </c>
    </row>
    <row r="303" spans="1:18" x14ac:dyDescent="0.25">
      <c r="A303">
        <v>301</v>
      </c>
      <c r="C303" t="s">
        <v>768</v>
      </c>
      <c r="D303" t="s">
        <v>19</v>
      </c>
      <c r="E303" t="s">
        <v>20</v>
      </c>
      <c r="F303" t="s">
        <v>54</v>
      </c>
      <c r="K303" t="e">
        <f t="shared" si="4"/>
        <v>#N/A</v>
      </c>
      <c r="Q303">
        <v>1904</v>
      </c>
    </row>
    <row r="304" spans="1:18" x14ac:dyDescent="0.25">
      <c r="A304">
        <v>302</v>
      </c>
      <c r="C304" t="s">
        <v>769</v>
      </c>
      <c r="D304" t="s">
        <v>19</v>
      </c>
      <c r="E304" t="s">
        <v>495</v>
      </c>
      <c r="F304" t="s">
        <v>770</v>
      </c>
      <c r="K304" t="e">
        <f t="shared" si="4"/>
        <v>#N/A</v>
      </c>
      <c r="O304" t="s">
        <v>272</v>
      </c>
      <c r="R304" t="s">
        <v>558</v>
      </c>
    </row>
    <row r="305" spans="1:18" x14ac:dyDescent="0.25">
      <c r="A305">
        <v>303</v>
      </c>
      <c r="B305" t="s">
        <v>771</v>
      </c>
      <c r="C305" t="s">
        <v>772</v>
      </c>
      <c r="D305" t="s">
        <v>19</v>
      </c>
      <c r="E305" t="s">
        <v>20</v>
      </c>
      <c r="F305" t="s">
        <v>24</v>
      </c>
      <c r="G305">
        <v>33.6</v>
      </c>
      <c r="K305" t="e">
        <f t="shared" si="4"/>
        <v>#N/A</v>
      </c>
      <c r="M305" t="s">
        <v>773</v>
      </c>
      <c r="Q305" s="1">
        <v>1512</v>
      </c>
    </row>
    <row r="306" spans="1:18" ht="30" x14ac:dyDescent="0.25">
      <c r="A306">
        <v>304</v>
      </c>
      <c r="B306" t="s">
        <v>774</v>
      </c>
      <c r="C306" t="s">
        <v>775</v>
      </c>
      <c r="D306" t="s">
        <v>19</v>
      </c>
      <c r="E306" t="s">
        <v>20</v>
      </c>
      <c r="F306" t="s">
        <v>21</v>
      </c>
      <c r="G306">
        <v>87</v>
      </c>
      <c r="H306">
        <v>37</v>
      </c>
      <c r="J306">
        <v>51</v>
      </c>
      <c r="K306">
        <f t="shared" si="4"/>
        <v>164169</v>
      </c>
      <c r="M306" s="2" t="s">
        <v>776</v>
      </c>
      <c r="O306" t="s">
        <v>499</v>
      </c>
    </row>
    <row r="307" spans="1:18" x14ac:dyDescent="0.25">
      <c r="A307">
        <v>305</v>
      </c>
      <c r="C307" t="s">
        <v>777</v>
      </c>
      <c r="D307" t="s">
        <v>19</v>
      </c>
      <c r="E307" t="s">
        <v>20</v>
      </c>
      <c r="F307" t="s">
        <v>24</v>
      </c>
      <c r="G307">
        <v>33</v>
      </c>
      <c r="K307" t="e">
        <f t="shared" si="4"/>
        <v>#N/A</v>
      </c>
      <c r="O307" t="s">
        <v>258</v>
      </c>
      <c r="Q307" t="s">
        <v>778</v>
      </c>
    </row>
    <row r="308" spans="1:18" x14ac:dyDescent="0.25">
      <c r="A308">
        <v>306</v>
      </c>
      <c r="C308" t="s">
        <v>779</v>
      </c>
      <c r="D308" t="s">
        <v>19</v>
      </c>
      <c r="E308" t="s">
        <v>20</v>
      </c>
      <c r="F308" t="s">
        <v>24</v>
      </c>
      <c r="G308">
        <v>46</v>
      </c>
      <c r="K308" t="e">
        <f t="shared" si="4"/>
        <v>#N/A</v>
      </c>
      <c r="O308" t="s">
        <v>564</v>
      </c>
      <c r="P308" t="s">
        <v>780</v>
      </c>
    </row>
    <row r="309" spans="1:18" x14ac:dyDescent="0.25">
      <c r="A309">
        <v>307</v>
      </c>
      <c r="C309" t="s">
        <v>781</v>
      </c>
      <c r="D309" t="s">
        <v>19</v>
      </c>
      <c r="E309" t="s">
        <v>50</v>
      </c>
      <c r="F309" t="s">
        <v>24</v>
      </c>
      <c r="G309">
        <v>42.2</v>
      </c>
      <c r="K309" t="e">
        <f t="shared" si="4"/>
        <v>#N/A</v>
      </c>
      <c r="O309" t="s">
        <v>347</v>
      </c>
      <c r="P309" t="s">
        <v>782</v>
      </c>
    </row>
    <row r="310" spans="1:18" x14ac:dyDescent="0.25">
      <c r="A310">
        <v>308</v>
      </c>
      <c r="C310" t="s">
        <v>783</v>
      </c>
      <c r="D310" t="s">
        <v>19</v>
      </c>
      <c r="E310" t="s">
        <v>20</v>
      </c>
      <c r="F310" t="s">
        <v>54</v>
      </c>
      <c r="G310">
        <v>15</v>
      </c>
      <c r="K310" t="e">
        <f t="shared" si="4"/>
        <v>#N/A</v>
      </c>
      <c r="O310" t="s">
        <v>564</v>
      </c>
      <c r="R310" t="s">
        <v>558</v>
      </c>
    </row>
    <row r="311" spans="1:18" x14ac:dyDescent="0.25">
      <c r="A311">
        <v>309</v>
      </c>
      <c r="B311" t="s">
        <v>784</v>
      </c>
      <c r="C311" t="s">
        <v>785</v>
      </c>
      <c r="D311" t="s">
        <v>19</v>
      </c>
      <c r="E311" t="s">
        <v>20</v>
      </c>
      <c r="F311" t="s">
        <v>54</v>
      </c>
      <c r="G311">
        <v>16.5</v>
      </c>
      <c r="H311">
        <v>11</v>
      </c>
      <c r="J311">
        <v>12.5</v>
      </c>
      <c r="K311">
        <f t="shared" si="4"/>
        <v>2268.75</v>
      </c>
      <c r="Q311" s="1">
        <v>1590</v>
      </c>
    </row>
    <row r="312" spans="1:18" x14ac:dyDescent="0.25">
      <c r="A312">
        <v>310</v>
      </c>
      <c r="C312" t="s">
        <v>786</v>
      </c>
      <c r="D312" t="s">
        <v>19</v>
      </c>
      <c r="E312" t="s">
        <v>20</v>
      </c>
      <c r="F312" t="s">
        <v>108</v>
      </c>
      <c r="G312">
        <v>36.5</v>
      </c>
      <c r="K312" t="e">
        <f t="shared" si="4"/>
        <v>#N/A</v>
      </c>
      <c r="O312" t="s">
        <v>564</v>
      </c>
    </row>
    <row r="313" spans="1:18" x14ac:dyDescent="0.25">
      <c r="A313">
        <v>311</v>
      </c>
      <c r="C313" t="s">
        <v>787</v>
      </c>
      <c r="D313" t="s">
        <v>19</v>
      </c>
      <c r="E313" t="s">
        <v>788</v>
      </c>
      <c r="F313" t="s">
        <v>54</v>
      </c>
      <c r="G313">
        <v>42</v>
      </c>
      <c r="H313">
        <v>27</v>
      </c>
      <c r="J313">
        <v>39</v>
      </c>
      <c r="K313">
        <f t="shared" si="4"/>
        <v>44226</v>
      </c>
      <c r="M313" t="s">
        <v>528</v>
      </c>
      <c r="O313" t="s">
        <v>789</v>
      </c>
      <c r="P313" t="s">
        <v>790</v>
      </c>
    </row>
    <row r="314" spans="1:18" x14ac:dyDescent="0.25">
      <c r="A314">
        <v>312</v>
      </c>
      <c r="C314" t="s">
        <v>791</v>
      </c>
      <c r="D314" t="s">
        <v>19</v>
      </c>
      <c r="E314" t="s">
        <v>20</v>
      </c>
      <c r="F314" t="s">
        <v>54</v>
      </c>
      <c r="G314">
        <v>9</v>
      </c>
      <c r="K314" t="e">
        <f t="shared" si="4"/>
        <v>#N/A</v>
      </c>
      <c r="O314" t="s">
        <v>258</v>
      </c>
      <c r="R314" t="s">
        <v>558</v>
      </c>
    </row>
    <row r="315" spans="1:18" x14ac:dyDescent="0.25">
      <c r="A315">
        <v>313</v>
      </c>
      <c r="C315" t="s">
        <v>792</v>
      </c>
      <c r="D315" t="s">
        <v>19</v>
      </c>
      <c r="E315" t="s">
        <v>20</v>
      </c>
      <c r="F315" t="s">
        <v>69</v>
      </c>
      <c r="G315">
        <v>40</v>
      </c>
      <c r="H315">
        <v>19</v>
      </c>
      <c r="J315">
        <v>17</v>
      </c>
      <c r="K315">
        <f t="shared" si="4"/>
        <v>12920</v>
      </c>
      <c r="O315" t="s">
        <v>244</v>
      </c>
    </row>
    <row r="316" spans="1:18" x14ac:dyDescent="0.25">
      <c r="A316">
        <v>314</v>
      </c>
      <c r="B316" t="s">
        <v>793</v>
      </c>
      <c r="C316" t="s">
        <v>794</v>
      </c>
      <c r="D316" t="s">
        <v>19</v>
      </c>
      <c r="E316" t="s">
        <v>20</v>
      </c>
      <c r="F316" t="s">
        <v>122</v>
      </c>
      <c r="K316" t="e">
        <f t="shared" si="4"/>
        <v>#N/A</v>
      </c>
      <c r="Q316" s="1">
        <v>1622</v>
      </c>
    </row>
    <row r="317" spans="1:18" x14ac:dyDescent="0.25">
      <c r="A317">
        <v>315</v>
      </c>
      <c r="C317" t="s">
        <v>795</v>
      </c>
      <c r="D317" t="s">
        <v>19</v>
      </c>
      <c r="E317" t="s">
        <v>796</v>
      </c>
      <c r="F317" t="s">
        <v>354</v>
      </c>
      <c r="G317">
        <v>39</v>
      </c>
      <c r="K317" t="e">
        <f t="shared" si="4"/>
        <v>#N/A</v>
      </c>
      <c r="N317" t="s">
        <v>415</v>
      </c>
      <c r="O317" t="s">
        <v>244</v>
      </c>
    </row>
    <row r="318" spans="1:18" x14ac:dyDescent="0.25">
      <c r="A318">
        <v>316</v>
      </c>
      <c r="C318" t="s">
        <v>797</v>
      </c>
      <c r="D318" t="s">
        <v>19</v>
      </c>
      <c r="E318" t="s">
        <v>20</v>
      </c>
      <c r="F318" t="s">
        <v>21</v>
      </c>
      <c r="G318">
        <v>45.5</v>
      </c>
      <c r="H318">
        <v>17.5</v>
      </c>
      <c r="J318">
        <v>21.2</v>
      </c>
      <c r="K318">
        <f t="shared" si="4"/>
        <v>16880.5</v>
      </c>
      <c r="M318" t="s">
        <v>798</v>
      </c>
      <c r="N318" t="s">
        <v>415</v>
      </c>
    </row>
    <row r="319" spans="1:18" x14ac:dyDescent="0.25">
      <c r="A319">
        <v>317</v>
      </c>
      <c r="C319" t="s">
        <v>799</v>
      </c>
      <c r="D319" t="s">
        <v>19</v>
      </c>
      <c r="E319" t="s">
        <v>20</v>
      </c>
      <c r="F319" t="s">
        <v>21</v>
      </c>
      <c r="G319">
        <v>20</v>
      </c>
      <c r="K319" t="e">
        <f t="shared" si="4"/>
        <v>#N/A</v>
      </c>
      <c r="O319" t="s">
        <v>800</v>
      </c>
      <c r="P319" t="s">
        <v>801</v>
      </c>
    </row>
    <row r="320" spans="1:18" ht="105" x14ac:dyDescent="0.25">
      <c r="A320">
        <v>318</v>
      </c>
      <c r="C320" t="s">
        <v>802</v>
      </c>
      <c r="D320" t="s">
        <v>19</v>
      </c>
      <c r="E320" t="s">
        <v>20</v>
      </c>
      <c r="F320" t="s">
        <v>21</v>
      </c>
      <c r="G320">
        <v>31</v>
      </c>
      <c r="H320">
        <v>16</v>
      </c>
      <c r="J320">
        <v>21</v>
      </c>
      <c r="K320">
        <f t="shared" si="4"/>
        <v>10416</v>
      </c>
      <c r="M320" s="2" t="s">
        <v>803</v>
      </c>
      <c r="N320" t="s">
        <v>415</v>
      </c>
    </row>
    <row r="321" spans="1:18" x14ac:dyDescent="0.25">
      <c r="A321">
        <v>319</v>
      </c>
      <c r="C321" t="s">
        <v>804</v>
      </c>
      <c r="D321" t="s">
        <v>19</v>
      </c>
      <c r="E321" t="s">
        <v>20</v>
      </c>
      <c r="F321" t="s">
        <v>128</v>
      </c>
      <c r="K321" t="e">
        <f t="shared" si="4"/>
        <v>#N/A</v>
      </c>
      <c r="N321" t="s">
        <v>415</v>
      </c>
      <c r="O321" t="s">
        <v>272</v>
      </c>
    </row>
    <row r="322" spans="1:18" x14ac:dyDescent="0.25">
      <c r="A322">
        <v>320</v>
      </c>
      <c r="C322" t="s">
        <v>805</v>
      </c>
      <c r="D322" t="s">
        <v>19</v>
      </c>
      <c r="E322" t="s">
        <v>20</v>
      </c>
      <c r="F322" t="s">
        <v>128</v>
      </c>
      <c r="G322">
        <v>66</v>
      </c>
      <c r="K322" t="e">
        <f t="shared" si="4"/>
        <v>#N/A</v>
      </c>
      <c r="N322" t="s">
        <v>344</v>
      </c>
    </row>
    <row r="323" spans="1:18" x14ac:dyDescent="0.25">
      <c r="A323">
        <v>321</v>
      </c>
      <c r="C323" t="s">
        <v>806</v>
      </c>
      <c r="D323" t="s">
        <v>19</v>
      </c>
      <c r="E323" t="s">
        <v>20</v>
      </c>
      <c r="F323" t="s">
        <v>24</v>
      </c>
      <c r="G323">
        <v>21.5</v>
      </c>
      <c r="K323" t="e">
        <f t="shared" ref="K323:K355" si="5">IF(G323*H323*J323=0,NA(),G323*H323*J323)</f>
        <v>#N/A</v>
      </c>
      <c r="M323" t="s">
        <v>807</v>
      </c>
      <c r="N323" t="s">
        <v>415</v>
      </c>
      <c r="O323" t="s">
        <v>244</v>
      </c>
    </row>
    <row r="324" spans="1:18" x14ac:dyDescent="0.25">
      <c r="A324">
        <v>322</v>
      </c>
      <c r="C324" t="s">
        <v>808</v>
      </c>
      <c r="D324" t="s">
        <v>19</v>
      </c>
      <c r="E324" t="s">
        <v>20</v>
      </c>
      <c r="F324" t="s">
        <v>24</v>
      </c>
      <c r="G324">
        <v>35.5</v>
      </c>
      <c r="K324" t="e">
        <f t="shared" si="5"/>
        <v>#N/A</v>
      </c>
      <c r="N324" t="s">
        <v>473</v>
      </c>
      <c r="O324" t="s">
        <v>244</v>
      </c>
    </row>
    <row r="325" spans="1:18" x14ac:dyDescent="0.25">
      <c r="A325">
        <v>323</v>
      </c>
      <c r="C325" t="s">
        <v>809</v>
      </c>
      <c r="D325" t="s">
        <v>19</v>
      </c>
      <c r="E325" t="s">
        <v>20</v>
      </c>
      <c r="F325" t="s">
        <v>117</v>
      </c>
      <c r="G325">
        <v>30.7</v>
      </c>
      <c r="H325">
        <v>10</v>
      </c>
      <c r="J325">
        <v>15.8</v>
      </c>
      <c r="K325">
        <f t="shared" si="5"/>
        <v>4850.6000000000004</v>
      </c>
      <c r="M325" t="s">
        <v>810</v>
      </c>
      <c r="N325" t="s">
        <v>473</v>
      </c>
    </row>
    <row r="326" spans="1:18" x14ac:dyDescent="0.25">
      <c r="A326">
        <v>324</v>
      </c>
      <c r="C326" t="s">
        <v>811</v>
      </c>
      <c r="D326" t="s">
        <v>19</v>
      </c>
      <c r="E326" t="s">
        <v>20</v>
      </c>
      <c r="F326" t="s">
        <v>54</v>
      </c>
      <c r="K326" t="e">
        <f t="shared" si="5"/>
        <v>#N/A</v>
      </c>
      <c r="N326" t="s">
        <v>473</v>
      </c>
    </row>
    <row r="327" spans="1:18" x14ac:dyDescent="0.25">
      <c r="A327">
        <v>325</v>
      </c>
      <c r="C327" t="s">
        <v>812</v>
      </c>
      <c r="D327" t="s">
        <v>19</v>
      </c>
      <c r="E327" t="s">
        <v>20</v>
      </c>
      <c r="F327" t="s">
        <v>128</v>
      </c>
      <c r="G327">
        <v>26</v>
      </c>
      <c r="H327">
        <v>10</v>
      </c>
      <c r="J327">
        <v>12</v>
      </c>
      <c r="K327">
        <f t="shared" si="5"/>
        <v>3120</v>
      </c>
      <c r="N327" t="s">
        <v>415</v>
      </c>
    </row>
    <row r="328" spans="1:18" x14ac:dyDescent="0.25">
      <c r="A328">
        <v>326</v>
      </c>
      <c r="C328" t="s">
        <v>813</v>
      </c>
      <c r="D328" t="s">
        <v>19</v>
      </c>
      <c r="E328" t="s">
        <v>20</v>
      </c>
      <c r="F328" t="s">
        <v>122</v>
      </c>
      <c r="G328">
        <v>23.6</v>
      </c>
      <c r="H328">
        <v>12.3</v>
      </c>
      <c r="J328">
        <v>19.100000000000001</v>
      </c>
      <c r="K328">
        <f t="shared" si="5"/>
        <v>5544.3480000000009</v>
      </c>
      <c r="M328" t="s">
        <v>814</v>
      </c>
      <c r="N328" t="s">
        <v>473</v>
      </c>
    </row>
    <row r="329" spans="1:18" x14ac:dyDescent="0.25">
      <c r="A329">
        <v>327</v>
      </c>
      <c r="C329" t="s">
        <v>815</v>
      </c>
      <c r="D329" t="s">
        <v>19</v>
      </c>
      <c r="E329" t="s">
        <v>20</v>
      </c>
      <c r="F329" t="s">
        <v>24</v>
      </c>
      <c r="G329">
        <v>9.1999999999999993</v>
      </c>
      <c r="K329" t="e">
        <f t="shared" si="5"/>
        <v>#N/A</v>
      </c>
      <c r="N329" t="s">
        <v>415</v>
      </c>
      <c r="O329" t="s">
        <v>324</v>
      </c>
    </row>
    <row r="330" spans="1:18" x14ac:dyDescent="0.25">
      <c r="A330">
        <v>328</v>
      </c>
      <c r="B330" t="s">
        <v>816</v>
      </c>
      <c r="C330" t="s">
        <v>817</v>
      </c>
      <c r="D330" t="s">
        <v>19</v>
      </c>
      <c r="E330" t="s">
        <v>20</v>
      </c>
      <c r="F330" t="s">
        <v>24</v>
      </c>
      <c r="G330">
        <v>42</v>
      </c>
      <c r="K330" t="e">
        <f t="shared" si="5"/>
        <v>#N/A</v>
      </c>
      <c r="O330" t="s">
        <v>800</v>
      </c>
    </row>
    <row r="331" spans="1:18" x14ac:dyDescent="0.25">
      <c r="A331">
        <v>329</v>
      </c>
      <c r="C331" t="s">
        <v>818</v>
      </c>
      <c r="D331" t="s">
        <v>19</v>
      </c>
      <c r="E331" t="s">
        <v>20</v>
      </c>
      <c r="F331" t="s">
        <v>128</v>
      </c>
      <c r="G331">
        <v>34</v>
      </c>
      <c r="K331" t="e">
        <f t="shared" si="5"/>
        <v>#N/A</v>
      </c>
      <c r="N331" t="s">
        <v>473</v>
      </c>
      <c r="O331" t="s">
        <v>272</v>
      </c>
    </row>
    <row r="332" spans="1:18" x14ac:dyDescent="0.25">
      <c r="A332">
        <v>330</v>
      </c>
      <c r="C332" t="s">
        <v>819</v>
      </c>
      <c r="D332" t="s">
        <v>19</v>
      </c>
      <c r="E332" t="s">
        <v>20</v>
      </c>
      <c r="F332" t="s">
        <v>24</v>
      </c>
      <c r="G332">
        <v>41</v>
      </c>
      <c r="H332">
        <v>16.5</v>
      </c>
      <c r="J332">
        <v>25</v>
      </c>
      <c r="K332">
        <f t="shared" si="5"/>
        <v>16912.5</v>
      </c>
      <c r="M332" t="s">
        <v>820</v>
      </c>
      <c r="O332" t="s">
        <v>244</v>
      </c>
      <c r="P332" t="s">
        <v>821</v>
      </c>
    </row>
    <row r="333" spans="1:18" x14ac:dyDescent="0.25">
      <c r="A333">
        <v>331</v>
      </c>
      <c r="C333" t="s">
        <v>822</v>
      </c>
      <c r="D333" t="s">
        <v>19</v>
      </c>
      <c r="E333" t="s">
        <v>20</v>
      </c>
      <c r="F333" t="s">
        <v>21</v>
      </c>
      <c r="G333">
        <v>39</v>
      </c>
      <c r="H333">
        <v>17.5</v>
      </c>
      <c r="J333">
        <v>22</v>
      </c>
      <c r="K333">
        <f t="shared" si="5"/>
        <v>15015</v>
      </c>
      <c r="N333" t="s">
        <v>473</v>
      </c>
      <c r="O333" t="s">
        <v>324</v>
      </c>
    </row>
    <row r="334" spans="1:18" x14ac:dyDescent="0.25">
      <c r="A334">
        <v>332</v>
      </c>
      <c r="C334" t="s">
        <v>823</v>
      </c>
      <c r="D334" t="s">
        <v>19</v>
      </c>
      <c r="E334" t="s">
        <v>20</v>
      </c>
      <c r="F334" t="s">
        <v>54</v>
      </c>
      <c r="G334">
        <v>28</v>
      </c>
      <c r="H334">
        <v>11.5</v>
      </c>
      <c r="J334">
        <v>17.5</v>
      </c>
      <c r="K334">
        <f t="shared" si="5"/>
        <v>5635</v>
      </c>
      <c r="M334" t="s">
        <v>824</v>
      </c>
      <c r="O334" t="s">
        <v>272</v>
      </c>
      <c r="R334" t="s">
        <v>558</v>
      </c>
    </row>
    <row r="335" spans="1:18" x14ac:dyDescent="0.25">
      <c r="A335">
        <v>333</v>
      </c>
      <c r="C335" t="s">
        <v>825</v>
      </c>
      <c r="D335" t="s">
        <v>19</v>
      </c>
      <c r="E335" t="s">
        <v>20</v>
      </c>
      <c r="F335" t="s">
        <v>54</v>
      </c>
      <c r="G335">
        <v>44.5</v>
      </c>
      <c r="H335">
        <v>15</v>
      </c>
      <c r="J335">
        <v>20.5</v>
      </c>
      <c r="K335">
        <f t="shared" si="5"/>
        <v>13683.75</v>
      </c>
      <c r="M335" t="s">
        <v>826</v>
      </c>
      <c r="N335" t="s">
        <v>473</v>
      </c>
      <c r="O335" t="s">
        <v>244</v>
      </c>
    </row>
    <row r="336" spans="1:18" x14ac:dyDescent="0.25">
      <c r="A336">
        <v>334</v>
      </c>
      <c r="C336" t="s">
        <v>827</v>
      </c>
      <c r="D336" t="s">
        <v>19</v>
      </c>
      <c r="E336" t="s">
        <v>20</v>
      </c>
      <c r="F336" t="s">
        <v>54</v>
      </c>
      <c r="G336">
        <v>43</v>
      </c>
      <c r="H336">
        <v>14.5</v>
      </c>
      <c r="J336">
        <v>25</v>
      </c>
      <c r="K336">
        <f t="shared" si="5"/>
        <v>15587.5</v>
      </c>
      <c r="M336" t="s">
        <v>828</v>
      </c>
      <c r="N336" t="s">
        <v>473</v>
      </c>
      <c r="O336" t="s">
        <v>272</v>
      </c>
    </row>
    <row r="337" spans="1:18" x14ac:dyDescent="0.25">
      <c r="A337">
        <v>335</v>
      </c>
      <c r="C337" t="s">
        <v>829</v>
      </c>
      <c r="D337" t="s">
        <v>19</v>
      </c>
      <c r="E337" t="s">
        <v>20</v>
      </c>
      <c r="F337" t="s">
        <v>54</v>
      </c>
      <c r="G337">
        <v>37</v>
      </c>
      <c r="H337">
        <v>16.5</v>
      </c>
      <c r="J337">
        <v>21.5</v>
      </c>
      <c r="K337">
        <f t="shared" si="5"/>
        <v>13125.75</v>
      </c>
      <c r="M337" t="s">
        <v>830</v>
      </c>
      <c r="N337" t="s">
        <v>473</v>
      </c>
      <c r="O337" t="s">
        <v>272</v>
      </c>
    </row>
    <row r="338" spans="1:18" x14ac:dyDescent="0.25">
      <c r="A338">
        <v>336</v>
      </c>
      <c r="C338" t="s">
        <v>831</v>
      </c>
      <c r="D338" t="s">
        <v>19</v>
      </c>
      <c r="E338" t="s">
        <v>20</v>
      </c>
      <c r="F338" t="s">
        <v>54</v>
      </c>
      <c r="G338">
        <v>31</v>
      </c>
      <c r="H338">
        <v>16</v>
      </c>
      <c r="J338">
        <v>20</v>
      </c>
      <c r="K338">
        <f t="shared" si="5"/>
        <v>9920</v>
      </c>
      <c r="M338" t="s">
        <v>832</v>
      </c>
      <c r="N338" t="s">
        <v>753</v>
      </c>
      <c r="O338" t="s">
        <v>833</v>
      </c>
    </row>
    <row r="339" spans="1:18" x14ac:dyDescent="0.25">
      <c r="A339">
        <v>337</v>
      </c>
      <c r="C339" t="s">
        <v>834</v>
      </c>
      <c r="D339" t="s">
        <v>19</v>
      </c>
      <c r="E339" t="s">
        <v>20</v>
      </c>
      <c r="F339" t="s">
        <v>54</v>
      </c>
      <c r="G339">
        <v>34.5</v>
      </c>
      <c r="H339">
        <v>19</v>
      </c>
      <c r="J339">
        <v>19</v>
      </c>
      <c r="K339">
        <f t="shared" si="5"/>
        <v>12454.5</v>
      </c>
      <c r="M339" t="s">
        <v>835</v>
      </c>
      <c r="O339" t="s">
        <v>272</v>
      </c>
      <c r="R339" t="s">
        <v>558</v>
      </c>
    </row>
    <row r="340" spans="1:18" x14ac:dyDescent="0.25">
      <c r="A340">
        <v>338</v>
      </c>
      <c r="C340" t="s">
        <v>836</v>
      </c>
      <c r="D340" t="s">
        <v>19</v>
      </c>
      <c r="E340" t="s">
        <v>20</v>
      </c>
      <c r="F340" t="s">
        <v>54</v>
      </c>
      <c r="G340">
        <v>39</v>
      </c>
      <c r="H340">
        <v>21</v>
      </c>
      <c r="J340">
        <v>31</v>
      </c>
      <c r="K340">
        <f t="shared" si="5"/>
        <v>25389</v>
      </c>
      <c r="M340" t="s">
        <v>837</v>
      </c>
      <c r="N340" t="s">
        <v>344</v>
      </c>
      <c r="O340" t="s">
        <v>244</v>
      </c>
    </row>
    <row r="341" spans="1:18" x14ac:dyDescent="0.25">
      <c r="A341">
        <v>339</v>
      </c>
      <c r="C341" t="s">
        <v>838</v>
      </c>
      <c r="D341" t="s">
        <v>19</v>
      </c>
      <c r="E341" t="s">
        <v>20</v>
      </c>
      <c r="F341" t="s">
        <v>45</v>
      </c>
      <c r="G341">
        <v>34</v>
      </c>
      <c r="K341" t="e">
        <f t="shared" si="5"/>
        <v>#N/A</v>
      </c>
      <c r="O341" t="s">
        <v>564</v>
      </c>
      <c r="R341" t="s">
        <v>558</v>
      </c>
    </row>
    <row r="342" spans="1:18" x14ac:dyDescent="0.25">
      <c r="A342">
        <v>340</v>
      </c>
      <c r="C342" t="s">
        <v>839</v>
      </c>
      <c r="D342" t="s">
        <v>19</v>
      </c>
      <c r="E342" t="s">
        <v>840</v>
      </c>
      <c r="F342" t="s">
        <v>54</v>
      </c>
      <c r="G342">
        <v>36.5</v>
      </c>
      <c r="H342">
        <v>15</v>
      </c>
      <c r="J342">
        <v>21</v>
      </c>
      <c r="K342">
        <f t="shared" si="5"/>
        <v>11497.5</v>
      </c>
      <c r="M342" t="s">
        <v>841</v>
      </c>
      <c r="O342" t="s">
        <v>258</v>
      </c>
    </row>
    <row r="343" spans="1:18" x14ac:dyDescent="0.25">
      <c r="A343">
        <v>341</v>
      </c>
      <c r="C343" t="s">
        <v>842</v>
      </c>
      <c r="D343" t="s">
        <v>19</v>
      </c>
      <c r="E343" t="s">
        <v>20</v>
      </c>
      <c r="F343" t="s">
        <v>54</v>
      </c>
      <c r="G343">
        <v>32</v>
      </c>
      <c r="H343">
        <v>20</v>
      </c>
      <c r="J343">
        <v>28</v>
      </c>
      <c r="K343">
        <f t="shared" si="5"/>
        <v>17920</v>
      </c>
      <c r="M343" t="s">
        <v>832</v>
      </c>
      <c r="N343" t="s">
        <v>344</v>
      </c>
      <c r="O343" t="s">
        <v>272</v>
      </c>
    </row>
    <row r="344" spans="1:18" x14ac:dyDescent="0.25">
      <c r="A344">
        <v>342</v>
      </c>
      <c r="C344" t="s">
        <v>843</v>
      </c>
      <c r="D344" t="s">
        <v>19</v>
      </c>
      <c r="E344" t="s">
        <v>20</v>
      </c>
      <c r="F344" t="s">
        <v>69</v>
      </c>
      <c r="G344">
        <v>26</v>
      </c>
      <c r="H344">
        <v>13</v>
      </c>
      <c r="J344">
        <v>20</v>
      </c>
      <c r="K344">
        <f t="shared" si="5"/>
        <v>6760</v>
      </c>
      <c r="M344" t="s">
        <v>844</v>
      </c>
      <c r="N344" t="s">
        <v>344</v>
      </c>
      <c r="O344" t="s">
        <v>272</v>
      </c>
    </row>
    <row r="345" spans="1:18" x14ac:dyDescent="0.25">
      <c r="A345">
        <v>343</v>
      </c>
      <c r="C345" t="s">
        <v>845</v>
      </c>
      <c r="D345" t="s">
        <v>19</v>
      </c>
      <c r="E345" t="s">
        <v>20</v>
      </c>
      <c r="F345" t="s">
        <v>69</v>
      </c>
      <c r="G345">
        <v>16</v>
      </c>
      <c r="H345">
        <v>15.5</v>
      </c>
      <c r="J345">
        <v>18</v>
      </c>
      <c r="K345">
        <f t="shared" si="5"/>
        <v>4464</v>
      </c>
      <c r="M345" t="s">
        <v>846</v>
      </c>
      <c r="N345" t="s">
        <v>680</v>
      </c>
      <c r="O345" t="s">
        <v>244</v>
      </c>
    </row>
    <row r="346" spans="1:18" x14ac:dyDescent="0.25">
      <c r="A346">
        <v>344</v>
      </c>
      <c r="C346" t="s">
        <v>847</v>
      </c>
      <c r="D346" t="s">
        <v>19</v>
      </c>
      <c r="E346" t="s">
        <v>20</v>
      </c>
      <c r="F346" t="s">
        <v>69</v>
      </c>
      <c r="G346">
        <v>29.5</v>
      </c>
      <c r="H346">
        <v>13</v>
      </c>
      <c r="J346">
        <v>19</v>
      </c>
      <c r="K346">
        <f t="shared" si="5"/>
        <v>7286.5</v>
      </c>
      <c r="M346" t="s">
        <v>832</v>
      </c>
      <c r="N346" t="s">
        <v>473</v>
      </c>
      <c r="O346" t="s">
        <v>244</v>
      </c>
    </row>
    <row r="347" spans="1:18" x14ac:dyDescent="0.25">
      <c r="A347">
        <v>345</v>
      </c>
      <c r="C347" t="s">
        <v>848</v>
      </c>
      <c r="D347" t="s">
        <v>19</v>
      </c>
      <c r="E347" t="s">
        <v>20</v>
      </c>
      <c r="F347" t="s">
        <v>54</v>
      </c>
      <c r="G347">
        <v>23</v>
      </c>
      <c r="H347">
        <v>14</v>
      </c>
      <c r="J347">
        <v>12.5</v>
      </c>
      <c r="K347">
        <f t="shared" si="5"/>
        <v>4025</v>
      </c>
      <c r="M347" t="s">
        <v>849</v>
      </c>
      <c r="N347" t="s">
        <v>850</v>
      </c>
      <c r="O347" t="s">
        <v>272</v>
      </c>
    </row>
    <row r="348" spans="1:18" ht="60" x14ac:dyDescent="0.25">
      <c r="A348">
        <v>346</v>
      </c>
      <c r="C348" t="s">
        <v>851</v>
      </c>
      <c r="D348" t="s">
        <v>19</v>
      </c>
      <c r="E348" t="s">
        <v>20</v>
      </c>
      <c r="F348" t="s">
        <v>69</v>
      </c>
      <c r="G348" t="s">
        <v>852</v>
      </c>
      <c r="H348" t="s">
        <v>853</v>
      </c>
      <c r="J348" t="s">
        <v>854</v>
      </c>
      <c r="K348" t="e">
        <f t="shared" si="5"/>
        <v>#VALUE!</v>
      </c>
      <c r="M348" s="2" t="s">
        <v>855</v>
      </c>
      <c r="N348" t="s">
        <v>856</v>
      </c>
      <c r="O348" t="s">
        <v>857</v>
      </c>
    </row>
    <row r="349" spans="1:18" x14ac:dyDescent="0.25">
      <c r="A349">
        <v>347</v>
      </c>
      <c r="C349" t="s">
        <v>858</v>
      </c>
      <c r="D349" t="s">
        <v>19</v>
      </c>
      <c r="E349" t="s">
        <v>20</v>
      </c>
      <c r="F349" t="s">
        <v>54</v>
      </c>
      <c r="G349">
        <v>19</v>
      </c>
      <c r="H349">
        <v>10.5</v>
      </c>
      <c r="J349">
        <v>17</v>
      </c>
      <c r="K349">
        <f t="shared" si="5"/>
        <v>3391.5</v>
      </c>
      <c r="M349" t="s">
        <v>859</v>
      </c>
      <c r="N349" t="s">
        <v>344</v>
      </c>
      <c r="O349" t="s">
        <v>800</v>
      </c>
    </row>
    <row r="350" spans="1:18" x14ac:dyDescent="0.25">
      <c r="A350">
        <v>348</v>
      </c>
      <c r="C350" t="s">
        <v>860</v>
      </c>
      <c r="D350" t="s">
        <v>19</v>
      </c>
      <c r="E350" t="s">
        <v>20</v>
      </c>
      <c r="F350" t="s">
        <v>54</v>
      </c>
      <c r="G350">
        <v>19</v>
      </c>
      <c r="K350" t="e">
        <f t="shared" si="5"/>
        <v>#N/A</v>
      </c>
      <c r="N350" t="s">
        <v>861</v>
      </c>
      <c r="O350" t="s">
        <v>272</v>
      </c>
    </row>
    <row r="351" spans="1:18" x14ac:dyDescent="0.25">
      <c r="A351">
        <v>349</v>
      </c>
      <c r="C351" t="s">
        <v>862</v>
      </c>
      <c r="D351" t="s">
        <v>19</v>
      </c>
      <c r="E351" t="s">
        <v>20</v>
      </c>
      <c r="F351" t="s">
        <v>54</v>
      </c>
      <c r="G351">
        <v>19</v>
      </c>
      <c r="H351">
        <v>19</v>
      </c>
      <c r="J351">
        <v>10</v>
      </c>
      <c r="K351">
        <f t="shared" si="5"/>
        <v>3610</v>
      </c>
      <c r="M351" t="s">
        <v>859</v>
      </c>
      <c r="N351" t="s">
        <v>861</v>
      </c>
      <c r="O351" t="s">
        <v>564</v>
      </c>
    </row>
    <row r="352" spans="1:18" ht="30" x14ac:dyDescent="0.25">
      <c r="A352">
        <v>350</v>
      </c>
      <c r="C352" t="s">
        <v>863</v>
      </c>
      <c r="D352" t="s">
        <v>19</v>
      </c>
      <c r="E352" t="s">
        <v>257</v>
      </c>
      <c r="F352" t="s">
        <v>21</v>
      </c>
      <c r="G352">
        <v>38</v>
      </c>
      <c r="H352">
        <v>25.5</v>
      </c>
      <c r="J352">
        <v>30</v>
      </c>
      <c r="K352">
        <f t="shared" si="5"/>
        <v>29070</v>
      </c>
      <c r="M352" s="2" t="s">
        <v>864</v>
      </c>
      <c r="N352" t="s">
        <v>344</v>
      </c>
      <c r="Q352" t="s">
        <v>865</v>
      </c>
    </row>
    <row r="353" spans="1:17" x14ac:dyDescent="0.25">
      <c r="A353">
        <v>351</v>
      </c>
      <c r="B353" t="s">
        <v>866</v>
      </c>
      <c r="C353" t="s">
        <v>867</v>
      </c>
      <c r="D353" t="s">
        <v>19</v>
      </c>
      <c r="E353" t="s">
        <v>20</v>
      </c>
      <c r="F353" t="s">
        <v>128</v>
      </c>
      <c r="G353">
        <v>18</v>
      </c>
      <c r="H353">
        <v>8.5</v>
      </c>
      <c r="J353">
        <v>14</v>
      </c>
      <c r="K353">
        <f t="shared" si="5"/>
        <v>2142</v>
      </c>
    </row>
    <row r="354" spans="1:17" x14ac:dyDescent="0.25">
      <c r="A354">
        <v>352</v>
      </c>
      <c r="C354" t="s">
        <v>868</v>
      </c>
      <c r="D354" t="s">
        <v>19</v>
      </c>
      <c r="E354" t="s">
        <v>869</v>
      </c>
      <c r="F354" t="s">
        <v>108</v>
      </c>
      <c r="K354" t="e">
        <f t="shared" si="5"/>
        <v>#N/A</v>
      </c>
      <c r="O354" t="s">
        <v>564</v>
      </c>
      <c r="Q354" s="1">
        <v>1507</v>
      </c>
    </row>
    <row r="355" spans="1:17" x14ac:dyDescent="0.25">
      <c r="A355">
        <v>353</v>
      </c>
      <c r="C355" t="s">
        <v>870</v>
      </c>
      <c r="D355" t="s">
        <v>19</v>
      </c>
      <c r="E355" t="s">
        <v>869</v>
      </c>
      <c r="F355" t="s">
        <v>24</v>
      </c>
      <c r="G355">
        <v>9</v>
      </c>
      <c r="H355">
        <v>13</v>
      </c>
      <c r="J355">
        <v>11</v>
      </c>
      <c r="K355">
        <f t="shared" si="5"/>
        <v>1287</v>
      </c>
      <c r="N355" t="s">
        <v>871</v>
      </c>
      <c r="O355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2076-82FD-44CF-8C5E-56BBF2A01EF0}">
  <sheetPr filterMode="1"/>
  <dimension ref="A1:G355"/>
  <sheetViews>
    <sheetView workbookViewId="0">
      <selection activeCell="A51" sqref="A51"/>
    </sheetView>
  </sheetViews>
  <sheetFormatPr defaultRowHeight="15" x14ac:dyDescent="0.25"/>
  <cols>
    <col min="1" max="1" width="55.85546875" bestFit="1" customWidth="1"/>
  </cols>
  <sheetData>
    <row r="1" spans="1:1" x14ac:dyDescent="0.25">
      <c r="A1" t="s">
        <v>888</v>
      </c>
    </row>
    <row r="2" spans="1:1" hidden="1" x14ac:dyDescent="0.25"/>
    <row r="3" spans="1:1" hidden="1" x14ac:dyDescent="0.25"/>
    <row r="4" spans="1:1" hidden="1" x14ac:dyDescent="0.25"/>
    <row r="5" spans="1:1" hidden="1" x14ac:dyDescent="0.25"/>
    <row r="6" spans="1:1" hidden="1" x14ac:dyDescent="0.25"/>
    <row r="7" spans="1:1" hidden="1" x14ac:dyDescent="0.25"/>
    <row r="8" spans="1:1" hidden="1" x14ac:dyDescent="0.25"/>
    <row r="9" spans="1:1" hidden="1" x14ac:dyDescent="0.25"/>
    <row r="10" spans="1:1" hidden="1" x14ac:dyDescent="0.25"/>
    <row r="11" spans="1:1" hidden="1" x14ac:dyDescent="0.25"/>
    <row r="12" spans="1:1" hidden="1" x14ac:dyDescent="0.25"/>
    <row r="13" spans="1:1" hidden="1" x14ac:dyDescent="0.25"/>
    <row r="14" spans="1:1" hidden="1" x14ac:dyDescent="0.25"/>
    <row r="15" spans="1:1" hidden="1" x14ac:dyDescent="0.25"/>
    <row r="16" spans="1:1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spans="1:7" hidden="1" x14ac:dyDescent="0.25"/>
    <row r="50" spans="1:7" hidden="1" x14ac:dyDescent="0.25"/>
    <row r="51" spans="1:7" x14ac:dyDescent="0.25">
      <c r="A51" t="s">
        <v>152</v>
      </c>
      <c r="B51">
        <v>22</v>
      </c>
    </row>
    <row r="52" spans="1:7" hidden="1" x14ac:dyDescent="0.25">
      <c r="G52" t="s">
        <v>167</v>
      </c>
    </row>
    <row r="53" spans="1:7" hidden="1" x14ac:dyDescent="0.25">
      <c r="G53" t="s">
        <v>172</v>
      </c>
    </row>
    <row r="54" spans="1:7" hidden="1" x14ac:dyDescent="0.25">
      <c r="G54" t="s">
        <v>181</v>
      </c>
    </row>
    <row r="55" spans="1:7" hidden="1" x14ac:dyDescent="0.25">
      <c r="G55" t="s">
        <v>198</v>
      </c>
    </row>
    <row r="56" spans="1:7" hidden="1" x14ac:dyDescent="0.25">
      <c r="G56" t="s">
        <v>228</v>
      </c>
    </row>
    <row r="57" spans="1:7" x14ac:dyDescent="0.25">
      <c r="A57" t="s">
        <v>167</v>
      </c>
      <c r="B57">
        <v>30</v>
      </c>
    </row>
    <row r="58" spans="1:7" hidden="1" x14ac:dyDescent="0.25">
      <c r="G58" t="s">
        <v>258</v>
      </c>
    </row>
    <row r="59" spans="1:7" x14ac:dyDescent="0.25">
      <c r="A59" t="s">
        <v>172</v>
      </c>
      <c r="B59">
        <v>25</v>
      </c>
    </row>
    <row r="60" spans="1:7" hidden="1" x14ac:dyDescent="0.25">
      <c r="G60" t="s">
        <v>272</v>
      </c>
    </row>
    <row r="61" spans="1:7" hidden="1" x14ac:dyDescent="0.25">
      <c r="G61" t="s">
        <v>272</v>
      </c>
    </row>
    <row r="62" spans="1:7" hidden="1" x14ac:dyDescent="0.25">
      <c r="G62" t="s">
        <v>272</v>
      </c>
    </row>
    <row r="63" spans="1:7" x14ac:dyDescent="0.25">
      <c r="A63" t="s">
        <v>181</v>
      </c>
      <c r="B63">
        <v>26</v>
      </c>
    </row>
    <row r="64" spans="1:7" hidden="1" x14ac:dyDescent="0.25">
      <c r="G64" t="s">
        <v>272</v>
      </c>
    </row>
    <row r="65" spans="1:7" hidden="1" x14ac:dyDescent="0.25">
      <c r="G65" t="s">
        <v>324</v>
      </c>
    </row>
    <row r="66" spans="1:7" hidden="1" x14ac:dyDescent="0.25">
      <c r="G66" t="s">
        <v>337</v>
      </c>
    </row>
    <row r="67" spans="1:7" hidden="1" x14ac:dyDescent="0.25">
      <c r="G67" t="s">
        <v>347</v>
      </c>
    </row>
    <row r="68" spans="1:7" hidden="1" x14ac:dyDescent="0.25">
      <c r="G68" t="s">
        <v>324</v>
      </c>
    </row>
    <row r="69" spans="1:7" hidden="1" x14ac:dyDescent="0.25">
      <c r="G69" t="s">
        <v>244</v>
      </c>
    </row>
    <row r="70" spans="1:7" x14ac:dyDescent="0.25">
      <c r="A70" t="s">
        <v>198</v>
      </c>
      <c r="B70">
        <v>25</v>
      </c>
    </row>
    <row r="71" spans="1:7" hidden="1" x14ac:dyDescent="0.25">
      <c r="G71" t="s">
        <v>181</v>
      </c>
    </row>
    <row r="72" spans="1:7" hidden="1" x14ac:dyDescent="0.25">
      <c r="G72" t="s">
        <v>337</v>
      </c>
    </row>
    <row r="73" spans="1:7" hidden="1" x14ac:dyDescent="0.25">
      <c r="G73" t="s">
        <v>424</v>
      </c>
    </row>
    <row r="74" spans="1:7" hidden="1" x14ac:dyDescent="0.25">
      <c r="G74" t="s">
        <v>244</v>
      </c>
    </row>
    <row r="75" spans="1:7" hidden="1" x14ac:dyDescent="0.25">
      <c r="G75" t="s">
        <v>198</v>
      </c>
    </row>
    <row r="76" spans="1:7" hidden="1" x14ac:dyDescent="0.25">
      <c r="G76" t="s">
        <v>337</v>
      </c>
    </row>
    <row r="77" spans="1:7" hidden="1" x14ac:dyDescent="0.25">
      <c r="G77" t="s">
        <v>244</v>
      </c>
    </row>
    <row r="78" spans="1:7" hidden="1" x14ac:dyDescent="0.25">
      <c r="G78" t="s">
        <v>499</v>
      </c>
    </row>
    <row r="79" spans="1:7" hidden="1" x14ac:dyDescent="0.25">
      <c r="G79" t="s">
        <v>272</v>
      </c>
    </row>
    <row r="80" spans="1:7" hidden="1" x14ac:dyDescent="0.25">
      <c r="G80" t="s">
        <v>324</v>
      </c>
    </row>
    <row r="81" spans="1:7" hidden="1" x14ac:dyDescent="0.25">
      <c r="G81" t="s">
        <v>499</v>
      </c>
    </row>
    <row r="82" spans="1:7" hidden="1" x14ac:dyDescent="0.25">
      <c r="G82" t="s">
        <v>499</v>
      </c>
    </row>
    <row r="83" spans="1:7" hidden="1" x14ac:dyDescent="0.25">
      <c r="G83" t="s">
        <v>545</v>
      </c>
    </row>
    <row r="84" spans="1:7" x14ac:dyDescent="0.25">
      <c r="A84" t="s">
        <v>228</v>
      </c>
      <c r="B84" t="s">
        <v>889</v>
      </c>
    </row>
    <row r="85" spans="1:7" hidden="1" x14ac:dyDescent="0.25">
      <c r="G85" t="s">
        <v>564</v>
      </c>
    </row>
    <row r="86" spans="1:7" hidden="1" x14ac:dyDescent="0.25">
      <c r="G86" t="s">
        <v>198</v>
      </c>
    </row>
    <row r="87" spans="1:7" hidden="1" x14ac:dyDescent="0.25">
      <c r="G87" t="s">
        <v>244</v>
      </c>
    </row>
    <row r="88" spans="1:7" hidden="1" x14ac:dyDescent="0.25">
      <c r="G88" t="s">
        <v>586</v>
      </c>
    </row>
    <row r="89" spans="1:7" hidden="1" x14ac:dyDescent="0.25">
      <c r="G89" t="s">
        <v>499</v>
      </c>
    </row>
    <row r="90" spans="1:7" x14ac:dyDescent="0.25">
      <c r="A90" t="s">
        <v>244</v>
      </c>
    </row>
    <row r="91" spans="1:7" hidden="1" x14ac:dyDescent="0.25">
      <c r="G91" t="s">
        <v>619</v>
      </c>
    </row>
    <row r="92" spans="1:7" hidden="1" x14ac:dyDescent="0.25">
      <c r="G92" t="s">
        <v>244</v>
      </c>
    </row>
    <row r="93" spans="1:7" hidden="1" x14ac:dyDescent="0.25">
      <c r="G93" t="s">
        <v>244</v>
      </c>
    </row>
    <row r="94" spans="1:7" x14ac:dyDescent="0.25">
      <c r="A94" t="s">
        <v>258</v>
      </c>
      <c r="B94" t="s">
        <v>890</v>
      </c>
    </row>
    <row r="95" spans="1:7" hidden="1" x14ac:dyDescent="0.25">
      <c r="G95" t="s">
        <v>167</v>
      </c>
    </row>
    <row r="96" spans="1:7" hidden="1" x14ac:dyDescent="0.25">
      <c r="G96" t="s">
        <v>244</v>
      </c>
    </row>
    <row r="97" spans="1:7" hidden="1" x14ac:dyDescent="0.25">
      <c r="G97" t="s">
        <v>198</v>
      </c>
    </row>
    <row r="98" spans="1:7" hidden="1" x14ac:dyDescent="0.25">
      <c r="G98" t="s">
        <v>347</v>
      </c>
    </row>
    <row r="99" spans="1:7" x14ac:dyDescent="0.25">
      <c r="A99" t="s">
        <v>244</v>
      </c>
    </row>
    <row r="100" spans="1:7" x14ac:dyDescent="0.25">
      <c r="A100" t="s">
        <v>272</v>
      </c>
    </row>
    <row r="101" spans="1:7" hidden="1" x14ac:dyDescent="0.25">
      <c r="G101" t="s">
        <v>244</v>
      </c>
    </row>
    <row r="102" spans="1:7" hidden="1" x14ac:dyDescent="0.25">
      <c r="G102" t="s">
        <v>347</v>
      </c>
    </row>
    <row r="103" spans="1:7" hidden="1" x14ac:dyDescent="0.25">
      <c r="G103" t="s">
        <v>324</v>
      </c>
    </row>
    <row r="104" spans="1:7" hidden="1" x14ac:dyDescent="0.25">
      <c r="G104" t="s">
        <v>244</v>
      </c>
    </row>
    <row r="105" spans="1:7" hidden="1" x14ac:dyDescent="0.25">
      <c r="G105" t="s">
        <v>272</v>
      </c>
    </row>
    <row r="106" spans="1:7" x14ac:dyDescent="0.25">
      <c r="A106" t="s">
        <v>272</v>
      </c>
    </row>
    <row r="107" spans="1:7" hidden="1" x14ac:dyDescent="0.25">
      <c r="G107" t="s">
        <v>258</v>
      </c>
    </row>
    <row r="108" spans="1:7" hidden="1" x14ac:dyDescent="0.25">
      <c r="G108" t="s">
        <v>564</v>
      </c>
    </row>
    <row r="109" spans="1:7" hidden="1" x14ac:dyDescent="0.25">
      <c r="G109" t="s">
        <v>347</v>
      </c>
    </row>
    <row r="110" spans="1:7" hidden="1" x14ac:dyDescent="0.25">
      <c r="G110" t="s">
        <v>564</v>
      </c>
    </row>
    <row r="111" spans="1:7" x14ac:dyDescent="0.25">
      <c r="A111" t="s">
        <v>272</v>
      </c>
    </row>
    <row r="112" spans="1:7" hidden="1" x14ac:dyDescent="0.25">
      <c r="G112" t="s">
        <v>789</v>
      </c>
    </row>
    <row r="113" spans="1:7" hidden="1" x14ac:dyDescent="0.25">
      <c r="G113" t="s">
        <v>258</v>
      </c>
    </row>
    <row r="114" spans="1:7" hidden="1" x14ac:dyDescent="0.25">
      <c r="G114" t="s">
        <v>244</v>
      </c>
    </row>
    <row r="115" spans="1:7" hidden="1" x14ac:dyDescent="0.25">
      <c r="G115" t="s">
        <v>244</v>
      </c>
    </row>
    <row r="116" spans="1:7" hidden="1" x14ac:dyDescent="0.25">
      <c r="G116" t="s">
        <v>800</v>
      </c>
    </row>
    <row r="117" spans="1:7" hidden="1" x14ac:dyDescent="0.25">
      <c r="G117" t="s">
        <v>272</v>
      </c>
    </row>
    <row r="118" spans="1:7" x14ac:dyDescent="0.25">
      <c r="A118" t="s">
        <v>244</v>
      </c>
    </row>
    <row r="119" spans="1:7" hidden="1" x14ac:dyDescent="0.25">
      <c r="G119" t="s">
        <v>244</v>
      </c>
    </row>
    <row r="120" spans="1:7" x14ac:dyDescent="0.25">
      <c r="A120" t="s">
        <v>272</v>
      </c>
    </row>
    <row r="121" spans="1:7" hidden="1" x14ac:dyDescent="0.25">
      <c r="G121" t="s">
        <v>800</v>
      </c>
    </row>
    <row r="122" spans="1:7" x14ac:dyDescent="0.25">
      <c r="A122" t="s">
        <v>324</v>
      </c>
    </row>
    <row r="123" spans="1:7" hidden="1" x14ac:dyDescent="0.25">
      <c r="G123" t="s">
        <v>244</v>
      </c>
    </row>
    <row r="124" spans="1:7" hidden="1" x14ac:dyDescent="0.25">
      <c r="G124" t="s">
        <v>324</v>
      </c>
    </row>
    <row r="125" spans="1:7" hidden="1" x14ac:dyDescent="0.25">
      <c r="G125" t="s">
        <v>272</v>
      </c>
    </row>
    <row r="126" spans="1:7" hidden="1" x14ac:dyDescent="0.25">
      <c r="G126" t="s">
        <v>244</v>
      </c>
    </row>
    <row r="127" spans="1:7" hidden="1" x14ac:dyDescent="0.25">
      <c r="G127" t="s">
        <v>272</v>
      </c>
    </row>
    <row r="128" spans="1:7" x14ac:dyDescent="0.25">
      <c r="A128" t="s">
        <v>337</v>
      </c>
    </row>
    <row r="129" spans="1:7" hidden="1" x14ac:dyDescent="0.25">
      <c r="G129" t="s">
        <v>833</v>
      </c>
    </row>
    <row r="130" spans="1:7" hidden="1" x14ac:dyDescent="0.25">
      <c r="G130" t="s">
        <v>272</v>
      </c>
    </row>
    <row r="131" spans="1:7" x14ac:dyDescent="0.25">
      <c r="A131" t="s">
        <v>347</v>
      </c>
    </row>
    <row r="132" spans="1:7" hidden="1" x14ac:dyDescent="0.25">
      <c r="G132" t="s">
        <v>564</v>
      </c>
    </row>
    <row r="133" spans="1:7" x14ac:dyDescent="0.25">
      <c r="A133" t="s">
        <v>324</v>
      </c>
    </row>
    <row r="134" spans="1:7" hidden="1" x14ac:dyDescent="0.25">
      <c r="G134" t="s">
        <v>272</v>
      </c>
    </row>
    <row r="135" spans="1:7" hidden="1" x14ac:dyDescent="0.25">
      <c r="G135" t="s">
        <v>272</v>
      </c>
    </row>
    <row r="136" spans="1:7" hidden="1" x14ac:dyDescent="0.25">
      <c r="G136" t="s">
        <v>244</v>
      </c>
    </row>
    <row r="137" spans="1:7" hidden="1" x14ac:dyDescent="0.25">
      <c r="G137" t="s">
        <v>244</v>
      </c>
    </row>
    <row r="138" spans="1:7" hidden="1" x14ac:dyDescent="0.25">
      <c r="G138" t="s">
        <v>272</v>
      </c>
    </row>
    <row r="139" spans="1:7" hidden="1" x14ac:dyDescent="0.25">
      <c r="G139" t="s">
        <v>857</v>
      </c>
    </row>
    <row r="140" spans="1:7" x14ac:dyDescent="0.25">
      <c r="A140" t="s">
        <v>244</v>
      </c>
    </row>
    <row r="141" spans="1:7" hidden="1" x14ac:dyDescent="0.25">
      <c r="G141" t="s">
        <v>272</v>
      </c>
    </row>
    <row r="142" spans="1:7" x14ac:dyDescent="0.25">
      <c r="A142" t="s">
        <v>244</v>
      </c>
    </row>
    <row r="143" spans="1:7" hidden="1" x14ac:dyDescent="0.25">
      <c r="G143" t="s">
        <v>564</v>
      </c>
    </row>
    <row r="144" spans="1:7" hidden="1" x14ac:dyDescent="0.25">
      <c r="G144" t="s">
        <v>258</v>
      </c>
    </row>
    <row r="145" spans="1:1" hidden="1" x14ac:dyDescent="0.25"/>
    <row r="146" spans="1:1" hidden="1" x14ac:dyDescent="0.25"/>
    <row r="147" spans="1:1" hidden="1" x14ac:dyDescent="0.25"/>
    <row r="148" spans="1:1" hidden="1" x14ac:dyDescent="0.25"/>
    <row r="149" spans="1:1" x14ac:dyDescent="0.25">
      <c r="A149" t="s">
        <v>181</v>
      </c>
    </row>
    <row r="150" spans="1:1" x14ac:dyDescent="0.25">
      <c r="A150" t="s">
        <v>337</v>
      </c>
    </row>
    <row r="151" spans="1:1" hidden="1" x14ac:dyDescent="0.25"/>
    <row r="152" spans="1:1" hidden="1" x14ac:dyDescent="0.25"/>
    <row r="153" spans="1:1" hidden="1" x14ac:dyDescent="0.25"/>
    <row r="154" spans="1:1" hidden="1" x14ac:dyDescent="0.25"/>
    <row r="155" spans="1:1" hidden="1" x14ac:dyDescent="0.25"/>
    <row r="156" spans="1:1" hidden="1" x14ac:dyDescent="0.25"/>
    <row r="157" spans="1:1" hidden="1" x14ac:dyDescent="0.25"/>
    <row r="158" spans="1:1" hidden="1" x14ac:dyDescent="0.25"/>
    <row r="159" spans="1:1" hidden="1" x14ac:dyDescent="0.25"/>
    <row r="160" spans="1:1" hidden="1" x14ac:dyDescent="0.25"/>
    <row r="161" spans="1:2" hidden="1" x14ac:dyDescent="0.25"/>
    <row r="162" spans="1:2" x14ac:dyDescent="0.25">
      <c r="A162" t="s">
        <v>424</v>
      </c>
      <c r="B162">
        <v>22</v>
      </c>
    </row>
    <row r="163" spans="1:2" hidden="1" x14ac:dyDescent="0.25"/>
    <row r="164" spans="1:2" hidden="1" x14ac:dyDescent="0.25"/>
    <row r="165" spans="1:2" hidden="1" x14ac:dyDescent="0.25"/>
    <row r="166" spans="1:2" hidden="1" x14ac:dyDescent="0.25"/>
    <row r="167" spans="1:2" x14ac:dyDescent="0.25">
      <c r="A167" t="s">
        <v>244</v>
      </c>
    </row>
    <row r="168" spans="1:2" x14ac:dyDescent="0.25">
      <c r="A168" t="s">
        <v>198</v>
      </c>
    </row>
    <row r="169" spans="1:2" hidden="1" x14ac:dyDescent="0.25"/>
    <row r="170" spans="1:2" x14ac:dyDescent="0.25">
      <c r="A170" t="s">
        <v>337</v>
      </c>
    </row>
    <row r="171" spans="1:2" hidden="1" x14ac:dyDescent="0.25"/>
    <row r="172" spans="1:2" hidden="1" x14ac:dyDescent="0.25"/>
    <row r="173" spans="1:2" hidden="1" x14ac:dyDescent="0.25"/>
    <row r="174" spans="1:2" hidden="1" x14ac:dyDescent="0.25"/>
    <row r="175" spans="1:2" hidden="1" x14ac:dyDescent="0.25"/>
    <row r="176" spans="1:2" hidden="1" x14ac:dyDescent="0.25"/>
    <row r="177" spans="1:1" hidden="1" x14ac:dyDescent="0.25"/>
    <row r="178" spans="1:1" hidden="1" x14ac:dyDescent="0.25"/>
    <row r="179" spans="1:1" x14ac:dyDescent="0.25">
      <c r="A179" t="s">
        <v>244</v>
      </c>
    </row>
    <row r="180" spans="1:1" hidden="1" x14ac:dyDescent="0.25"/>
    <row r="181" spans="1:1" hidden="1" x14ac:dyDescent="0.25"/>
    <row r="182" spans="1:1" hidden="1" x14ac:dyDescent="0.25"/>
    <row r="183" spans="1:1" hidden="1" x14ac:dyDescent="0.25"/>
    <row r="184" spans="1:1" hidden="1" x14ac:dyDescent="0.25"/>
    <row r="185" spans="1:1" hidden="1" x14ac:dyDescent="0.25"/>
    <row r="186" spans="1:1" hidden="1" x14ac:dyDescent="0.25"/>
    <row r="187" spans="1:1" hidden="1" x14ac:dyDescent="0.25"/>
    <row r="188" spans="1:1" hidden="1" x14ac:dyDescent="0.25"/>
    <row r="189" spans="1:1" hidden="1" x14ac:dyDescent="0.25"/>
    <row r="190" spans="1:1" hidden="1" x14ac:dyDescent="0.25"/>
    <row r="191" spans="1:1" x14ac:dyDescent="0.25">
      <c r="A191" t="s">
        <v>499</v>
      </c>
    </row>
    <row r="192" spans="1:1" hidden="1" x14ac:dyDescent="0.25"/>
    <row r="193" spans="1:1" hidden="1" x14ac:dyDescent="0.25"/>
    <row r="194" spans="1:1" hidden="1" x14ac:dyDescent="0.25"/>
    <row r="195" spans="1:1" hidden="1" x14ac:dyDescent="0.25"/>
    <row r="196" spans="1:1" x14ac:dyDescent="0.25">
      <c r="A196" t="s">
        <v>272</v>
      </c>
    </row>
    <row r="197" spans="1:1" x14ac:dyDescent="0.25">
      <c r="A197" t="s">
        <v>324</v>
      </c>
    </row>
    <row r="198" spans="1:1" hidden="1" x14ac:dyDescent="0.25"/>
    <row r="199" spans="1:1" hidden="1" x14ac:dyDescent="0.25"/>
    <row r="200" spans="1:1" hidden="1" x14ac:dyDescent="0.25"/>
    <row r="201" spans="1:1" x14ac:dyDescent="0.25">
      <c r="A201" t="s">
        <v>499</v>
      </c>
    </row>
    <row r="202" spans="1:1" hidden="1" x14ac:dyDescent="0.25"/>
    <row r="203" spans="1:1" hidden="1" x14ac:dyDescent="0.25"/>
    <row r="204" spans="1:1" hidden="1" x14ac:dyDescent="0.25"/>
    <row r="205" spans="1:1" hidden="1" x14ac:dyDescent="0.25"/>
    <row r="206" spans="1:1" x14ac:dyDescent="0.25">
      <c r="A206" t="s">
        <v>499</v>
      </c>
    </row>
    <row r="207" spans="1:1" hidden="1" x14ac:dyDescent="0.25"/>
    <row r="208" spans="1:1" x14ac:dyDescent="0.25">
      <c r="A208" t="s">
        <v>545</v>
      </c>
    </row>
    <row r="209" spans="1:1" hidden="1" x14ac:dyDescent="0.25"/>
    <row r="210" spans="1:1" hidden="1" x14ac:dyDescent="0.25"/>
    <row r="211" spans="1:1" hidden="1" x14ac:dyDescent="0.25"/>
    <row r="212" spans="1:1" hidden="1" x14ac:dyDescent="0.25"/>
    <row r="213" spans="1:1" x14ac:dyDescent="0.25">
      <c r="A213" t="s">
        <v>272</v>
      </c>
    </row>
    <row r="214" spans="1:1" hidden="1" x14ac:dyDescent="0.25"/>
    <row r="215" spans="1:1" x14ac:dyDescent="0.25">
      <c r="A215" t="s">
        <v>564</v>
      </c>
    </row>
    <row r="216" spans="1:1" hidden="1" x14ac:dyDescent="0.25"/>
    <row r="217" spans="1:1" hidden="1" x14ac:dyDescent="0.25"/>
    <row r="218" spans="1:1" hidden="1" x14ac:dyDescent="0.25"/>
    <row r="219" spans="1:1" x14ac:dyDescent="0.25">
      <c r="A219" t="s">
        <v>198</v>
      </c>
    </row>
    <row r="220" spans="1:1" hidden="1" x14ac:dyDescent="0.25"/>
    <row r="221" spans="1:1" x14ac:dyDescent="0.25">
      <c r="A221" t="s">
        <v>244</v>
      </c>
    </row>
    <row r="222" spans="1:1" hidden="1" x14ac:dyDescent="0.25"/>
    <row r="223" spans="1:1" x14ac:dyDescent="0.25">
      <c r="A223" t="s">
        <v>586</v>
      </c>
    </row>
    <row r="224" spans="1:1" x14ac:dyDescent="0.25">
      <c r="A224" t="s">
        <v>499</v>
      </c>
    </row>
    <row r="225" spans="1:1" hidden="1" x14ac:dyDescent="0.25"/>
    <row r="226" spans="1:1" hidden="1" x14ac:dyDescent="0.25"/>
    <row r="227" spans="1:1" hidden="1" x14ac:dyDescent="0.25"/>
    <row r="228" spans="1:1" hidden="1" x14ac:dyDescent="0.25"/>
    <row r="229" spans="1:1" x14ac:dyDescent="0.25">
      <c r="A229" t="s">
        <v>602</v>
      </c>
    </row>
    <row r="230" spans="1:1" hidden="1" x14ac:dyDescent="0.25"/>
    <row r="231" spans="1:1" hidden="1" x14ac:dyDescent="0.25"/>
    <row r="232" spans="1:1" hidden="1" x14ac:dyDescent="0.25"/>
    <row r="233" spans="1:1" hidden="1" x14ac:dyDescent="0.25"/>
    <row r="234" spans="1:1" hidden="1" x14ac:dyDescent="0.25"/>
    <row r="235" spans="1:1" hidden="1" x14ac:dyDescent="0.25"/>
    <row r="236" spans="1:1" x14ac:dyDescent="0.25">
      <c r="A236" t="s">
        <v>619</v>
      </c>
    </row>
    <row r="237" spans="1:1" hidden="1" x14ac:dyDescent="0.25"/>
    <row r="238" spans="1:1" hidden="1" x14ac:dyDescent="0.25"/>
    <row r="239" spans="1:1" x14ac:dyDescent="0.25">
      <c r="A239" t="s">
        <v>244</v>
      </c>
    </row>
    <row r="240" spans="1:1" hidden="1" x14ac:dyDescent="0.25"/>
    <row r="241" spans="1:1" hidden="1" x14ac:dyDescent="0.25"/>
    <row r="242" spans="1:1" hidden="1" x14ac:dyDescent="0.25"/>
    <row r="243" spans="1:1" hidden="1" x14ac:dyDescent="0.25"/>
    <row r="244" spans="1:1" hidden="1" x14ac:dyDescent="0.25"/>
    <row r="245" spans="1:1" hidden="1" x14ac:dyDescent="0.25"/>
    <row r="246" spans="1:1" hidden="1" x14ac:dyDescent="0.25"/>
    <row r="247" spans="1:1" hidden="1" x14ac:dyDescent="0.25"/>
    <row r="248" spans="1:1" hidden="1" x14ac:dyDescent="0.25"/>
    <row r="249" spans="1:1" hidden="1" x14ac:dyDescent="0.25"/>
    <row r="250" spans="1:1" hidden="1" x14ac:dyDescent="0.25"/>
    <row r="251" spans="1:1" x14ac:dyDescent="0.25">
      <c r="A251" t="s">
        <v>244</v>
      </c>
    </row>
    <row r="252" spans="1:1" hidden="1" x14ac:dyDescent="0.25"/>
    <row r="253" spans="1:1" hidden="1" x14ac:dyDescent="0.25"/>
    <row r="254" spans="1:1" hidden="1" x14ac:dyDescent="0.25"/>
    <row r="255" spans="1:1" x14ac:dyDescent="0.25">
      <c r="A255" t="s">
        <v>258</v>
      </c>
    </row>
    <row r="256" spans="1:1" hidden="1" x14ac:dyDescent="0.25"/>
    <row r="257" spans="1:1" hidden="1" x14ac:dyDescent="0.25"/>
    <row r="258" spans="1:1" hidden="1" x14ac:dyDescent="0.25"/>
    <row r="259" spans="1:1" hidden="1" x14ac:dyDescent="0.25"/>
    <row r="260" spans="1:1" hidden="1" x14ac:dyDescent="0.25"/>
    <row r="261" spans="1:1" hidden="1" x14ac:dyDescent="0.25"/>
    <row r="262" spans="1:1" hidden="1" x14ac:dyDescent="0.25"/>
    <row r="263" spans="1:1" hidden="1" x14ac:dyDescent="0.25"/>
    <row r="264" spans="1:1" hidden="1" x14ac:dyDescent="0.25"/>
    <row r="265" spans="1:1" hidden="1" x14ac:dyDescent="0.25"/>
    <row r="266" spans="1:1" hidden="1" x14ac:dyDescent="0.25"/>
    <row r="267" spans="1:1" hidden="1" x14ac:dyDescent="0.25"/>
    <row r="268" spans="1:1" hidden="1" x14ac:dyDescent="0.25"/>
    <row r="269" spans="1:1" hidden="1" x14ac:dyDescent="0.25"/>
    <row r="270" spans="1:1" hidden="1" x14ac:dyDescent="0.25"/>
    <row r="271" spans="1:1" x14ac:dyDescent="0.25">
      <c r="A271" t="s">
        <v>167</v>
      </c>
    </row>
    <row r="272" spans="1:1" x14ac:dyDescent="0.25">
      <c r="A272" t="s">
        <v>244</v>
      </c>
    </row>
    <row r="273" spans="1:1" hidden="1" x14ac:dyDescent="0.25"/>
    <row r="274" spans="1:1" hidden="1" x14ac:dyDescent="0.25"/>
    <row r="275" spans="1:1" hidden="1" x14ac:dyDescent="0.25"/>
    <row r="276" spans="1:1" hidden="1" x14ac:dyDescent="0.25"/>
    <row r="277" spans="1:1" hidden="1" x14ac:dyDescent="0.25"/>
    <row r="278" spans="1:1" hidden="1" x14ac:dyDescent="0.25"/>
    <row r="279" spans="1:1" hidden="1" x14ac:dyDescent="0.25"/>
    <row r="280" spans="1:1" hidden="1" x14ac:dyDescent="0.25"/>
    <row r="281" spans="1:1" x14ac:dyDescent="0.25">
      <c r="A281" t="s">
        <v>198</v>
      </c>
    </row>
    <row r="282" spans="1:1" hidden="1" x14ac:dyDescent="0.25"/>
    <row r="283" spans="1:1" x14ac:dyDescent="0.25">
      <c r="A283" t="s">
        <v>347</v>
      </c>
    </row>
    <row r="284" spans="1:1" x14ac:dyDescent="0.25">
      <c r="A284" t="s">
        <v>347</v>
      </c>
    </row>
    <row r="285" spans="1:1" x14ac:dyDescent="0.25">
      <c r="A285" t="s">
        <v>272</v>
      </c>
    </row>
    <row r="286" spans="1:1" x14ac:dyDescent="0.25">
      <c r="A286" t="s">
        <v>244</v>
      </c>
    </row>
    <row r="287" spans="1:1" hidden="1" x14ac:dyDescent="0.25"/>
    <row r="288" spans="1:1" hidden="1" x14ac:dyDescent="0.25"/>
    <row r="289" spans="1:1" hidden="1" x14ac:dyDescent="0.25"/>
    <row r="290" spans="1:1" hidden="1" x14ac:dyDescent="0.25"/>
    <row r="291" spans="1:1" hidden="1" x14ac:dyDescent="0.25"/>
    <row r="292" spans="1:1" hidden="1" x14ac:dyDescent="0.25"/>
    <row r="293" spans="1:1" hidden="1" x14ac:dyDescent="0.25"/>
    <row r="294" spans="1:1" hidden="1" x14ac:dyDescent="0.25"/>
    <row r="295" spans="1:1" hidden="1" x14ac:dyDescent="0.25"/>
    <row r="296" spans="1:1" hidden="1" x14ac:dyDescent="0.25"/>
    <row r="297" spans="1:1" hidden="1" x14ac:dyDescent="0.25"/>
    <row r="298" spans="1:1" x14ac:dyDescent="0.25">
      <c r="A298" t="s">
        <v>347</v>
      </c>
    </row>
    <row r="299" spans="1:1" x14ac:dyDescent="0.25">
      <c r="A299" t="s">
        <v>324</v>
      </c>
    </row>
    <row r="300" spans="1:1" hidden="1" x14ac:dyDescent="0.25"/>
    <row r="301" spans="1:1" hidden="1" x14ac:dyDescent="0.25"/>
    <row r="302" spans="1:1" x14ac:dyDescent="0.25">
      <c r="A302" t="s">
        <v>244</v>
      </c>
    </row>
    <row r="303" spans="1:1" hidden="1" x14ac:dyDescent="0.25"/>
    <row r="304" spans="1:1" x14ac:dyDescent="0.25">
      <c r="A304" t="s">
        <v>272</v>
      </c>
    </row>
    <row r="305" spans="1:2" hidden="1" x14ac:dyDescent="0.25"/>
    <row r="306" spans="1:2" x14ac:dyDescent="0.25">
      <c r="A306" t="s">
        <v>499</v>
      </c>
    </row>
    <row r="307" spans="1:2" x14ac:dyDescent="0.25">
      <c r="A307" t="s">
        <v>258</v>
      </c>
    </row>
    <row r="308" spans="1:2" x14ac:dyDescent="0.25">
      <c r="A308" t="s">
        <v>564</v>
      </c>
    </row>
    <row r="309" spans="1:2" x14ac:dyDescent="0.25">
      <c r="A309" t="s">
        <v>347</v>
      </c>
    </row>
    <row r="310" spans="1:2" x14ac:dyDescent="0.25">
      <c r="A310" t="s">
        <v>564</v>
      </c>
    </row>
    <row r="311" spans="1:2" hidden="1" x14ac:dyDescent="0.25"/>
    <row r="312" spans="1:2" x14ac:dyDescent="0.25">
      <c r="A312" t="s">
        <v>564</v>
      </c>
    </row>
    <row r="313" spans="1:2" x14ac:dyDescent="0.25">
      <c r="A313" t="s">
        <v>789</v>
      </c>
      <c r="B313">
        <v>19</v>
      </c>
    </row>
    <row r="314" spans="1:2" x14ac:dyDescent="0.25">
      <c r="A314" t="s">
        <v>258</v>
      </c>
    </row>
    <row r="315" spans="1:2" x14ac:dyDescent="0.25">
      <c r="A315" t="s">
        <v>244</v>
      </c>
    </row>
    <row r="316" spans="1:2" hidden="1" x14ac:dyDescent="0.25"/>
    <row r="317" spans="1:2" x14ac:dyDescent="0.25">
      <c r="A317" t="s">
        <v>244</v>
      </c>
    </row>
    <row r="318" spans="1:2" hidden="1" x14ac:dyDescent="0.25"/>
    <row r="319" spans="1:2" x14ac:dyDescent="0.25">
      <c r="A319" t="s">
        <v>800</v>
      </c>
    </row>
    <row r="320" spans="1:2" hidden="1" x14ac:dyDescent="0.25"/>
    <row r="321" spans="1:1" x14ac:dyDescent="0.25">
      <c r="A321" t="s">
        <v>272</v>
      </c>
    </row>
    <row r="322" spans="1:1" hidden="1" x14ac:dyDescent="0.25"/>
    <row r="323" spans="1:1" x14ac:dyDescent="0.25">
      <c r="A323" t="s">
        <v>244</v>
      </c>
    </row>
    <row r="324" spans="1:1" x14ac:dyDescent="0.25">
      <c r="A324" t="s">
        <v>244</v>
      </c>
    </row>
    <row r="325" spans="1:1" hidden="1" x14ac:dyDescent="0.25"/>
    <row r="326" spans="1:1" hidden="1" x14ac:dyDescent="0.25"/>
    <row r="327" spans="1:1" hidden="1" x14ac:dyDescent="0.25"/>
    <row r="328" spans="1:1" hidden="1" x14ac:dyDescent="0.25"/>
    <row r="329" spans="1:1" x14ac:dyDescent="0.25">
      <c r="A329" t="s">
        <v>324</v>
      </c>
    </row>
    <row r="330" spans="1:1" x14ac:dyDescent="0.25">
      <c r="A330" t="s">
        <v>800</v>
      </c>
    </row>
    <row r="331" spans="1:1" x14ac:dyDescent="0.25">
      <c r="A331" t="s">
        <v>272</v>
      </c>
    </row>
    <row r="332" spans="1:1" x14ac:dyDescent="0.25">
      <c r="A332" t="s">
        <v>244</v>
      </c>
    </row>
    <row r="333" spans="1:1" x14ac:dyDescent="0.25">
      <c r="A333" t="s">
        <v>324</v>
      </c>
    </row>
    <row r="334" spans="1:1" x14ac:dyDescent="0.25">
      <c r="A334" t="s">
        <v>272</v>
      </c>
    </row>
    <row r="335" spans="1:1" x14ac:dyDescent="0.25">
      <c r="A335" t="s">
        <v>244</v>
      </c>
    </row>
    <row r="336" spans="1:1" x14ac:dyDescent="0.25">
      <c r="A336" t="s">
        <v>272</v>
      </c>
    </row>
    <row r="337" spans="1:1" x14ac:dyDescent="0.25">
      <c r="A337" t="s">
        <v>272</v>
      </c>
    </row>
    <row r="338" spans="1:1" x14ac:dyDescent="0.25">
      <c r="A338" t="s">
        <v>833</v>
      </c>
    </row>
    <row r="339" spans="1:1" x14ac:dyDescent="0.25">
      <c r="A339" t="s">
        <v>272</v>
      </c>
    </row>
    <row r="340" spans="1:1" x14ac:dyDescent="0.25">
      <c r="A340" t="s">
        <v>244</v>
      </c>
    </row>
    <row r="341" spans="1:1" x14ac:dyDescent="0.25">
      <c r="A341" t="s">
        <v>564</v>
      </c>
    </row>
    <row r="342" spans="1:1" x14ac:dyDescent="0.25">
      <c r="A342" t="s">
        <v>258</v>
      </c>
    </row>
    <row r="343" spans="1:1" x14ac:dyDescent="0.25">
      <c r="A343" t="s">
        <v>272</v>
      </c>
    </row>
    <row r="344" spans="1:1" x14ac:dyDescent="0.25">
      <c r="A344" t="s">
        <v>272</v>
      </c>
    </row>
    <row r="345" spans="1:1" x14ac:dyDescent="0.25">
      <c r="A345" t="s">
        <v>244</v>
      </c>
    </row>
    <row r="346" spans="1:1" x14ac:dyDescent="0.25">
      <c r="A346" t="s">
        <v>244</v>
      </c>
    </row>
    <row r="347" spans="1:1" x14ac:dyDescent="0.25">
      <c r="A347" t="s">
        <v>272</v>
      </c>
    </row>
    <row r="348" spans="1:1" x14ac:dyDescent="0.25">
      <c r="A348" t="s">
        <v>857</v>
      </c>
    </row>
    <row r="349" spans="1:1" x14ac:dyDescent="0.25">
      <c r="A349" t="s">
        <v>800</v>
      </c>
    </row>
    <row r="350" spans="1:1" x14ac:dyDescent="0.25">
      <c r="A350" t="s">
        <v>272</v>
      </c>
    </row>
    <row r="351" spans="1:1" x14ac:dyDescent="0.25">
      <c r="A351" t="s">
        <v>564</v>
      </c>
    </row>
    <row r="352" spans="1:1" hidden="1" x14ac:dyDescent="0.25"/>
    <row r="353" spans="1:1" hidden="1" x14ac:dyDescent="0.25"/>
    <row r="354" spans="1:1" x14ac:dyDescent="0.25">
      <c r="A354" t="s">
        <v>564</v>
      </c>
    </row>
    <row r="355" spans="1:1" x14ac:dyDescent="0.25">
      <c r="A355" t="s">
        <v>258</v>
      </c>
    </row>
  </sheetData>
  <autoFilter ref="A1:A355" xr:uid="{EC992076-82FD-44CF-8C5E-56BBF2A01EF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9A77-27FD-4A0B-9A7C-972832088201}">
  <dimension ref="B4:B26"/>
  <sheetViews>
    <sheetView workbookViewId="0">
      <selection activeCell="C7" sqref="C7"/>
    </sheetView>
  </sheetViews>
  <sheetFormatPr defaultRowHeight="15" x14ac:dyDescent="0.25"/>
  <cols>
    <col min="2" max="2" width="60.28515625" bestFit="1" customWidth="1"/>
  </cols>
  <sheetData>
    <row r="4" spans="2:2" x14ac:dyDescent="0.25">
      <c r="B4" t="s">
        <v>152</v>
      </c>
    </row>
    <row r="5" spans="2:2" x14ac:dyDescent="0.25">
      <c r="B5" t="s">
        <v>167</v>
      </c>
    </row>
    <row r="6" spans="2:2" x14ac:dyDescent="0.25">
      <c r="B6" t="s">
        <v>172</v>
      </c>
    </row>
    <row r="7" spans="2:2" x14ac:dyDescent="0.25">
      <c r="B7" t="s">
        <v>181</v>
      </c>
    </row>
    <row r="8" spans="2:2" x14ac:dyDescent="0.25">
      <c r="B8" t="s">
        <v>198</v>
      </c>
    </row>
    <row r="9" spans="2:2" x14ac:dyDescent="0.25">
      <c r="B9" t="s">
        <v>228</v>
      </c>
    </row>
    <row r="10" spans="2:2" x14ac:dyDescent="0.25">
      <c r="B10" t="s">
        <v>244</v>
      </c>
    </row>
    <row r="11" spans="2:2" x14ac:dyDescent="0.25">
      <c r="B11" t="s">
        <v>258</v>
      </c>
    </row>
    <row r="12" spans="2:2" x14ac:dyDescent="0.25">
      <c r="B12" t="s">
        <v>272</v>
      </c>
    </row>
    <row r="13" spans="2:2" x14ac:dyDescent="0.25">
      <c r="B13" t="s">
        <v>324</v>
      </c>
    </row>
    <row r="14" spans="2:2" x14ac:dyDescent="0.25">
      <c r="B14" t="s">
        <v>337</v>
      </c>
    </row>
    <row r="15" spans="2:2" x14ac:dyDescent="0.25">
      <c r="B15" t="s">
        <v>347</v>
      </c>
    </row>
    <row r="16" spans="2:2" x14ac:dyDescent="0.25">
      <c r="B16" t="s">
        <v>424</v>
      </c>
    </row>
    <row r="17" spans="2:2" x14ac:dyDescent="0.25">
      <c r="B17" t="s">
        <v>499</v>
      </c>
    </row>
    <row r="18" spans="2:2" x14ac:dyDescent="0.25">
      <c r="B18" t="s">
        <v>545</v>
      </c>
    </row>
    <row r="19" spans="2:2" x14ac:dyDescent="0.25">
      <c r="B19" t="s">
        <v>564</v>
      </c>
    </row>
    <row r="20" spans="2:2" x14ac:dyDescent="0.25">
      <c r="B20" t="s">
        <v>586</v>
      </c>
    </row>
    <row r="21" spans="2:2" x14ac:dyDescent="0.25">
      <c r="B21" t="s">
        <v>602</v>
      </c>
    </row>
    <row r="22" spans="2:2" x14ac:dyDescent="0.25">
      <c r="B22" t="s">
        <v>619</v>
      </c>
    </row>
    <row r="23" spans="2:2" x14ac:dyDescent="0.25">
      <c r="B23" t="s">
        <v>789</v>
      </c>
    </row>
    <row r="24" spans="2:2" x14ac:dyDescent="0.25">
      <c r="B24" t="s">
        <v>800</v>
      </c>
    </row>
    <row r="25" spans="2:2" x14ac:dyDescent="0.25">
      <c r="B25" t="s">
        <v>833</v>
      </c>
    </row>
    <row r="26" spans="2:2" x14ac:dyDescent="0.25">
      <c r="B26" t="s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C0E1-C48E-419A-A08B-2D052D8F0DCD}">
  <dimension ref="A1:K21"/>
  <sheetViews>
    <sheetView topLeftCell="H1" workbookViewId="0">
      <selection activeCell="I1" sqref="I1:K1"/>
    </sheetView>
  </sheetViews>
  <sheetFormatPr defaultRowHeight="15" x14ac:dyDescent="0.25"/>
  <cols>
    <col min="1" max="1" width="21.42578125" bestFit="1" customWidth="1"/>
    <col min="2" max="2" width="9.7109375" bestFit="1" customWidth="1"/>
    <col min="3" max="3" width="9.7109375" customWidth="1"/>
    <col min="5" max="5" width="15.42578125" bestFit="1" customWidth="1"/>
    <col min="6" max="6" width="6.7109375" bestFit="1" customWidth="1"/>
    <col min="7" max="7" width="16.140625" bestFit="1" customWidth="1"/>
    <col min="9" max="9" width="15.42578125" bestFit="1" customWidth="1"/>
    <col min="11" max="11" width="9.85546875" bestFit="1" customWidth="1"/>
  </cols>
  <sheetData>
    <row r="1" spans="1:11" x14ac:dyDescent="0.25">
      <c r="A1" s="4" t="s">
        <v>872</v>
      </c>
      <c r="B1" t="s">
        <v>875</v>
      </c>
      <c r="E1" s="4" t="s">
        <v>872</v>
      </c>
      <c r="F1" t="s">
        <v>891</v>
      </c>
      <c r="G1" t="s">
        <v>892</v>
      </c>
      <c r="I1" t="s">
        <v>5</v>
      </c>
      <c r="J1" t="s">
        <v>891</v>
      </c>
      <c r="K1" t="s">
        <v>893</v>
      </c>
    </row>
    <row r="2" spans="1:11" x14ac:dyDescent="0.25">
      <c r="A2" s="5" t="s">
        <v>24</v>
      </c>
      <c r="B2" s="6">
        <v>110</v>
      </c>
      <c r="C2" s="9">
        <f>GETPIVOTDATA("id",$A$1,"Material","""Black"" Granite")/GETPIVOTDATA("id",$A$1)</f>
        <v>0.31073446327683618</v>
      </c>
      <c r="E2" s="5" t="s">
        <v>128</v>
      </c>
      <c r="F2" s="6">
        <v>179</v>
      </c>
      <c r="G2" s="9">
        <f>GETPIVOTDATA("id",$E$1,"Material2","Granite")/GETPIVOTDATA("id",$E$1)</f>
        <v>0.50564971751412424</v>
      </c>
      <c r="I2" t="s">
        <v>128</v>
      </c>
      <c r="J2">
        <v>179</v>
      </c>
      <c r="K2" s="9">
        <v>0.50564971751412424</v>
      </c>
    </row>
    <row r="3" spans="1:11" x14ac:dyDescent="0.25">
      <c r="A3" s="5" t="s">
        <v>54</v>
      </c>
      <c r="B3" s="6">
        <v>86</v>
      </c>
      <c r="C3" s="6"/>
      <c r="E3" s="5" t="s">
        <v>54</v>
      </c>
      <c r="F3" s="6">
        <v>104</v>
      </c>
      <c r="G3" s="9">
        <f>GETPIVOTDATA("id",$E$1,"Material2","Limestone")/GETPIVOTDATA("id",$E$1)</f>
        <v>0.29378531073446329</v>
      </c>
      <c r="I3" t="s">
        <v>54</v>
      </c>
      <c r="J3">
        <v>104</v>
      </c>
      <c r="K3" s="9">
        <v>0.29378531073446329</v>
      </c>
    </row>
    <row r="4" spans="1:11" x14ac:dyDescent="0.25">
      <c r="A4" s="5" t="s">
        <v>21</v>
      </c>
      <c r="B4" s="6">
        <v>48</v>
      </c>
      <c r="C4" s="6"/>
      <c r="E4" s="5" t="s">
        <v>122</v>
      </c>
      <c r="F4" s="6">
        <v>20</v>
      </c>
      <c r="G4" s="9">
        <f>F4/$F$15</f>
        <v>5.6497175141242938E-2</v>
      </c>
      <c r="I4" t="s">
        <v>122</v>
      </c>
      <c r="J4">
        <v>20</v>
      </c>
      <c r="K4" s="9">
        <v>5.6497175141242938E-2</v>
      </c>
    </row>
    <row r="5" spans="1:11" x14ac:dyDescent="0.25">
      <c r="A5" s="5" t="s">
        <v>122</v>
      </c>
      <c r="B5" s="6">
        <v>20</v>
      </c>
      <c r="C5" s="6"/>
      <c r="E5" s="5" t="s">
        <v>72</v>
      </c>
      <c r="F5" s="6">
        <v>15</v>
      </c>
      <c r="G5" s="9">
        <f t="shared" ref="G5:G14" si="0">F5/$F$15</f>
        <v>4.2372881355932202E-2</v>
      </c>
      <c r="I5" t="s">
        <v>72</v>
      </c>
      <c r="J5">
        <v>15</v>
      </c>
      <c r="K5" s="9">
        <v>4.2372881355932202E-2</v>
      </c>
    </row>
    <row r="6" spans="1:11" x14ac:dyDescent="0.25">
      <c r="A6" s="5" t="s">
        <v>69</v>
      </c>
      <c r="B6" s="6">
        <v>18</v>
      </c>
      <c r="C6" s="6"/>
      <c r="E6" s="5" t="s">
        <v>117</v>
      </c>
      <c r="F6" s="6">
        <v>11</v>
      </c>
      <c r="G6" s="9">
        <f t="shared" si="0"/>
        <v>3.1073446327683617E-2</v>
      </c>
      <c r="I6" t="s">
        <v>117</v>
      </c>
      <c r="J6">
        <v>11</v>
      </c>
      <c r="K6" s="9">
        <v>3.1073446327683617E-2</v>
      </c>
    </row>
    <row r="7" spans="1:11" x14ac:dyDescent="0.25">
      <c r="A7" s="5" t="s">
        <v>72</v>
      </c>
      <c r="B7" s="6">
        <v>15</v>
      </c>
      <c r="C7" s="6"/>
      <c r="E7" s="5" t="s">
        <v>316</v>
      </c>
      <c r="F7" s="6">
        <v>5</v>
      </c>
      <c r="G7" s="9">
        <f t="shared" si="0"/>
        <v>1.4124293785310734E-2</v>
      </c>
      <c r="I7" t="s">
        <v>316</v>
      </c>
      <c r="J7">
        <v>5</v>
      </c>
      <c r="K7" s="9">
        <v>1.4124293785310734E-2</v>
      </c>
    </row>
    <row r="8" spans="1:11" x14ac:dyDescent="0.25">
      <c r="A8" s="5" t="s">
        <v>128</v>
      </c>
      <c r="B8" s="6">
        <v>15</v>
      </c>
      <c r="C8" s="6"/>
      <c r="E8" s="5" t="s">
        <v>354</v>
      </c>
      <c r="F8" s="6">
        <v>4</v>
      </c>
      <c r="G8" s="9">
        <f t="shared" si="0"/>
        <v>1.1299435028248588E-2</v>
      </c>
      <c r="I8" t="s">
        <v>354</v>
      </c>
      <c r="J8">
        <v>4</v>
      </c>
      <c r="K8" s="9">
        <v>1.1299435028248588E-2</v>
      </c>
    </row>
    <row r="9" spans="1:11" x14ac:dyDescent="0.25">
      <c r="A9" s="5" t="s">
        <v>117</v>
      </c>
      <c r="B9" s="6">
        <v>11</v>
      </c>
      <c r="C9" s="6"/>
      <c r="E9" s="5" t="s">
        <v>301</v>
      </c>
      <c r="F9" s="6">
        <v>4</v>
      </c>
      <c r="G9" s="9">
        <f t="shared" si="0"/>
        <v>1.1299435028248588E-2</v>
      </c>
      <c r="I9" t="s">
        <v>301</v>
      </c>
      <c r="J9">
        <v>4</v>
      </c>
      <c r="K9" s="9">
        <v>1.1299435028248588E-2</v>
      </c>
    </row>
    <row r="10" spans="1:11" x14ac:dyDescent="0.25">
      <c r="A10" s="5" t="s">
        <v>108</v>
      </c>
      <c r="B10" s="6">
        <v>6</v>
      </c>
      <c r="C10" s="6"/>
      <c r="E10" s="5" t="s">
        <v>32</v>
      </c>
      <c r="F10" s="6">
        <v>4</v>
      </c>
      <c r="G10" s="9">
        <f t="shared" si="0"/>
        <v>1.1299435028248588E-2</v>
      </c>
      <c r="I10" t="s">
        <v>32</v>
      </c>
      <c r="J10">
        <v>4</v>
      </c>
      <c r="K10" s="9">
        <v>1.1299435028248588E-2</v>
      </c>
    </row>
    <row r="11" spans="1:11" x14ac:dyDescent="0.25">
      <c r="A11" s="5" t="s">
        <v>316</v>
      </c>
      <c r="B11" s="6">
        <v>5</v>
      </c>
      <c r="C11" s="6"/>
      <c r="E11" s="5" t="s">
        <v>45</v>
      </c>
      <c r="F11" s="6">
        <v>3</v>
      </c>
      <c r="G11" s="9">
        <f t="shared" si="0"/>
        <v>8.4745762711864406E-3</v>
      </c>
      <c r="I11" t="s">
        <v>45</v>
      </c>
      <c r="J11">
        <v>3</v>
      </c>
      <c r="K11" s="9">
        <v>8.4745762711864406E-3</v>
      </c>
    </row>
    <row r="12" spans="1:11" x14ac:dyDescent="0.25">
      <c r="A12" s="5" t="s">
        <v>32</v>
      </c>
      <c r="B12" s="6">
        <v>4</v>
      </c>
      <c r="C12" s="6"/>
      <c r="E12" s="5" t="s">
        <v>80</v>
      </c>
      <c r="F12" s="6">
        <v>2</v>
      </c>
      <c r="G12" s="9">
        <f t="shared" si="0"/>
        <v>5.6497175141242938E-3</v>
      </c>
      <c r="I12" t="s">
        <v>80</v>
      </c>
      <c r="J12">
        <v>2</v>
      </c>
      <c r="K12" s="9">
        <v>5.6497175141242938E-3</v>
      </c>
    </row>
    <row r="13" spans="1:11" x14ac:dyDescent="0.25">
      <c r="A13" s="5" t="s">
        <v>354</v>
      </c>
      <c r="B13" s="6">
        <v>4</v>
      </c>
      <c r="C13" s="6"/>
      <c r="E13" s="5" t="s">
        <v>132</v>
      </c>
      <c r="F13" s="6">
        <v>2</v>
      </c>
      <c r="G13" s="9">
        <f t="shared" si="0"/>
        <v>5.6497175141242938E-3</v>
      </c>
      <c r="I13" t="s">
        <v>132</v>
      </c>
      <c r="J13">
        <v>2</v>
      </c>
      <c r="K13" s="9">
        <v>5.6497175141242938E-3</v>
      </c>
    </row>
    <row r="14" spans="1:11" x14ac:dyDescent="0.25">
      <c r="A14" s="5" t="s">
        <v>301</v>
      </c>
      <c r="B14" s="6">
        <v>4</v>
      </c>
      <c r="C14" s="6"/>
      <c r="E14" s="5" t="s">
        <v>770</v>
      </c>
      <c r="F14" s="6">
        <v>1</v>
      </c>
      <c r="G14" s="9">
        <f t="shared" si="0"/>
        <v>2.8248587570621469E-3</v>
      </c>
      <c r="I14" t="s">
        <v>770</v>
      </c>
      <c r="J14">
        <v>1</v>
      </c>
      <c r="K14" s="9">
        <v>2.8248587570621469E-3</v>
      </c>
    </row>
    <row r="15" spans="1:11" x14ac:dyDescent="0.25">
      <c r="A15" s="5" t="s">
        <v>45</v>
      </c>
      <c r="B15" s="6">
        <v>3</v>
      </c>
      <c r="C15" s="6"/>
      <c r="E15" s="5" t="s">
        <v>874</v>
      </c>
      <c r="F15" s="6">
        <v>354</v>
      </c>
      <c r="G15" s="9"/>
      <c r="I15" s="14" t="s">
        <v>874</v>
      </c>
      <c r="J15" s="14">
        <v>354</v>
      </c>
      <c r="K15" s="15">
        <f>SUM(K2:K14)</f>
        <v>1</v>
      </c>
    </row>
    <row r="16" spans="1:11" x14ac:dyDescent="0.25">
      <c r="A16" s="5" t="s">
        <v>132</v>
      </c>
      <c r="B16" s="6">
        <v>2</v>
      </c>
      <c r="C16" s="6"/>
    </row>
    <row r="17" spans="1:11" x14ac:dyDescent="0.25">
      <c r="A17" s="5" t="s">
        <v>80</v>
      </c>
      <c r="B17" s="6">
        <v>2</v>
      </c>
      <c r="C17" s="6"/>
    </row>
    <row r="18" spans="1:11" x14ac:dyDescent="0.25">
      <c r="A18" s="5" t="s">
        <v>770</v>
      </c>
      <c r="B18" s="6">
        <v>1</v>
      </c>
      <c r="C18" s="6"/>
      <c r="I18" s="5" t="s">
        <v>24</v>
      </c>
      <c r="J18" s="6">
        <v>110</v>
      </c>
      <c r="K18" s="9">
        <f>J18/J15</f>
        <v>0.31073446327683618</v>
      </c>
    </row>
    <row r="19" spans="1:11" x14ac:dyDescent="0.25">
      <c r="A19" s="5" t="s">
        <v>873</v>
      </c>
      <c r="B19" s="6"/>
      <c r="C19" s="6"/>
      <c r="I19" s="5" t="s">
        <v>21</v>
      </c>
      <c r="J19" s="6">
        <v>48</v>
      </c>
      <c r="K19" s="9">
        <f>J19/J15</f>
        <v>0.13559322033898305</v>
      </c>
    </row>
    <row r="20" spans="1:11" x14ac:dyDescent="0.25">
      <c r="A20" s="5" t="s">
        <v>874</v>
      </c>
      <c r="B20" s="6">
        <v>354</v>
      </c>
      <c r="C20" s="6"/>
      <c r="I20" s="5" t="s">
        <v>128</v>
      </c>
      <c r="J20" s="6">
        <v>15</v>
      </c>
      <c r="K20" s="9">
        <f>J20/J15</f>
        <v>4.2372881355932202E-2</v>
      </c>
    </row>
    <row r="21" spans="1:11" x14ac:dyDescent="0.25">
      <c r="I21" s="5" t="s">
        <v>108</v>
      </c>
      <c r="J21" s="6">
        <v>6</v>
      </c>
      <c r="K21" s="9">
        <f>J21/J15</f>
        <v>1.6949152542372881E-2</v>
      </c>
    </row>
  </sheetData>
  <conditionalFormatting sqref="K2:K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{3BB9BDBC-89CA-4562-A8B8-EA2E51DFE5FF}</x14:id>
        </ext>
      </extLst>
    </cfRule>
  </conditionalFormatting>
  <pageMargins left="0.7" right="0.7" top="0.75" bottom="0.75" header="0.3" footer="0.3"/>
  <pageSetup orientation="portrait"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B9BDBC-89CA-4562-A8B8-EA2E51DFE5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K2:K15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814B-D54E-4B0E-B46F-91ED3B859455}">
  <dimension ref="A1:K357"/>
  <sheetViews>
    <sheetView workbookViewId="0">
      <selection activeCell="H11" sqref="H11"/>
    </sheetView>
  </sheetViews>
  <sheetFormatPr defaultRowHeight="15" x14ac:dyDescent="0.25"/>
  <cols>
    <col min="1" max="1" width="12" bestFit="1" customWidth="1"/>
    <col min="2" max="2" width="9.7109375" bestFit="1" customWidth="1"/>
    <col min="7" max="7" width="12" bestFit="1" customWidth="1"/>
    <col min="8" max="8" width="13.5703125" bestFit="1" customWidth="1"/>
    <col min="10" max="10" width="12" bestFit="1" customWidth="1"/>
    <col min="11" max="11" width="13.7109375" bestFit="1" customWidth="1"/>
  </cols>
  <sheetData>
    <row r="1" spans="1:11" x14ac:dyDescent="0.25">
      <c r="A1" s="4" t="s">
        <v>872</v>
      </c>
      <c r="B1" t="s">
        <v>875</v>
      </c>
      <c r="D1" t="s">
        <v>886</v>
      </c>
      <c r="E1" t="s">
        <v>885</v>
      </c>
      <c r="G1" s="4" t="s">
        <v>872</v>
      </c>
      <c r="H1" t="s">
        <v>881</v>
      </c>
      <c r="J1" s="4" t="s">
        <v>872</v>
      </c>
      <c r="K1" t="s">
        <v>887</v>
      </c>
    </row>
    <row r="2" spans="1:11" x14ac:dyDescent="0.25">
      <c r="A2" s="5">
        <v>7.5</v>
      </c>
      <c r="B2" s="6">
        <v>1</v>
      </c>
      <c r="D2" s="12">
        <v>7.5</v>
      </c>
      <c r="E2" s="6">
        <v>1</v>
      </c>
      <c r="G2" s="5">
        <v>32</v>
      </c>
      <c r="H2" s="6">
        <v>803803</v>
      </c>
      <c r="J2" s="13">
        <v>7.5</v>
      </c>
      <c r="K2" s="6">
        <v>1</v>
      </c>
    </row>
    <row r="3" spans="1:11" x14ac:dyDescent="0.25">
      <c r="A3" s="5">
        <v>9</v>
      </c>
      <c r="B3" s="6">
        <v>2</v>
      </c>
      <c r="D3" s="12">
        <v>9</v>
      </c>
      <c r="E3" s="6">
        <v>2</v>
      </c>
      <c r="G3" s="5">
        <v>214</v>
      </c>
      <c r="H3" s="6">
        <v>795591.5</v>
      </c>
      <c r="J3" s="13">
        <v>9</v>
      </c>
      <c r="K3" s="6">
        <v>2</v>
      </c>
    </row>
    <row r="4" spans="1:11" x14ac:dyDescent="0.25">
      <c r="A4" s="5">
        <v>9.1999999999999993</v>
      </c>
      <c r="B4" s="6">
        <v>1</v>
      </c>
      <c r="D4" s="12">
        <v>9.1999999999999993</v>
      </c>
      <c r="E4" s="6">
        <v>1</v>
      </c>
      <c r="G4" s="5">
        <v>215</v>
      </c>
      <c r="H4" s="6">
        <v>794640</v>
      </c>
      <c r="J4" s="13">
        <v>9.1999999999999993</v>
      </c>
      <c r="K4" s="6">
        <v>1</v>
      </c>
    </row>
    <row r="5" spans="1:11" x14ac:dyDescent="0.25">
      <c r="A5" s="5">
        <v>12</v>
      </c>
      <c r="B5" s="6">
        <v>1</v>
      </c>
      <c r="D5" s="12">
        <v>12</v>
      </c>
      <c r="E5" s="6">
        <v>1</v>
      </c>
      <c r="G5" s="5">
        <v>304</v>
      </c>
      <c r="H5" s="6">
        <v>164169</v>
      </c>
      <c r="J5" s="13">
        <v>12</v>
      </c>
      <c r="K5" s="6">
        <v>1</v>
      </c>
    </row>
    <row r="6" spans="1:11" x14ac:dyDescent="0.25">
      <c r="A6" s="5">
        <v>14</v>
      </c>
      <c r="B6" s="6">
        <v>3</v>
      </c>
      <c r="D6" s="12">
        <v>14</v>
      </c>
      <c r="E6" s="6">
        <v>3</v>
      </c>
      <c r="G6" s="5">
        <v>16</v>
      </c>
      <c r="H6" s="6">
        <v>129150</v>
      </c>
      <c r="J6" s="13">
        <v>14</v>
      </c>
      <c r="K6" s="6">
        <v>3</v>
      </c>
    </row>
    <row r="7" spans="1:11" x14ac:dyDescent="0.25">
      <c r="A7" s="5">
        <v>15</v>
      </c>
      <c r="B7" s="6">
        <v>2</v>
      </c>
      <c r="D7" s="12">
        <v>15</v>
      </c>
      <c r="E7" s="6">
        <v>2</v>
      </c>
      <c r="G7" s="5">
        <v>255</v>
      </c>
      <c r="H7" s="6">
        <v>110880</v>
      </c>
      <c r="J7" s="13">
        <v>15</v>
      </c>
      <c r="K7" s="6">
        <v>2</v>
      </c>
    </row>
    <row r="8" spans="1:11" x14ac:dyDescent="0.25">
      <c r="A8" s="5">
        <v>16</v>
      </c>
      <c r="B8" s="6">
        <v>2</v>
      </c>
      <c r="D8" s="12">
        <v>16</v>
      </c>
      <c r="E8" s="6">
        <v>2</v>
      </c>
      <c r="G8" s="5">
        <v>136</v>
      </c>
      <c r="H8" s="6">
        <v>103230</v>
      </c>
      <c r="J8" s="13">
        <v>16</v>
      </c>
      <c r="K8" s="6">
        <v>2</v>
      </c>
    </row>
    <row r="9" spans="1:11" x14ac:dyDescent="0.25">
      <c r="A9" s="5">
        <v>16.5</v>
      </c>
      <c r="B9" s="6">
        <v>2</v>
      </c>
      <c r="D9" s="12">
        <v>16.5</v>
      </c>
      <c r="E9" s="6">
        <v>2</v>
      </c>
      <c r="G9" s="5">
        <v>29</v>
      </c>
      <c r="H9" s="6">
        <v>100800</v>
      </c>
      <c r="J9" s="13">
        <v>16.5</v>
      </c>
      <c r="K9" s="6">
        <v>2</v>
      </c>
    </row>
    <row r="10" spans="1:11" x14ac:dyDescent="0.25">
      <c r="A10" s="5">
        <v>17</v>
      </c>
      <c r="B10" s="6">
        <v>3</v>
      </c>
      <c r="D10" s="12">
        <v>17</v>
      </c>
      <c r="E10" s="6">
        <v>3</v>
      </c>
      <c r="G10" s="5">
        <v>22</v>
      </c>
      <c r="H10" s="6">
        <v>94395</v>
      </c>
      <c r="J10" s="13">
        <v>17</v>
      </c>
      <c r="K10" s="6">
        <v>3</v>
      </c>
    </row>
    <row r="11" spans="1:11" x14ac:dyDescent="0.25">
      <c r="A11" s="5">
        <v>18</v>
      </c>
      <c r="B11" s="6">
        <v>4</v>
      </c>
      <c r="D11" s="12">
        <v>18</v>
      </c>
      <c r="E11" s="6">
        <v>4</v>
      </c>
      <c r="G11" s="5">
        <v>1</v>
      </c>
      <c r="H11" s="6">
        <v>89605.5</v>
      </c>
      <c r="J11" s="13">
        <v>18</v>
      </c>
      <c r="K11" s="6">
        <v>4</v>
      </c>
    </row>
    <row r="12" spans="1:11" x14ac:dyDescent="0.25">
      <c r="A12" s="5">
        <v>19</v>
      </c>
      <c r="B12" s="6">
        <v>8</v>
      </c>
      <c r="D12" s="12">
        <v>19</v>
      </c>
      <c r="E12" s="6">
        <v>8</v>
      </c>
      <c r="G12" s="5">
        <v>241</v>
      </c>
      <c r="H12" s="6">
        <v>62576.25</v>
      </c>
      <c r="J12" s="13">
        <v>19</v>
      </c>
      <c r="K12" s="6">
        <v>8</v>
      </c>
    </row>
    <row r="13" spans="1:11" x14ac:dyDescent="0.25">
      <c r="A13" s="5">
        <v>19.3</v>
      </c>
      <c r="B13" s="6">
        <v>1</v>
      </c>
      <c r="D13" s="12">
        <v>19.3</v>
      </c>
      <c r="E13" s="6">
        <v>1</v>
      </c>
      <c r="G13" s="5">
        <v>91</v>
      </c>
      <c r="H13" s="6">
        <v>55440</v>
      </c>
      <c r="J13" s="13">
        <v>19.3</v>
      </c>
      <c r="K13" s="6">
        <v>1</v>
      </c>
    </row>
    <row r="14" spans="1:11" x14ac:dyDescent="0.25">
      <c r="A14" s="5">
        <v>20</v>
      </c>
      <c r="B14" s="6">
        <v>2</v>
      </c>
      <c r="D14" s="12">
        <v>20</v>
      </c>
      <c r="E14" s="6">
        <v>2</v>
      </c>
      <c r="G14" s="5">
        <v>140</v>
      </c>
      <c r="H14" s="6">
        <v>53550</v>
      </c>
      <c r="J14" s="13">
        <v>20</v>
      </c>
      <c r="K14" s="6">
        <v>2</v>
      </c>
    </row>
    <row r="15" spans="1:11" x14ac:dyDescent="0.25">
      <c r="A15" s="5">
        <v>20.6</v>
      </c>
      <c r="B15" s="6">
        <v>1</v>
      </c>
      <c r="D15" s="12">
        <v>20.6</v>
      </c>
      <c r="E15" s="6">
        <v>1</v>
      </c>
      <c r="G15" s="5">
        <v>160</v>
      </c>
      <c r="H15" s="6">
        <v>49572</v>
      </c>
      <c r="J15" s="13">
        <v>20.6</v>
      </c>
      <c r="K15" s="6">
        <v>1</v>
      </c>
    </row>
    <row r="16" spans="1:11" x14ac:dyDescent="0.25">
      <c r="A16" s="5">
        <v>21</v>
      </c>
      <c r="B16" s="6">
        <v>5</v>
      </c>
      <c r="D16" s="12">
        <v>21</v>
      </c>
      <c r="E16" s="6">
        <v>5</v>
      </c>
      <c r="G16" s="5">
        <v>295</v>
      </c>
      <c r="H16" s="6">
        <v>48552</v>
      </c>
      <c r="J16" s="13">
        <v>21</v>
      </c>
      <c r="K16" s="6">
        <v>5</v>
      </c>
    </row>
    <row r="17" spans="1:11" x14ac:dyDescent="0.25">
      <c r="A17" s="5">
        <v>21.5</v>
      </c>
      <c r="B17" s="6">
        <v>1</v>
      </c>
      <c r="D17" s="12">
        <v>21.5</v>
      </c>
      <c r="E17" s="6">
        <v>1</v>
      </c>
      <c r="G17" s="5">
        <v>290</v>
      </c>
      <c r="H17" s="6">
        <v>46904.000000000007</v>
      </c>
      <c r="J17" s="13">
        <v>21.5</v>
      </c>
      <c r="K17" s="6">
        <v>1</v>
      </c>
    </row>
    <row r="18" spans="1:11" x14ac:dyDescent="0.25">
      <c r="A18" s="5">
        <v>21.7</v>
      </c>
      <c r="B18" s="6">
        <v>1</v>
      </c>
      <c r="D18" s="12">
        <v>21.7</v>
      </c>
      <c r="E18" s="6">
        <v>1</v>
      </c>
      <c r="G18" s="5">
        <v>311</v>
      </c>
      <c r="H18" s="6">
        <v>44226</v>
      </c>
      <c r="J18" s="13">
        <v>21.7</v>
      </c>
      <c r="K18" s="6">
        <v>1</v>
      </c>
    </row>
    <row r="19" spans="1:11" x14ac:dyDescent="0.25">
      <c r="A19" s="5">
        <v>22</v>
      </c>
      <c r="B19" s="6">
        <v>4</v>
      </c>
      <c r="D19" s="12">
        <v>22</v>
      </c>
      <c r="E19" s="6">
        <v>4</v>
      </c>
      <c r="G19" s="5">
        <v>240</v>
      </c>
      <c r="H19" s="6">
        <v>43240</v>
      </c>
      <c r="J19" s="13">
        <v>22</v>
      </c>
      <c r="K19" s="6">
        <v>4</v>
      </c>
    </row>
    <row r="20" spans="1:11" x14ac:dyDescent="0.25">
      <c r="A20" s="5">
        <v>23</v>
      </c>
      <c r="B20" s="6">
        <v>5</v>
      </c>
      <c r="D20" s="12">
        <v>23</v>
      </c>
      <c r="E20" s="6">
        <v>5</v>
      </c>
      <c r="G20" s="5">
        <v>159</v>
      </c>
      <c r="H20" s="6">
        <v>41839.875</v>
      </c>
      <c r="J20" s="13">
        <v>23</v>
      </c>
      <c r="K20" s="6">
        <v>5</v>
      </c>
    </row>
    <row r="21" spans="1:11" x14ac:dyDescent="0.25">
      <c r="A21" s="5">
        <v>23.6</v>
      </c>
      <c r="B21" s="6">
        <v>1</v>
      </c>
      <c r="D21" s="12">
        <v>23.6</v>
      </c>
      <c r="E21" s="6">
        <v>1</v>
      </c>
      <c r="G21" s="5">
        <v>33</v>
      </c>
      <c r="H21" s="6">
        <v>41624.375</v>
      </c>
      <c r="J21" s="13">
        <v>23.6</v>
      </c>
      <c r="K21" s="6">
        <v>1</v>
      </c>
    </row>
    <row r="22" spans="1:11" x14ac:dyDescent="0.25">
      <c r="A22" s="5">
        <v>24</v>
      </c>
      <c r="B22" s="6">
        <v>2</v>
      </c>
      <c r="D22" s="12">
        <v>24</v>
      </c>
      <c r="E22" s="6">
        <v>2</v>
      </c>
      <c r="G22" s="5">
        <v>169</v>
      </c>
      <c r="H22" s="6">
        <v>40320</v>
      </c>
      <c r="J22" s="13">
        <v>24</v>
      </c>
      <c r="K22" s="6">
        <v>2</v>
      </c>
    </row>
    <row r="23" spans="1:11" x14ac:dyDescent="0.25">
      <c r="A23" s="5">
        <v>24.5</v>
      </c>
      <c r="B23" s="6">
        <v>1</v>
      </c>
      <c r="D23" s="12">
        <v>24.5</v>
      </c>
      <c r="E23" s="6">
        <v>1</v>
      </c>
      <c r="G23" s="5">
        <v>167</v>
      </c>
      <c r="H23" s="6">
        <v>40314.25</v>
      </c>
      <c r="J23" s="13">
        <v>24.5</v>
      </c>
      <c r="K23" s="6">
        <v>1</v>
      </c>
    </row>
    <row r="24" spans="1:11" x14ac:dyDescent="0.25">
      <c r="A24" s="5">
        <v>25</v>
      </c>
      <c r="B24" s="6">
        <v>6</v>
      </c>
      <c r="D24" s="12">
        <v>25</v>
      </c>
      <c r="E24" s="6">
        <v>6</v>
      </c>
      <c r="G24" s="5">
        <v>144</v>
      </c>
      <c r="H24" s="6">
        <v>33792</v>
      </c>
      <c r="J24" s="13">
        <v>25</v>
      </c>
      <c r="K24" s="6">
        <v>6</v>
      </c>
    </row>
    <row r="25" spans="1:11" x14ac:dyDescent="0.25">
      <c r="A25" s="5">
        <v>26</v>
      </c>
      <c r="B25" s="6">
        <v>3</v>
      </c>
      <c r="D25" s="12">
        <v>26</v>
      </c>
      <c r="E25" s="6">
        <v>3</v>
      </c>
      <c r="G25" s="5">
        <v>266</v>
      </c>
      <c r="H25" s="6">
        <v>32568</v>
      </c>
      <c r="J25" s="13">
        <v>26</v>
      </c>
      <c r="K25" s="6">
        <v>3</v>
      </c>
    </row>
    <row r="26" spans="1:11" x14ac:dyDescent="0.25">
      <c r="A26" s="5">
        <v>26.5</v>
      </c>
      <c r="B26" s="6">
        <v>1</v>
      </c>
      <c r="D26" s="12">
        <v>26.5</v>
      </c>
      <c r="E26" s="6">
        <v>1</v>
      </c>
      <c r="G26" s="5">
        <v>176</v>
      </c>
      <c r="H26" s="6">
        <v>29348</v>
      </c>
      <c r="J26" s="13">
        <v>26.5</v>
      </c>
      <c r="K26" s="6">
        <v>1</v>
      </c>
    </row>
    <row r="27" spans="1:11" x14ac:dyDescent="0.25">
      <c r="A27" s="5">
        <v>27.5</v>
      </c>
      <c r="B27" s="6">
        <v>2</v>
      </c>
      <c r="D27" s="12">
        <v>27.5</v>
      </c>
      <c r="E27" s="6">
        <v>2</v>
      </c>
      <c r="G27" s="5">
        <v>350</v>
      </c>
      <c r="H27" s="6">
        <v>29070</v>
      </c>
      <c r="J27" s="13">
        <v>27.5</v>
      </c>
      <c r="K27" s="6">
        <v>2</v>
      </c>
    </row>
    <row r="28" spans="1:11" x14ac:dyDescent="0.25">
      <c r="A28" s="5">
        <v>27.8</v>
      </c>
      <c r="B28" s="6">
        <v>1</v>
      </c>
      <c r="D28" s="12">
        <v>27.8</v>
      </c>
      <c r="E28" s="6">
        <v>1</v>
      </c>
      <c r="G28" s="5">
        <v>265</v>
      </c>
      <c r="H28" s="6">
        <v>27348</v>
      </c>
      <c r="J28" s="13">
        <v>27.8</v>
      </c>
      <c r="K28" s="6">
        <v>1</v>
      </c>
    </row>
    <row r="29" spans="1:11" x14ac:dyDescent="0.25">
      <c r="A29" s="5">
        <v>28</v>
      </c>
      <c r="B29" s="6">
        <v>6</v>
      </c>
      <c r="D29" s="12">
        <v>28</v>
      </c>
      <c r="E29" s="6">
        <v>6</v>
      </c>
      <c r="G29" s="5">
        <v>338</v>
      </c>
      <c r="H29" s="6">
        <v>25389</v>
      </c>
      <c r="J29" s="13">
        <v>28</v>
      </c>
      <c r="K29" s="6">
        <v>6</v>
      </c>
    </row>
    <row r="30" spans="1:11" x14ac:dyDescent="0.25">
      <c r="A30" s="5">
        <v>28.2</v>
      </c>
      <c r="B30" s="6">
        <v>1</v>
      </c>
      <c r="D30" s="12">
        <v>28.2</v>
      </c>
      <c r="E30" s="6">
        <v>1</v>
      </c>
      <c r="G30" s="5">
        <v>64</v>
      </c>
      <c r="H30" s="6">
        <v>25311</v>
      </c>
      <c r="J30" s="13">
        <v>28.2</v>
      </c>
      <c r="K30" s="6">
        <v>1</v>
      </c>
    </row>
    <row r="31" spans="1:11" x14ac:dyDescent="0.25">
      <c r="A31" s="5">
        <v>28.5</v>
      </c>
      <c r="B31" s="6">
        <v>1</v>
      </c>
      <c r="D31" s="12">
        <v>28.5</v>
      </c>
      <c r="E31" s="6">
        <v>1</v>
      </c>
      <c r="G31" s="5">
        <v>254</v>
      </c>
      <c r="H31" s="6">
        <v>25116</v>
      </c>
      <c r="J31" s="13">
        <v>28.5</v>
      </c>
      <c r="K31" s="6">
        <v>1</v>
      </c>
    </row>
    <row r="32" spans="1:11" x14ac:dyDescent="0.25">
      <c r="A32" s="5">
        <v>28.7</v>
      </c>
      <c r="B32" s="6">
        <v>1</v>
      </c>
      <c r="D32" s="12">
        <v>28.7</v>
      </c>
      <c r="E32" s="6">
        <v>1</v>
      </c>
      <c r="G32" s="5">
        <v>49</v>
      </c>
      <c r="H32" s="6">
        <v>25081.984</v>
      </c>
      <c r="J32" s="13">
        <v>28.7</v>
      </c>
      <c r="K32" s="6">
        <v>1</v>
      </c>
    </row>
    <row r="33" spans="1:11" x14ac:dyDescent="0.25">
      <c r="A33" s="5">
        <v>28.8</v>
      </c>
      <c r="B33" s="6">
        <v>1</v>
      </c>
      <c r="D33" s="12">
        <v>28.8</v>
      </c>
      <c r="E33" s="6">
        <v>1</v>
      </c>
      <c r="G33" s="5">
        <v>103</v>
      </c>
      <c r="H33" s="6">
        <v>24517.079999999998</v>
      </c>
      <c r="J33" s="13">
        <v>28.8</v>
      </c>
      <c r="K33" s="6">
        <v>1</v>
      </c>
    </row>
    <row r="34" spans="1:11" x14ac:dyDescent="0.25">
      <c r="A34" s="5">
        <v>29</v>
      </c>
      <c r="B34" s="6">
        <v>4</v>
      </c>
      <c r="D34" s="12">
        <v>29</v>
      </c>
      <c r="E34" s="6">
        <v>4</v>
      </c>
      <c r="G34" s="5">
        <v>209</v>
      </c>
      <c r="H34" s="6">
        <v>24200</v>
      </c>
      <c r="J34" s="13">
        <v>29</v>
      </c>
      <c r="K34" s="6">
        <v>4</v>
      </c>
    </row>
    <row r="35" spans="1:11" x14ac:dyDescent="0.25">
      <c r="A35" s="5">
        <v>29.4</v>
      </c>
      <c r="B35" s="6">
        <v>1</v>
      </c>
      <c r="D35" s="12">
        <v>29.4</v>
      </c>
      <c r="E35" s="6">
        <v>1</v>
      </c>
      <c r="G35" s="5">
        <v>181</v>
      </c>
      <c r="H35" s="6">
        <v>23894.799999999999</v>
      </c>
      <c r="J35" s="13">
        <v>29.4</v>
      </c>
      <c r="K35" s="6">
        <v>1</v>
      </c>
    </row>
    <row r="36" spans="1:11" x14ac:dyDescent="0.25">
      <c r="A36" s="5">
        <v>29.5</v>
      </c>
      <c r="B36" s="6">
        <v>1</v>
      </c>
      <c r="D36" s="12">
        <v>29.5</v>
      </c>
      <c r="E36" s="6">
        <v>1</v>
      </c>
      <c r="G36" s="5">
        <v>202</v>
      </c>
      <c r="H36" s="6">
        <v>22126.19</v>
      </c>
      <c r="J36" s="13">
        <v>29.5</v>
      </c>
      <c r="K36" s="6">
        <v>1</v>
      </c>
    </row>
    <row r="37" spans="1:11" x14ac:dyDescent="0.25">
      <c r="A37" s="5">
        <v>29.7</v>
      </c>
      <c r="B37" s="6">
        <v>1</v>
      </c>
      <c r="D37" s="12">
        <v>29.7</v>
      </c>
      <c r="E37" s="6">
        <v>1</v>
      </c>
      <c r="G37" s="5">
        <v>222</v>
      </c>
      <c r="H37" s="6">
        <v>21414.12</v>
      </c>
      <c r="J37" s="13">
        <v>29.7</v>
      </c>
      <c r="K37" s="6">
        <v>1</v>
      </c>
    </row>
    <row r="38" spans="1:11" x14ac:dyDescent="0.25">
      <c r="A38" s="5">
        <v>30</v>
      </c>
      <c r="B38" s="6">
        <v>4</v>
      </c>
      <c r="D38" s="12">
        <v>30</v>
      </c>
      <c r="E38" s="6">
        <v>4</v>
      </c>
      <c r="G38" s="5">
        <v>67</v>
      </c>
      <c r="H38" s="6">
        <v>20601.599999999999</v>
      </c>
      <c r="J38" s="13">
        <v>30</v>
      </c>
      <c r="K38" s="6">
        <v>4</v>
      </c>
    </row>
    <row r="39" spans="1:11" x14ac:dyDescent="0.25">
      <c r="A39" s="5">
        <v>30.5</v>
      </c>
      <c r="B39" s="6">
        <v>2</v>
      </c>
      <c r="D39" s="12">
        <v>30.5</v>
      </c>
      <c r="E39" s="6">
        <v>2</v>
      </c>
      <c r="G39" s="5">
        <v>224</v>
      </c>
      <c r="H39" s="6">
        <v>19926</v>
      </c>
      <c r="J39" s="13">
        <v>30.5</v>
      </c>
      <c r="K39" s="6">
        <v>2</v>
      </c>
    </row>
    <row r="40" spans="1:11" x14ac:dyDescent="0.25">
      <c r="A40" s="5">
        <v>30.7</v>
      </c>
      <c r="B40" s="6">
        <v>2</v>
      </c>
      <c r="D40" s="12">
        <v>30.7</v>
      </c>
      <c r="E40" s="6">
        <v>2</v>
      </c>
      <c r="G40" s="5">
        <v>205</v>
      </c>
      <c r="H40" s="6">
        <v>19803</v>
      </c>
      <c r="J40" s="13">
        <v>30.7</v>
      </c>
      <c r="K40" s="6">
        <v>2</v>
      </c>
    </row>
    <row r="41" spans="1:11" x14ac:dyDescent="0.25">
      <c r="A41" s="5">
        <v>31</v>
      </c>
      <c r="B41" s="6">
        <v>7</v>
      </c>
      <c r="D41" s="12">
        <v>31</v>
      </c>
      <c r="E41" s="6">
        <v>7</v>
      </c>
      <c r="G41" s="5">
        <v>120</v>
      </c>
      <c r="H41" s="6">
        <v>18844.320000000003</v>
      </c>
      <c r="J41" s="13">
        <v>31</v>
      </c>
      <c r="K41" s="6">
        <v>7</v>
      </c>
    </row>
    <row r="42" spans="1:11" x14ac:dyDescent="0.25">
      <c r="A42" s="5">
        <v>31.4</v>
      </c>
      <c r="B42" s="6">
        <v>1</v>
      </c>
      <c r="D42" s="12">
        <v>31.4</v>
      </c>
      <c r="E42" s="6">
        <v>1</v>
      </c>
      <c r="G42" s="5">
        <v>341</v>
      </c>
      <c r="H42" s="6">
        <v>17920</v>
      </c>
      <c r="J42" s="13">
        <v>31.4</v>
      </c>
      <c r="K42" s="6">
        <v>1</v>
      </c>
    </row>
    <row r="43" spans="1:11" x14ac:dyDescent="0.25">
      <c r="A43" s="5">
        <v>31.5</v>
      </c>
      <c r="B43" s="6">
        <v>1</v>
      </c>
      <c r="D43" s="12">
        <v>31.5</v>
      </c>
      <c r="E43" s="6">
        <v>1</v>
      </c>
      <c r="G43" s="5">
        <v>157</v>
      </c>
      <c r="H43" s="6">
        <v>17800</v>
      </c>
      <c r="J43" s="13">
        <v>31.5</v>
      </c>
      <c r="K43" s="6">
        <v>1</v>
      </c>
    </row>
    <row r="44" spans="1:11" x14ac:dyDescent="0.25">
      <c r="A44" s="5">
        <v>32</v>
      </c>
      <c r="B44" s="6">
        <v>8</v>
      </c>
      <c r="D44" s="12">
        <v>32</v>
      </c>
      <c r="E44" s="6">
        <v>8</v>
      </c>
      <c r="G44" s="5">
        <v>277</v>
      </c>
      <c r="H44" s="6">
        <v>17107.199999999997</v>
      </c>
      <c r="J44" s="13">
        <v>32</v>
      </c>
      <c r="K44" s="6">
        <v>8</v>
      </c>
    </row>
    <row r="45" spans="1:11" x14ac:dyDescent="0.25">
      <c r="A45" s="5">
        <v>32.299999999999997</v>
      </c>
      <c r="B45" s="6">
        <v>3</v>
      </c>
      <c r="D45" s="12">
        <v>32.299999999999997</v>
      </c>
      <c r="E45" s="6">
        <v>3</v>
      </c>
      <c r="G45" s="5">
        <v>267</v>
      </c>
      <c r="H45" s="6">
        <v>17100</v>
      </c>
      <c r="J45" s="13">
        <v>32.299999999999997</v>
      </c>
      <c r="K45" s="6">
        <v>3</v>
      </c>
    </row>
    <row r="46" spans="1:11" x14ac:dyDescent="0.25">
      <c r="A46" s="5">
        <v>32.4</v>
      </c>
      <c r="B46" s="6">
        <v>1</v>
      </c>
      <c r="D46" s="12">
        <v>32.4</v>
      </c>
      <c r="E46" s="6">
        <v>1</v>
      </c>
      <c r="G46" s="5">
        <v>330</v>
      </c>
      <c r="H46" s="6">
        <v>16912.5</v>
      </c>
      <c r="J46" s="13">
        <v>32.4</v>
      </c>
      <c r="K46" s="6">
        <v>1</v>
      </c>
    </row>
    <row r="47" spans="1:11" x14ac:dyDescent="0.25">
      <c r="A47" s="5">
        <v>32.5</v>
      </c>
      <c r="B47" s="6">
        <v>1</v>
      </c>
      <c r="D47" s="12">
        <v>32.5</v>
      </c>
      <c r="E47" s="6">
        <v>1</v>
      </c>
      <c r="G47" s="5">
        <v>316</v>
      </c>
      <c r="H47" s="6">
        <v>16880.5</v>
      </c>
      <c r="J47" s="13">
        <v>32.5</v>
      </c>
      <c r="K47" s="6">
        <v>1</v>
      </c>
    </row>
    <row r="48" spans="1:11" x14ac:dyDescent="0.25">
      <c r="A48" s="5">
        <v>33</v>
      </c>
      <c r="B48" s="6">
        <v>6</v>
      </c>
      <c r="D48" s="12">
        <v>33</v>
      </c>
      <c r="E48" s="6">
        <v>6</v>
      </c>
      <c r="G48" s="5">
        <v>264</v>
      </c>
      <c r="H48" s="6">
        <v>16728</v>
      </c>
      <c r="J48" s="13">
        <v>33</v>
      </c>
      <c r="K48" s="6">
        <v>6</v>
      </c>
    </row>
    <row r="49" spans="1:11" x14ac:dyDescent="0.25">
      <c r="A49" s="5">
        <v>33.5</v>
      </c>
      <c r="B49" s="6">
        <v>1</v>
      </c>
      <c r="D49" s="12">
        <v>33.5</v>
      </c>
      <c r="E49" s="6">
        <v>1</v>
      </c>
      <c r="G49" s="5">
        <v>162</v>
      </c>
      <c r="H49" s="6">
        <v>16285.5</v>
      </c>
      <c r="J49" s="13">
        <v>33.5</v>
      </c>
      <c r="K49" s="6">
        <v>1</v>
      </c>
    </row>
    <row r="50" spans="1:11" x14ac:dyDescent="0.25">
      <c r="A50" s="5">
        <v>33.6</v>
      </c>
      <c r="B50" s="6">
        <v>2</v>
      </c>
      <c r="D50" s="12">
        <v>33.6</v>
      </c>
      <c r="E50" s="6">
        <v>2</v>
      </c>
      <c r="G50" s="5">
        <v>334</v>
      </c>
      <c r="H50" s="6">
        <v>15587.5</v>
      </c>
      <c r="J50" s="13">
        <v>33.6</v>
      </c>
      <c r="K50" s="6">
        <v>2</v>
      </c>
    </row>
    <row r="51" spans="1:11" x14ac:dyDescent="0.25">
      <c r="A51" s="5">
        <v>34</v>
      </c>
      <c r="B51" s="6">
        <v>10</v>
      </c>
      <c r="D51" s="12">
        <v>34</v>
      </c>
      <c r="E51" s="6">
        <v>10</v>
      </c>
      <c r="G51" s="5">
        <v>146</v>
      </c>
      <c r="H51" s="6">
        <v>15116.4</v>
      </c>
      <c r="J51" s="13">
        <v>34</v>
      </c>
      <c r="K51" s="6">
        <v>10</v>
      </c>
    </row>
    <row r="52" spans="1:11" x14ac:dyDescent="0.25">
      <c r="A52" s="5">
        <v>34.5</v>
      </c>
      <c r="B52" s="6">
        <v>1</v>
      </c>
      <c r="D52" s="12">
        <v>34.5</v>
      </c>
      <c r="E52" s="6">
        <v>1</v>
      </c>
      <c r="G52" s="5">
        <v>331</v>
      </c>
      <c r="H52" s="6">
        <v>15015</v>
      </c>
      <c r="J52" s="13">
        <v>34.5</v>
      </c>
      <c r="K52" s="6">
        <v>1</v>
      </c>
    </row>
    <row r="53" spans="1:11" x14ac:dyDescent="0.25">
      <c r="A53" s="5">
        <v>34.799999999999997</v>
      </c>
      <c r="B53" s="6">
        <v>1</v>
      </c>
      <c r="D53" s="12">
        <v>34.799999999999997</v>
      </c>
      <c r="E53" s="6">
        <v>1</v>
      </c>
      <c r="G53" s="5">
        <v>259</v>
      </c>
      <c r="H53" s="6">
        <v>14781.5</v>
      </c>
      <c r="J53" s="13">
        <v>34.799999999999997</v>
      </c>
      <c r="K53" s="6">
        <v>1</v>
      </c>
    </row>
    <row r="54" spans="1:11" x14ac:dyDescent="0.25">
      <c r="A54" s="5">
        <v>35</v>
      </c>
      <c r="B54" s="6">
        <v>3</v>
      </c>
      <c r="D54" s="12">
        <v>35</v>
      </c>
      <c r="E54" s="6">
        <v>3</v>
      </c>
      <c r="G54" s="5">
        <v>164</v>
      </c>
      <c r="H54" s="6">
        <v>14514</v>
      </c>
      <c r="J54" s="13">
        <v>35</v>
      </c>
      <c r="K54" s="6">
        <v>3</v>
      </c>
    </row>
    <row r="55" spans="1:11" x14ac:dyDescent="0.25">
      <c r="A55" s="5">
        <v>35.5</v>
      </c>
      <c r="B55" s="6">
        <v>1</v>
      </c>
      <c r="D55" s="12">
        <v>35.5</v>
      </c>
      <c r="E55" s="6">
        <v>1</v>
      </c>
      <c r="G55" s="5">
        <v>333</v>
      </c>
      <c r="H55" s="6">
        <v>13683.75</v>
      </c>
      <c r="J55" s="13">
        <v>35.5</v>
      </c>
      <c r="K55" s="6">
        <v>1</v>
      </c>
    </row>
    <row r="56" spans="1:11" x14ac:dyDescent="0.25">
      <c r="A56" s="5">
        <v>36</v>
      </c>
      <c r="B56" s="6">
        <v>6</v>
      </c>
      <c r="D56" s="12">
        <v>36</v>
      </c>
      <c r="E56" s="6">
        <v>6</v>
      </c>
      <c r="G56" s="5">
        <v>335</v>
      </c>
      <c r="H56" s="6">
        <v>13125.75</v>
      </c>
      <c r="J56" s="13">
        <v>36</v>
      </c>
      <c r="K56" s="6">
        <v>6</v>
      </c>
    </row>
    <row r="57" spans="1:11" x14ac:dyDescent="0.25">
      <c r="A57" s="5">
        <v>36.5</v>
      </c>
      <c r="B57" s="6">
        <v>4</v>
      </c>
      <c r="D57" s="12">
        <v>36.5</v>
      </c>
      <c r="E57" s="6">
        <v>4</v>
      </c>
      <c r="G57" s="5">
        <v>228</v>
      </c>
      <c r="H57" s="6">
        <v>13123.575000000001</v>
      </c>
      <c r="J57" s="13">
        <v>36.5</v>
      </c>
      <c r="K57" s="6">
        <v>4</v>
      </c>
    </row>
    <row r="58" spans="1:11" x14ac:dyDescent="0.25">
      <c r="A58" s="5">
        <v>36.700000000000003</v>
      </c>
      <c r="B58" s="6">
        <v>3</v>
      </c>
      <c r="D58" s="12">
        <v>36.700000000000003</v>
      </c>
      <c r="E58" s="6">
        <v>3</v>
      </c>
      <c r="G58" s="5">
        <v>313</v>
      </c>
      <c r="H58" s="6">
        <v>12920</v>
      </c>
      <c r="J58" s="13">
        <v>36.700000000000003</v>
      </c>
      <c r="K58" s="6">
        <v>3</v>
      </c>
    </row>
    <row r="59" spans="1:11" x14ac:dyDescent="0.25">
      <c r="A59" s="5">
        <v>36.799999999999997</v>
      </c>
      <c r="B59" s="6">
        <v>1</v>
      </c>
      <c r="D59" s="12">
        <v>36.799999999999997</v>
      </c>
      <c r="E59" s="6">
        <v>1</v>
      </c>
      <c r="G59" s="5">
        <v>178</v>
      </c>
      <c r="H59" s="6">
        <v>12646.320000000002</v>
      </c>
      <c r="J59" s="13">
        <v>36.799999999999997</v>
      </c>
      <c r="K59" s="6">
        <v>1</v>
      </c>
    </row>
    <row r="60" spans="1:11" x14ac:dyDescent="0.25">
      <c r="A60" s="5">
        <v>37</v>
      </c>
      <c r="B60" s="6">
        <v>4</v>
      </c>
      <c r="D60" s="12">
        <v>37</v>
      </c>
      <c r="E60" s="6">
        <v>4</v>
      </c>
      <c r="G60" s="5">
        <v>66</v>
      </c>
      <c r="H60" s="6">
        <v>12606</v>
      </c>
      <c r="J60" s="13">
        <v>37</v>
      </c>
      <c r="K60" s="6">
        <v>4</v>
      </c>
    </row>
    <row r="61" spans="1:11" x14ac:dyDescent="0.25">
      <c r="A61" s="5">
        <v>38</v>
      </c>
      <c r="B61" s="6">
        <v>4</v>
      </c>
      <c r="D61" s="12">
        <v>38</v>
      </c>
      <c r="E61" s="6">
        <v>4</v>
      </c>
      <c r="G61" s="5">
        <v>220</v>
      </c>
      <c r="H61" s="6">
        <v>12600</v>
      </c>
      <c r="J61" s="13">
        <v>38</v>
      </c>
      <c r="K61" s="6">
        <v>4</v>
      </c>
    </row>
    <row r="62" spans="1:11" x14ac:dyDescent="0.25">
      <c r="A62" s="5">
        <v>38.200000000000003</v>
      </c>
      <c r="B62" s="6">
        <v>1</v>
      </c>
      <c r="D62" s="12">
        <v>38.200000000000003</v>
      </c>
      <c r="E62" s="6">
        <v>1</v>
      </c>
      <c r="G62" s="5">
        <v>203</v>
      </c>
      <c r="H62" s="6">
        <v>12505.525000000001</v>
      </c>
      <c r="J62" s="13">
        <v>38.200000000000003</v>
      </c>
      <c r="K62" s="6">
        <v>1</v>
      </c>
    </row>
    <row r="63" spans="1:11" x14ac:dyDescent="0.25">
      <c r="A63" s="5">
        <v>38.5</v>
      </c>
      <c r="B63" s="6">
        <v>1</v>
      </c>
      <c r="D63" s="12">
        <v>38.5</v>
      </c>
      <c r="E63" s="6">
        <v>1</v>
      </c>
      <c r="G63" s="5">
        <v>337</v>
      </c>
      <c r="H63" s="6">
        <v>12454.5</v>
      </c>
      <c r="J63" s="13">
        <v>38.5</v>
      </c>
      <c r="K63" s="6">
        <v>1</v>
      </c>
    </row>
    <row r="64" spans="1:11" x14ac:dyDescent="0.25">
      <c r="A64" s="5">
        <v>39</v>
      </c>
      <c r="B64" s="6">
        <v>4</v>
      </c>
      <c r="D64" s="12">
        <v>39</v>
      </c>
      <c r="E64" s="6">
        <v>4</v>
      </c>
      <c r="G64" s="5">
        <v>173</v>
      </c>
      <c r="H64" s="6">
        <v>11700</v>
      </c>
      <c r="J64" s="13">
        <v>39</v>
      </c>
      <c r="K64" s="6">
        <v>4</v>
      </c>
    </row>
    <row r="65" spans="1:11" x14ac:dyDescent="0.25">
      <c r="A65" s="5">
        <v>40</v>
      </c>
      <c r="B65" s="6">
        <v>5</v>
      </c>
      <c r="D65" s="12">
        <v>40</v>
      </c>
      <c r="E65" s="6">
        <v>5</v>
      </c>
      <c r="G65" s="5">
        <v>340</v>
      </c>
      <c r="H65" s="6">
        <v>11497.5</v>
      </c>
      <c r="J65" s="13">
        <v>40</v>
      </c>
      <c r="K65" s="6">
        <v>5</v>
      </c>
    </row>
    <row r="66" spans="1:11" x14ac:dyDescent="0.25">
      <c r="A66" s="5">
        <v>40.5</v>
      </c>
      <c r="B66" s="6">
        <v>1</v>
      </c>
      <c r="D66" s="12">
        <v>40.5</v>
      </c>
      <c r="E66" s="6">
        <v>1</v>
      </c>
      <c r="G66" s="5">
        <v>289</v>
      </c>
      <c r="H66" s="6">
        <v>11220</v>
      </c>
      <c r="J66" s="13">
        <v>40.5</v>
      </c>
      <c r="K66" s="6">
        <v>1</v>
      </c>
    </row>
    <row r="67" spans="1:11" x14ac:dyDescent="0.25">
      <c r="A67" s="5">
        <v>41</v>
      </c>
      <c r="B67" s="6">
        <v>7</v>
      </c>
      <c r="D67" s="12">
        <v>41</v>
      </c>
      <c r="E67" s="6">
        <v>7</v>
      </c>
      <c r="G67" s="5">
        <v>298</v>
      </c>
      <c r="H67" s="6">
        <v>11001.636</v>
      </c>
      <c r="J67" s="13">
        <v>41</v>
      </c>
      <c r="K67" s="6">
        <v>7</v>
      </c>
    </row>
    <row r="68" spans="1:11" x14ac:dyDescent="0.25">
      <c r="A68" s="5">
        <v>41.4</v>
      </c>
      <c r="B68" s="6">
        <v>1</v>
      </c>
      <c r="D68" s="12">
        <v>41.4</v>
      </c>
      <c r="E68" s="6">
        <v>1</v>
      </c>
      <c r="G68" s="5">
        <v>54</v>
      </c>
      <c r="H68" s="6">
        <v>10885.875</v>
      </c>
      <c r="J68" s="13">
        <v>41.4</v>
      </c>
      <c r="K68" s="6">
        <v>1</v>
      </c>
    </row>
    <row r="69" spans="1:11" x14ac:dyDescent="0.25">
      <c r="A69" s="5">
        <v>41.5</v>
      </c>
      <c r="B69" s="6">
        <v>1</v>
      </c>
      <c r="D69" s="12">
        <v>41.5</v>
      </c>
      <c r="E69" s="6">
        <v>1</v>
      </c>
      <c r="G69" s="5">
        <v>262</v>
      </c>
      <c r="H69" s="6">
        <v>10880</v>
      </c>
      <c r="J69" s="13">
        <v>41.5</v>
      </c>
      <c r="K69" s="6">
        <v>1</v>
      </c>
    </row>
    <row r="70" spans="1:11" x14ac:dyDescent="0.25">
      <c r="A70" s="5">
        <v>42</v>
      </c>
      <c r="B70" s="6">
        <v>7</v>
      </c>
      <c r="D70" s="12">
        <v>42</v>
      </c>
      <c r="E70" s="6">
        <v>7</v>
      </c>
      <c r="G70" s="5">
        <v>318</v>
      </c>
      <c r="H70" s="6">
        <v>10416</v>
      </c>
      <c r="J70" s="13">
        <v>42</v>
      </c>
      <c r="K70" s="6">
        <v>7</v>
      </c>
    </row>
    <row r="71" spans="1:11" x14ac:dyDescent="0.25">
      <c r="A71" s="5">
        <v>42.2</v>
      </c>
      <c r="B71" s="6">
        <v>1</v>
      </c>
      <c r="D71" s="12">
        <v>42.2</v>
      </c>
      <c r="E71" s="6">
        <v>1</v>
      </c>
      <c r="G71" s="5">
        <v>190</v>
      </c>
      <c r="H71" s="6">
        <v>9927.75</v>
      </c>
      <c r="J71" s="13">
        <v>42.2</v>
      </c>
      <c r="K71" s="6">
        <v>1</v>
      </c>
    </row>
    <row r="72" spans="1:11" x14ac:dyDescent="0.25">
      <c r="A72" s="5">
        <v>42.3</v>
      </c>
      <c r="B72" s="6">
        <v>1</v>
      </c>
      <c r="D72" s="12">
        <v>42.3</v>
      </c>
      <c r="E72" s="6">
        <v>1</v>
      </c>
      <c r="G72" s="5">
        <v>336</v>
      </c>
      <c r="H72" s="6">
        <v>9920</v>
      </c>
      <c r="J72" s="13">
        <v>42.3</v>
      </c>
      <c r="K72" s="6">
        <v>1</v>
      </c>
    </row>
    <row r="73" spans="1:11" x14ac:dyDescent="0.25">
      <c r="A73" s="5">
        <v>42.6</v>
      </c>
      <c r="B73" s="6">
        <v>1</v>
      </c>
      <c r="D73" s="12">
        <v>42.6</v>
      </c>
      <c r="E73" s="6">
        <v>1</v>
      </c>
      <c r="G73" s="5">
        <v>299</v>
      </c>
      <c r="H73" s="6">
        <v>9664.25</v>
      </c>
      <c r="J73" s="13">
        <v>42.6</v>
      </c>
      <c r="K73" s="6">
        <v>1</v>
      </c>
    </row>
    <row r="74" spans="1:11" x14ac:dyDescent="0.25">
      <c r="A74" s="5">
        <v>43</v>
      </c>
      <c r="B74" s="6">
        <v>4</v>
      </c>
      <c r="D74" s="12">
        <v>43</v>
      </c>
      <c r="E74" s="6">
        <v>4</v>
      </c>
      <c r="G74" s="5">
        <v>189</v>
      </c>
      <c r="H74" s="6">
        <v>9472.125</v>
      </c>
      <c r="J74" s="13">
        <v>43</v>
      </c>
      <c r="K74" s="6">
        <v>4</v>
      </c>
    </row>
    <row r="75" spans="1:11" x14ac:dyDescent="0.25">
      <c r="A75" s="5">
        <v>44</v>
      </c>
      <c r="B75" s="6">
        <v>3</v>
      </c>
      <c r="D75" s="12">
        <v>44</v>
      </c>
      <c r="E75" s="6">
        <v>3</v>
      </c>
      <c r="G75" s="5">
        <v>11</v>
      </c>
      <c r="H75" s="6">
        <v>9206.7839999999997</v>
      </c>
      <c r="J75" s="13">
        <v>44</v>
      </c>
      <c r="K75" s="6">
        <v>3</v>
      </c>
    </row>
    <row r="76" spans="1:11" x14ac:dyDescent="0.25">
      <c r="A76" s="5">
        <v>44.4</v>
      </c>
      <c r="B76" s="6">
        <v>1</v>
      </c>
      <c r="D76" s="12">
        <v>44.4</v>
      </c>
      <c r="E76" s="6">
        <v>1</v>
      </c>
      <c r="G76" s="5">
        <v>191</v>
      </c>
      <c r="H76" s="6">
        <v>9061</v>
      </c>
      <c r="J76" s="13">
        <v>44.4</v>
      </c>
      <c r="K76" s="6">
        <v>1</v>
      </c>
    </row>
    <row r="77" spans="1:11" x14ac:dyDescent="0.25">
      <c r="A77" s="5">
        <v>44.5</v>
      </c>
      <c r="B77" s="6">
        <v>2</v>
      </c>
      <c r="D77" s="12">
        <v>44.5</v>
      </c>
      <c r="E77" s="6">
        <v>2</v>
      </c>
      <c r="G77" s="5">
        <v>210</v>
      </c>
      <c r="H77" s="6">
        <v>8947.2250000000004</v>
      </c>
      <c r="J77" s="13">
        <v>44.5</v>
      </c>
      <c r="K77" s="6">
        <v>2</v>
      </c>
    </row>
    <row r="78" spans="1:11" x14ac:dyDescent="0.25">
      <c r="A78" s="5">
        <v>45</v>
      </c>
      <c r="B78" s="6">
        <v>1</v>
      </c>
      <c r="D78" s="12">
        <v>45</v>
      </c>
      <c r="E78" s="6">
        <v>1</v>
      </c>
      <c r="G78" s="5">
        <v>38</v>
      </c>
      <c r="H78" s="6">
        <v>8400</v>
      </c>
      <c r="J78" s="13">
        <v>45</v>
      </c>
      <c r="K78" s="6">
        <v>1</v>
      </c>
    </row>
    <row r="79" spans="1:11" x14ac:dyDescent="0.25">
      <c r="A79" s="5">
        <v>45.5</v>
      </c>
      <c r="B79" s="6">
        <v>1</v>
      </c>
      <c r="D79" s="12">
        <v>45.5</v>
      </c>
      <c r="E79" s="6">
        <v>1</v>
      </c>
      <c r="G79" s="5">
        <v>194</v>
      </c>
      <c r="H79" s="6">
        <v>8398</v>
      </c>
      <c r="J79" s="13">
        <v>45.5</v>
      </c>
      <c r="K79" s="6">
        <v>1</v>
      </c>
    </row>
    <row r="80" spans="1:11" x14ac:dyDescent="0.25">
      <c r="A80" s="5">
        <v>46</v>
      </c>
      <c r="B80" s="6">
        <v>12</v>
      </c>
      <c r="D80" s="12">
        <v>46</v>
      </c>
      <c r="E80" s="6">
        <v>12</v>
      </c>
      <c r="G80" s="5">
        <v>207</v>
      </c>
      <c r="H80" s="6">
        <v>8122.5</v>
      </c>
      <c r="J80" s="13">
        <v>46</v>
      </c>
      <c r="K80" s="6">
        <v>12</v>
      </c>
    </row>
    <row r="81" spans="1:11" x14ac:dyDescent="0.25">
      <c r="A81" s="5">
        <v>46.4</v>
      </c>
      <c r="B81" s="6">
        <v>2</v>
      </c>
      <c r="D81" s="12">
        <v>46.4</v>
      </c>
      <c r="E81" s="6">
        <v>2</v>
      </c>
      <c r="G81" s="5">
        <v>300</v>
      </c>
      <c r="H81" s="6">
        <v>8008.0950000000003</v>
      </c>
      <c r="J81" s="13">
        <v>46.4</v>
      </c>
      <c r="K81" s="6">
        <v>2</v>
      </c>
    </row>
    <row r="82" spans="1:11" x14ac:dyDescent="0.25">
      <c r="A82" s="5">
        <v>47</v>
      </c>
      <c r="B82" s="6">
        <v>5</v>
      </c>
      <c r="D82" s="12">
        <v>47</v>
      </c>
      <c r="E82" s="6">
        <v>5</v>
      </c>
      <c r="G82" s="5">
        <v>268</v>
      </c>
      <c r="H82" s="6">
        <v>7700</v>
      </c>
      <c r="J82" s="13">
        <v>47</v>
      </c>
      <c r="K82" s="6">
        <v>5</v>
      </c>
    </row>
    <row r="83" spans="1:11" x14ac:dyDescent="0.25">
      <c r="A83" s="5">
        <v>48</v>
      </c>
      <c r="B83" s="6">
        <v>5</v>
      </c>
      <c r="D83" s="12">
        <v>48</v>
      </c>
      <c r="E83" s="6">
        <v>5</v>
      </c>
      <c r="G83" s="5">
        <v>156</v>
      </c>
      <c r="H83" s="6">
        <v>7525</v>
      </c>
      <c r="J83" s="13">
        <v>48</v>
      </c>
      <c r="K83" s="6">
        <v>5</v>
      </c>
    </row>
    <row r="84" spans="1:11" x14ac:dyDescent="0.25">
      <c r="A84" s="5">
        <v>49</v>
      </c>
      <c r="B84" s="6">
        <v>1</v>
      </c>
      <c r="D84" s="12">
        <v>49</v>
      </c>
      <c r="E84" s="6">
        <v>1</v>
      </c>
      <c r="G84" s="5">
        <v>344</v>
      </c>
      <c r="H84" s="6">
        <v>7286.5</v>
      </c>
      <c r="J84" s="13">
        <v>49</v>
      </c>
      <c r="K84" s="6">
        <v>1</v>
      </c>
    </row>
    <row r="85" spans="1:11" x14ac:dyDescent="0.25">
      <c r="A85" s="5">
        <v>49.5</v>
      </c>
      <c r="B85" s="6">
        <v>1</v>
      </c>
      <c r="D85" s="12">
        <v>49.5</v>
      </c>
      <c r="E85" s="6">
        <v>1</v>
      </c>
      <c r="G85" s="5">
        <v>293</v>
      </c>
      <c r="H85" s="6">
        <v>7282.0349999999989</v>
      </c>
      <c r="J85" s="13">
        <v>49.5</v>
      </c>
      <c r="K85" s="6">
        <v>1</v>
      </c>
    </row>
    <row r="86" spans="1:11" x14ac:dyDescent="0.25">
      <c r="A86" s="5">
        <v>50.5</v>
      </c>
      <c r="B86" s="6">
        <v>1</v>
      </c>
      <c r="D86" s="12">
        <v>50.5</v>
      </c>
      <c r="E86" s="6">
        <v>1</v>
      </c>
      <c r="G86" s="5">
        <v>342</v>
      </c>
      <c r="H86" s="6">
        <v>6760</v>
      </c>
      <c r="J86" s="13">
        <v>50.5</v>
      </c>
      <c r="K86" s="6">
        <v>1</v>
      </c>
    </row>
    <row r="87" spans="1:11" x14ac:dyDescent="0.25">
      <c r="A87" s="5">
        <v>51</v>
      </c>
      <c r="B87" s="6">
        <v>2</v>
      </c>
      <c r="D87" s="12">
        <v>51</v>
      </c>
      <c r="E87" s="6">
        <v>2</v>
      </c>
      <c r="G87" s="5">
        <v>233</v>
      </c>
      <c r="H87" s="6">
        <v>6551.9999999999991</v>
      </c>
      <c r="J87" s="13">
        <v>51</v>
      </c>
      <c r="K87" s="6">
        <v>2</v>
      </c>
    </row>
    <row r="88" spans="1:11" x14ac:dyDescent="0.25">
      <c r="A88" s="5">
        <v>52</v>
      </c>
      <c r="B88" s="6">
        <v>4</v>
      </c>
      <c r="D88" s="12">
        <v>52</v>
      </c>
      <c r="E88" s="6">
        <v>4</v>
      </c>
      <c r="G88" s="5">
        <v>149</v>
      </c>
      <c r="H88" s="6">
        <v>6528</v>
      </c>
      <c r="J88" s="13">
        <v>52</v>
      </c>
      <c r="K88" s="6">
        <v>4</v>
      </c>
    </row>
    <row r="89" spans="1:11" x14ac:dyDescent="0.25">
      <c r="A89" s="5">
        <v>53.3</v>
      </c>
      <c r="B89" s="6">
        <v>1</v>
      </c>
      <c r="D89" s="12">
        <v>53.3</v>
      </c>
      <c r="E89" s="6">
        <v>1</v>
      </c>
      <c r="G89" s="5">
        <v>227</v>
      </c>
      <c r="H89" s="6">
        <v>5824</v>
      </c>
      <c r="J89" s="13">
        <v>53.3</v>
      </c>
      <c r="K89" s="6">
        <v>1</v>
      </c>
    </row>
    <row r="90" spans="1:11" x14ac:dyDescent="0.25">
      <c r="A90" s="5">
        <v>54</v>
      </c>
      <c r="B90" s="6">
        <v>3</v>
      </c>
      <c r="D90" s="12">
        <v>54</v>
      </c>
      <c r="E90" s="6">
        <v>3</v>
      </c>
      <c r="G90" s="5">
        <v>332</v>
      </c>
      <c r="H90" s="6">
        <v>5635</v>
      </c>
      <c r="J90" s="13">
        <v>54</v>
      </c>
      <c r="K90" s="6">
        <v>3</v>
      </c>
    </row>
    <row r="91" spans="1:11" x14ac:dyDescent="0.25">
      <c r="A91" s="5">
        <v>54.5</v>
      </c>
      <c r="B91" s="6">
        <v>1</v>
      </c>
      <c r="D91" s="12">
        <v>54.5</v>
      </c>
      <c r="E91" s="6">
        <v>1</v>
      </c>
      <c r="G91" s="5">
        <v>326</v>
      </c>
      <c r="H91" s="6">
        <v>5544.3480000000009</v>
      </c>
      <c r="J91" s="13">
        <v>54.5</v>
      </c>
      <c r="K91" s="6">
        <v>1</v>
      </c>
    </row>
    <row r="92" spans="1:11" x14ac:dyDescent="0.25">
      <c r="A92" s="5">
        <v>55</v>
      </c>
      <c r="B92" s="6">
        <v>1</v>
      </c>
      <c r="D92" s="12">
        <v>55</v>
      </c>
      <c r="E92" s="6">
        <v>1</v>
      </c>
      <c r="G92" s="5">
        <v>141</v>
      </c>
      <c r="H92" s="6">
        <v>4968</v>
      </c>
      <c r="J92" s="13">
        <v>55</v>
      </c>
      <c r="K92" s="6">
        <v>1</v>
      </c>
    </row>
    <row r="93" spans="1:11" x14ac:dyDescent="0.25">
      <c r="A93" s="5">
        <v>55.5</v>
      </c>
      <c r="B93" s="6">
        <v>1</v>
      </c>
      <c r="D93" s="12">
        <v>55.5</v>
      </c>
      <c r="E93" s="6">
        <v>1</v>
      </c>
      <c r="G93" s="5">
        <v>323</v>
      </c>
      <c r="H93" s="6">
        <v>4850.6000000000004</v>
      </c>
      <c r="J93" s="13">
        <v>55.5</v>
      </c>
      <c r="K93" s="6">
        <v>1</v>
      </c>
    </row>
    <row r="94" spans="1:11" x14ac:dyDescent="0.25">
      <c r="A94" s="5">
        <v>55.6</v>
      </c>
      <c r="B94" s="6">
        <v>1</v>
      </c>
      <c r="D94" s="12">
        <v>55.6</v>
      </c>
      <c r="E94" s="6">
        <v>1</v>
      </c>
      <c r="G94" s="5">
        <v>230</v>
      </c>
      <c r="H94" s="6">
        <v>4547.2000000000007</v>
      </c>
      <c r="J94" s="13">
        <v>55.6</v>
      </c>
      <c r="K94" s="6">
        <v>1</v>
      </c>
    </row>
    <row r="95" spans="1:11" x14ac:dyDescent="0.25">
      <c r="A95" s="5">
        <v>56</v>
      </c>
      <c r="B95" s="6">
        <v>1</v>
      </c>
      <c r="D95" s="12">
        <v>56</v>
      </c>
      <c r="E95" s="6">
        <v>1</v>
      </c>
      <c r="G95" s="5">
        <v>343</v>
      </c>
      <c r="H95" s="6">
        <v>4464</v>
      </c>
      <c r="J95" s="13">
        <v>56</v>
      </c>
      <c r="K95" s="6">
        <v>1</v>
      </c>
    </row>
    <row r="96" spans="1:11" x14ac:dyDescent="0.25">
      <c r="A96" s="5">
        <v>57</v>
      </c>
      <c r="B96" s="6">
        <v>1</v>
      </c>
      <c r="D96" s="12">
        <v>57</v>
      </c>
      <c r="E96" s="6">
        <v>1</v>
      </c>
      <c r="G96" s="5">
        <v>51</v>
      </c>
      <c r="H96" s="6">
        <v>4029.84</v>
      </c>
      <c r="J96" s="13">
        <v>57</v>
      </c>
      <c r="K96" s="6">
        <v>1</v>
      </c>
    </row>
    <row r="97" spans="1:11" x14ac:dyDescent="0.25">
      <c r="A97" s="5">
        <v>59.5</v>
      </c>
      <c r="B97" s="6">
        <v>1</v>
      </c>
      <c r="D97" s="12">
        <v>59.5</v>
      </c>
      <c r="E97" s="6">
        <v>1</v>
      </c>
      <c r="G97" s="5">
        <v>345</v>
      </c>
      <c r="H97" s="6">
        <v>4025</v>
      </c>
      <c r="J97" s="13">
        <v>59.5</v>
      </c>
      <c r="K97" s="6">
        <v>1</v>
      </c>
    </row>
    <row r="98" spans="1:11" x14ac:dyDescent="0.25">
      <c r="A98" s="5">
        <v>62</v>
      </c>
      <c r="B98" s="6">
        <v>1</v>
      </c>
      <c r="D98" s="12">
        <v>62</v>
      </c>
      <c r="E98" s="6">
        <v>1</v>
      </c>
      <c r="G98" s="5">
        <v>128</v>
      </c>
      <c r="H98" s="6">
        <v>3920</v>
      </c>
      <c r="J98" s="13">
        <v>62</v>
      </c>
      <c r="K98" s="6">
        <v>1</v>
      </c>
    </row>
    <row r="99" spans="1:11" x14ac:dyDescent="0.25">
      <c r="A99" s="5">
        <v>63</v>
      </c>
      <c r="B99" s="6">
        <v>1</v>
      </c>
      <c r="D99" s="12">
        <v>63</v>
      </c>
      <c r="E99" s="6">
        <v>1</v>
      </c>
      <c r="G99" s="5">
        <v>349</v>
      </c>
      <c r="H99" s="6">
        <v>3610</v>
      </c>
      <c r="J99" s="13">
        <v>63</v>
      </c>
      <c r="K99" s="6">
        <v>1</v>
      </c>
    </row>
    <row r="100" spans="1:11" x14ac:dyDescent="0.25">
      <c r="A100" s="5">
        <v>66</v>
      </c>
      <c r="B100" s="6">
        <v>2</v>
      </c>
      <c r="D100" s="12">
        <v>66</v>
      </c>
      <c r="E100" s="6">
        <v>2</v>
      </c>
      <c r="G100" s="5">
        <v>208</v>
      </c>
      <c r="H100" s="6">
        <v>3435.9599999999996</v>
      </c>
      <c r="J100" s="13">
        <v>66</v>
      </c>
      <c r="K100" s="6">
        <v>2</v>
      </c>
    </row>
    <row r="101" spans="1:11" x14ac:dyDescent="0.25">
      <c r="A101" s="5">
        <v>68</v>
      </c>
      <c r="B101" s="6">
        <v>1</v>
      </c>
      <c r="D101" s="12">
        <v>68</v>
      </c>
      <c r="E101" s="6">
        <v>1</v>
      </c>
      <c r="G101" s="5">
        <v>163</v>
      </c>
      <c r="H101" s="6">
        <v>3417.75</v>
      </c>
      <c r="J101" s="13">
        <v>68</v>
      </c>
      <c r="K101" s="6">
        <v>1</v>
      </c>
    </row>
    <row r="102" spans="1:11" x14ac:dyDescent="0.25">
      <c r="A102" s="5">
        <v>70</v>
      </c>
      <c r="B102" s="6">
        <v>2</v>
      </c>
      <c r="D102" s="12">
        <v>70</v>
      </c>
      <c r="E102" s="6">
        <v>2</v>
      </c>
      <c r="G102" s="5">
        <v>347</v>
      </c>
      <c r="H102" s="6">
        <v>3391.5</v>
      </c>
      <c r="J102" s="13">
        <v>70</v>
      </c>
      <c r="K102" s="6">
        <v>2</v>
      </c>
    </row>
    <row r="103" spans="1:11" x14ac:dyDescent="0.25">
      <c r="A103" s="5">
        <v>70.5</v>
      </c>
      <c r="B103" s="6">
        <v>1</v>
      </c>
      <c r="D103" s="12">
        <v>70.5</v>
      </c>
      <c r="E103" s="6">
        <v>1</v>
      </c>
      <c r="G103" s="5">
        <v>325</v>
      </c>
      <c r="H103" s="6">
        <v>3120</v>
      </c>
      <c r="J103" s="13">
        <v>70.5</v>
      </c>
      <c r="K103" s="6">
        <v>1</v>
      </c>
    </row>
    <row r="104" spans="1:11" x14ac:dyDescent="0.25">
      <c r="A104" s="5">
        <v>72</v>
      </c>
      <c r="B104" s="6">
        <v>1</v>
      </c>
      <c r="D104" s="12">
        <v>72</v>
      </c>
      <c r="E104" s="6">
        <v>1</v>
      </c>
      <c r="G104" s="5">
        <v>161</v>
      </c>
      <c r="H104" s="6">
        <v>2652</v>
      </c>
      <c r="J104" s="13">
        <v>72</v>
      </c>
      <c r="K104" s="6">
        <v>1</v>
      </c>
    </row>
    <row r="105" spans="1:11" x14ac:dyDescent="0.25">
      <c r="A105" s="5">
        <v>74</v>
      </c>
      <c r="B105" s="6">
        <v>1</v>
      </c>
      <c r="D105" s="12">
        <v>74</v>
      </c>
      <c r="E105" s="6">
        <v>1</v>
      </c>
      <c r="G105" s="5">
        <v>84</v>
      </c>
      <c r="H105" s="6">
        <v>2310</v>
      </c>
      <c r="J105" s="13">
        <v>74</v>
      </c>
      <c r="K105" s="6">
        <v>1</v>
      </c>
    </row>
    <row r="106" spans="1:11" x14ac:dyDescent="0.25">
      <c r="A106" s="5">
        <v>87</v>
      </c>
      <c r="B106" s="6">
        <v>1</v>
      </c>
      <c r="D106" s="12">
        <v>87</v>
      </c>
      <c r="E106" s="6">
        <v>1</v>
      </c>
      <c r="G106" s="5">
        <v>309</v>
      </c>
      <c r="H106" s="6">
        <v>2268.75</v>
      </c>
      <c r="J106" s="13">
        <v>87</v>
      </c>
      <c r="K106" s="6">
        <v>1</v>
      </c>
    </row>
    <row r="107" spans="1:11" x14ac:dyDescent="0.25">
      <c r="A107" s="5">
        <v>134</v>
      </c>
      <c r="B107" s="6">
        <v>1</v>
      </c>
      <c r="D107" s="12">
        <v>134</v>
      </c>
      <c r="E107" s="6">
        <v>1</v>
      </c>
      <c r="G107" s="5">
        <v>351</v>
      </c>
      <c r="H107" s="6">
        <v>2142</v>
      </c>
      <c r="J107" s="13">
        <v>134</v>
      </c>
      <c r="K107" s="6">
        <v>1</v>
      </c>
    </row>
    <row r="108" spans="1:11" x14ac:dyDescent="0.25">
      <c r="A108" s="5">
        <v>140</v>
      </c>
      <c r="B108" s="6">
        <v>1</v>
      </c>
      <c r="D108" s="12">
        <v>140</v>
      </c>
      <c r="E108" s="6">
        <v>1</v>
      </c>
      <c r="G108" s="5">
        <v>108</v>
      </c>
      <c r="H108" s="6">
        <v>1684.8000000000002</v>
      </c>
      <c r="J108" s="13">
        <v>140</v>
      </c>
      <c r="K108" s="6">
        <v>1</v>
      </c>
    </row>
    <row r="109" spans="1:11" x14ac:dyDescent="0.25">
      <c r="A109" s="5">
        <v>143</v>
      </c>
      <c r="B109" s="6">
        <v>1</v>
      </c>
      <c r="D109" s="12">
        <v>143</v>
      </c>
      <c r="E109" s="6">
        <v>1</v>
      </c>
      <c r="G109" s="5">
        <v>212</v>
      </c>
      <c r="H109" s="6">
        <v>1523.6100000000001</v>
      </c>
      <c r="J109" s="13">
        <v>143</v>
      </c>
      <c r="K109" s="6">
        <v>1</v>
      </c>
    </row>
    <row r="110" spans="1:11" x14ac:dyDescent="0.25">
      <c r="A110" s="5" t="s">
        <v>852</v>
      </c>
      <c r="B110" s="6">
        <v>1</v>
      </c>
      <c r="D110" s="5"/>
      <c r="E110" s="6"/>
      <c r="G110" s="5">
        <v>353</v>
      </c>
      <c r="H110" s="6">
        <v>1287</v>
      </c>
      <c r="J110" s="13" t="s">
        <v>874</v>
      </c>
      <c r="K110" s="6">
        <v>261</v>
      </c>
    </row>
    <row r="111" spans="1:11" x14ac:dyDescent="0.25">
      <c r="A111" s="5" t="s">
        <v>873</v>
      </c>
      <c r="B111" s="6">
        <v>92</v>
      </c>
      <c r="G111" s="5">
        <v>287</v>
      </c>
      <c r="H111" s="6">
        <v>300</v>
      </c>
    </row>
    <row r="112" spans="1:11" x14ac:dyDescent="0.25">
      <c r="A112" s="5" t="s">
        <v>874</v>
      </c>
      <c r="B112" s="6">
        <v>354</v>
      </c>
      <c r="G112" s="5" t="s">
        <v>873</v>
      </c>
      <c r="H112" s="6"/>
    </row>
    <row r="113" spans="7:8" x14ac:dyDescent="0.25">
      <c r="G113" s="5">
        <v>83</v>
      </c>
      <c r="H113" s="6" t="e">
        <v>#VALUE!</v>
      </c>
    </row>
    <row r="114" spans="7:8" x14ac:dyDescent="0.25">
      <c r="G114" s="5">
        <v>346</v>
      </c>
      <c r="H114" s="6" t="e">
        <v>#VALUE!</v>
      </c>
    </row>
    <row r="115" spans="7:8" x14ac:dyDescent="0.25">
      <c r="G115" s="5">
        <v>17</v>
      </c>
      <c r="H115" s="6" t="e">
        <v>#N/A</v>
      </c>
    </row>
    <row r="116" spans="7:8" x14ac:dyDescent="0.25">
      <c r="G116" s="5">
        <v>23</v>
      </c>
      <c r="H116" s="6" t="e">
        <v>#N/A</v>
      </c>
    </row>
    <row r="117" spans="7:8" x14ac:dyDescent="0.25">
      <c r="G117" s="5">
        <v>272</v>
      </c>
      <c r="H117" s="6" t="e">
        <v>#N/A</v>
      </c>
    </row>
    <row r="118" spans="7:8" x14ac:dyDescent="0.25">
      <c r="G118" s="5">
        <v>114</v>
      </c>
      <c r="H118" s="6" t="e">
        <v>#N/A</v>
      </c>
    </row>
    <row r="119" spans="7:8" x14ac:dyDescent="0.25">
      <c r="G119" s="5">
        <v>30</v>
      </c>
      <c r="H119" s="6" t="e">
        <v>#N/A</v>
      </c>
    </row>
    <row r="120" spans="7:8" x14ac:dyDescent="0.25">
      <c r="G120" s="5">
        <v>115</v>
      </c>
      <c r="H120" s="6" t="e">
        <v>#N/A</v>
      </c>
    </row>
    <row r="121" spans="7:8" x14ac:dyDescent="0.25">
      <c r="G121" s="5">
        <v>256</v>
      </c>
      <c r="H121" s="6" t="e">
        <v>#N/A</v>
      </c>
    </row>
    <row r="122" spans="7:8" x14ac:dyDescent="0.25">
      <c r="G122" s="5">
        <v>116</v>
      </c>
      <c r="H122" s="6" t="e">
        <v>#N/A</v>
      </c>
    </row>
    <row r="123" spans="7:8" x14ac:dyDescent="0.25">
      <c r="G123" s="5">
        <v>288</v>
      </c>
      <c r="H123" s="6" t="e">
        <v>#N/A</v>
      </c>
    </row>
    <row r="124" spans="7:8" x14ac:dyDescent="0.25">
      <c r="G124" s="5">
        <v>117</v>
      </c>
      <c r="H124" s="6" t="e">
        <v>#N/A</v>
      </c>
    </row>
    <row r="125" spans="7:8" x14ac:dyDescent="0.25">
      <c r="G125" s="5">
        <v>320</v>
      </c>
      <c r="H125" s="6" t="e">
        <v>#N/A</v>
      </c>
    </row>
    <row r="126" spans="7:8" x14ac:dyDescent="0.25">
      <c r="G126" s="5">
        <v>118</v>
      </c>
      <c r="H126" s="6" t="e">
        <v>#N/A</v>
      </c>
    </row>
    <row r="127" spans="7:8" x14ac:dyDescent="0.25">
      <c r="G127" s="5">
        <v>232</v>
      </c>
      <c r="H127" s="6" t="e">
        <v>#N/A</v>
      </c>
    </row>
    <row r="128" spans="7:8" x14ac:dyDescent="0.25">
      <c r="G128" s="5">
        <v>119</v>
      </c>
      <c r="H128" s="6" t="e">
        <v>#N/A</v>
      </c>
    </row>
    <row r="129" spans="7:8" x14ac:dyDescent="0.25">
      <c r="G129" s="5">
        <v>248</v>
      </c>
      <c r="H129" s="6" t="e">
        <v>#N/A</v>
      </c>
    </row>
    <row r="130" spans="7:8" x14ac:dyDescent="0.25">
      <c r="G130" s="5">
        <v>5</v>
      </c>
      <c r="H130" s="6" t="e">
        <v>#N/A</v>
      </c>
    </row>
    <row r="131" spans="7:8" x14ac:dyDescent="0.25">
      <c r="G131" s="5">
        <v>52</v>
      </c>
      <c r="H131" s="6" t="e">
        <v>#N/A</v>
      </c>
    </row>
    <row r="132" spans="7:8" x14ac:dyDescent="0.25">
      <c r="G132" s="5">
        <v>121</v>
      </c>
      <c r="H132" s="6" t="e">
        <v>#N/A</v>
      </c>
    </row>
    <row r="133" spans="7:8" x14ac:dyDescent="0.25">
      <c r="G133" s="5">
        <v>280</v>
      </c>
      <c r="H133" s="6" t="e">
        <v>#N/A</v>
      </c>
    </row>
    <row r="134" spans="7:8" x14ac:dyDescent="0.25">
      <c r="G134" s="5">
        <v>122</v>
      </c>
      <c r="H134" s="6" t="e">
        <v>#N/A</v>
      </c>
    </row>
    <row r="135" spans="7:8" x14ac:dyDescent="0.25">
      <c r="G135" s="5">
        <v>296</v>
      </c>
      <c r="H135" s="6" t="e">
        <v>#N/A</v>
      </c>
    </row>
    <row r="136" spans="7:8" x14ac:dyDescent="0.25">
      <c r="G136" s="5">
        <v>123</v>
      </c>
      <c r="H136" s="6" t="e">
        <v>#N/A</v>
      </c>
    </row>
    <row r="137" spans="7:8" x14ac:dyDescent="0.25">
      <c r="G137" s="5">
        <v>312</v>
      </c>
      <c r="H137" s="6" t="e">
        <v>#N/A</v>
      </c>
    </row>
    <row r="138" spans="7:8" x14ac:dyDescent="0.25">
      <c r="G138" s="5">
        <v>124</v>
      </c>
      <c r="H138" s="6" t="e">
        <v>#N/A</v>
      </c>
    </row>
    <row r="139" spans="7:8" x14ac:dyDescent="0.25">
      <c r="G139" s="5">
        <v>328</v>
      </c>
      <c r="H139" s="6" t="e">
        <v>#N/A</v>
      </c>
    </row>
    <row r="140" spans="7:8" x14ac:dyDescent="0.25">
      <c r="G140" s="5">
        <v>125</v>
      </c>
      <c r="H140" s="6" t="e">
        <v>#N/A</v>
      </c>
    </row>
    <row r="141" spans="7:8" x14ac:dyDescent="0.25">
      <c r="G141" s="5">
        <v>31</v>
      </c>
      <c r="H141" s="6" t="e">
        <v>#N/A</v>
      </c>
    </row>
    <row r="142" spans="7:8" x14ac:dyDescent="0.25">
      <c r="G142" s="5">
        <v>126</v>
      </c>
      <c r="H142" s="6" t="e">
        <v>#N/A</v>
      </c>
    </row>
    <row r="143" spans="7:8" x14ac:dyDescent="0.25">
      <c r="G143" s="5">
        <v>236</v>
      </c>
      <c r="H143" s="6" t="e">
        <v>#N/A</v>
      </c>
    </row>
    <row r="144" spans="7:8" x14ac:dyDescent="0.25">
      <c r="G144" s="5">
        <v>127</v>
      </c>
      <c r="H144" s="6" t="e">
        <v>#N/A</v>
      </c>
    </row>
    <row r="145" spans="7:8" x14ac:dyDescent="0.25">
      <c r="G145" s="5">
        <v>244</v>
      </c>
      <c r="H145" s="6" t="e">
        <v>#N/A</v>
      </c>
    </row>
    <row r="146" spans="7:8" x14ac:dyDescent="0.25">
      <c r="G146" s="5">
        <v>76</v>
      </c>
      <c r="H146" s="6" t="e">
        <v>#N/A</v>
      </c>
    </row>
    <row r="147" spans="7:8" x14ac:dyDescent="0.25">
      <c r="G147" s="5">
        <v>252</v>
      </c>
      <c r="H147" s="6" t="e">
        <v>#N/A</v>
      </c>
    </row>
    <row r="148" spans="7:8" x14ac:dyDescent="0.25">
      <c r="G148" s="5">
        <v>129</v>
      </c>
      <c r="H148" s="6" t="e">
        <v>#N/A</v>
      </c>
    </row>
    <row r="149" spans="7:8" x14ac:dyDescent="0.25">
      <c r="G149" s="5">
        <v>260</v>
      </c>
      <c r="H149" s="6" t="e">
        <v>#N/A</v>
      </c>
    </row>
    <row r="150" spans="7:8" x14ac:dyDescent="0.25">
      <c r="G150" s="5">
        <v>130</v>
      </c>
      <c r="H150" s="6" t="e">
        <v>#N/A</v>
      </c>
    </row>
    <row r="151" spans="7:8" x14ac:dyDescent="0.25">
      <c r="G151" s="5">
        <v>93</v>
      </c>
      <c r="H151" s="6" t="e">
        <v>#N/A</v>
      </c>
    </row>
    <row r="152" spans="7:8" x14ac:dyDescent="0.25">
      <c r="G152" s="5">
        <v>131</v>
      </c>
      <c r="H152" s="6" t="e">
        <v>#N/A</v>
      </c>
    </row>
    <row r="153" spans="7:8" x14ac:dyDescent="0.25">
      <c r="G153" s="5">
        <v>276</v>
      </c>
      <c r="H153" s="6" t="e">
        <v>#N/A</v>
      </c>
    </row>
    <row r="154" spans="7:8" x14ac:dyDescent="0.25">
      <c r="G154" s="5">
        <v>132</v>
      </c>
      <c r="H154" s="6" t="e">
        <v>#N/A</v>
      </c>
    </row>
    <row r="155" spans="7:8" x14ac:dyDescent="0.25">
      <c r="G155" s="5">
        <v>284</v>
      </c>
      <c r="H155" s="6" t="e">
        <v>#N/A</v>
      </c>
    </row>
    <row r="156" spans="7:8" x14ac:dyDescent="0.25">
      <c r="G156" s="5">
        <v>133</v>
      </c>
      <c r="H156" s="6" t="e">
        <v>#N/A</v>
      </c>
    </row>
    <row r="157" spans="7:8" x14ac:dyDescent="0.25">
      <c r="G157" s="5">
        <v>292</v>
      </c>
      <c r="H157" s="6" t="e">
        <v>#N/A</v>
      </c>
    </row>
    <row r="158" spans="7:8" x14ac:dyDescent="0.25">
      <c r="G158" s="5">
        <v>134</v>
      </c>
      <c r="H158" s="6" t="e">
        <v>#N/A</v>
      </c>
    </row>
    <row r="159" spans="7:8" x14ac:dyDescent="0.25">
      <c r="G159" s="5">
        <v>95</v>
      </c>
      <c r="H159" s="6" t="e">
        <v>#N/A</v>
      </c>
    </row>
    <row r="160" spans="7:8" x14ac:dyDescent="0.25">
      <c r="G160" s="5">
        <v>135</v>
      </c>
      <c r="H160" s="6" t="e">
        <v>#N/A</v>
      </c>
    </row>
    <row r="161" spans="7:8" x14ac:dyDescent="0.25">
      <c r="G161" s="5">
        <v>308</v>
      </c>
      <c r="H161" s="6" t="e">
        <v>#N/A</v>
      </c>
    </row>
    <row r="162" spans="7:8" x14ac:dyDescent="0.25">
      <c r="G162" s="5">
        <v>8</v>
      </c>
      <c r="H162" s="6" t="e">
        <v>#N/A</v>
      </c>
    </row>
    <row r="163" spans="7:8" x14ac:dyDescent="0.25">
      <c r="G163" s="5">
        <v>60</v>
      </c>
      <c r="H163" s="6" t="e">
        <v>#N/A</v>
      </c>
    </row>
    <row r="164" spans="7:8" x14ac:dyDescent="0.25">
      <c r="G164" s="5">
        <v>137</v>
      </c>
      <c r="H164" s="6" t="e">
        <v>#N/A</v>
      </c>
    </row>
    <row r="165" spans="7:8" x14ac:dyDescent="0.25">
      <c r="G165" s="5">
        <v>324</v>
      </c>
      <c r="H165" s="6" t="e">
        <v>#N/A</v>
      </c>
    </row>
    <row r="166" spans="7:8" x14ac:dyDescent="0.25">
      <c r="G166" s="5">
        <v>138</v>
      </c>
      <c r="H166" s="6" t="e">
        <v>#N/A</v>
      </c>
    </row>
    <row r="167" spans="7:8" x14ac:dyDescent="0.25">
      <c r="G167" s="5">
        <v>100</v>
      </c>
      <c r="H167" s="6" t="e">
        <v>#N/A</v>
      </c>
    </row>
    <row r="168" spans="7:8" x14ac:dyDescent="0.25">
      <c r="G168" s="5">
        <v>139</v>
      </c>
      <c r="H168" s="6" t="e">
        <v>#N/A</v>
      </c>
    </row>
    <row r="169" spans="7:8" x14ac:dyDescent="0.25">
      <c r="G169" s="5">
        <v>70</v>
      </c>
      <c r="H169" s="6" t="e">
        <v>#N/A</v>
      </c>
    </row>
    <row r="170" spans="7:8" x14ac:dyDescent="0.25">
      <c r="G170" s="5">
        <v>9</v>
      </c>
      <c r="H170" s="6" t="e">
        <v>#N/A</v>
      </c>
    </row>
    <row r="171" spans="7:8" x14ac:dyDescent="0.25">
      <c r="G171" s="5">
        <v>75</v>
      </c>
      <c r="H171" s="6" t="e">
        <v>#N/A</v>
      </c>
    </row>
    <row r="172" spans="7:8" x14ac:dyDescent="0.25">
      <c r="G172" s="5">
        <v>77</v>
      </c>
      <c r="H172" s="6" t="e">
        <v>#N/A</v>
      </c>
    </row>
    <row r="173" spans="7:8" x14ac:dyDescent="0.25">
      <c r="G173" s="5">
        <v>234</v>
      </c>
      <c r="H173" s="6" t="e">
        <v>#N/A</v>
      </c>
    </row>
    <row r="174" spans="7:8" x14ac:dyDescent="0.25">
      <c r="G174" s="5">
        <v>142</v>
      </c>
      <c r="H174" s="6" t="e">
        <v>#N/A</v>
      </c>
    </row>
    <row r="175" spans="7:8" x14ac:dyDescent="0.25">
      <c r="G175" s="5">
        <v>238</v>
      </c>
      <c r="H175" s="6" t="e">
        <v>#N/A</v>
      </c>
    </row>
    <row r="176" spans="7:8" x14ac:dyDescent="0.25">
      <c r="G176" s="5">
        <v>143</v>
      </c>
      <c r="H176" s="6" t="e">
        <v>#N/A</v>
      </c>
    </row>
    <row r="177" spans="7:8" x14ac:dyDescent="0.25">
      <c r="G177" s="5">
        <v>242</v>
      </c>
      <c r="H177" s="6" t="e">
        <v>#N/A</v>
      </c>
    </row>
    <row r="178" spans="7:8" x14ac:dyDescent="0.25">
      <c r="G178" s="5">
        <v>10</v>
      </c>
      <c r="H178" s="6" t="e">
        <v>#N/A</v>
      </c>
    </row>
    <row r="179" spans="7:8" x14ac:dyDescent="0.25">
      <c r="G179" s="5">
        <v>246</v>
      </c>
      <c r="H179" s="6" t="e">
        <v>#N/A</v>
      </c>
    </row>
    <row r="180" spans="7:8" x14ac:dyDescent="0.25">
      <c r="G180" s="5">
        <v>145</v>
      </c>
      <c r="H180" s="6" t="e">
        <v>#N/A</v>
      </c>
    </row>
    <row r="181" spans="7:8" x14ac:dyDescent="0.25">
      <c r="G181" s="5">
        <v>250</v>
      </c>
      <c r="H181" s="6" t="e">
        <v>#N/A</v>
      </c>
    </row>
    <row r="182" spans="7:8" x14ac:dyDescent="0.25">
      <c r="G182" s="5">
        <v>6</v>
      </c>
      <c r="H182" s="6" t="e">
        <v>#N/A</v>
      </c>
    </row>
    <row r="183" spans="7:8" x14ac:dyDescent="0.25">
      <c r="G183" s="5">
        <v>26</v>
      </c>
      <c r="H183" s="6" t="e">
        <v>#N/A</v>
      </c>
    </row>
    <row r="184" spans="7:8" x14ac:dyDescent="0.25">
      <c r="G184" s="5">
        <v>147</v>
      </c>
      <c r="H184" s="6" t="e">
        <v>#N/A</v>
      </c>
    </row>
    <row r="185" spans="7:8" x14ac:dyDescent="0.25">
      <c r="G185" s="5">
        <v>258</v>
      </c>
      <c r="H185" s="6" t="e">
        <v>#N/A</v>
      </c>
    </row>
    <row r="186" spans="7:8" x14ac:dyDescent="0.25">
      <c r="G186" s="5">
        <v>148</v>
      </c>
      <c r="H186" s="6" t="e">
        <v>#N/A</v>
      </c>
    </row>
    <row r="187" spans="7:8" x14ac:dyDescent="0.25">
      <c r="G187" s="5">
        <v>92</v>
      </c>
      <c r="H187" s="6" t="e">
        <v>#N/A</v>
      </c>
    </row>
    <row r="188" spans="7:8" x14ac:dyDescent="0.25">
      <c r="G188" s="5">
        <v>78</v>
      </c>
      <c r="H188" s="6" t="e">
        <v>#N/A</v>
      </c>
    </row>
    <row r="189" spans="7:8" x14ac:dyDescent="0.25">
      <c r="G189" s="5">
        <v>20</v>
      </c>
      <c r="H189" s="6" t="e">
        <v>#N/A</v>
      </c>
    </row>
    <row r="190" spans="7:8" x14ac:dyDescent="0.25">
      <c r="G190" s="5">
        <v>150</v>
      </c>
      <c r="H190" s="6" t="e">
        <v>#N/A</v>
      </c>
    </row>
    <row r="191" spans="7:8" x14ac:dyDescent="0.25">
      <c r="G191" s="5">
        <v>270</v>
      </c>
      <c r="H191" s="6" t="e">
        <v>#N/A</v>
      </c>
    </row>
    <row r="192" spans="7:8" x14ac:dyDescent="0.25">
      <c r="G192" s="5">
        <v>151</v>
      </c>
      <c r="H192" s="6" t="e">
        <v>#N/A</v>
      </c>
    </row>
    <row r="193" spans="7:8" x14ac:dyDescent="0.25">
      <c r="G193" s="5">
        <v>274</v>
      </c>
      <c r="H193" s="6" t="e">
        <v>#N/A</v>
      </c>
    </row>
    <row r="194" spans="7:8" x14ac:dyDescent="0.25">
      <c r="G194" s="5">
        <v>152</v>
      </c>
      <c r="H194" s="6" t="e">
        <v>#N/A</v>
      </c>
    </row>
    <row r="195" spans="7:8" x14ac:dyDescent="0.25">
      <c r="G195" s="5">
        <v>278</v>
      </c>
      <c r="H195" s="6" t="e">
        <v>#N/A</v>
      </c>
    </row>
    <row r="196" spans="7:8" x14ac:dyDescent="0.25">
      <c r="G196" s="5">
        <v>153</v>
      </c>
      <c r="H196" s="6" t="e">
        <v>#N/A</v>
      </c>
    </row>
    <row r="197" spans="7:8" x14ac:dyDescent="0.25">
      <c r="G197" s="5">
        <v>282</v>
      </c>
      <c r="H197" s="6" t="e">
        <v>#N/A</v>
      </c>
    </row>
    <row r="198" spans="7:8" x14ac:dyDescent="0.25">
      <c r="G198" s="5">
        <v>154</v>
      </c>
      <c r="H198" s="6" t="e">
        <v>#N/A</v>
      </c>
    </row>
    <row r="199" spans="7:8" x14ac:dyDescent="0.25">
      <c r="G199" s="5">
        <v>286</v>
      </c>
      <c r="H199" s="6" t="e">
        <v>#N/A</v>
      </c>
    </row>
    <row r="200" spans="7:8" x14ac:dyDescent="0.25">
      <c r="G200" s="5">
        <v>155</v>
      </c>
      <c r="H200" s="6" t="e">
        <v>#N/A</v>
      </c>
    </row>
    <row r="201" spans="7:8" x14ac:dyDescent="0.25">
      <c r="G201" s="5">
        <v>21</v>
      </c>
      <c r="H201" s="6" t="e">
        <v>#N/A</v>
      </c>
    </row>
    <row r="202" spans="7:8" x14ac:dyDescent="0.25">
      <c r="G202" s="5">
        <v>79</v>
      </c>
      <c r="H202" s="6" t="e">
        <v>#N/A</v>
      </c>
    </row>
    <row r="203" spans="7:8" x14ac:dyDescent="0.25">
      <c r="G203" s="5">
        <v>294</v>
      </c>
      <c r="H203" s="6" t="e">
        <v>#N/A</v>
      </c>
    </row>
    <row r="204" spans="7:8" x14ac:dyDescent="0.25">
      <c r="G204" s="5">
        <v>34</v>
      </c>
      <c r="H204" s="6" t="e">
        <v>#N/A</v>
      </c>
    </row>
    <row r="205" spans="7:8" x14ac:dyDescent="0.25">
      <c r="G205" s="5">
        <v>57</v>
      </c>
      <c r="H205" s="6" t="e">
        <v>#N/A</v>
      </c>
    </row>
    <row r="206" spans="7:8" x14ac:dyDescent="0.25">
      <c r="G206" s="5">
        <v>158</v>
      </c>
      <c r="H206" s="6" t="e">
        <v>#N/A</v>
      </c>
    </row>
    <row r="207" spans="7:8" x14ac:dyDescent="0.25">
      <c r="G207" s="5">
        <v>302</v>
      </c>
      <c r="H207" s="6" t="e">
        <v>#N/A</v>
      </c>
    </row>
    <row r="208" spans="7:8" x14ac:dyDescent="0.25">
      <c r="G208" s="5">
        <v>80</v>
      </c>
      <c r="H208" s="6" t="e">
        <v>#N/A</v>
      </c>
    </row>
    <row r="209" spans="7:8" x14ac:dyDescent="0.25">
      <c r="G209" s="5">
        <v>306</v>
      </c>
      <c r="H209" s="6" t="e">
        <v>#N/A</v>
      </c>
    </row>
    <row r="210" spans="7:8" x14ac:dyDescent="0.25">
      <c r="G210" s="5">
        <v>12</v>
      </c>
      <c r="H210" s="6" t="e">
        <v>#N/A</v>
      </c>
    </row>
    <row r="211" spans="7:8" x14ac:dyDescent="0.25">
      <c r="G211" s="5">
        <v>310</v>
      </c>
      <c r="H211" s="6" t="e">
        <v>#N/A</v>
      </c>
    </row>
    <row r="212" spans="7:8" x14ac:dyDescent="0.25">
      <c r="G212" s="5">
        <v>81</v>
      </c>
      <c r="H212" s="6" t="e">
        <v>#N/A</v>
      </c>
    </row>
    <row r="213" spans="7:8" x14ac:dyDescent="0.25">
      <c r="G213" s="5">
        <v>314</v>
      </c>
      <c r="H213" s="6" t="e">
        <v>#N/A</v>
      </c>
    </row>
    <row r="214" spans="7:8" x14ac:dyDescent="0.25">
      <c r="G214" s="5">
        <v>35</v>
      </c>
      <c r="H214" s="6" t="e">
        <v>#N/A</v>
      </c>
    </row>
    <row r="215" spans="7:8" x14ac:dyDescent="0.25">
      <c r="G215" s="5">
        <v>61</v>
      </c>
      <c r="H215" s="6" t="e">
        <v>#N/A</v>
      </c>
    </row>
    <row r="216" spans="7:8" x14ac:dyDescent="0.25">
      <c r="G216" s="5">
        <v>82</v>
      </c>
      <c r="H216" s="6" t="e">
        <v>#N/A</v>
      </c>
    </row>
    <row r="217" spans="7:8" x14ac:dyDescent="0.25">
      <c r="G217" s="5">
        <v>322</v>
      </c>
      <c r="H217" s="6" t="e">
        <v>#N/A</v>
      </c>
    </row>
    <row r="218" spans="7:8" x14ac:dyDescent="0.25">
      <c r="G218" s="5">
        <v>36</v>
      </c>
      <c r="H218" s="6" t="e">
        <v>#N/A</v>
      </c>
    </row>
    <row r="219" spans="7:8" x14ac:dyDescent="0.25">
      <c r="G219" s="5">
        <v>99</v>
      </c>
      <c r="H219" s="6" t="e">
        <v>#N/A</v>
      </c>
    </row>
    <row r="220" spans="7:8" x14ac:dyDescent="0.25">
      <c r="G220" s="5">
        <v>165</v>
      </c>
      <c r="H220" s="6" t="e">
        <v>#N/A</v>
      </c>
    </row>
    <row r="221" spans="7:8" x14ac:dyDescent="0.25">
      <c r="G221" s="5">
        <v>62</v>
      </c>
      <c r="H221" s="6" t="e">
        <v>#N/A</v>
      </c>
    </row>
    <row r="222" spans="7:8" x14ac:dyDescent="0.25">
      <c r="G222" s="5">
        <v>166</v>
      </c>
      <c r="H222" s="6" t="e">
        <v>#N/A</v>
      </c>
    </row>
    <row r="223" spans="7:8" x14ac:dyDescent="0.25">
      <c r="G223" s="5">
        <v>65</v>
      </c>
      <c r="H223" s="6" t="e">
        <v>#N/A</v>
      </c>
    </row>
    <row r="224" spans="7:8" x14ac:dyDescent="0.25">
      <c r="G224" s="5">
        <v>13</v>
      </c>
      <c r="H224" s="6" t="e">
        <v>#N/A</v>
      </c>
    </row>
    <row r="225" spans="7:8" x14ac:dyDescent="0.25">
      <c r="G225" s="5">
        <v>69</v>
      </c>
      <c r="H225" s="6" t="e">
        <v>#N/A</v>
      </c>
    </row>
    <row r="226" spans="7:8" x14ac:dyDescent="0.25">
      <c r="G226" s="5">
        <v>168</v>
      </c>
      <c r="H226" s="6" t="e">
        <v>#N/A</v>
      </c>
    </row>
    <row r="227" spans="7:8" x14ac:dyDescent="0.25">
      <c r="G227" s="5">
        <v>101</v>
      </c>
      <c r="H227" s="6" t="e">
        <v>#N/A</v>
      </c>
    </row>
    <row r="228" spans="7:8" x14ac:dyDescent="0.25">
      <c r="G228" s="5">
        <v>14</v>
      </c>
      <c r="H228" s="6" t="e">
        <v>#N/A</v>
      </c>
    </row>
    <row r="229" spans="7:8" x14ac:dyDescent="0.25">
      <c r="G229" s="5">
        <v>107</v>
      </c>
      <c r="H229" s="6" t="e">
        <v>#N/A</v>
      </c>
    </row>
    <row r="230" spans="7:8" x14ac:dyDescent="0.25">
      <c r="G230" s="5">
        <v>170</v>
      </c>
      <c r="H230" s="6" t="e">
        <v>#N/A</v>
      </c>
    </row>
    <row r="231" spans="7:8" x14ac:dyDescent="0.25">
      <c r="G231" s="5">
        <v>231</v>
      </c>
      <c r="H231" s="6" t="e">
        <v>#N/A</v>
      </c>
    </row>
    <row r="232" spans="7:8" x14ac:dyDescent="0.25">
      <c r="G232" s="5">
        <v>171</v>
      </c>
      <c r="H232" s="6" t="e">
        <v>#N/A</v>
      </c>
    </row>
    <row r="233" spans="7:8" x14ac:dyDescent="0.25">
      <c r="G233" s="5">
        <v>7</v>
      </c>
      <c r="H233" s="6" t="e">
        <v>#N/A</v>
      </c>
    </row>
    <row r="234" spans="7:8" x14ac:dyDescent="0.25">
      <c r="G234" s="5">
        <v>172</v>
      </c>
      <c r="H234" s="6" t="e">
        <v>#N/A</v>
      </c>
    </row>
    <row r="235" spans="7:8" x14ac:dyDescent="0.25">
      <c r="G235" s="5">
        <v>235</v>
      </c>
      <c r="H235" s="6" t="e">
        <v>#N/A</v>
      </c>
    </row>
    <row r="236" spans="7:8" x14ac:dyDescent="0.25">
      <c r="G236" s="5">
        <v>37</v>
      </c>
      <c r="H236" s="6" t="e">
        <v>#N/A</v>
      </c>
    </row>
    <row r="237" spans="7:8" x14ac:dyDescent="0.25">
      <c r="G237" s="5">
        <v>237</v>
      </c>
      <c r="H237" s="6" t="e">
        <v>#N/A</v>
      </c>
    </row>
    <row r="238" spans="7:8" x14ac:dyDescent="0.25">
      <c r="G238" s="5">
        <v>174</v>
      </c>
      <c r="H238" s="6" t="e">
        <v>#N/A</v>
      </c>
    </row>
    <row r="239" spans="7:8" x14ac:dyDescent="0.25">
      <c r="G239" s="5">
        <v>239</v>
      </c>
      <c r="H239" s="6" t="e">
        <v>#N/A</v>
      </c>
    </row>
    <row r="240" spans="7:8" x14ac:dyDescent="0.25">
      <c r="G240" s="5">
        <v>175</v>
      </c>
      <c r="H240" s="6" t="e">
        <v>#N/A</v>
      </c>
    </row>
    <row r="241" spans="7:8" x14ac:dyDescent="0.25">
      <c r="G241" s="5">
        <v>18</v>
      </c>
      <c r="H241" s="6" t="e">
        <v>#N/A</v>
      </c>
    </row>
    <row r="242" spans="7:8" x14ac:dyDescent="0.25">
      <c r="G242" s="5">
        <v>109</v>
      </c>
      <c r="H242" s="6" t="e">
        <v>#N/A</v>
      </c>
    </row>
    <row r="243" spans="7:8" x14ac:dyDescent="0.25">
      <c r="G243" s="5">
        <v>243</v>
      </c>
      <c r="H243" s="6" t="e">
        <v>#N/A</v>
      </c>
    </row>
    <row r="244" spans="7:8" x14ac:dyDescent="0.25">
      <c r="G244" s="5">
        <v>0</v>
      </c>
      <c r="H244" s="6" t="e">
        <v>#N/A</v>
      </c>
    </row>
    <row r="245" spans="7:8" x14ac:dyDescent="0.25">
      <c r="G245" s="5">
        <v>245</v>
      </c>
      <c r="H245" s="6" t="e">
        <v>#N/A</v>
      </c>
    </row>
    <row r="246" spans="7:8" x14ac:dyDescent="0.25">
      <c r="G246" s="5">
        <v>110</v>
      </c>
      <c r="H246" s="6" t="e">
        <v>#N/A</v>
      </c>
    </row>
    <row r="247" spans="7:8" x14ac:dyDescent="0.25">
      <c r="G247" s="5">
        <v>247</v>
      </c>
      <c r="H247" s="6" t="e">
        <v>#N/A</v>
      </c>
    </row>
    <row r="248" spans="7:8" x14ac:dyDescent="0.25">
      <c r="G248" s="5">
        <v>179</v>
      </c>
      <c r="H248" s="6" t="e">
        <v>#N/A</v>
      </c>
    </row>
    <row r="249" spans="7:8" x14ac:dyDescent="0.25">
      <c r="G249" s="5">
        <v>249</v>
      </c>
      <c r="H249" s="6" t="e">
        <v>#N/A</v>
      </c>
    </row>
    <row r="250" spans="7:8" x14ac:dyDescent="0.25">
      <c r="G250" s="5">
        <v>180</v>
      </c>
      <c r="H250" s="6" t="e">
        <v>#N/A</v>
      </c>
    </row>
    <row r="251" spans="7:8" x14ac:dyDescent="0.25">
      <c r="G251" s="5">
        <v>251</v>
      </c>
      <c r="H251" s="6" t="e">
        <v>#N/A</v>
      </c>
    </row>
    <row r="252" spans="7:8" x14ac:dyDescent="0.25">
      <c r="G252" s="5">
        <v>39</v>
      </c>
      <c r="H252" s="6" t="e">
        <v>#N/A</v>
      </c>
    </row>
    <row r="253" spans="7:8" x14ac:dyDescent="0.25">
      <c r="G253" s="5">
        <v>253</v>
      </c>
      <c r="H253" s="6" t="e">
        <v>#N/A</v>
      </c>
    </row>
    <row r="254" spans="7:8" x14ac:dyDescent="0.25">
      <c r="G254" s="5">
        <v>182</v>
      </c>
      <c r="H254" s="6" t="e">
        <v>#N/A</v>
      </c>
    </row>
    <row r="255" spans="7:8" x14ac:dyDescent="0.25">
      <c r="G255" s="5">
        <v>19</v>
      </c>
      <c r="H255" s="6" t="e">
        <v>#N/A</v>
      </c>
    </row>
    <row r="256" spans="7:8" x14ac:dyDescent="0.25">
      <c r="G256" s="5">
        <v>183</v>
      </c>
      <c r="H256" s="6" t="e">
        <v>#N/A</v>
      </c>
    </row>
    <row r="257" spans="7:8" x14ac:dyDescent="0.25">
      <c r="G257" s="5">
        <v>257</v>
      </c>
      <c r="H257" s="6" t="e">
        <v>#N/A</v>
      </c>
    </row>
    <row r="258" spans="7:8" x14ac:dyDescent="0.25">
      <c r="G258" s="5">
        <v>184</v>
      </c>
      <c r="H258" s="6" t="e">
        <v>#N/A</v>
      </c>
    </row>
    <row r="259" spans="7:8" x14ac:dyDescent="0.25">
      <c r="G259" s="5">
        <v>50</v>
      </c>
      <c r="H259" s="6" t="e">
        <v>#N/A</v>
      </c>
    </row>
    <row r="260" spans="7:8" x14ac:dyDescent="0.25">
      <c r="G260" s="5">
        <v>185</v>
      </c>
      <c r="H260" s="6" t="e">
        <v>#N/A</v>
      </c>
    </row>
    <row r="261" spans="7:8" x14ac:dyDescent="0.25">
      <c r="G261" s="5">
        <v>261</v>
      </c>
      <c r="H261" s="6" t="e">
        <v>#N/A</v>
      </c>
    </row>
    <row r="262" spans="7:8" x14ac:dyDescent="0.25">
      <c r="G262" s="5">
        <v>186</v>
      </c>
      <c r="H262" s="6" t="e">
        <v>#N/A</v>
      </c>
    </row>
    <row r="263" spans="7:8" x14ac:dyDescent="0.25">
      <c r="G263" s="5">
        <v>263</v>
      </c>
      <c r="H263" s="6" t="e">
        <v>#N/A</v>
      </c>
    </row>
    <row r="264" spans="7:8" x14ac:dyDescent="0.25">
      <c r="G264" s="5">
        <v>187</v>
      </c>
      <c r="H264" s="6" t="e">
        <v>#N/A</v>
      </c>
    </row>
    <row r="265" spans="7:8" x14ac:dyDescent="0.25">
      <c r="G265" s="5">
        <v>53</v>
      </c>
      <c r="H265" s="6" t="e">
        <v>#N/A</v>
      </c>
    </row>
    <row r="266" spans="7:8" x14ac:dyDescent="0.25">
      <c r="G266" s="5">
        <v>188</v>
      </c>
      <c r="H266" s="6" t="e">
        <v>#N/A</v>
      </c>
    </row>
    <row r="267" spans="7:8" x14ac:dyDescent="0.25">
      <c r="G267" s="5">
        <v>27</v>
      </c>
      <c r="H267" s="6" t="e">
        <v>#N/A</v>
      </c>
    </row>
    <row r="268" spans="7:8" x14ac:dyDescent="0.25">
      <c r="G268" s="5">
        <v>25</v>
      </c>
      <c r="H268" s="6" t="e">
        <v>#N/A</v>
      </c>
    </row>
    <row r="269" spans="7:8" x14ac:dyDescent="0.25">
      <c r="G269" s="5">
        <v>269</v>
      </c>
      <c r="H269" s="6" t="e">
        <v>#N/A</v>
      </c>
    </row>
    <row r="270" spans="7:8" x14ac:dyDescent="0.25">
      <c r="G270" s="5">
        <v>40</v>
      </c>
      <c r="H270" s="6" t="e">
        <v>#N/A</v>
      </c>
    </row>
    <row r="271" spans="7:8" x14ac:dyDescent="0.25">
      <c r="G271" s="5">
        <v>271</v>
      </c>
      <c r="H271" s="6" t="e">
        <v>#N/A</v>
      </c>
    </row>
    <row r="272" spans="7:8" x14ac:dyDescent="0.25">
      <c r="G272" s="5">
        <v>74</v>
      </c>
      <c r="H272" s="6" t="e">
        <v>#N/A</v>
      </c>
    </row>
    <row r="273" spans="7:8" x14ac:dyDescent="0.25">
      <c r="G273" s="5">
        <v>273</v>
      </c>
      <c r="H273" s="6" t="e">
        <v>#N/A</v>
      </c>
    </row>
    <row r="274" spans="7:8" x14ac:dyDescent="0.25">
      <c r="G274" s="5">
        <v>192</v>
      </c>
      <c r="H274" s="6" t="e">
        <v>#N/A</v>
      </c>
    </row>
    <row r="275" spans="7:8" x14ac:dyDescent="0.25">
      <c r="G275" s="5">
        <v>275</v>
      </c>
      <c r="H275" s="6" t="e">
        <v>#N/A</v>
      </c>
    </row>
    <row r="276" spans="7:8" x14ac:dyDescent="0.25">
      <c r="G276" s="5">
        <v>193</v>
      </c>
      <c r="H276" s="6" t="e">
        <v>#N/A</v>
      </c>
    </row>
    <row r="277" spans="7:8" x14ac:dyDescent="0.25">
      <c r="G277" s="5">
        <v>55</v>
      </c>
      <c r="H277" s="6" t="e">
        <v>#N/A</v>
      </c>
    </row>
    <row r="278" spans="7:8" x14ac:dyDescent="0.25">
      <c r="G278" s="5">
        <v>85</v>
      </c>
      <c r="H278" s="6" t="e">
        <v>#N/A</v>
      </c>
    </row>
    <row r="279" spans="7:8" x14ac:dyDescent="0.25">
      <c r="G279" s="5">
        <v>279</v>
      </c>
      <c r="H279" s="6" t="e">
        <v>#N/A</v>
      </c>
    </row>
    <row r="280" spans="7:8" x14ac:dyDescent="0.25">
      <c r="G280" s="5">
        <v>195</v>
      </c>
      <c r="H280" s="6" t="e">
        <v>#N/A</v>
      </c>
    </row>
    <row r="281" spans="7:8" x14ac:dyDescent="0.25">
      <c r="G281" s="5">
        <v>281</v>
      </c>
      <c r="H281" s="6" t="e">
        <v>#N/A</v>
      </c>
    </row>
    <row r="282" spans="7:8" x14ac:dyDescent="0.25">
      <c r="G282" s="5">
        <v>196</v>
      </c>
      <c r="H282" s="6" t="e">
        <v>#N/A</v>
      </c>
    </row>
    <row r="283" spans="7:8" x14ac:dyDescent="0.25">
      <c r="G283" s="5">
        <v>283</v>
      </c>
      <c r="H283" s="6" t="e">
        <v>#N/A</v>
      </c>
    </row>
    <row r="284" spans="7:8" x14ac:dyDescent="0.25">
      <c r="G284" s="5">
        <v>197</v>
      </c>
      <c r="H284" s="6" t="e">
        <v>#N/A</v>
      </c>
    </row>
    <row r="285" spans="7:8" x14ac:dyDescent="0.25">
      <c r="G285" s="5">
        <v>285</v>
      </c>
      <c r="H285" s="6" t="e">
        <v>#N/A</v>
      </c>
    </row>
    <row r="286" spans="7:8" x14ac:dyDescent="0.25">
      <c r="G286" s="5">
        <v>198</v>
      </c>
      <c r="H286" s="6" t="e">
        <v>#N/A</v>
      </c>
    </row>
    <row r="287" spans="7:8" x14ac:dyDescent="0.25">
      <c r="G287" s="5">
        <v>112</v>
      </c>
      <c r="H287" s="6" t="e">
        <v>#N/A</v>
      </c>
    </row>
    <row r="288" spans="7:8" x14ac:dyDescent="0.25">
      <c r="G288" s="5">
        <v>199</v>
      </c>
      <c r="H288" s="6" t="e">
        <v>#N/A</v>
      </c>
    </row>
    <row r="289" spans="7:8" x14ac:dyDescent="0.25">
      <c r="G289" s="5">
        <v>56</v>
      </c>
      <c r="H289" s="6" t="e">
        <v>#N/A</v>
      </c>
    </row>
    <row r="290" spans="7:8" x14ac:dyDescent="0.25">
      <c r="G290" s="5">
        <v>200</v>
      </c>
      <c r="H290" s="6" t="e">
        <v>#N/A</v>
      </c>
    </row>
    <row r="291" spans="7:8" x14ac:dyDescent="0.25">
      <c r="G291" s="5">
        <v>291</v>
      </c>
      <c r="H291" s="6" t="e">
        <v>#N/A</v>
      </c>
    </row>
    <row r="292" spans="7:8" x14ac:dyDescent="0.25">
      <c r="G292" s="5">
        <v>201</v>
      </c>
      <c r="H292" s="6" t="e">
        <v>#N/A</v>
      </c>
    </row>
    <row r="293" spans="7:8" x14ac:dyDescent="0.25">
      <c r="G293" s="5">
        <v>94</v>
      </c>
      <c r="H293" s="6" t="e">
        <v>#N/A</v>
      </c>
    </row>
    <row r="294" spans="7:8" x14ac:dyDescent="0.25">
      <c r="G294" s="5">
        <v>41</v>
      </c>
      <c r="H294" s="6" t="e">
        <v>#N/A</v>
      </c>
    </row>
    <row r="295" spans="7:8" x14ac:dyDescent="0.25">
      <c r="G295" s="5">
        <v>3</v>
      </c>
      <c r="H295" s="6" t="e">
        <v>#N/A</v>
      </c>
    </row>
    <row r="296" spans="7:8" x14ac:dyDescent="0.25">
      <c r="G296" s="5">
        <v>42</v>
      </c>
      <c r="H296" s="6" t="e">
        <v>#N/A</v>
      </c>
    </row>
    <row r="297" spans="7:8" x14ac:dyDescent="0.25">
      <c r="G297" s="5">
        <v>297</v>
      </c>
      <c r="H297" s="6" t="e">
        <v>#N/A</v>
      </c>
    </row>
    <row r="298" spans="7:8" x14ac:dyDescent="0.25">
      <c r="G298" s="5">
        <v>204</v>
      </c>
      <c r="H298" s="6" t="e">
        <v>#N/A</v>
      </c>
    </row>
    <row r="299" spans="7:8" x14ac:dyDescent="0.25">
      <c r="G299" s="5">
        <v>58</v>
      </c>
      <c r="H299" s="6" t="e">
        <v>#N/A</v>
      </c>
    </row>
    <row r="300" spans="7:8" x14ac:dyDescent="0.25">
      <c r="G300" s="5">
        <v>43</v>
      </c>
      <c r="H300" s="6" t="e">
        <v>#N/A</v>
      </c>
    </row>
    <row r="301" spans="7:8" x14ac:dyDescent="0.25">
      <c r="G301" s="5">
        <v>301</v>
      </c>
      <c r="H301" s="6" t="e">
        <v>#N/A</v>
      </c>
    </row>
    <row r="302" spans="7:8" x14ac:dyDescent="0.25">
      <c r="G302" s="5">
        <v>206</v>
      </c>
      <c r="H302" s="6" t="e">
        <v>#N/A</v>
      </c>
    </row>
    <row r="303" spans="7:8" x14ac:dyDescent="0.25">
      <c r="G303" s="5">
        <v>303</v>
      </c>
      <c r="H303" s="6" t="e">
        <v>#N/A</v>
      </c>
    </row>
    <row r="304" spans="7:8" x14ac:dyDescent="0.25">
      <c r="G304" s="5">
        <v>86</v>
      </c>
      <c r="H304" s="6" t="e">
        <v>#N/A</v>
      </c>
    </row>
    <row r="305" spans="7:8" x14ac:dyDescent="0.25">
      <c r="G305" s="5">
        <v>305</v>
      </c>
      <c r="H305" s="6" t="e">
        <v>#N/A</v>
      </c>
    </row>
    <row r="306" spans="7:8" x14ac:dyDescent="0.25">
      <c r="G306" s="5">
        <v>87</v>
      </c>
      <c r="H306" s="6" t="e">
        <v>#N/A</v>
      </c>
    </row>
    <row r="307" spans="7:8" x14ac:dyDescent="0.25">
      <c r="G307" s="5">
        <v>307</v>
      </c>
      <c r="H307" s="6" t="e">
        <v>#N/A</v>
      </c>
    </row>
    <row r="308" spans="7:8" x14ac:dyDescent="0.25">
      <c r="G308" s="5">
        <v>44</v>
      </c>
      <c r="H308" s="6" t="e">
        <v>#N/A</v>
      </c>
    </row>
    <row r="309" spans="7:8" x14ac:dyDescent="0.25">
      <c r="G309" s="5">
        <v>96</v>
      </c>
      <c r="H309" s="6" t="e">
        <v>#N/A</v>
      </c>
    </row>
    <row r="310" spans="7:8" x14ac:dyDescent="0.25">
      <c r="G310" s="5">
        <v>88</v>
      </c>
      <c r="H310" s="6" t="e">
        <v>#N/A</v>
      </c>
    </row>
    <row r="311" spans="7:8" x14ac:dyDescent="0.25">
      <c r="G311" s="5">
        <v>24</v>
      </c>
      <c r="H311" s="6" t="e">
        <v>#N/A</v>
      </c>
    </row>
    <row r="312" spans="7:8" x14ac:dyDescent="0.25">
      <c r="G312" s="5">
        <v>211</v>
      </c>
      <c r="H312" s="6" t="e">
        <v>#N/A</v>
      </c>
    </row>
    <row r="313" spans="7:8" x14ac:dyDescent="0.25">
      <c r="G313" s="5">
        <v>59</v>
      </c>
      <c r="H313" s="6" t="e">
        <v>#N/A</v>
      </c>
    </row>
    <row r="314" spans="7:8" x14ac:dyDescent="0.25">
      <c r="G314" s="5">
        <v>111</v>
      </c>
      <c r="H314" s="6" t="e">
        <v>#N/A</v>
      </c>
    </row>
    <row r="315" spans="7:8" x14ac:dyDescent="0.25">
      <c r="G315" s="5">
        <v>315</v>
      </c>
      <c r="H315" s="6" t="e">
        <v>#N/A</v>
      </c>
    </row>
    <row r="316" spans="7:8" x14ac:dyDescent="0.25">
      <c r="G316" s="5">
        <v>73</v>
      </c>
      <c r="H316" s="6" t="e">
        <v>#N/A</v>
      </c>
    </row>
    <row r="317" spans="7:8" x14ac:dyDescent="0.25">
      <c r="G317" s="5">
        <v>317</v>
      </c>
      <c r="H317" s="6" t="e">
        <v>#N/A</v>
      </c>
    </row>
    <row r="318" spans="7:8" x14ac:dyDescent="0.25">
      <c r="G318" s="5">
        <v>15</v>
      </c>
      <c r="H318" s="6" t="e">
        <v>#N/A</v>
      </c>
    </row>
    <row r="319" spans="7:8" x14ac:dyDescent="0.25">
      <c r="G319" s="5">
        <v>319</v>
      </c>
      <c r="H319" s="6" t="e">
        <v>#N/A</v>
      </c>
    </row>
    <row r="320" spans="7:8" x14ac:dyDescent="0.25">
      <c r="G320" s="5">
        <v>2</v>
      </c>
      <c r="H320" s="6" t="e">
        <v>#N/A</v>
      </c>
    </row>
    <row r="321" spans="7:8" x14ac:dyDescent="0.25">
      <c r="G321" s="5">
        <v>321</v>
      </c>
      <c r="H321" s="6" t="e">
        <v>#N/A</v>
      </c>
    </row>
    <row r="322" spans="7:8" x14ac:dyDescent="0.25">
      <c r="G322" s="5">
        <v>216</v>
      </c>
      <c r="H322" s="6" t="e">
        <v>#N/A</v>
      </c>
    </row>
    <row r="323" spans="7:8" x14ac:dyDescent="0.25">
      <c r="G323" s="5">
        <v>97</v>
      </c>
      <c r="H323" s="6" t="e">
        <v>#N/A</v>
      </c>
    </row>
    <row r="324" spans="7:8" x14ac:dyDescent="0.25">
      <c r="G324" s="5">
        <v>217</v>
      </c>
      <c r="H324" s="6" t="e">
        <v>#N/A</v>
      </c>
    </row>
    <row r="325" spans="7:8" x14ac:dyDescent="0.25">
      <c r="G325" s="5">
        <v>98</v>
      </c>
      <c r="H325" s="6" t="e">
        <v>#N/A</v>
      </c>
    </row>
    <row r="326" spans="7:8" x14ac:dyDescent="0.25">
      <c r="G326" s="5">
        <v>218</v>
      </c>
      <c r="H326" s="6" t="e">
        <v>#N/A</v>
      </c>
    </row>
    <row r="327" spans="7:8" x14ac:dyDescent="0.25">
      <c r="G327" s="5">
        <v>327</v>
      </c>
      <c r="H327" s="6" t="e">
        <v>#N/A</v>
      </c>
    </row>
    <row r="328" spans="7:8" x14ac:dyDescent="0.25">
      <c r="G328" s="5">
        <v>219</v>
      </c>
      <c r="H328" s="6" t="e">
        <v>#N/A</v>
      </c>
    </row>
    <row r="329" spans="7:8" x14ac:dyDescent="0.25">
      <c r="G329" s="5">
        <v>329</v>
      </c>
      <c r="H329" s="6" t="e">
        <v>#N/A</v>
      </c>
    </row>
    <row r="330" spans="7:8" x14ac:dyDescent="0.25">
      <c r="G330" s="5">
        <v>45</v>
      </c>
      <c r="H330" s="6" t="e">
        <v>#N/A</v>
      </c>
    </row>
    <row r="331" spans="7:8" x14ac:dyDescent="0.25">
      <c r="G331" s="5">
        <v>63</v>
      </c>
      <c r="H331" s="6" t="e">
        <v>#N/A</v>
      </c>
    </row>
    <row r="332" spans="7:8" x14ac:dyDescent="0.25">
      <c r="G332" s="5">
        <v>221</v>
      </c>
      <c r="H332" s="6" t="e">
        <v>#N/A</v>
      </c>
    </row>
    <row r="333" spans="7:8" x14ac:dyDescent="0.25">
      <c r="G333" s="5">
        <v>28</v>
      </c>
      <c r="H333" s="6" t="e">
        <v>#N/A</v>
      </c>
    </row>
    <row r="334" spans="7:8" x14ac:dyDescent="0.25">
      <c r="G334" s="5">
        <v>46</v>
      </c>
      <c r="H334" s="6" t="e">
        <v>#N/A</v>
      </c>
    </row>
    <row r="335" spans="7:8" x14ac:dyDescent="0.25">
      <c r="G335" s="5">
        <v>4</v>
      </c>
      <c r="H335" s="6" t="e">
        <v>#N/A</v>
      </c>
    </row>
    <row r="336" spans="7:8" x14ac:dyDescent="0.25">
      <c r="G336" s="5">
        <v>223</v>
      </c>
      <c r="H336" s="6" t="e">
        <v>#N/A</v>
      </c>
    </row>
    <row r="337" spans="7:8" x14ac:dyDescent="0.25">
      <c r="G337" s="5">
        <v>68</v>
      </c>
      <c r="H337" s="6" t="e">
        <v>#N/A</v>
      </c>
    </row>
    <row r="338" spans="7:8" x14ac:dyDescent="0.25">
      <c r="G338" s="5">
        <v>47</v>
      </c>
      <c r="H338" s="6" t="e">
        <v>#N/A</v>
      </c>
    </row>
    <row r="339" spans="7:8" x14ac:dyDescent="0.25">
      <c r="G339" s="5">
        <v>339</v>
      </c>
      <c r="H339" s="6" t="e">
        <v>#N/A</v>
      </c>
    </row>
    <row r="340" spans="7:8" x14ac:dyDescent="0.25">
      <c r="G340" s="5">
        <v>225</v>
      </c>
      <c r="H340" s="6" t="e">
        <v>#N/A</v>
      </c>
    </row>
    <row r="341" spans="7:8" x14ac:dyDescent="0.25">
      <c r="G341" s="5">
        <v>71</v>
      </c>
      <c r="H341" s="6" t="e">
        <v>#N/A</v>
      </c>
    </row>
    <row r="342" spans="7:8" x14ac:dyDescent="0.25">
      <c r="G342" s="5">
        <v>104</v>
      </c>
      <c r="H342" s="6" t="e">
        <v>#N/A</v>
      </c>
    </row>
    <row r="343" spans="7:8" x14ac:dyDescent="0.25">
      <c r="G343" s="5">
        <v>102</v>
      </c>
      <c r="H343" s="6" t="e">
        <v>#N/A</v>
      </c>
    </row>
    <row r="344" spans="7:8" x14ac:dyDescent="0.25">
      <c r="G344" s="5">
        <v>105</v>
      </c>
      <c r="H344" s="6" t="e">
        <v>#N/A</v>
      </c>
    </row>
    <row r="345" spans="7:8" x14ac:dyDescent="0.25">
      <c r="G345" s="5">
        <v>113</v>
      </c>
      <c r="H345" s="6" t="e">
        <v>#N/A</v>
      </c>
    </row>
    <row r="346" spans="7:8" x14ac:dyDescent="0.25">
      <c r="G346" s="5">
        <v>106</v>
      </c>
      <c r="H346" s="6" t="e">
        <v>#N/A</v>
      </c>
    </row>
    <row r="347" spans="7:8" x14ac:dyDescent="0.25">
      <c r="G347" s="5">
        <v>226</v>
      </c>
      <c r="H347" s="6" t="e">
        <v>#N/A</v>
      </c>
    </row>
    <row r="348" spans="7:8" x14ac:dyDescent="0.25">
      <c r="G348" s="5">
        <v>348</v>
      </c>
      <c r="H348" s="6" t="e">
        <v>#N/A</v>
      </c>
    </row>
    <row r="349" spans="7:8" x14ac:dyDescent="0.25">
      <c r="G349" s="5">
        <v>89</v>
      </c>
      <c r="H349" s="6" t="e">
        <v>#N/A</v>
      </c>
    </row>
    <row r="350" spans="7:8" x14ac:dyDescent="0.25">
      <c r="G350" s="5">
        <v>72</v>
      </c>
      <c r="H350" s="6" t="e">
        <v>#N/A</v>
      </c>
    </row>
    <row r="351" spans="7:8" x14ac:dyDescent="0.25">
      <c r="G351" s="5">
        <v>48</v>
      </c>
      <c r="H351" s="6" t="e">
        <v>#N/A</v>
      </c>
    </row>
    <row r="352" spans="7:8" x14ac:dyDescent="0.25">
      <c r="G352" s="5">
        <v>352</v>
      </c>
      <c r="H352" s="6" t="e">
        <v>#N/A</v>
      </c>
    </row>
    <row r="353" spans="7:8" x14ac:dyDescent="0.25">
      <c r="G353" s="5">
        <v>229</v>
      </c>
      <c r="H353" s="6" t="e">
        <v>#N/A</v>
      </c>
    </row>
    <row r="354" spans="7:8" x14ac:dyDescent="0.25">
      <c r="G354" s="5">
        <v>90</v>
      </c>
      <c r="H354" s="6" t="e">
        <v>#N/A</v>
      </c>
    </row>
    <row r="355" spans="7:8" x14ac:dyDescent="0.25">
      <c r="G355" s="5">
        <v>213</v>
      </c>
      <c r="H355" s="6" t="e">
        <v>#N/A</v>
      </c>
    </row>
    <row r="356" spans="7:8" x14ac:dyDescent="0.25">
      <c r="G356" s="5">
        <v>177</v>
      </c>
      <c r="H356" s="6" t="e">
        <v>#N/A</v>
      </c>
    </row>
    <row r="357" spans="7:8" x14ac:dyDescent="0.25">
      <c r="G357" s="5" t="s">
        <v>874</v>
      </c>
      <c r="H357" s="6" t="e">
        <v>#N/A</v>
      </c>
    </row>
  </sheetData>
  <pageMargins left="0.7" right="0.7" top="0.75" bottom="0.75" header="0.3" footer="0.3"/>
  <pageSetup orientation="portrait" r:id="rId4"/>
  <drawing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5666-D6B7-43EA-82FD-CF7B9711BC2F}">
  <dimension ref="A1:C111"/>
  <sheetViews>
    <sheetView workbookViewId="0">
      <selection activeCell="A78" sqref="A1:B1048576"/>
    </sheetView>
  </sheetViews>
  <sheetFormatPr defaultRowHeight="15" x14ac:dyDescent="0.25"/>
  <sheetData>
    <row r="1" spans="1:3" x14ac:dyDescent="0.25">
      <c r="A1" t="s">
        <v>894</v>
      </c>
      <c r="B1" t="s">
        <v>885</v>
      </c>
      <c r="C1" t="s">
        <v>895</v>
      </c>
    </row>
    <row r="2" spans="1:3" x14ac:dyDescent="0.25">
      <c r="A2">
        <v>7.5</v>
      </c>
      <c r="B2">
        <v>1</v>
      </c>
      <c r="C2">
        <v>16.632567049808429</v>
      </c>
    </row>
    <row r="3" spans="1:3" x14ac:dyDescent="0.25">
      <c r="A3">
        <v>9</v>
      </c>
      <c r="B3">
        <v>2</v>
      </c>
      <c r="C3">
        <v>16.632567049808429</v>
      </c>
    </row>
    <row r="4" spans="1:3" x14ac:dyDescent="0.25">
      <c r="A4">
        <v>9.1999999999999993</v>
      </c>
      <c r="B4">
        <v>1</v>
      </c>
      <c r="C4">
        <v>16.632567049808429</v>
      </c>
    </row>
    <row r="5" spans="1:3" x14ac:dyDescent="0.25">
      <c r="A5">
        <v>12</v>
      </c>
      <c r="B5">
        <v>1</v>
      </c>
      <c r="C5">
        <v>16.632567049808429</v>
      </c>
    </row>
    <row r="6" spans="1:3" x14ac:dyDescent="0.25">
      <c r="A6">
        <v>14</v>
      </c>
      <c r="B6">
        <v>3</v>
      </c>
      <c r="C6">
        <v>16.632567049808429</v>
      </c>
    </row>
    <row r="7" spans="1:3" x14ac:dyDescent="0.25">
      <c r="A7">
        <v>15</v>
      </c>
      <c r="B7">
        <v>2</v>
      </c>
      <c r="C7">
        <v>16.632567049808429</v>
      </c>
    </row>
    <row r="8" spans="1:3" x14ac:dyDescent="0.25">
      <c r="A8">
        <v>16</v>
      </c>
      <c r="B8">
        <v>2</v>
      </c>
      <c r="C8">
        <v>16.632567049808429</v>
      </c>
    </row>
    <row r="9" spans="1:3" x14ac:dyDescent="0.25">
      <c r="A9">
        <v>16.5</v>
      </c>
      <c r="B9">
        <v>2</v>
      </c>
      <c r="C9">
        <v>16.632567049808429</v>
      </c>
    </row>
    <row r="10" spans="1:3" x14ac:dyDescent="0.25">
      <c r="A10">
        <v>17</v>
      </c>
      <c r="B10">
        <v>3</v>
      </c>
      <c r="C10">
        <v>16.632567049808429</v>
      </c>
    </row>
    <row r="11" spans="1:3" x14ac:dyDescent="0.25">
      <c r="A11">
        <v>18</v>
      </c>
      <c r="B11">
        <v>4</v>
      </c>
      <c r="C11">
        <v>16.632567049808429</v>
      </c>
    </row>
    <row r="12" spans="1:3" x14ac:dyDescent="0.25">
      <c r="A12">
        <v>19</v>
      </c>
      <c r="B12">
        <v>8</v>
      </c>
      <c r="C12">
        <v>16.632567049808429</v>
      </c>
    </row>
    <row r="13" spans="1:3" x14ac:dyDescent="0.25">
      <c r="A13">
        <v>19.3</v>
      </c>
      <c r="B13">
        <v>1</v>
      </c>
      <c r="C13">
        <v>16.632567049808429</v>
      </c>
    </row>
    <row r="14" spans="1:3" x14ac:dyDescent="0.25">
      <c r="A14">
        <v>20</v>
      </c>
      <c r="B14">
        <v>2</v>
      </c>
      <c r="C14">
        <v>16.632567049808429</v>
      </c>
    </row>
    <row r="15" spans="1:3" x14ac:dyDescent="0.25">
      <c r="A15">
        <v>20.6</v>
      </c>
      <c r="B15">
        <v>1</v>
      </c>
      <c r="C15">
        <v>16.632567049808429</v>
      </c>
    </row>
    <row r="16" spans="1:3" x14ac:dyDescent="0.25">
      <c r="A16">
        <v>21</v>
      </c>
      <c r="B16">
        <v>5</v>
      </c>
      <c r="C16">
        <v>16.632567049808429</v>
      </c>
    </row>
    <row r="17" spans="1:3" x14ac:dyDescent="0.25">
      <c r="A17">
        <v>21.5</v>
      </c>
      <c r="B17">
        <v>1</v>
      </c>
      <c r="C17">
        <v>16.632567049808429</v>
      </c>
    </row>
    <row r="18" spans="1:3" x14ac:dyDescent="0.25">
      <c r="A18">
        <v>21.7</v>
      </c>
      <c r="B18">
        <v>1</v>
      </c>
      <c r="C18">
        <v>16.632567049808429</v>
      </c>
    </row>
    <row r="19" spans="1:3" x14ac:dyDescent="0.25">
      <c r="A19">
        <v>22</v>
      </c>
      <c r="B19">
        <v>4</v>
      </c>
      <c r="C19">
        <v>16.632567049808429</v>
      </c>
    </row>
    <row r="20" spans="1:3" x14ac:dyDescent="0.25">
      <c r="A20">
        <v>23</v>
      </c>
      <c r="B20">
        <v>5</v>
      </c>
      <c r="C20">
        <v>16.632567049808429</v>
      </c>
    </row>
    <row r="21" spans="1:3" x14ac:dyDescent="0.25">
      <c r="A21">
        <v>23.6</v>
      </c>
      <c r="B21">
        <v>1</v>
      </c>
      <c r="C21">
        <v>16.632567049808429</v>
      </c>
    </row>
    <row r="22" spans="1:3" x14ac:dyDescent="0.25">
      <c r="A22">
        <v>24</v>
      </c>
      <c r="B22">
        <v>2</v>
      </c>
      <c r="C22">
        <v>16.632567049808429</v>
      </c>
    </row>
    <row r="23" spans="1:3" x14ac:dyDescent="0.25">
      <c r="A23">
        <v>24.5</v>
      </c>
      <c r="B23">
        <v>1</v>
      </c>
      <c r="C23">
        <v>16.632567049808429</v>
      </c>
    </row>
    <row r="24" spans="1:3" x14ac:dyDescent="0.25">
      <c r="A24">
        <v>25</v>
      </c>
      <c r="B24">
        <v>6</v>
      </c>
      <c r="C24">
        <v>16.632567049808429</v>
      </c>
    </row>
    <row r="25" spans="1:3" x14ac:dyDescent="0.25">
      <c r="A25">
        <v>26</v>
      </c>
      <c r="B25">
        <v>3</v>
      </c>
      <c r="C25">
        <v>16.632567049808429</v>
      </c>
    </row>
    <row r="26" spans="1:3" x14ac:dyDescent="0.25">
      <c r="A26">
        <v>26.5</v>
      </c>
      <c r="B26">
        <v>1</v>
      </c>
      <c r="C26">
        <v>16.632567049808429</v>
      </c>
    </row>
    <row r="27" spans="1:3" x14ac:dyDescent="0.25">
      <c r="A27">
        <v>27.5</v>
      </c>
      <c r="B27">
        <v>2</v>
      </c>
      <c r="C27">
        <v>16.632567049808429</v>
      </c>
    </row>
    <row r="28" spans="1:3" x14ac:dyDescent="0.25">
      <c r="A28">
        <v>27.8</v>
      </c>
      <c r="B28">
        <v>1</v>
      </c>
      <c r="C28">
        <v>16.632567049808429</v>
      </c>
    </row>
    <row r="29" spans="1:3" x14ac:dyDescent="0.25">
      <c r="A29">
        <v>28</v>
      </c>
      <c r="B29">
        <v>6</v>
      </c>
      <c r="C29">
        <v>16.632567049808429</v>
      </c>
    </row>
    <row r="30" spans="1:3" x14ac:dyDescent="0.25">
      <c r="A30">
        <v>28.2</v>
      </c>
      <c r="B30">
        <v>1</v>
      </c>
      <c r="C30">
        <v>16.632567049808429</v>
      </c>
    </row>
    <row r="31" spans="1:3" x14ac:dyDescent="0.25">
      <c r="A31">
        <v>28.5</v>
      </c>
      <c r="B31">
        <v>1</v>
      </c>
      <c r="C31">
        <v>16.632567049808429</v>
      </c>
    </row>
    <row r="32" spans="1:3" x14ac:dyDescent="0.25">
      <c r="A32">
        <v>28.7</v>
      </c>
      <c r="B32">
        <v>1</v>
      </c>
      <c r="C32">
        <v>16.632567049808429</v>
      </c>
    </row>
    <row r="33" spans="1:3" x14ac:dyDescent="0.25">
      <c r="A33">
        <v>28.8</v>
      </c>
      <c r="B33">
        <v>1</v>
      </c>
      <c r="C33">
        <v>16.632567049808429</v>
      </c>
    </row>
    <row r="34" spans="1:3" x14ac:dyDescent="0.25">
      <c r="A34">
        <v>29</v>
      </c>
      <c r="B34">
        <v>4</v>
      </c>
      <c r="C34">
        <v>16.632567049808429</v>
      </c>
    </row>
    <row r="35" spans="1:3" x14ac:dyDescent="0.25">
      <c r="A35">
        <v>29.4</v>
      </c>
      <c r="B35">
        <v>1</v>
      </c>
      <c r="C35">
        <v>16.632567049808429</v>
      </c>
    </row>
    <row r="36" spans="1:3" x14ac:dyDescent="0.25">
      <c r="A36">
        <v>29.5</v>
      </c>
      <c r="B36">
        <v>1</v>
      </c>
      <c r="C36">
        <v>16.632567049808429</v>
      </c>
    </row>
    <row r="37" spans="1:3" x14ac:dyDescent="0.25">
      <c r="A37">
        <v>29.7</v>
      </c>
      <c r="B37">
        <v>1</v>
      </c>
      <c r="C37">
        <v>16.632567049808429</v>
      </c>
    </row>
    <row r="38" spans="1:3" x14ac:dyDescent="0.25">
      <c r="A38">
        <v>30</v>
      </c>
      <c r="B38">
        <v>4</v>
      </c>
      <c r="C38">
        <v>16.632567049808429</v>
      </c>
    </row>
    <row r="39" spans="1:3" x14ac:dyDescent="0.25">
      <c r="A39">
        <v>30.5</v>
      </c>
      <c r="B39">
        <v>2</v>
      </c>
      <c r="C39">
        <v>16.632567049808429</v>
      </c>
    </row>
    <row r="40" spans="1:3" x14ac:dyDescent="0.25">
      <c r="A40">
        <v>30.7</v>
      </c>
      <c r="B40">
        <v>2</v>
      </c>
      <c r="C40">
        <v>16.632567049808429</v>
      </c>
    </row>
    <row r="41" spans="1:3" x14ac:dyDescent="0.25">
      <c r="A41">
        <v>31</v>
      </c>
      <c r="B41">
        <v>7</v>
      </c>
      <c r="C41">
        <v>16.632567049808429</v>
      </c>
    </row>
    <row r="42" spans="1:3" x14ac:dyDescent="0.25">
      <c r="A42">
        <v>31.4</v>
      </c>
      <c r="B42">
        <v>1</v>
      </c>
      <c r="C42">
        <v>16.632567049808429</v>
      </c>
    </row>
    <row r="43" spans="1:3" x14ac:dyDescent="0.25">
      <c r="A43">
        <v>31.5</v>
      </c>
      <c r="B43">
        <v>1</v>
      </c>
      <c r="C43">
        <v>16.632567049808429</v>
      </c>
    </row>
    <row r="44" spans="1:3" x14ac:dyDescent="0.25">
      <c r="A44">
        <v>32</v>
      </c>
      <c r="B44">
        <v>8</v>
      </c>
      <c r="C44">
        <v>16.632567049808429</v>
      </c>
    </row>
    <row r="45" spans="1:3" x14ac:dyDescent="0.25">
      <c r="A45">
        <v>32.299999999999997</v>
      </c>
      <c r="B45">
        <v>3</v>
      </c>
      <c r="C45">
        <v>16.632567049808429</v>
      </c>
    </row>
    <row r="46" spans="1:3" x14ac:dyDescent="0.25">
      <c r="A46">
        <v>32.4</v>
      </c>
      <c r="B46">
        <v>1</v>
      </c>
      <c r="C46">
        <v>16.632567049808429</v>
      </c>
    </row>
    <row r="47" spans="1:3" x14ac:dyDescent="0.25">
      <c r="A47">
        <v>32.5</v>
      </c>
      <c r="B47">
        <v>1</v>
      </c>
      <c r="C47">
        <v>16.632567049808429</v>
      </c>
    </row>
    <row r="48" spans="1:3" x14ac:dyDescent="0.25">
      <c r="A48">
        <v>33</v>
      </c>
      <c r="B48">
        <v>6</v>
      </c>
      <c r="C48">
        <v>16.632567049808429</v>
      </c>
    </row>
    <row r="49" spans="1:3" x14ac:dyDescent="0.25">
      <c r="A49">
        <v>33.5</v>
      </c>
      <c r="B49">
        <v>1</v>
      </c>
      <c r="C49">
        <v>16.632567049808429</v>
      </c>
    </row>
    <row r="50" spans="1:3" x14ac:dyDescent="0.25">
      <c r="A50">
        <v>33.6</v>
      </c>
      <c r="B50">
        <v>2</v>
      </c>
      <c r="C50">
        <v>16.632567049808429</v>
      </c>
    </row>
    <row r="51" spans="1:3" x14ac:dyDescent="0.25">
      <c r="A51">
        <v>34</v>
      </c>
      <c r="B51">
        <v>10</v>
      </c>
      <c r="C51">
        <v>16.632567049808429</v>
      </c>
    </row>
    <row r="52" spans="1:3" x14ac:dyDescent="0.25">
      <c r="A52">
        <v>34.5</v>
      </c>
      <c r="B52">
        <v>1</v>
      </c>
      <c r="C52">
        <v>16.632567049808429</v>
      </c>
    </row>
    <row r="53" spans="1:3" x14ac:dyDescent="0.25">
      <c r="A53">
        <v>34.799999999999997</v>
      </c>
      <c r="B53">
        <v>1</v>
      </c>
      <c r="C53">
        <v>16.632567049808429</v>
      </c>
    </row>
    <row r="54" spans="1:3" x14ac:dyDescent="0.25">
      <c r="A54">
        <v>35</v>
      </c>
      <c r="B54">
        <v>3</v>
      </c>
      <c r="C54">
        <v>16.632567049808429</v>
      </c>
    </row>
    <row r="55" spans="1:3" x14ac:dyDescent="0.25">
      <c r="A55">
        <v>35.5</v>
      </c>
      <c r="B55">
        <v>1</v>
      </c>
      <c r="C55">
        <v>16.632567049808429</v>
      </c>
    </row>
    <row r="56" spans="1:3" x14ac:dyDescent="0.25">
      <c r="A56">
        <v>36</v>
      </c>
      <c r="B56">
        <v>6</v>
      </c>
      <c r="C56">
        <v>16.632567049808429</v>
      </c>
    </row>
    <row r="57" spans="1:3" x14ac:dyDescent="0.25">
      <c r="A57">
        <v>36.5</v>
      </c>
      <c r="B57">
        <v>4</v>
      </c>
      <c r="C57">
        <v>16.632567049808429</v>
      </c>
    </row>
    <row r="58" spans="1:3" x14ac:dyDescent="0.25">
      <c r="A58">
        <v>36.700000000000003</v>
      </c>
      <c r="B58">
        <v>3</v>
      </c>
      <c r="C58">
        <v>16.632567049808429</v>
      </c>
    </row>
    <row r="59" spans="1:3" x14ac:dyDescent="0.25">
      <c r="A59">
        <v>36.799999999999997</v>
      </c>
      <c r="B59">
        <v>1</v>
      </c>
      <c r="C59">
        <v>16.632567049808429</v>
      </c>
    </row>
    <row r="60" spans="1:3" x14ac:dyDescent="0.25">
      <c r="A60">
        <v>37</v>
      </c>
      <c r="B60">
        <v>4</v>
      </c>
      <c r="C60">
        <v>16.632567049808429</v>
      </c>
    </row>
    <row r="61" spans="1:3" x14ac:dyDescent="0.25">
      <c r="A61">
        <v>38</v>
      </c>
      <c r="B61">
        <v>4</v>
      </c>
      <c r="C61">
        <v>16.632567049808429</v>
      </c>
    </row>
    <row r="62" spans="1:3" x14ac:dyDescent="0.25">
      <c r="A62">
        <v>38.200000000000003</v>
      </c>
      <c r="B62">
        <v>1</v>
      </c>
      <c r="C62">
        <v>16.632567049808429</v>
      </c>
    </row>
    <row r="63" spans="1:3" x14ac:dyDescent="0.25">
      <c r="A63">
        <v>38.5</v>
      </c>
      <c r="B63">
        <v>1</v>
      </c>
      <c r="C63">
        <v>16.632567049808429</v>
      </c>
    </row>
    <row r="64" spans="1:3" x14ac:dyDescent="0.25">
      <c r="A64">
        <v>39</v>
      </c>
      <c r="B64">
        <v>4</v>
      </c>
      <c r="C64">
        <v>16.632567049808429</v>
      </c>
    </row>
    <row r="65" spans="1:3" x14ac:dyDescent="0.25">
      <c r="A65">
        <v>40</v>
      </c>
      <c r="B65">
        <v>5</v>
      </c>
      <c r="C65">
        <v>16.632567049808429</v>
      </c>
    </row>
    <row r="66" spans="1:3" x14ac:dyDescent="0.25">
      <c r="A66">
        <v>40.5</v>
      </c>
      <c r="B66">
        <v>1</v>
      </c>
      <c r="C66">
        <v>16.632567049808429</v>
      </c>
    </row>
    <row r="67" spans="1:3" x14ac:dyDescent="0.25">
      <c r="A67">
        <v>41</v>
      </c>
      <c r="B67">
        <v>7</v>
      </c>
      <c r="C67">
        <v>16.632567049808429</v>
      </c>
    </row>
    <row r="68" spans="1:3" x14ac:dyDescent="0.25">
      <c r="A68">
        <v>41.4</v>
      </c>
      <c r="B68">
        <v>1</v>
      </c>
      <c r="C68">
        <v>16.632567049808429</v>
      </c>
    </row>
    <row r="69" spans="1:3" x14ac:dyDescent="0.25">
      <c r="A69">
        <v>41.5</v>
      </c>
      <c r="B69">
        <v>1</v>
      </c>
      <c r="C69">
        <v>16.632567049808429</v>
      </c>
    </row>
    <row r="70" spans="1:3" x14ac:dyDescent="0.25">
      <c r="A70">
        <v>42</v>
      </c>
      <c r="B70">
        <v>7</v>
      </c>
      <c r="C70">
        <v>16.632567049808429</v>
      </c>
    </row>
    <row r="71" spans="1:3" x14ac:dyDescent="0.25">
      <c r="A71">
        <v>42.2</v>
      </c>
      <c r="B71">
        <v>1</v>
      </c>
      <c r="C71">
        <v>16.632567049808429</v>
      </c>
    </row>
    <row r="72" spans="1:3" x14ac:dyDescent="0.25">
      <c r="A72">
        <v>42.3</v>
      </c>
      <c r="B72">
        <v>1</v>
      </c>
      <c r="C72">
        <v>16.632567049808429</v>
      </c>
    </row>
    <row r="73" spans="1:3" x14ac:dyDescent="0.25">
      <c r="A73">
        <v>42.6</v>
      </c>
      <c r="B73">
        <v>1</v>
      </c>
      <c r="C73">
        <v>16.632567049808429</v>
      </c>
    </row>
    <row r="74" spans="1:3" x14ac:dyDescent="0.25">
      <c r="A74">
        <v>43</v>
      </c>
      <c r="B74">
        <v>4</v>
      </c>
      <c r="C74">
        <v>16.632567049808429</v>
      </c>
    </row>
    <row r="75" spans="1:3" x14ac:dyDescent="0.25">
      <c r="A75">
        <v>44</v>
      </c>
      <c r="B75">
        <v>3</v>
      </c>
      <c r="C75">
        <v>16.632567049808429</v>
      </c>
    </row>
    <row r="76" spans="1:3" x14ac:dyDescent="0.25">
      <c r="A76">
        <v>44.4</v>
      </c>
      <c r="B76">
        <v>1</v>
      </c>
      <c r="C76">
        <v>16.632567049808429</v>
      </c>
    </row>
    <row r="77" spans="1:3" x14ac:dyDescent="0.25">
      <c r="A77">
        <v>44.5</v>
      </c>
      <c r="B77">
        <v>2</v>
      </c>
      <c r="C77">
        <v>16.632567049808429</v>
      </c>
    </row>
    <row r="78" spans="1:3" x14ac:dyDescent="0.25">
      <c r="A78">
        <v>45</v>
      </c>
      <c r="B78">
        <v>1</v>
      </c>
      <c r="C78">
        <v>16.632567049808429</v>
      </c>
    </row>
    <row r="79" spans="1:3" x14ac:dyDescent="0.25">
      <c r="A79">
        <v>45.5</v>
      </c>
      <c r="B79">
        <v>1</v>
      </c>
      <c r="C79">
        <v>16.632567049808429</v>
      </c>
    </row>
    <row r="80" spans="1:3" x14ac:dyDescent="0.25">
      <c r="A80">
        <v>46</v>
      </c>
      <c r="B80">
        <v>12</v>
      </c>
      <c r="C80">
        <v>16.632567049808429</v>
      </c>
    </row>
    <row r="81" spans="1:3" x14ac:dyDescent="0.25">
      <c r="A81">
        <v>46.4</v>
      </c>
      <c r="B81">
        <v>2</v>
      </c>
      <c r="C81">
        <v>16.632567049808429</v>
      </c>
    </row>
    <row r="82" spans="1:3" x14ac:dyDescent="0.25">
      <c r="A82">
        <v>47</v>
      </c>
      <c r="B82">
        <v>5</v>
      </c>
      <c r="C82">
        <v>16.632567049808429</v>
      </c>
    </row>
    <row r="83" spans="1:3" x14ac:dyDescent="0.25">
      <c r="A83">
        <v>48</v>
      </c>
      <c r="B83">
        <v>5</v>
      </c>
      <c r="C83">
        <v>16.632567049808429</v>
      </c>
    </row>
    <row r="84" spans="1:3" x14ac:dyDescent="0.25">
      <c r="A84">
        <v>49</v>
      </c>
      <c r="B84">
        <v>1</v>
      </c>
      <c r="C84">
        <v>16.632567049808429</v>
      </c>
    </row>
    <row r="85" spans="1:3" x14ac:dyDescent="0.25">
      <c r="A85">
        <v>49.5</v>
      </c>
      <c r="B85">
        <v>1</v>
      </c>
      <c r="C85">
        <v>16.632567049808429</v>
      </c>
    </row>
    <row r="86" spans="1:3" x14ac:dyDescent="0.25">
      <c r="A86">
        <v>50.5</v>
      </c>
      <c r="B86">
        <v>1</v>
      </c>
      <c r="C86">
        <v>16.632567049808429</v>
      </c>
    </row>
    <row r="87" spans="1:3" x14ac:dyDescent="0.25">
      <c r="A87">
        <v>51</v>
      </c>
      <c r="B87">
        <v>2</v>
      </c>
      <c r="C87">
        <v>16.632567049808429</v>
      </c>
    </row>
    <row r="88" spans="1:3" x14ac:dyDescent="0.25">
      <c r="A88">
        <v>52</v>
      </c>
      <c r="B88">
        <v>4</v>
      </c>
      <c r="C88">
        <v>16.632567049808429</v>
      </c>
    </row>
    <row r="89" spans="1:3" x14ac:dyDescent="0.25">
      <c r="A89">
        <v>53.3</v>
      </c>
      <c r="B89">
        <v>1</v>
      </c>
      <c r="C89">
        <v>16.632567049808429</v>
      </c>
    </row>
    <row r="90" spans="1:3" x14ac:dyDescent="0.25">
      <c r="A90">
        <v>54</v>
      </c>
      <c r="B90">
        <v>3</v>
      </c>
      <c r="C90">
        <v>16.632567049808429</v>
      </c>
    </row>
    <row r="91" spans="1:3" x14ac:dyDescent="0.25">
      <c r="A91">
        <v>54.5</v>
      </c>
      <c r="B91">
        <v>1</v>
      </c>
      <c r="C91">
        <v>16.632567049808429</v>
      </c>
    </row>
    <row r="92" spans="1:3" x14ac:dyDescent="0.25">
      <c r="A92">
        <v>55</v>
      </c>
      <c r="B92">
        <v>1</v>
      </c>
      <c r="C92">
        <v>16.632567049808429</v>
      </c>
    </row>
    <row r="93" spans="1:3" x14ac:dyDescent="0.25">
      <c r="A93">
        <v>55.5</v>
      </c>
      <c r="B93">
        <v>1</v>
      </c>
      <c r="C93">
        <v>16.632567049808429</v>
      </c>
    </row>
    <row r="94" spans="1:3" x14ac:dyDescent="0.25">
      <c r="A94">
        <v>55.6</v>
      </c>
      <c r="B94">
        <v>1</v>
      </c>
      <c r="C94">
        <v>16.632567049808429</v>
      </c>
    </row>
    <row r="95" spans="1:3" x14ac:dyDescent="0.25">
      <c r="A95">
        <v>56</v>
      </c>
      <c r="B95">
        <v>1</v>
      </c>
      <c r="C95">
        <v>16.632567049808429</v>
      </c>
    </row>
    <row r="96" spans="1:3" x14ac:dyDescent="0.25">
      <c r="A96">
        <v>57</v>
      </c>
      <c r="B96">
        <v>1</v>
      </c>
      <c r="C96">
        <v>16.632567049808429</v>
      </c>
    </row>
    <row r="97" spans="1:3" x14ac:dyDescent="0.25">
      <c r="A97">
        <v>59.5</v>
      </c>
      <c r="B97">
        <v>1</v>
      </c>
      <c r="C97">
        <v>16.632567049808429</v>
      </c>
    </row>
    <row r="98" spans="1:3" x14ac:dyDescent="0.25">
      <c r="A98">
        <v>62</v>
      </c>
      <c r="B98">
        <v>1</v>
      </c>
      <c r="C98">
        <v>16.632567049808429</v>
      </c>
    </row>
    <row r="99" spans="1:3" x14ac:dyDescent="0.25">
      <c r="A99">
        <v>63</v>
      </c>
      <c r="B99">
        <v>1</v>
      </c>
      <c r="C99">
        <v>16.632567049808429</v>
      </c>
    </row>
    <row r="100" spans="1:3" x14ac:dyDescent="0.25">
      <c r="A100">
        <v>66</v>
      </c>
      <c r="B100">
        <v>2</v>
      </c>
      <c r="C100">
        <v>16.632567049808429</v>
      </c>
    </row>
    <row r="101" spans="1:3" x14ac:dyDescent="0.25">
      <c r="A101">
        <v>68</v>
      </c>
      <c r="B101">
        <v>1</v>
      </c>
      <c r="C101">
        <v>16.632567049808429</v>
      </c>
    </row>
    <row r="102" spans="1:3" x14ac:dyDescent="0.25">
      <c r="A102">
        <v>70</v>
      </c>
      <c r="B102">
        <v>2</v>
      </c>
      <c r="C102">
        <v>16.632567049808429</v>
      </c>
    </row>
    <row r="103" spans="1:3" x14ac:dyDescent="0.25">
      <c r="A103">
        <v>70.5</v>
      </c>
      <c r="B103">
        <v>1</v>
      </c>
      <c r="C103">
        <v>16.632567049808429</v>
      </c>
    </row>
    <row r="104" spans="1:3" x14ac:dyDescent="0.25">
      <c r="A104">
        <v>72</v>
      </c>
      <c r="B104">
        <v>1</v>
      </c>
      <c r="C104">
        <v>16.632567049808429</v>
      </c>
    </row>
    <row r="105" spans="1:3" x14ac:dyDescent="0.25">
      <c r="A105">
        <v>74</v>
      </c>
      <c r="B105">
        <v>1</v>
      </c>
      <c r="C105">
        <v>16.632567049808429</v>
      </c>
    </row>
    <row r="106" spans="1:3" x14ac:dyDescent="0.25">
      <c r="A106">
        <v>87</v>
      </c>
      <c r="B106">
        <v>1</v>
      </c>
      <c r="C106">
        <v>16.632567049808429</v>
      </c>
    </row>
    <row r="107" spans="1:3" x14ac:dyDescent="0.25">
      <c r="A107">
        <v>134</v>
      </c>
      <c r="B107">
        <v>1</v>
      </c>
      <c r="C107">
        <v>16.632567049808429</v>
      </c>
    </row>
    <row r="108" spans="1:3" x14ac:dyDescent="0.25">
      <c r="A108">
        <v>140</v>
      </c>
      <c r="B108">
        <v>1</v>
      </c>
      <c r="C108">
        <v>16.632567049808429</v>
      </c>
    </row>
    <row r="109" spans="1:3" x14ac:dyDescent="0.25">
      <c r="A109">
        <v>143</v>
      </c>
      <c r="B109">
        <v>1</v>
      </c>
      <c r="C109">
        <v>16.632567049808429</v>
      </c>
    </row>
    <row r="111" spans="1:3" x14ac:dyDescent="0.25">
      <c r="A111">
        <f>SUM(A2:A109)</f>
        <v>4341.1000000000004</v>
      </c>
      <c r="B111">
        <f>SUM(B2:B109)</f>
        <v>261</v>
      </c>
      <c r="C111">
        <f>A111/B111</f>
        <v>16.632567049808429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A3" sqref="A3:B17"/>
    </sheetView>
  </sheetViews>
  <sheetFormatPr defaultRowHeight="15" x14ac:dyDescent="0.25"/>
  <cols>
    <col min="1" max="1" width="15.42578125" bestFit="1" customWidth="1"/>
    <col min="2" max="2" width="9.7109375" bestFit="1" customWidth="1"/>
  </cols>
  <sheetData>
    <row r="3" spans="1:4" x14ac:dyDescent="0.25">
      <c r="A3" s="4" t="s">
        <v>872</v>
      </c>
      <c r="B3" t="s">
        <v>875</v>
      </c>
    </row>
    <row r="4" spans="1:4" x14ac:dyDescent="0.25">
      <c r="A4" s="5" t="s">
        <v>884</v>
      </c>
      <c r="B4" s="6">
        <v>179</v>
      </c>
      <c r="C4">
        <f>B4</f>
        <v>179</v>
      </c>
      <c r="D4" s="9">
        <f>C4/$B$17</f>
        <v>0.50564971751412424</v>
      </c>
    </row>
    <row r="5" spans="1:4" x14ac:dyDescent="0.25">
      <c r="A5" s="5" t="s">
        <v>54</v>
      </c>
      <c r="B5" s="6">
        <v>104</v>
      </c>
      <c r="C5">
        <f>B5+C4</f>
        <v>283</v>
      </c>
      <c r="D5" s="9">
        <f t="shared" ref="D5:D16" si="0">C5/$B$17</f>
        <v>0.79943502824858759</v>
      </c>
    </row>
    <row r="6" spans="1:4" x14ac:dyDescent="0.25">
      <c r="A6" s="5" t="s">
        <v>122</v>
      </c>
      <c r="B6" s="6">
        <v>20</v>
      </c>
      <c r="C6">
        <f t="shared" ref="C6:C16" si="1">B6+C5</f>
        <v>303</v>
      </c>
      <c r="D6" s="9">
        <f t="shared" si="0"/>
        <v>0.85593220338983056</v>
      </c>
    </row>
    <row r="7" spans="1:4" x14ac:dyDescent="0.25">
      <c r="A7" s="5" t="s">
        <v>72</v>
      </c>
      <c r="B7" s="6">
        <v>15</v>
      </c>
      <c r="C7">
        <f t="shared" si="1"/>
        <v>318</v>
      </c>
      <c r="D7" s="9">
        <f t="shared" si="0"/>
        <v>0.89830508474576276</v>
      </c>
    </row>
    <row r="8" spans="1:4" x14ac:dyDescent="0.25">
      <c r="A8" s="5" t="s">
        <v>117</v>
      </c>
      <c r="B8" s="6">
        <v>11</v>
      </c>
      <c r="C8">
        <f t="shared" si="1"/>
        <v>329</v>
      </c>
      <c r="D8" s="9">
        <f t="shared" si="0"/>
        <v>0.92937853107344637</v>
      </c>
    </row>
    <row r="9" spans="1:4" x14ac:dyDescent="0.25">
      <c r="A9" s="5" t="s">
        <v>316</v>
      </c>
      <c r="B9" s="6">
        <v>5</v>
      </c>
      <c r="C9">
        <f t="shared" si="1"/>
        <v>334</v>
      </c>
      <c r="D9" s="9">
        <f t="shared" si="0"/>
        <v>0.94350282485875703</v>
      </c>
    </row>
    <row r="10" spans="1:4" x14ac:dyDescent="0.25">
      <c r="A10" s="5" t="s">
        <v>32</v>
      </c>
      <c r="B10" s="6">
        <v>4</v>
      </c>
      <c r="C10">
        <f t="shared" si="1"/>
        <v>338</v>
      </c>
      <c r="D10" s="9">
        <f t="shared" si="0"/>
        <v>0.95480225988700562</v>
      </c>
    </row>
    <row r="11" spans="1:4" x14ac:dyDescent="0.25">
      <c r="A11" s="5" t="s">
        <v>301</v>
      </c>
      <c r="B11" s="6">
        <v>4</v>
      </c>
      <c r="C11">
        <f t="shared" si="1"/>
        <v>342</v>
      </c>
      <c r="D11" s="9">
        <f t="shared" si="0"/>
        <v>0.96610169491525422</v>
      </c>
    </row>
    <row r="12" spans="1:4" x14ac:dyDescent="0.25">
      <c r="A12" s="5" t="s">
        <v>354</v>
      </c>
      <c r="B12" s="6">
        <v>4</v>
      </c>
      <c r="C12">
        <f t="shared" si="1"/>
        <v>346</v>
      </c>
      <c r="D12" s="9">
        <f t="shared" si="0"/>
        <v>0.97740112994350281</v>
      </c>
    </row>
    <row r="13" spans="1:4" x14ac:dyDescent="0.25">
      <c r="A13" s="5" t="s">
        <v>45</v>
      </c>
      <c r="B13" s="6">
        <v>3</v>
      </c>
      <c r="C13">
        <f t="shared" si="1"/>
        <v>349</v>
      </c>
      <c r="D13" s="9">
        <f t="shared" si="0"/>
        <v>0.98587570621468923</v>
      </c>
    </row>
    <row r="14" spans="1:4" x14ac:dyDescent="0.25">
      <c r="A14" s="5" t="s">
        <v>132</v>
      </c>
      <c r="B14" s="6">
        <v>2</v>
      </c>
      <c r="C14">
        <f t="shared" si="1"/>
        <v>351</v>
      </c>
      <c r="D14" s="9">
        <f t="shared" si="0"/>
        <v>0.99152542372881358</v>
      </c>
    </row>
    <row r="15" spans="1:4" x14ac:dyDescent="0.25">
      <c r="A15" s="5" t="s">
        <v>80</v>
      </c>
      <c r="B15" s="6">
        <v>2</v>
      </c>
      <c r="C15">
        <f t="shared" si="1"/>
        <v>353</v>
      </c>
      <c r="D15" s="9">
        <f t="shared" si="0"/>
        <v>0.99717514124293782</v>
      </c>
    </row>
    <row r="16" spans="1:4" x14ac:dyDescent="0.25">
      <c r="A16" s="5" t="s">
        <v>770</v>
      </c>
      <c r="B16" s="6">
        <v>1</v>
      </c>
      <c r="C16">
        <f t="shared" si="1"/>
        <v>354</v>
      </c>
      <c r="D16" s="9">
        <f t="shared" si="0"/>
        <v>1</v>
      </c>
    </row>
    <row r="17" spans="1:2" x14ac:dyDescent="0.25">
      <c r="A17" s="5" t="s">
        <v>874</v>
      </c>
      <c r="B17" s="6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22"/>
  <sheetViews>
    <sheetView workbookViewId="0">
      <selection activeCell="H1" sqref="H1"/>
    </sheetView>
  </sheetViews>
  <sheetFormatPr defaultRowHeight="15" x14ac:dyDescent="0.25"/>
  <cols>
    <col min="1" max="1" width="15.28515625" bestFit="1" customWidth="1"/>
    <col min="2" max="2" width="14.85546875" bestFit="1" customWidth="1"/>
    <col min="3" max="4" width="15" bestFit="1" customWidth="1"/>
    <col min="5" max="5" width="12" bestFit="1" customWidth="1"/>
    <col min="6" max="6" width="15.28515625" bestFit="1" customWidth="1"/>
  </cols>
  <sheetData>
    <row r="4" spans="1:9" x14ac:dyDescent="0.25">
      <c r="A4" t="s">
        <v>876</v>
      </c>
      <c r="B4" t="s">
        <v>877</v>
      </c>
      <c r="C4" t="s">
        <v>878</v>
      </c>
      <c r="E4" s="4" t="s">
        <v>872</v>
      </c>
      <c r="F4" t="s">
        <v>876</v>
      </c>
      <c r="H4" s="7" t="s">
        <v>872</v>
      </c>
      <c r="I4" s="7" t="s">
        <v>876</v>
      </c>
    </row>
    <row r="5" spans="1:9" x14ac:dyDescent="0.25">
      <c r="A5" s="6">
        <v>36.675478927203066</v>
      </c>
      <c r="B5" s="6">
        <v>19.075652173913042</v>
      </c>
      <c r="C5" s="6">
        <v>25.669090909090905</v>
      </c>
      <c r="D5" s="10"/>
      <c r="E5" s="5" t="s">
        <v>22</v>
      </c>
      <c r="F5" s="6">
        <v>70.5</v>
      </c>
      <c r="H5" s="5" t="s">
        <v>22</v>
      </c>
      <c r="I5" s="6">
        <v>70.5</v>
      </c>
    </row>
    <row r="6" spans="1:9" x14ac:dyDescent="0.25">
      <c r="E6" s="5" t="s">
        <v>88</v>
      </c>
      <c r="F6" s="6">
        <v>30</v>
      </c>
      <c r="H6" s="5" t="s">
        <v>88</v>
      </c>
      <c r="I6" s="6">
        <v>30</v>
      </c>
    </row>
    <row r="7" spans="1:9" x14ac:dyDescent="0.25">
      <c r="E7" s="5" t="s">
        <v>90</v>
      </c>
      <c r="F7" s="6">
        <v>19</v>
      </c>
      <c r="H7" s="5" t="s">
        <v>90</v>
      </c>
      <c r="I7" s="6">
        <v>19</v>
      </c>
    </row>
    <row r="8" spans="1:9" x14ac:dyDescent="0.25">
      <c r="E8" s="5" t="s">
        <v>92</v>
      </c>
      <c r="F8" s="6">
        <v>41</v>
      </c>
      <c r="H8" s="5" t="s">
        <v>92</v>
      </c>
      <c r="I8" s="6">
        <v>41</v>
      </c>
    </row>
    <row r="9" spans="1:9" x14ac:dyDescent="0.25">
      <c r="E9" s="5" t="s">
        <v>94</v>
      </c>
      <c r="F9" s="6">
        <v>52</v>
      </c>
      <c r="H9" s="5" t="s">
        <v>94</v>
      </c>
      <c r="I9" s="6">
        <v>52</v>
      </c>
    </row>
    <row r="10" spans="1:9" x14ac:dyDescent="0.25">
      <c r="E10" s="5" t="s">
        <v>98</v>
      </c>
      <c r="F10" s="6">
        <v>70</v>
      </c>
      <c r="H10" s="5" t="s">
        <v>98</v>
      </c>
      <c r="I10" s="6">
        <v>70</v>
      </c>
    </row>
    <row r="11" spans="1:9" x14ac:dyDescent="0.25">
      <c r="E11" s="5" t="s">
        <v>105</v>
      </c>
      <c r="F11" s="6">
        <v>143</v>
      </c>
      <c r="H11" s="5" t="s">
        <v>105</v>
      </c>
      <c r="I11" s="6">
        <v>143</v>
      </c>
    </row>
    <row r="12" spans="1:9" x14ac:dyDescent="0.25">
      <c r="E12" s="5" t="s">
        <v>110</v>
      </c>
      <c r="F12" s="6">
        <v>54.5</v>
      </c>
      <c r="H12" s="5" t="s">
        <v>110</v>
      </c>
      <c r="I12" s="6">
        <v>54.5</v>
      </c>
    </row>
    <row r="13" spans="1:9" x14ac:dyDescent="0.25">
      <c r="E13" s="5" t="s">
        <v>123</v>
      </c>
      <c r="F13" s="6">
        <v>28</v>
      </c>
      <c r="H13" s="5" t="s">
        <v>123</v>
      </c>
      <c r="I13" s="6">
        <v>28</v>
      </c>
    </row>
    <row r="14" spans="1:9" x14ac:dyDescent="0.25">
      <c r="E14" s="5" t="s">
        <v>141</v>
      </c>
      <c r="F14" s="6">
        <v>32</v>
      </c>
      <c r="H14" s="5" t="s">
        <v>141</v>
      </c>
      <c r="I14" s="6">
        <v>32</v>
      </c>
    </row>
    <row r="15" spans="1:9" x14ac:dyDescent="0.25">
      <c r="E15" s="5" t="s">
        <v>145</v>
      </c>
      <c r="F15" s="6">
        <v>33</v>
      </c>
      <c r="H15" s="5" t="s">
        <v>145</v>
      </c>
      <c r="I15" s="6">
        <v>33</v>
      </c>
    </row>
    <row r="16" spans="1:9" x14ac:dyDescent="0.25">
      <c r="E16" s="5" t="s">
        <v>147</v>
      </c>
      <c r="F16" s="6">
        <v>34</v>
      </c>
      <c r="H16" s="5" t="s">
        <v>147</v>
      </c>
      <c r="I16" s="6">
        <v>34</v>
      </c>
    </row>
    <row r="17" spans="5:9" x14ac:dyDescent="0.25">
      <c r="E17" s="5" t="s">
        <v>149</v>
      </c>
      <c r="F17" s="6">
        <v>46.4</v>
      </c>
      <c r="H17" s="5" t="s">
        <v>149</v>
      </c>
      <c r="I17" s="6">
        <v>46.4</v>
      </c>
    </row>
    <row r="18" spans="5:9" x14ac:dyDescent="0.25">
      <c r="E18" s="5" t="s">
        <v>155</v>
      </c>
      <c r="F18" s="6">
        <v>19.3</v>
      </c>
      <c r="H18" s="5" t="s">
        <v>155</v>
      </c>
      <c r="I18" s="6">
        <v>19.3</v>
      </c>
    </row>
    <row r="19" spans="5:9" x14ac:dyDescent="0.25">
      <c r="E19" s="5" t="s">
        <v>26</v>
      </c>
      <c r="F19" s="6">
        <v>46</v>
      </c>
      <c r="H19" s="5" t="s">
        <v>26</v>
      </c>
      <c r="I19" s="6">
        <v>46</v>
      </c>
    </row>
    <row r="20" spans="5:9" x14ac:dyDescent="0.25">
      <c r="E20" s="5" t="s">
        <v>158</v>
      </c>
      <c r="F20" s="6">
        <v>54</v>
      </c>
      <c r="H20" s="5" t="s">
        <v>158</v>
      </c>
      <c r="I20" s="6">
        <v>54</v>
      </c>
    </row>
    <row r="21" spans="5:9" x14ac:dyDescent="0.25">
      <c r="E21" s="5" t="s">
        <v>160</v>
      </c>
      <c r="F21" s="6">
        <v>30</v>
      </c>
      <c r="H21" s="5" t="s">
        <v>160</v>
      </c>
      <c r="I21" s="6">
        <v>30</v>
      </c>
    </row>
    <row r="22" spans="5:9" x14ac:dyDescent="0.25">
      <c r="E22" s="5" t="s">
        <v>162</v>
      </c>
      <c r="F22" s="6">
        <v>38.5</v>
      </c>
      <c r="H22" s="5" t="s">
        <v>162</v>
      </c>
      <c r="I22" s="6">
        <v>38.5</v>
      </c>
    </row>
    <row r="23" spans="5:9" x14ac:dyDescent="0.25">
      <c r="E23" s="5" t="s">
        <v>165</v>
      </c>
      <c r="F23" s="6">
        <v>51</v>
      </c>
      <c r="H23" s="5" t="s">
        <v>165</v>
      </c>
      <c r="I23" s="6">
        <v>51</v>
      </c>
    </row>
    <row r="24" spans="5:9" x14ac:dyDescent="0.25">
      <c r="E24" s="5" t="s">
        <v>170</v>
      </c>
      <c r="F24" s="6">
        <v>38</v>
      </c>
      <c r="H24" s="5" t="s">
        <v>170</v>
      </c>
      <c r="I24" s="6">
        <v>38</v>
      </c>
    </row>
    <row r="25" spans="5:9" x14ac:dyDescent="0.25">
      <c r="E25" s="5" t="s">
        <v>175</v>
      </c>
      <c r="F25" s="6">
        <v>18</v>
      </c>
      <c r="H25" s="5" t="s">
        <v>175</v>
      </c>
      <c r="I25" s="6">
        <v>18</v>
      </c>
    </row>
    <row r="26" spans="5:9" x14ac:dyDescent="0.25">
      <c r="E26" s="5" t="s">
        <v>179</v>
      </c>
      <c r="F26" s="6">
        <v>32</v>
      </c>
      <c r="H26" s="5" t="s">
        <v>179</v>
      </c>
      <c r="I26" s="6">
        <v>32</v>
      </c>
    </row>
    <row r="27" spans="5:9" x14ac:dyDescent="0.25">
      <c r="E27" s="5" t="s">
        <v>182</v>
      </c>
      <c r="F27" s="6">
        <v>14</v>
      </c>
      <c r="H27" s="5" t="s">
        <v>182</v>
      </c>
      <c r="I27" s="6">
        <v>14</v>
      </c>
    </row>
    <row r="28" spans="5:9" x14ac:dyDescent="0.25">
      <c r="E28" s="5" t="s">
        <v>184</v>
      </c>
      <c r="F28" s="6">
        <v>24.5</v>
      </c>
      <c r="H28" s="5" t="s">
        <v>184</v>
      </c>
      <c r="I28" s="6">
        <v>24.5</v>
      </c>
    </row>
    <row r="29" spans="5:9" x14ac:dyDescent="0.25">
      <c r="E29" s="5" t="s">
        <v>186</v>
      </c>
      <c r="F29" s="6">
        <v>39</v>
      </c>
      <c r="H29" s="5" t="s">
        <v>186</v>
      </c>
      <c r="I29" s="6">
        <v>39</v>
      </c>
    </row>
    <row r="30" spans="5:9" x14ac:dyDescent="0.25">
      <c r="E30" s="5" t="s">
        <v>191</v>
      </c>
      <c r="F30" s="6">
        <v>38.200000000000003</v>
      </c>
      <c r="H30" s="5" t="s">
        <v>191</v>
      </c>
      <c r="I30" s="6">
        <v>38.200000000000003</v>
      </c>
    </row>
    <row r="31" spans="5:9" x14ac:dyDescent="0.25">
      <c r="E31" s="5" t="s">
        <v>193</v>
      </c>
      <c r="F31" s="6">
        <v>46.4</v>
      </c>
      <c r="H31" s="5" t="s">
        <v>193</v>
      </c>
      <c r="I31" s="6">
        <v>46.4</v>
      </c>
    </row>
    <row r="32" spans="5:9" x14ac:dyDescent="0.25">
      <c r="E32" s="5" t="s">
        <v>196</v>
      </c>
      <c r="F32" s="6">
        <v>19</v>
      </c>
      <c r="H32" s="5" t="s">
        <v>196</v>
      </c>
      <c r="I32" s="6">
        <v>19</v>
      </c>
    </row>
    <row r="33" spans="5:9" x14ac:dyDescent="0.25">
      <c r="E33" s="5" t="s">
        <v>816</v>
      </c>
      <c r="F33" s="6">
        <v>42</v>
      </c>
      <c r="H33" s="5" t="s">
        <v>816</v>
      </c>
      <c r="I33" s="6">
        <v>42</v>
      </c>
    </row>
    <row r="34" spans="5:9" x14ac:dyDescent="0.25">
      <c r="E34" s="5" t="s">
        <v>35</v>
      </c>
      <c r="F34" s="6">
        <v>46</v>
      </c>
      <c r="H34" s="5" t="s">
        <v>35</v>
      </c>
      <c r="I34" s="6">
        <v>46</v>
      </c>
    </row>
    <row r="35" spans="5:9" x14ac:dyDescent="0.25">
      <c r="E35" s="5" t="s">
        <v>203</v>
      </c>
      <c r="F35" s="6">
        <v>40</v>
      </c>
      <c r="H35" s="5" t="s">
        <v>203</v>
      </c>
      <c r="I35" s="6">
        <v>40</v>
      </c>
    </row>
    <row r="36" spans="5:9" x14ac:dyDescent="0.25">
      <c r="E36" s="5" t="s">
        <v>207</v>
      </c>
      <c r="F36" s="6">
        <v>21</v>
      </c>
      <c r="H36" s="5" t="s">
        <v>207</v>
      </c>
      <c r="I36" s="6">
        <v>21</v>
      </c>
    </row>
    <row r="37" spans="5:9" x14ac:dyDescent="0.25">
      <c r="E37" s="5" t="s">
        <v>211</v>
      </c>
      <c r="F37" s="6">
        <v>29</v>
      </c>
      <c r="H37" s="5" t="s">
        <v>211</v>
      </c>
      <c r="I37" s="6">
        <v>29</v>
      </c>
    </row>
    <row r="38" spans="5:9" x14ac:dyDescent="0.25">
      <c r="E38" s="5" t="s">
        <v>217</v>
      </c>
      <c r="F38" s="6">
        <v>36</v>
      </c>
      <c r="H38" s="5" t="s">
        <v>217</v>
      </c>
      <c r="I38" s="6">
        <v>36</v>
      </c>
    </row>
    <row r="39" spans="5:9" x14ac:dyDescent="0.25">
      <c r="E39" s="5" t="s">
        <v>219</v>
      </c>
      <c r="F39" s="6">
        <v>34</v>
      </c>
      <c r="H39" s="5" t="s">
        <v>219</v>
      </c>
      <c r="I39" s="6">
        <v>34</v>
      </c>
    </row>
    <row r="40" spans="5:9" x14ac:dyDescent="0.25">
      <c r="E40" s="5" t="s">
        <v>741</v>
      </c>
      <c r="F40" s="6">
        <v>53.3</v>
      </c>
      <c r="H40" s="5" t="s">
        <v>741</v>
      </c>
      <c r="I40" s="6">
        <v>53.3</v>
      </c>
    </row>
    <row r="41" spans="5:9" x14ac:dyDescent="0.25">
      <c r="E41" s="5" t="s">
        <v>866</v>
      </c>
      <c r="F41" s="6">
        <v>18</v>
      </c>
      <c r="H41" s="5" t="s">
        <v>866</v>
      </c>
      <c r="I41" s="6">
        <v>18</v>
      </c>
    </row>
    <row r="42" spans="5:9" x14ac:dyDescent="0.25">
      <c r="E42" s="5" t="s">
        <v>224</v>
      </c>
      <c r="F42" s="6">
        <v>52</v>
      </c>
      <c r="H42" s="5" t="s">
        <v>224</v>
      </c>
      <c r="I42" s="6">
        <v>52</v>
      </c>
    </row>
    <row r="43" spans="5:9" x14ac:dyDescent="0.25">
      <c r="E43" s="5" t="s">
        <v>559</v>
      </c>
      <c r="F43" s="6">
        <v>16.5</v>
      </c>
      <c r="H43" s="5" t="s">
        <v>559</v>
      </c>
      <c r="I43" s="6">
        <v>16.5</v>
      </c>
    </row>
    <row r="44" spans="5:9" x14ac:dyDescent="0.25">
      <c r="E44" s="5" t="s">
        <v>749</v>
      </c>
      <c r="F44" s="6">
        <v>32.299999999999997</v>
      </c>
      <c r="H44" s="5" t="s">
        <v>749</v>
      </c>
      <c r="I44" s="6">
        <v>32.299999999999997</v>
      </c>
    </row>
    <row r="45" spans="5:9" x14ac:dyDescent="0.25">
      <c r="E45" s="5" t="s">
        <v>226</v>
      </c>
      <c r="F45" s="6">
        <v>32</v>
      </c>
      <c r="H45" s="5" t="s">
        <v>226</v>
      </c>
      <c r="I45" s="6">
        <v>32</v>
      </c>
    </row>
    <row r="46" spans="5:9" x14ac:dyDescent="0.25">
      <c r="E46" s="5" t="s">
        <v>229</v>
      </c>
      <c r="F46" s="6">
        <v>20</v>
      </c>
      <c r="H46" s="5" t="s">
        <v>229</v>
      </c>
      <c r="I46" s="6">
        <v>20</v>
      </c>
    </row>
    <row r="47" spans="5:9" x14ac:dyDescent="0.25">
      <c r="E47" s="5" t="s">
        <v>233</v>
      </c>
      <c r="F47" s="6">
        <v>21</v>
      </c>
      <c r="H47" s="5" t="s">
        <v>233</v>
      </c>
      <c r="I47" s="6">
        <v>21</v>
      </c>
    </row>
    <row r="48" spans="5:9" x14ac:dyDescent="0.25">
      <c r="E48" s="5" t="s">
        <v>238</v>
      </c>
      <c r="F48" s="6">
        <v>42</v>
      </c>
      <c r="H48" s="5" t="s">
        <v>238</v>
      </c>
      <c r="I48" s="6">
        <v>42</v>
      </c>
    </row>
    <row r="49" spans="5:9" x14ac:dyDescent="0.25">
      <c r="E49" s="5" t="s">
        <v>240</v>
      </c>
      <c r="F49" s="6">
        <v>17</v>
      </c>
      <c r="H49" s="5" t="s">
        <v>240</v>
      </c>
      <c r="I49" s="6">
        <v>17</v>
      </c>
    </row>
    <row r="50" spans="5:9" x14ac:dyDescent="0.25">
      <c r="E50" s="5" t="s">
        <v>242</v>
      </c>
      <c r="F50" s="6">
        <v>35</v>
      </c>
      <c r="H50" s="5" t="s">
        <v>242</v>
      </c>
      <c r="I50" s="6">
        <v>35</v>
      </c>
    </row>
    <row r="51" spans="5:9" x14ac:dyDescent="0.25">
      <c r="E51" s="5" t="s">
        <v>40</v>
      </c>
      <c r="F51" s="6">
        <v>55.6</v>
      </c>
      <c r="H51" s="5" t="s">
        <v>40</v>
      </c>
      <c r="I51" s="6">
        <v>55.6</v>
      </c>
    </row>
    <row r="52" spans="5:9" x14ac:dyDescent="0.25">
      <c r="E52" s="5" t="s">
        <v>245</v>
      </c>
      <c r="F52" s="6">
        <v>42</v>
      </c>
      <c r="H52" s="5" t="s">
        <v>245</v>
      </c>
      <c r="I52" s="6">
        <v>42</v>
      </c>
    </row>
    <row r="53" spans="5:9" x14ac:dyDescent="0.25">
      <c r="E53" s="5" t="s">
        <v>251</v>
      </c>
      <c r="F53" s="6">
        <v>48</v>
      </c>
      <c r="H53" s="5" t="s">
        <v>251</v>
      </c>
      <c r="I53" s="6">
        <v>48</v>
      </c>
    </row>
    <row r="54" spans="5:9" x14ac:dyDescent="0.25">
      <c r="E54" s="5" t="s">
        <v>255</v>
      </c>
      <c r="F54" s="6">
        <v>14</v>
      </c>
      <c r="H54" s="5" t="s">
        <v>255</v>
      </c>
      <c r="I54" s="6">
        <v>14</v>
      </c>
    </row>
    <row r="55" spans="5:9" x14ac:dyDescent="0.25">
      <c r="E55" s="5" t="s">
        <v>259</v>
      </c>
      <c r="F55" s="6">
        <v>16</v>
      </c>
      <c r="H55" s="5" t="s">
        <v>259</v>
      </c>
      <c r="I55" s="6">
        <v>16</v>
      </c>
    </row>
    <row r="56" spans="5:9" x14ac:dyDescent="0.25">
      <c r="E56" s="5" t="s">
        <v>261</v>
      </c>
      <c r="F56" s="6">
        <v>17</v>
      </c>
      <c r="H56" s="5" t="s">
        <v>261</v>
      </c>
      <c r="I56" s="6">
        <v>17</v>
      </c>
    </row>
    <row r="57" spans="5:9" x14ac:dyDescent="0.25">
      <c r="E57" s="5" t="s">
        <v>268</v>
      </c>
      <c r="F57" s="6">
        <v>33</v>
      </c>
      <c r="H57" s="5" t="s">
        <v>268</v>
      </c>
      <c r="I57" s="6">
        <v>33</v>
      </c>
    </row>
    <row r="58" spans="5:9" x14ac:dyDescent="0.25">
      <c r="E58" s="5" t="s">
        <v>270</v>
      </c>
      <c r="F58" s="6">
        <v>49</v>
      </c>
      <c r="H58" s="5" t="s">
        <v>270</v>
      </c>
      <c r="I58" s="6">
        <v>49</v>
      </c>
    </row>
    <row r="59" spans="5:9" x14ac:dyDescent="0.25">
      <c r="E59" s="5" t="s">
        <v>281</v>
      </c>
      <c r="F59" s="6">
        <v>42</v>
      </c>
      <c r="H59" s="5" t="s">
        <v>281</v>
      </c>
      <c r="I59" s="6">
        <v>42</v>
      </c>
    </row>
    <row r="60" spans="5:9" x14ac:dyDescent="0.25">
      <c r="E60" s="5" t="s">
        <v>284</v>
      </c>
      <c r="F60" s="6">
        <v>27.5</v>
      </c>
      <c r="H60" s="5" t="s">
        <v>284</v>
      </c>
      <c r="I60" s="6">
        <v>27.5</v>
      </c>
    </row>
    <row r="61" spans="5:9" x14ac:dyDescent="0.25">
      <c r="E61" s="5" t="s">
        <v>286</v>
      </c>
      <c r="F61" s="6">
        <v>23</v>
      </c>
      <c r="H61" s="5" t="s">
        <v>286</v>
      </c>
      <c r="I61" s="6">
        <v>23</v>
      </c>
    </row>
    <row r="62" spans="5:9" x14ac:dyDescent="0.25">
      <c r="E62" s="5" t="s">
        <v>288</v>
      </c>
      <c r="F62" s="6">
        <v>18</v>
      </c>
      <c r="H62" s="5" t="s">
        <v>288</v>
      </c>
      <c r="I62" s="6">
        <v>18</v>
      </c>
    </row>
    <row r="63" spans="5:9" x14ac:dyDescent="0.25">
      <c r="E63" s="5" t="s">
        <v>290</v>
      </c>
      <c r="F63" s="6">
        <v>55</v>
      </c>
      <c r="H63" s="5" t="s">
        <v>290</v>
      </c>
      <c r="I63" s="6">
        <v>55</v>
      </c>
    </row>
    <row r="64" spans="5:9" x14ac:dyDescent="0.25">
      <c r="E64" s="5" t="s">
        <v>453</v>
      </c>
      <c r="F64" s="6">
        <v>38</v>
      </c>
      <c r="H64" s="5" t="s">
        <v>453</v>
      </c>
      <c r="I64" s="6">
        <v>38</v>
      </c>
    </row>
    <row r="65" spans="5:9" x14ac:dyDescent="0.25">
      <c r="E65" s="5" t="s">
        <v>292</v>
      </c>
      <c r="F65" s="6">
        <v>18</v>
      </c>
      <c r="H65" s="5" t="s">
        <v>292</v>
      </c>
      <c r="I65" s="6">
        <v>18</v>
      </c>
    </row>
    <row r="66" spans="5:9" x14ac:dyDescent="0.25">
      <c r="E66" s="5" t="s">
        <v>295</v>
      </c>
      <c r="F66" s="6">
        <v>36.700000000000003</v>
      </c>
      <c r="H66" s="5" t="s">
        <v>295</v>
      </c>
      <c r="I66" s="6">
        <v>36.700000000000003</v>
      </c>
    </row>
    <row r="67" spans="5:9" x14ac:dyDescent="0.25">
      <c r="E67" s="5" t="s">
        <v>297</v>
      </c>
      <c r="F67" s="6">
        <v>41</v>
      </c>
      <c r="H67" s="5" t="s">
        <v>297</v>
      </c>
      <c r="I67" s="6">
        <v>41</v>
      </c>
    </row>
    <row r="68" spans="5:9" x14ac:dyDescent="0.25">
      <c r="E68" s="5" t="s">
        <v>304</v>
      </c>
      <c r="F68" s="6">
        <v>50.5</v>
      </c>
      <c r="H68" s="5" t="s">
        <v>304</v>
      </c>
      <c r="I68" s="6">
        <v>50.5</v>
      </c>
    </row>
    <row r="69" spans="5:9" x14ac:dyDescent="0.25">
      <c r="E69" s="5" t="s">
        <v>307</v>
      </c>
      <c r="F69" s="6">
        <v>25</v>
      </c>
      <c r="H69" s="5" t="s">
        <v>307</v>
      </c>
      <c r="I69" s="6">
        <v>25</v>
      </c>
    </row>
    <row r="70" spans="5:9" x14ac:dyDescent="0.25">
      <c r="E70" s="5" t="s">
        <v>311</v>
      </c>
      <c r="F70" s="6">
        <v>66</v>
      </c>
      <c r="H70" s="5" t="s">
        <v>311</v>
      </c>
      <c r="I70" s="6">
        <v>66</v>
      </c>
    </row>
    <row r="71" spans="5:9" x14ac:dyDescent="0.25">
      <c r="E71" s="5" t="s">
        <v>314</v>
      </c>
      <c r="F71" s="6">
        <v>20.6</v>
      </c>
      <c r="H71" s="5" t="s">
        <v>314</v>
      </c>
      <c r="I71" s="6">
        <v>20.6</v>
      </c>
    </row>
    <row r="72" spans="5:9" x14ac:dyDescent="0.25">
      <c r="E72" s="5" t="s">
        <v>784</v>
      </c>
      <c r="F72" s="6">
        <v>16.5</v>
      </c>
      <c r="H72" s="5" t="s">
        <v>784</v>
      </c>
      <c r="I72" s="6">
        <v>16.5</v>
      </c>
    </row>
    <row r="73" spans="5:9" x14ac:dyDescent="0.25">
      <c r="E73" s="5" t="s">
        <v>319</v>
      </c>
      <c r="F73" s="6">
        <v>46</v>
      </c>
      <c r="H73" s="5" t="s">
        <v>319</v>
      </c>
      <c r="I73" s="6">
        <v>46</v>
      </c>
    </row>
    <row r="74" spans="5:9" x14ac:dyDescent="0.25">
      <c r="E74" s="5" t="s">
        <v>321</v>
      </c>
      <c r="F74" s="6">
        <v>41.5</v>
      </c>
      <c r="H74" s="5" t="s">
        <v>321</v>
      </c>
      <c r="I74" s="6">
        <v>41.5</v>
      </c>
    </row>
    <row r="75" spans="5:9" x14ac:dyDescent="0.25">
      <c r="E75" s="5" t="s">
        <v>325</v>
      </c>
      <c r="F75" s="6">
        <v>34</v>
      </c>
      <c r="H75" s="5" t="s">
        <v>325</v>
      </c>
      <c r="I75" s="6">
        <v>34</v>
      </c>
    </row>
    <row r="76" spans="5:9" x14ac:dyDescent="0.25">
      <c r="E76" s="5" t="s">
        <v>762</v>
      </c>
      <c r="F76" s="6">
        <v>41.4</v>
      </c>
      <c r="H76" s="5" t="s">
        <v>762</v>
      </c>
      <c r="I76" s="6">
        <v>41.4</v>
      </c>
    </row>
    <row r="77" spans="5:9" x14ac:dyDescent="0.25">
      <c r="E77" s="5" t="s">
        <v>329</v>
      </c>
      <c r="F77" s="6">
        <v>38</v>
      </c>
      <c r="H77" s="5" t="s">
        <v>329</v>
      </c>
      <c r="I77" s="6">
        <v>38</v>
      </c>
    </row>
    <row r="78" spans="5:9" x14ac:dyDescent="0.25">
      <c r="E78" s="5" t="s">
        <v>333</v>
      </c>
      <c r="F78" s="6">
        <v>19</v>
      </c>
      <c r="H78" s="5" t="s">
        <v>333</v>
      </c>
      <c r="I78" s="6">
        <v>19</v>
      </c>
    </row>
    <row r="79" spans="5:9" x14ac:dyDescent="0.25">
      <c r="E79" s="5" t="s">
        <v>757</v>
      </c>
      <c r="F79" s="6">
        <v>54</v>
      </c>
      <c r="H79" s="5" t="s">
        <v>757</v>
      </c>
      <c r="I79" s="6">
        <v>54</v>
      </c>
    </row>
    <row r="80" spans="5:9" x14ac:dyDescent="0.25">
      <c r="E80" s="5" t="s">
        <v>335</v>
      </c>
      <c r="F80" s="6">
        <v>27.8</v>
      </c>
      <c r="H80" s="5" t="s">
        <v>335</v>
      </c>
      <c r="I80" s="6">
        <v>27.8</v>
      </c>
    </row>
    <row r="81" spans="5:9" x14ac:dyDescent="0.25">
      <c r="E81" s="5" t="s">
        <v>338</v>
      </c>
      <c r="F81" s="6">
        <v>52</v>
      </c>
      <c r="H81" s="5" t="s">
        <v>338</v>
      </c>
      <c r="I81" s="6">
        <v>52</v>
      </c>
    </row>
    <row r="82" spans="5:9" x14ac:dyDescent="0.25">
      <c r="E82" s="5" t="s">
        <v>341</v>
      </c>
      <c r="F82" s="6">
        <v>28</v>
      </c>
      <c r="H82" s="5" t="s">
        <v>341</v>
      </c>
      <c r="I82" s="6">
        <v>28</v>
      </c>
    </row>
    <row r="83" spans="5:9" x14ac:dyDescent="0.25">
      <c r="E83" s="5" t="s">
        <v>345</v>
      </c>
      <c r="F83" s="6">
        <v>19</v>
      </c>
      <c r="H83" s="5" t="s">
        <v>345</v>
      </c>
      <c r="I83" s="6">
        <v>19</v>
      </c>
    </row>
    <row r="84" spans="5:9" x14ac:dyDescent="0.25">
      <c r="E84" s="5" t="s">
        <v>764</v>
      </c>
      <c r="F84" s="6">
        <v>31</v>
      </c>
      <c r="H84" s="5" t="s">
        <v>764</v>
      </c>
      <c r="I84" s="6">
        <v>31</v>
      </c>
    </row>
    <row r="85" spans="5:9" x14ac:dyDescent="0.25">
      <c r="E85" s="5" t="s">
        <v>350</v>
      </c>
      <c r="F85" s="6">
        <v>30</v>
      </c>
      <c r="H85" s="5" t="s">
        <v>350</v>
      </c>
      <c r="I85" s="6">
        <v>30</v>
      </c>
    </row>
    <row r="86" spans="5:9" x14ac:dyDescent="0.25">
      <c r="E86" s="5" t="s">
        <v>352</v>
      </c>
      <c r="F86" s="6">
        <v>40.5</v>
      </c>
      <c r="H86" s="5" t="s">
        <v>352</v>
      </c>
      <c r="I86" s="6">
        <v>40.5</v>
      </c>
    </row>
    <row r="87" spans="5:9" x14ac:dyDescent="0.25">
      <c r="E87" s="5" t="s">
        <v>361</v>
      </c>
      <c r="F87" s="6">
        <v>74</v>
      </c>
      <c r="H87" s="5" t="s">
        <v>361</v>
      </c>
      <c r="I87" s="6">
        <v>74</v>
      </c>
    </row>
    <row r="88" spans="5:9" x14ac:dyDescent="0.25">
      <c r="E88" s="5" t="s">
        <v>367</v>
      </c>
      <c r="F88" s="6">
        <v>30</v>
      </c>
      <c r="H88" s="5" t="s">
        <v>367</v>
      </c>
      <c r="I88" s="6">
        <v>30</v>
      </c>
    </row>
    <row r="89" spans="5:9" x14ac:dyDescent="0.25">
      <c r="E89" s="5" t="s">
        <v>371</v>
      </c>
      <c r="F89" s="6">
        <v>59.5</v>
      </c>
      <c r="H89" s="5" t="s">
        <v>371</v>
      </c>
      <c r="I89" s="6">
        <v>59.5</v>
      </c>
    </row>
    <row r="90" spans="5:9" x14ac:dyDescent="0.25">
      <c r="E90" s="5" t="s">
        <v>373</v>
      </c>
      <c r="F90" s="6">
        <v>23</v>
      </c>
      <c r="H90" s="5" t="s">
        <v>373</v>
      </c>
      <c r="I90" s="6">
        <v>23</v>
      </c>
    </row>
    <row r="91" spans="5:9" x14ac:dyDescent="0.25">
      <c r="E91" s="5" t="s">
        <v>376</v>
      </c>
      <c r="F91" s="6">
        <v>24</v>
      </c>
      <c r="H91" s="5" t="s">
        <v>376</v>
      </c>
      <c r="I91" s="6">
        <v>24</v>
      </c>
    </row>
    <row r="92" spans="5:9" x14ac:dyDescent="0.25">
      <c r="E92" s="5" t="s">
        <v>378</v>
      </c>
      <c r="F92" s="6">
        <v>21.7</v>
      </c>
      <c r="H92" s="5" t="s">
        <v>378</v>
      </c>
      <c r="I92" s="6">
        <v>21.7</v>
      </c>
    </row>
    <row r="93" spans="5:9" x14ac:dyDescent="0.25">
      <c r="E93" s="5" t="s">
        <v>381</v>
      </c>
      <c r="F93" s="6">
        <v>48</v>
      </c>
      <c r="H93" s="5" t="s">
        <v>381</v>
      </c>
      <c r="I93" s="6">
        <v>48</v>
      </c>
    </row>
    <row r="94" spans="5:9" x14ac:dyDescent="0.25">
      <c r="E94" s="5" t="s">
        <v>383</v>
      </c>
      <c r="F94" s="6">
        <v>36</v>
      </c>
      <c r="H94" s="5" t="s">
        <v>383</v>
      </c>
      <c r="I94" s="6">
        <v>36</v>
      </c>
    </row>
    <row r="95" spans="5:9" x14ac:dyDescent="0.25">
      <c r="E95" s="5" t="s">
        <v>385</v>
      </c>
      <c r="F95" s="6">
        <v>34</v>
      </c>
      <c r="H95" s="5" t="s">
        <v>385</v>
      </c>
      <c r="I95" s="6">
        <v>34</v>
      </c>
    </row>
    <row r="96" spans="5:9" x14ac:dyDescent="0.25">
      <c r="E96" s="5" t="s">
        <v>388</v>
      </c>
      <c r="F96" s="6">
        <v>28</v>
      </c>
      <c r="H96" s="5" t="s">
        <v>388</v>
      </c>
      <c r="I96" s="6">
        <v>28</v>
      </c>
    </row>
    <row r="97" spans="5:9" x14ac:dyDescent="0.25">
      <c r="E97" s="5" t="s">
        <v>390</v>
      </c>
      <c r="F97" s="6">
        <v>30.5</v>
      </c>
      <c r="H97" s="5" t="s">
        <v>390</v>
      </c>
      <c r="I97" s="6">
        <v>30.5</v>
      </c>
    </row>
    <row r="98" spans="5:9" x14ac:dyDescent="0.25">
      <c r="E98" s="5" t="s">
        <v>751</v>
      </c>
      <c r="F98" s="6">
        <v>15</v>
      </c>
      <c r="H98" s="5" t="s">
        <v>751</v>
      </c>
      <c r="I98" s="6">
        <v>15</v>
      </c>
    </row>
    <row r="99" spans="5:9" x14ac:dyDescent="0.25">
      <c r="E99" s="5" t="s">
        <v>392</v>
      </c>
      <c r="F99" s="6">
        <v>24</v>
      </c>
      <c r="H99" s="5" t="s">
        <v>392</v>
      </c>
      <c r="I99" s="6">
        <v>24</v>
      </c>
    </row>
    <row r="100" spans="5:9" x14ac:dyDescent="0.25">
      <c r="E100" s="5" t="s">
        <v>397</v>
      </c>
      <c r="F100" s="6">
        <v>40</v>
      </c>
      <c r="H100" s="5" t="s">
        <v>397</v>
      </c>
      <c r="I100" s="6">
        <v>40</v>
      </c>
    </row>
    <row r="101" spans="5:9" x14ac:dyDescent="0.25">
      <c r="E101" s="5" t="s">
        <v>400</v>
      </c>
      <c r="F101" s="6">
        <v>34</v>
      </c>
      <c r="H101" s="5" t="s">
        <v>400</v>
      </c>
      <c r="I101" s="6">
        <v>34</v>
      </c>
    </row>
    <row r="102" spans="5:9" x14ac:dyDescent="0.25">
      <c r="E102" s="5" t="s">
        <v>404</v>
      </c>
      <c r="F102" s="6">
        <v>28.2</v>
      </c>
      <c r="H102" s="5" t="s">
        <v>404</v>
      </c>
      <c r="I102" s="6">
        <v>28.2</v>
      </c>
    </row>
    <row r="103" spans="5:9" x14ac:dyDescent="0.25">
      <c r="E103" s="5" t="s">
        <v>407</v>
      </c>
      <c r="F103" s="6">
        <v>25</v>
      </c>
      <c r="H103" s="5" t="s">
        <v>407</v>
      </c>
      <c r="I103" s="6">
        <v>25</v>
      </c>
    </row>
    <row r="104" spans="5:9" x14ac:dyDescent="0.25">
      <c r="E104" s="5" t="s">
        <v>409</v>
      </c>
      <c r="F104" s="6">
        <v>25</v>
      </c>
      <c r="H104" s="5" t="s">
        <v>409</v>
      </c>
      <c r="I104" s="6">
        <v>25</v>
      </c>
    </row>
    <row r="105" spans="5:9" x14ac:dyDescent="0.25">
      <c r="E105" s="5" t="s">
        <v>412</v>
      </c>
      <c r="F105" s="6">
        <v>44.5</v>
      </c>
      <c r="H105" s="5" t="s">
        <v>412</v>
      </c>
      <c r="I105" s="6">
        <v>44.5</v>
      </c>
    </row>
    <row r="106" spans="5:9" x14ac:dyDescent="0.25">
      <c r="E106" s="5" t="s">
        <v>418</v>
      </c>
      <c r="F106" s="6">
        <v>49.5</v>
      </c>
      <c r="H106" s="5" t="s">
        <v>418</v>
      </c>
      <c r="I106" s="6">
        <v>49.5</v>
      </c>
    </row>
    <row r="107" spans="5:9" x14ac:dyDescent="0.25">
      <c r="E107" s="5" t="s">
        <v>421</v>
      </c>
      <c r="F107" s="6">
        <v>54</v>
      </c>
      <c r="H107" s="5" t="s">
        <v>421</v>
      </c>
      <c r="I107" s="6">
        <v>54</v>
      </c>
    </row>
    <row r="108" spans="5:9" x14ac:dyDescent="0.25">
      <c r="E108" s="5" t="s">
        <v>425</v>
      </c>
      <c r="F108" s="6">
        <v>17</v>
      </c>
      <c r="H108" s="5" t="s">
        <v>425</v>
      </c>
      <c r="I108" s="6">
        <v>17</v>
      </c>
    </row>
    <row r="109" spans="5:9" x14ac:dyDescent="0.25">
      <c r="E109" s="5" t="s">
        <v>428</v>
      </c>
      <c r="F109" s="6">
        <v>42</v>
      </c>
      <c r="H109" s="5" t="s">
        <v>428</v>
      </c>
      <c r="I109" s="6">
        <v>42</v>
      </c>
    </row>
    <row r="110" spans="5:9" x14ac:dyDescent="0.25">
      <c r="E110" s="5" t="s">
        <v>430</v>
      </c>
      <c r="F110" s="6">
        <v>21</v>
      </c>
      <c r="H110" s="5" t="s">
        <v>430</v>
      </c>
      <c r="I110" s="6">
        <v>21</v>
      </c>
    </row>
    <row r="111" spans="5:9" x14ac:dyDescent="0.25">
      <c r="E111" s="5" t="s">
        <v>433</v>
      </c>
      <c r="F111" s="6">
        <v>41</v>
      </c>
      <c r="H111" s="5" t="s">
        <v>433</v>
      </c>
      <c r="I111" s="6">
        <v>41</v>
      </c>
    </row>
    <row r="112" spans="5:9" x14ac:dyDescent="0.25">
      <c r="E112" s="5" t="s">
        <v>435</v>
      </c>
      <c r="F112" s="6">
        <v>57</v>
      </c>
      <c r="H112" s="5" t="s">
        <v>435</v>
      </c>
      <c r="I112" s="6">
        <v>57</v>
      </c>
    </row>
    <row r="113" spans="5:9" x14ac:dyDescent="0.25">
      <c r="E113" s="5" t="s">
        <v>437</v>
      </c>
      <c r="F113" s="6">
        <v>29</v>
      </c>
      <c r="H113" s="5" t="s">
        <v>437</v>
      </c>
      <c r="I113" s="6">
        <v>29</v>
      </c>
    </row>
    <row r="114" spans="5:9" x14ac:dyDescent="0.25">
      <c r="E114" s="5" t="s">
        <v>439</v>
      </c>
      <c r="F114" s="6">
        <v>47</v>
      </c>
      <c r="H114" s="5" t="s">
        <v>439</v>
      </c>
      <c r="I114" s="6">
        <v>47</v>
      </c>
    </row>
    <row r="115" spans="5:9" x14ac:dyDescent="0.25">
      <c r="E115" s="5" t="s">
        <v>442</v>
      </c>
      <c r="F115" s="6">
        <v>41</v>
      </c>
      <c r="H115" s="5" t="s">
        <v>442</v>
      </c>
      <c r="I115" s="6">
        <v>41</v>
      </c>
    </row>
    <row r="116" spans="5:9" x14ac:dyDescent="0.25">
      <c r="E116" s="5" t="s">
        <v>444</v>
      </c>
      <c r="F116" s="6">
        <v>56</v>
      </c>
      <c r="H116" s="5" t="s">
        <v>444</v>
      </c>
      <c r="I116" s="6">
        <v>56</v>
      </c>
    </row>
    <row r="117" spans="5:9" x14ac:dyDescent="0.25">
      <c r="E117" s="5" t="s">
        <v>450</v>
      </c>
      <c r="F117" s="6">
        <v>62</v>
      </c>
      <c r="H117" s="5" t="s">
        <v>450</v>
      </c>
      <c r="I117" s="6">
        <v>62</v>
      </c>
    </row>
    <row r="118" spans="5:9" x14ac:dyDescent="0.25">
      <c r="E118" s="5" t="s">
        <v>455</v>
      </c>
      <c r="F118" s="6">
        <v>32.5</v>
      </c>
      <c r="H118" s="5" t="s">
        <v>455</v>
      </c>
      <c r="I118" s="6">
        <v>32.5</v>
      </c>
    </row>
    <row r="119" spans="5:9" x14ac:dyDescent="0.25">
      <c r="E119" s="5" t="s">
        <v>48</v>
      </c>
      <c r="F119" s="6">
        <v>23</v>
      </c>
      <c r="H119" s="5" t="s">
        <v>48</v>
      </c>
      <c r="I119" s="6">
        <v>23</v>
      </c>
    </row>
    <row r="120" spans="5:9" x14ac:dyDescent="0.25">
      <c r="E120" s="5" t="s">
        <v>458</v>
      </c>
      <c r="F120" s="6">
        <v>29.4</v>
      </c>
      <c r="H120" s="5" t="s">
        <v>458</v>
      </c>
      <c r="I120" s="6">
        <v>29.4</v>
      </c>
    </row>
    <row r="121" spans="5:9" x14ac:dyDescent="0.25">
      <c r="E121" s="5" t="s">
        <v>463</v>
      </c>
      <c r="F121" s="6">
        <v>46</v>
      </c>
      <c r="H121" s="5" t="s">
        <v>463</v>
      </c>
      <c r="I121" s="6">
        <v>46</v>
      </c>
    </row>
    <row r="122" spans="5:9" x14ac:dyDescent="0.25">
      <c r="E122" s="5" t="s">
        <v>466</v>
      </c>
      <c r="F122" s="6">
        <v>46</v>
      </c>
      <c r="H122" s="5" t="s">
        <v>466</v>
      </c>
      <c r="I122" s="6">
        <v>46</v>
      </c>
    </row>
    <row r="123" spans="5:9" x14ac:dyDescent="0.25">
      <c r="E123" s="5" t="s">
        <v>468</v>
      </c>
      <c r="F123" s="6">
        <v>34.799999999999997</v>
      </c>
      <c r="H123" s="5" t="s">
        <v>468</v>
      </c>
      <c r="I123" s="6">
        <v>34.799999999999997</v>
      </c>
    </row>
    <row r="124" spans="5:9" x14ac:dyDescent="0.25">
      <c r="E124" s="5" t="s">
        <v>471</v>
      </c>
      <c r="F124" s="6">
        <v>31</v>
      </c>
      <c r="H124" s="5" t="s">
        <v>471</v>
      </c>
      <c r="I124" s="6">
        <v>31</v>
      </c>
    </row>
    <row r="125" spans="5:9" x14ac:dyDescent="0.25">
      <c r="E125" s="5" t="s">
        <v>476</v>
      </c>
      <c r="F125" s="6">
        <v>47</v>
      </c>
      <c r="H125" s="5" t="s">
        <v>476</v>
      </c>
      <c r="I125" s="6">
        <v>47</v>
      </c>
    </row>
    <row r="126" spans="5:9" x14ac:dyDescent="0.25">
      <c r="E126" s="5" t="s">
        <v>480</v>
      </c>
      <c r="F126" s="6">
        <v>25</v>
      </c>
      <c r="H126" s="5" t="s">
        <v>480</v>
      </c>
      <c r="I126" s="6">
        <v>25</v>
      </c>
    </row>
    <row r="127" spans="5:9" x14ac:dyDescent="0.25">
      <c r="E127" s="5" t="s">
        <v>482</v>
      </c>
      <c r="F127" s="6">
        <v>32.4</v>
      </c>
      <c r="H127" s="5" t="s">
        <v>482</v>
      </c>
      <c r="I127" s="6">
        <v>32.4</v>
      </c>
    </row>
    <row r="128" spans="5:9" x14ac:dyDescent="0.25">
      <c r="E128" s="5" t="s">
        <v>487</v>
      </c>
      <c r="F128" s="6">
        <v>37</v>
      </c>
      <c r="H128" s="5" t="s">
        <v>487</v>
      </c>
      <c r="I128" s="6">
        <v>37</v>
      </c>
    </row>
    <row r="129" spans="5:9" x14ac:dyDescent="0.25">
      <c r="E129" s="5" t="s">
        <v>489</v>
      </c>
      <c r="F129" s="6">
        <v>22</v>
      </c>
      <c r="H129" s="5" t="s">
        <v>489</v>
      </c>
      <c r="I129" s="6">
        <v>22</v>
      </c>
    </row>
    <row r="130" spans="5:9" x14ac:dyDescent="0.25">
      <c r="E130" s="5" t="s">
        <v>491</v>
      </c>
      <c r="F130" s="6">
        <v>22</v>
      </c>
      <c r="H130" s="5" t="s">
        <v>491</v>
      </c>
      <c r="I130" s="6">
        <v>22</v>
      </c>
    </row>
    <row r="131" spans="5:9" x14ac:dyDescent="0.25">
      <c r="E131" s="5" t="s">
        <v>493</v>
      </c>
      <c r="F131" s="6">
        <v>12</v>
      </c>
      <c r="H131" s="5" t="s">
        <v>493</v>
      </c>
      <c r="I131" s="6">
        <v>12</v>
      </c>
    </row>
    <row r="132" spans="5:9" x14ac:dyDescent="0.25">
      <c r="E132" s="5" t="s">
        <v>496</v>
      </c>
      <c r="F132" s="6">
        <v>33.5</v>
      </c>
      <c r="H132" s="5" t="s">
        <v>496</v>
      </c>
      <c r="I132" s="6">
        <v>33.5</v>
      </c>
    </row>
    <row r="133" spans="5:9" x14ac:dyDescent="0.25">
      <c r="E133" s="5" t="s">
        <v>500</v>
      </c>
      <c r="F133" s="6">
        <v>30.5</v>
      </c>
      <c r="H133" s="5" t="s">
        <v>500</v>
      </c>
      <c r="I133" s="6">
        <v>30.5</v>
      </c>
    </row>
    <row r="134" spans="5:9" x14ac:dyDescent="0.25">
      <c r="E134" s="5" t="s">
        <v>503</v>
      </c>
      <c r="F134" s="6">
        <v>34</v>
      </c>
      <c r="H134" s="5" t="s">
        <v>503</v>
      </c>
      <c r="I134" s="6">
        <v>34</v>
      </c>
    </row>
    <row r="135" spans="5:9" x14ac:dyDescent="0.25">
      <c r="E135" s="5" t="s">
        <v>505</v>
      </c>
      <c r="F135" s="6">
        <v>32</v>
      </c>
      <c r="H135" s="5" t="s">
        <v>505</v>
      </c>
      <c r="I135" s="6">
        <v>32</v>
      </c>
    </row>
    <row r="136" spans="5:9" x14ac:dyDescent="0.25">
      <c r="E136" s="5" t="s">
        <v>508</v>
      </c>
      <c r="F136" s="6">
        <v>31</v>
      </c>
      <c r="H136" s="5" t="s">
        <v>508</v>
      </c>
      <c r="I136" s="6">
        <v>31</v>
      </c>
    </row>
    <row r="137" spans="5:9" x14ac:dyDescent="0.25">
      <c r="E137" s="5" t="s">
        <v>510</v>
      </c>
      <c r="F137" s="6">
        <v>34</v>
      </c>
      <c r="H137" s="5" t="s">
        <v>510</v>
      </c>
      <c r="I137" s="6">
        <v>34</v>
      </c>
    </row>
    <row r="138" spans="5:9" x14ac:dyDescent="0.25">
      <c r="E138" s="5" t="s">
        <v>513</v>
      </c>
      <c r="F138" s="6">
        <v>36</v>
      </c>
      <c r="H138" s="5" t="s">
        <v>513</v>
      </c>
      <c r="I138" s="6">
        <v>36</v>
      </c>
    </row>
    <row r="139" spans="5:9" x14ac:dyDescent="0.25">
      <c r="E139" s="5" t="s">
        <v>515</v>
      </c>
      <c r="F139" s="6">
        <v>25</v>
      </c>
      <c r="H139" s="5" t="s">
        <v>515</v>
      </c>
      <c r="I139" s="6">
        <v>25</v>
      </c>
    </row>
    <row r="140" spans="5:9" x14ac:dyDescent="0.25">
      <c r="E140" s="5" t="s">
        <v>517</v>
      </c>
      <c r="F140" s="6">
        <v>31.4</v>
      </c>
      <c r="H140" s="5" t="s">
        <v>517</v>
      </c>
      <c r="I140" s="6">
        <v>31.4</v>
      </c>
    </row>
    <row r="141" spans="5:9" x14ac:dyDescent="0.25">
      <c r="E141" s="5" t="s">
        <v>520</v>
      </c>
      <c r="F141" s="6">
        <v>48</v>
      </c>
      <c r="H141" s="5" t="s">
        <v>520</v>
      </c>
      <c r="I141" s="6">
        <v>48</v>
      </c>
    </row>
    <row r="142" spans="5:9" x14ac:dyDescent="0.25">
      <c r="E142" s="5" t="s">
        <v>523</v>
      </c>
      <c r="F142" s="6">
        <v>36.700000000000003</v>
      </c>
      <c r="H142" s="5" t="s">
        <v>523</v>
      </c>
      <c r="I142" s="6">
        <v>36.700000000000003</v>
      </c>
    </row>
    <row r="143" spans="5:9" x14ac:dyDescent="0.25">
      <c r="E143" s="5" t="s">
        <v>526</v>
      </c>
      <c r="F143" s="6">
        <v>42.3</v>
      </c>
      <c r="H143" s="5" t="s">
        <v>526</v>
      </c>
      <c r="I143" s="6">
        <v>42.3</v>
      </c>
    </row>
    <row r="144" spans="5:9" x14ac:dyDescent="0.25">
      <c r="E144" s="5" t="s">
        <v>529</v>
      </c>
      <c r="F144" s="6">
        <v>33</v>
      </c>
      <c r="H144" s="5" t="s">
        <v>529</v>
      </c>
      <c r="I144" s="6">
        <v>33</v>
      </c>
    </row>
    <row r="145" spans="5:9" x14ac:dyDescent="0.25">
      <c r="E145" s="5" t="s">
        <v>531</v>
      </c>
      <c r="F145" s="6">
        <v>47</v>
      </c>
      <c r="H145" s="5" t="s">
        <v>531</v>
      </c>
      <c r="I145" s="6">
        <v>47</v>
      </c>
    </row>
    <row r="146" spans="5:9" x14ac:dyDescent="0.25">
      <c r="E146" s="5" t="s">
        <v>534</v>
      </c>
      <c r="F146" s="6">
        <v>36.700000000000003</v>
      </c>
      <c r="H146" s="5" t="s">
        <v>534</v>
      </c>
      <c r="I146" s="6">
        <v>36.700000000000003</v>
      </c>
    </row>
    <row r="147" spans="5:9" x14ac:dyDescent="0.25">
      <c r="E147" s="5" t="s">
        <v>537</v>
      </c>
      <c r="F147" s="6">
        <v>45</v>
      </c>
      <c r="H147" s="5" t="s">
        <v>537</v>
      </c>
      <c r="I147" s="6">
        <v>45</v>
      </c>
    </row>
    <row r="148" spans="5:9" x14ac:dyDescent="0.25">
      <c r="E148" s="5" t="s">
        <v>539</v>
      </c>
      <c r="F148" s="6">
        <v>42</v>
      </c>
      <c r="H148" s="5" t="s">
        <v>539</v>
      </c>
      <c r="I148" s="6">
        <v>42</v>
      </c>
    </row>
    <row r="149" spans="5:9" x14ac:dyDescent="0.25">
      <c r="E149" s="5" t="s">
        <v>543</v>
      </c>
      <c r="F149" s="6">
        <v>52</v>
      </c>
      <c r="H149" s="5" t="s">
        <v>543</v>
      </c>
      <c r="I149" s="6">
        <v>52</v>
      </c>
    </row>
    <row r="150" spans="5:9" x14ac:dyDescent="0.25">
      <c r="E150" s="5" t="s">
        <v>546</v>
      </c>
      <c r="F150" s="6">
        <v>28.5</v>
      </c>
      <c r="H150" s="5" t="s">
        <v>546</v>
      </c>
      <c r="I150" s="6">
        <v>28.5</v>
      </c>
    </row>
    <row r="151" spans="5:9" x14ac:dyDescent="0.25">
      <c r="E151" s="5" t="s">
        <v>548</v>
      </c>
      <c r="F151" s="6">
        <v>19</v>
      </c>
      <c r="H151" s="5" t="s">
        <v>548</v>
      </c>
      <c r="I151" s="6">
        <v>19</v>
      </c>
    </row>
    <row r="152" spans="5:9" x14ac:dyDescent="0.25">
      <c r="E152" s="5" t="s">
        <v>550</v>
      </c>
      <c r="F152" s="6">
        <v>44</v>
      </c>
      <c r="H152" s="5" t="s">
        <v>550</v>
      </c>
      <c r="I152" s="6">
        <v>44</v>
      </c>
    </row>
    <row r="153" spans="5:9" x14ac:dyDescent="0.25">
      <c r="E153" s="5" t="s">
        <v>553</v>
      </c>
      <c r="F153" s="6">
        <v>28.7</v>
      </c>
      <c r="H153" s="5" t="s">
        <v>553</v>
      </c>
      <c r="I153" s="6">
        <v>28.7</v>
      </c>
    </row>
    <row r="154" spans="5:9" x14ac:dyDescent="0.25">
      <c r="E154" s="5" t="s">
        <v>52</v>
      </c>
      <c r="F154" s="6">
        <v>28.8</v>
      </c>
      <c r="H154" s="5" t="s">
        <v>52</v>
      </c>
      <c r="I154" s="6">
        <v>28.8</v>
      </c>
    </row>
    <row r="155" spans="5:9" x14ac:dyDescent="0.25">
      <c r="E155" s="5" t="s">
        <v>562</v>
      </c>
      <c r="F155" s="6">
        <v>32</v>
      </c>
      <c r="H155" s="5" t="s">
        <v>562</v>
      </c>
      <c r="I155" s="6">
        <v>32</v>
      </c>
    </row>
    <row r="156" spans="5:9" x14ac:dyDescent="0.25">
      <c r="E156" s="5" t="s">
        <v>565</v>
      </c>
      <c r="F156" s="6">
        <v>134</v>
      </c>
      <c r="H156" s="5" t="s">
        <v>565</v>
      </c>
      <c r="I156" s="6">
        <v>134</v>
      </c>
    </row>
    <row r="157" spans="5:9" x14ac:dyDescent="0.25">
      <c r="E157" s="5" t="s">
        <v>568</v>
      </c>
      <c r="F157" s="6">
        <v>140</v>
      </c>
      <c r="H157" s="5" t="s">
        <v>568</v>
      </c>
      <c r="I157" s="6">
        <v>140</v>
      </c>
    </row>
    <row r="158" spans="5:9" x14ac:dyDescent="0.25">
      <c r="E158" s="5" t="s">
        <v>774</v>
      </c>
      <c r="F158" s="6">
        <v>87</v>
      </c>
      <c r="H158" s="5" t="s">
        <v>774</v>
      </c>
      <c r="I158" s="6">
        <v>87</v>
      </c>
    </row>
    <row r="159" spans="5:9" x14ac:dyDescent="0.25">
      <c r="E159" s="5" t="s">
        <v>573</v>
      </c>
      <c r="F159" s="6">
        <v>46</v>
      </c>
      <c r="H159" s="5" t="s">
        <v>573</v>
      </c>
      <c r="I159" s="6">
        <v>46</v>
      </c>
    </row>
    <row r="160" spans="5:9" x14ac:dyDescent="0.25">
      <c r="E160" s="5" t="s">
        <v>754</v>
      </c>
      <c r="F160" s="6">
        <v>68</v>
      </c>
      <c r="H160" s="5" t="s">
        <v>754</v>
      </c>
      <c r="I160" s="6">
        <v>68</v>
      </c>
    </row>
    <row r="161" spans="5:9" x14ac:dyDescent="0.25">
      <c r="E161" s="5" t="s">
        <v>579</v>
      </c>
      <c r="F161" s="6">
        <v>22</v>
      </c>
      <c r="H161" s="5" t="s">
        <v>579</v>
      </c>
      <c r="I161" s="6">
        <v>22</v>
      </c>
    </row>
    <row r="162" spans="5:9" x14ac:dyDescent="0.25">
      <c r="E162" s="5" t="s">
        <v>581</v>
      </c>
      <c r="F162" s="6">
        <v>35</v>
      </c>
      <c r="H162" s="5" t="s">
        <v>581</v>
      </c>
      <c r="I162" s="6">
        <v>35</v>
      </c>
    </row>
    <row r="163" spans="5:9" x14ac:dyDescent="0.25">
      <c r="E163" s="5" t="s">
        <v>584</v>
      </c>
      <c r="F163" s="6">
        <v>33.6</v>
      </c>
      <c r="H163" s="5" t="s">
        <v>584</v>
      </c>
      <c r="I163" s="6">
        <v>33.6</v>
      </c>
    </row>
    <row r="164" spans="5:9" x14ac:dyDescent="0.25">
      <c r="E164" s="5" t="s">
        <v>771</v>
      </c>
      <c r="F164" s="6">
        <v>33.6</v>
      </c>
      <c r="H164" s="5" t="s">
        <v>771</v>
      </c>
      <c r="I164" s="6">
        <v>33.6</v>
      </c>
    </row>
    <row r="165" spans="5:9" x14ac:dyDescent="0.25">
      <c r="E165" s="5" t="s">
        <v>587</v>
      </c>
      <c r="F165" s="6">
        <v>44.4</v>
      </c>
      <c r="H165" s="5" t="s">
        <v>587</v>
      </c>
      <c r="I165" s="6">
        <v>44.4</v>
      </c>
    </row>
    <row r="166" spans="5:9" x14ac:dyDescent="0.25">
      <c r="E166" s="5" t="s">
        <v>58</v>
      </c>
      <c r="F166" s="6">
        <v>35</v>
      </c>
      <c r="H166" s="5" t="s">
        <v>58</v>
      </c>
      <c r="I166" s="6">
        <v>35</v>
      </c>
    </row>
    <row r="167" spans="5:9" x14ac:dyDescent="0.25">
      <c r="E167" s="5" t="s">
        <v>590</v>
      </c>
      <c r="F167" s="6">
        <v>29</v>
      </c>
      <c r="H167" s="5" t="s">
        <v>590</v>
      </c>
      <c r="I167" s="6">
        <v>29</v>
      </c>
    </row>
    <row r="168" spans="5:9" x14ac:dyDescent="0.25">
      <c r="E168" s="5" t="s">
        <v>592</v>
      </c>
      <c r="F168" s="6">
        <v>41</v>
      </c>
      <c r="H168" s="5" t="s">
        <v>592</v>
      </c>
      <c r="I168" s="6">
        <v>41</v>
      </c>
    </row>
    <row r="169" spans="5:9" x14ac:dyDescent="0.25">
      <c r="E169" s="5" t="s">
        <v>595</v>
      </c>
      <c r="F169" s="6">
        <v>43</v>
      </c>
      <c r="H169" s="5" t="s">
        <v>595</v>
      </c>
      <c r="I169" s="6">
        <v>43</v>
      </c>
    </row>
    <row r="170" spans="5:9" x14ac:dyDescent="0.25">
      <c r="E170" s="5" t="s">
        <v>60</v>
      </c>
      <c r="F170" s="6">
        <v>31</v>
      </c>
      <c r="H170" s="5" t="s">
        <v>60</v>
      </c>
      <c r="I170" s="6">
        <v>31</v>
      </c>
    </row>
    <row r="171" spans="5:9" x14ac:dyDescent="0.25">
      <c r="E171" s="5" t="s">
        <v>600</v>
      </c>
      <c r="F171" s="6">
        <v>28</v>
      </c>
      <c r="H171" s="5" t="s">
        <v>600</v>
      </c>
      <c r="I171" s="6">
        <v>28</v>
      </c>
    </row>
    <row r="172" spans="5:9" x14ac:dyDescent="0.25">
      <c r="E172" s="5" t="s">
        <v>603</v>
      </c>
      <c r="F172" s="6">
        <v>36.5</v>
      </c>
      <c r="H172" s="5" t="s">
        <v>603</v>
      </c>
      <c r="I172" s="6">
        <v>36.5</v>
      </c>
    </row>
    <row r="173" spans="5:9" x14ac:dyDescent="0.25">
      <c r="E173" s="5" t="s">
        <v>605</v>
      </c>
      <c r="F173" s="6">
        <v>26.5</v>
      </c>
      <c r="H173" s="5" t="s">
        <v>605</v>
      </c>
      <c r="I173" s="6">
        <v>26.5</v>
      </c>
    </row>
    <row r="174" spans="5:9" x14ac:dyDescent="0.25">
      <c r="E174" s="5" t="s">
        <v>608</v>
      </c>
      <c r="F174" s="6">
        <v>29</v>
      </c>
      <c r="H174" s="5" t="s">
        <v>608</v>
      </c>
      <c r="I174" s="6">
        <v>29</v>
      </c>
    </row>
    <row r="175" spans="5:9" x14ac:dyDescent="0.25">
      <c r="E175" s="5" t="s">
        <v>615</v>
      </c>
      <c r="F175" s="6">
        <v>26</v>
      </c>
      <c r="H175" s="5" t="s">
        <v>615</v>
      </c>
      <c r="I175" s="6">
        <v>26</v>
      </c>
    </row>
    <row r="176" spans="5:9" x14ac:dyDescent="0.25">
      <c r="E176" s="5" t="s">
        <v>744</v>
      </c>
      <c r="F176" s="6">
        <v>36</v>
      </c>
      <c r="H176" s="5" t="s">
        <v>744</v>
      </c>
      <c r="I176" s="6">
        <v>36</v>
      </c>
    </row>
    <row r="177" spans="5:9" x14ac:dyDescent="0.25">
      <c r="E177" s="5" t="s">
        <v>617</v>
      </c>
      <c r="F177" s="6">
        <v>40</v>
      </c>
      <c r="H177" s="5" t="s">
        <v>617</v>
      </c>
      <c r="I177" s="6">
        <v>40</v>
      </c>
    </row>
    <row r="178" spans="5:9" x14ac:dyDescent="0.25">
      <c r="E178" s="5" t="s">
        <v>620</v>
      </c>
      <c r="F178" s="6">
        <v>36.5</v>
      </c>
      <c r="H178" s="5" t="s">
        <v>620</v>
      </c>
      <c r="I178" s="6">
        <v>36.5</v>
      </c>
    </row>
    <row r="179" spans="5:9" x14ac:dyDescent="0.25">
      <c r="E179" s="5" t="s">
        <v>622</v>
      </c>
      <c r="F179" s="6">
        <v>43</v>
      </c>
      <c r="H179" s="5" t="s">
        <v>622</v>
      </c>
      <c r="I179" s="6">
        <v>43</v>
      </c>
    </row>
    <row r="180" spans="5:9" x14ac:dyDescent="0.25">
      <c r="E180" s="5" t="s">
        <v>624</v>
      </c>
      <c r="F180" s="6">
        <v>44</v>
      </c>
      <c r="H180" s="5" t="s">
        <v>624</v>
      </c>
      <c r="I180" s="6">
        <v>44</v>
      </c>
    </row>
    <row r="181" spans="5:9" x14ac:dyDescent="0.25">
      <c r="E181" s="5" t="s">
        <v>628</v>
      </c>
      <c r="F181" s="6">
        <v>47</v>
      </c>
      <c r="H181" s="5" t="s">
        <v>628</v>
      </c>
      <c r="I181" s="6">
        <v>47</v>
      </c>
    </row>
    <row r="182" spans="5:9" x14ac:dyDescent="0.25">
      <c r="E182" s="5" t="s">
        <v>630</v>
      </c>
      <c r="F182" s="6">
        <v>46</v>
      </c>
      <c r="H182" s="5" t="s">
        <v>630</v>
      </c>
      <c r="I182" s="6">
        <v>46</v>
      </c>
    </row>
    <row r="183" spans="5:9" x14ac:dyDescent="0.25">
      <c r="E183" s="5" t="s">
        <v>632</v>
      </c>
      <c r="F183" s="6">
        <v>55.5</v>
      </c>
      <c r="H183" s="5" t="s">
        <v>632</v>
      </c>
      <c r="I183" s="6">
        <v>55.5</v>
      </c>
    </row>
    <row r="184" spans="5:9" x14ac:dyDescent="0.25">
      <c r="E184" s="5" t="s">
        <v>635</v>
      </c>
      <c r="F184" s="6">
        <v>28</v>
      </c>
      <c r="H184" s="5" t="s">
        <v>635</v>
      </c>
      <c r="I184" s="6">
        <v>28</v>
      </c>
    </row>
    <row r="185" spans="5:9" x14ac:dyDescent="0.25">
      <c r="E185" s="5" t="s">
        <v>637</v>
      </c>
      <c r="F185" s="6">
        <v>22</v>
      </c>
      <c r="H185" s="5" t="s">
        <v>637</v>
      </c>
      <c r="I185" s="6">
        <v>22</v>
      </c>
    </row>
    <row r="186" spans="5:9" x14ac:dyDescent="0.25">
      <c r="E186" s="5" t="s">
        <v>643</v>
      </c>
      <c r="F186" s="6">
        <v>31.5</v>
      </c>
      <c r="H186" s="5" t="s">
        <v>643</v>
      </c>
      <c r="I186" s="6">
        <v>31.5</v>
      </c>
    </row>
    <row r="187" spans="5:9" x14ac:dyDescent="0.25">
      <c r="E187" s="5" t="s">
        <v>648</v>
      </c>
      <c r="F187" s="6">
        <v>23</v>
      </c>
      <c r="H187" s="5" t="s">
        <v>648</v>
      </c>
      <c r="I187" s="6">
        <v>23</v>
      </c>
    </row>
    <row r="188" spans="5:9" x14ac:dyDescent="0.25">
      <c r="E188" s="5" t="s">
        <v>650</v>
      </c>
      <c r="F188" s="6">
        <v>33</v>
      </c>
      <c r="H188" s="5" t="s">
        <v>650</v>
      </c>
      <c r="I188" s="6">
        <v>33</v>
      </c>
    </row>
    <row r="189" spans="5:9" x14ac:dyDescent="0.25">
      <c r="E189" s="5" t="s">
        <v>656</v>
      </c>
      <c r="F189" s="6">
        <v>47</v>
      </c>
      <c r="H189" s="5" t="s">
        <v>656</v>
      </c>
      <c r="I189" s="6">
        <v>47</v>
      </c>
    </row>
    <row r="190" spans="5:9" x14ac:dyDescent="0.25">
      <c r="E190" s="5" t="s">
        <v>658</v>
      </c>
      <c r="F190" s="6">
        <v>46</v>
      </c>
      <c r="H190" s="5" t="s">
        <v>658</v>
      </c>
      <c r="I190" s="6">
        <v>46</v>
      </c>
    </row>
    <row r="191" spans="5:9" x14ac:dyDescent="0.25">
      <c r="E191" s="5" t="s">
        <v>660</v>
      </c>
      <c r="F191" s="6">
        <v>46</v>
      </c>
      <c r="H191" s="5" t="s">
        <v>660</v>
      </c>
      <c r="I191" s="6">
        <v>46</v>
      </c>
    </row>
    <row r="192" spans="5:9" x14ac:dyDescent="0.25">
      <c r="E192" s="5" t="s">
        <v>662</v>
      </c>
      <c r="F192" s="6">
        <v>72</v>
      </c>
      <c r="H192" s="5" t="s">
        <v>662</v>
      </c>
      <c r="I192" s="6">
        <v>72</v>
      </c>
    </row>
    <row r="193" spans="5:9" x14ac:dyDescent="0.25">
      <c r="E193" s="5" t="s">
        <v>665</v>
      </c>
      <c r="F193" s="6">
        <v>32.299999999999997</v>
      </c>
      <c r="H193" s="5" t="s">
        <v>665</v>
      </c>
      <c r="I193" s="6">
        <v>32.299999999999997</v>
      </c>
    </row>
    <row r="194" spans="5:9" x14ac:dyDescent="0.25">
      <c r="E194" s="5" t="s">
        <v>671</v>
      </c>
      <c r="F194" s="6">
        <v>37</v>
      </c>
      <c r="H194" s="5" t="s">
        <v>671</v>
      </c>
      <c r="I194" s="6">
        <v>37</v>
      </c>
    </row>
    <row r="195" spans="5:9" x14ac:dyDescent="0.25">
      <c r="E195" s="5" t="s">
        <v>64</v>
      </c>
      <c r="F195" s="6">
        <v>63</v>
      </c>
      <c r="H195" s="5" t="s">
        <v>64</v>
      </c>
      <c r="I195" s="6">
        <v>63</v>
      </c>
    </row>
    <row r="196" spans="5:9" x14ac:dyDescent="0.25">
      <c r="E196" s="5" t="s">
        <v>675</v>
      </c>
      <c r="F196" s="6">
        <v>46</v>
      </c>
      <c r="H196" s="5" t="s">
        <v>675</v>
      </c>
      <c r="I196" s="6">
        <v>46</v>
      </c>
    </row>
    <row r="197" spans="5:9" x14ac:dyDescent="0.25">
      <c r="E197" s="5" t="s">
        <v>677</v>
      </c>
      <c r="F197" s="6">
        <v>32</v>
      </c>
      <c r="H197" s="5" t="s">
        <v>677</v>
      </c>
      <c r="I197" s="6">
        <v>32</v>
      </c>
    </row>
    <row r="198" spans="5:9" x14ac:dyDescent="0.25">
      <c r="E198" s="5" t="s">
        <v>683</v>
      </c>
      <c r="F198" s="6">
        <v>41</v>
      </c>
      <c r="H198" s="5" t="s">
        <v>683</v>
      </c>
      <c r="I198" s="6">
        <v>41</v>
      </c>
    </row>
    <row r="199" spans="5:9" x14ac:dyDescent="0.25">
      <c r="E199" s="5" t="s">
        <v>686</v>
      </c>
      <c r="F199" s="6">
        <v>48</v>
      </c>
      <c r="H199" s="5" t="s">
        <v>686</v>
      </c>
      <c r="I199" s="6">
        <v>48</v>
      </c>
    </row>
    <row r="200" spans="5:9" x14ac:dyDescent="0.25">
      <c r="E200" s="5" t="s">
        <v>688</v>
      </c>
      <c r="F200" s="6">
        <v>48</v>
      </c>
      <c r="H200" s="5" t="s">
        <v>688</v>
      </c>
      <c r="I200" s="6">
        <v>48</v>
      </c>
    </row>
    <row r="201" spans="5:9" x14ac:dyDescent="0.25">
      <c r="E201" s="5" t="s">
        <v>691</v>
      </c>
      <c r="F201" s="6">
        <v>36</v>
      </c>
      <c r="H201" s="5" t="s">
        <v>691</v>
      </c>
      <c r="I201" s="6">
        <v>36</v>
      </c>
    </row>
    <row r="202" spans="5:9" x14ac:dyDescent="0.25">
      <c r="E202" s="5" t="s">
        <v>694</v>
      </c>
      <c r="F202" s="6">
        <v>27.5</v>
      </c>
      <c r="H202" s="5" t="s">
        <v>694</v>
      </c>
      <c r="I202" s="6">
        <v>27.5</v>
      </c>
    </row>
    <row r="203" spans="5:9" x14ac:dyDescent="0.25">
      <c r="E203" s="5" t="s">
        <v>697</v>
      </c>
      <c r="F203" s="6">
        <v>43</v>
      </c>
      <c r="H203" s="5" t="s">
        <v>697</v>
      </c>
      <c r="I203" s="6">
        <v>43</v>
      </c>
    </row>
    <row r="204" spans="5:9" x14ac:dyDescent="0.25">
      <c r="E204" s="5" t="s">
        <v>699</v>
      </c>
      <c r="F204" s="6">
        <v>31</v>
      </c>
      <c r="H204" s="5" t="s">
        <v>699</v>
      </c>
      <c r="I204" s="6">
        <v>31</v>
      </c>
    </row>
    <row r="205" spans="5:9" x14ac:dyDescent="0.25">
      <c r="E205" s="5" t="s">
        <v>705</v>
      </c>
      <c r="F205" s="6">
        <v>36.799999999999997</v>
      </c>
      <c r="H205" s="5" t="s">
        <v>705</v>
      </c>
      <c r="I205" s="6">
        <v>36.799999999999997</v>
      </c>
    </row>
    <row r="206" spans="5:9" x14ac:dyDescent="0.25">
      <c r="E206" s="5" t="s">
        <v>707</v>
      </c>
      <c r="F206" s="6">
        <v>42.6</v>
      </c>
      <c r="H206" s="5" t="s">
        <v>707</v>
      </c>
      <c r="I206" s="6">
        <v>42.6</v>
      </c>
    </row>
    <row r="207" spans="5:9" x14ac:dyDescent="0.25">
      <c r="E207" s="5" t="s">
        <v>73</v>
      </c>
      <c r="F207" s="6">
        <v>34</v>
      </c>
      <c r="H207" s="5" t="s">
        <v>73</v>
      </c>
      <c r="I207" s="6">
        <v>34</v>
      </c>
    </row>
    <row r="208" spans="5:9" x14ac:dyDescent="0.25">
      <c r="E208" s="5" t="s">
        <v>712</v>
      </c>
      <c r="F208" s="6">
        <v>14</v>
      </c>
      <c r="H208" s="5" t="s">
        <v>712</v>
      </c>
      <c r="I208" s="6">
        <v>14</v>
      </c>
    </row>
    <row r="209" spans="5:9" x14ac:dyDescent="0.25">
      <c r="E209" s="5" t="s">
        <v>75</v>
      </c>
      <c r="F209" s="6">
        <v>21</v>
      </c>
      <c r="H209" s="5" t="s">
        <v>75</v>
      </c>
      <c r="I209" s="6">
        <v>21</v>
      </c>
    </row>
    <row r="210" spans="5:9" x14ac:dyDescent="0.25">
      <c r="E210" s="5" t="s">
        <v>714</v>
      </c>
      <c r="F210" s="6">
        <v>44</v>
      </c>
      <c r="H210" s="5" t="s">
        <v>714</v>
      </c>
      <c r="I210" s="6">
        <v>44</v>
      </c>
    </row>
    <row r="211" spans="5:9" x14ac:dyDescent="0.25">
      <c r="E211" s="5" t="s">
        <v>718</v>
      </c>
      <c r="F211" s="6">
        <v>25</v>
      </c>
      <c r="H211" s="5" t="s">
        <v>718</v>
      </c>
      <c r="I211" s="6">
        <v>25</v>
      </c>
    </row>
    <row r="212" spans="5:9" x14ac:dyDescent="0.25">
      <c r="E212" s="5" t="s">
        <v>722</v>
      </c>
      <c r="F212" s="6">
        <v>32</v>
      </c>
      <c r="H212" s="5" t="s">
        <v>722</v>
      </c>
      <c r="I212" s="6">
        <v>32</v>
      </c>
    </row>
    <row r="213" spans="5:9" x14ac:dyDescent="0.25">
      <c r="E213" s="5" t="s">
        <v>724</v>
      </c>
      <c r="F213" s="6">
        <v>46</v>
      </c>
      <c r="H213" s="5" t="s">
        <v>724</v>
      </c>
      <c r="I213" s="6">
        <v>46</v>
      </c>
    </row>
    <row r="214" spans="5:9" x14ac:dyDescent="0.25">
      <c r="E214" s="5" t="s">
        <v>726</v>
      </c>
      <c r="F214" s="6">
        <v>36</v>
      </c>
      <c r="H214" s="5" t="s">
        <v>726</v>
      </c>
      <c r="I214" s="6">
        <v>36</v>
      </c>
    </row>
    <row r="215" spans="5:9" x14ac:dyDescent="0.25">
      <c r="E215" s="5" t="s">
        <v>728</v>
      </c>
      <c r="F215" s="6">
        <v>33</v>
      </c>
      <c r="H215" s="5" t="s">
        <v>728</v>
      </c>
      <c r="I215" s="6">
        <v>33</v>
      </c>
    </row>
    <row r="216" spans="5:9" x14ac:dyDescent="0.25">
      <c r="E216" s="5" t="s">
        <v>732</v>
      </c>
      <c r="F216" s="6">
        <v>40</v>
      </c>
      <c r="H216" s="5" t="s">
        <v>732</v>
      </c>
      <c r="I216" s="6">
        <v>40</v>
      </c>
    </row>
    <row r="217" spans="5:9" x14ac:dyDescent="0.25">
      <c r="E217" s="5" t="s">
        <v>734</v>
      </c>
      <c r="F217" s="6">
        <v>7.5</v>
      </c>
      <c r="H217" s="5" t="s">
        <v>734</v>
      </c>
      <c r="I217" s="6">
        <v>7.5</v>
      </c>
    </row>
    <row r="218" spans="5:9" x14ac:dyDescent="0.25">
      <c r="E218" s="5" t="s">
        <v>738</v>
      </c>
      <c r="F218" s="6">
        <v>51</v>
      </c>
      <c r="H218" s="5" t="s">
        <v>738</v>
      </c>
      <c r="I218" s="6">
        <v>51</v>
      </c>
    </row>
    <row r="219" spans="5:9" x14ac:dyDescent="0.25">
      <c r="E219" s="5" t="s">
        <v>81</v>
      </c>
      <c r="F219" s="6">
        <v>70</v>
      </c>
      <c r="H219" s="5" t="s">
        <v>81</v>
      </c>
      <c r="I219" s="6">
        <v>70</v>
      </c>
    </row>
    <row r="220" spans="5:9" x14ac:dyDescent="0.25">
      <c r="E220" s="5" t="s">
        <v>84</v>
      </c>
      <c r="F220" s="6">
        <v>21</v>
      </c>
      <c r="H220" s="5" t="s">
        <v>84</v>
      </c>
      <c r="I220" s="6">
        <v>21</v>
      </c>
    </row>
    <row r="221" spans="5:9" x14ac:dyDescent="0.25">
      <c r="E221" s="5" t="s">
        <v>873</v>
      </c>
      <c r="F221" s="6">
        <v>31.408888888888892</v>
      </c>
      <c r="H221" s="5" t="s">
        <v>873</v>
      </c>
      <c r="I221" s="6">
        <v>31.408888888888892</v>
      </c>
    </row>
    <row r="222" spans="5:9" x14ac:dyDescent="0.25">
      <c r="E222" s="5" t="s">
        <v>874</v>
      </c>
      <c r="F222" s="6">
        <v>36.675478927203081</v>
      </c>
    </row>
  </sheetData>
  <pageMargins left="0.7" right="0.7" top="0.75" bottom="0.75" header="0.3" footer="0.3"/>
  <drawing r:id="rId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cachetteDB (2)</vt:lpstr>
      <vt:lpstr>Sheet27</vt:lpstr>
      <vt:lpstr>DatesNew</vt:lpstr>
      <vt:lpstr>cachetteDB</vt:lpstr>
      <vt:lpstr>Outliers</vt:lpstr>
      <vt:lpstr>Ratio</vt:lpstr>
      <vt:lpstr>Volume</vt:lpstr>
      <vt:lpstr>Depth</vt:lpstr>
      <vt:lpstr>Hist Depth</vt:lpstr>
      <vt:lpstr>Width</vt:lpstr>
      <vt:lpstr>Hist Width</vt:lpstr>
      <vt:lpstr>Height</vt:lpstr>
      <vt:lpstr>Hist Height</vt:lpstr>
      <vt:lpstr>Sheet3</vt:lpstr>
      <vt:lpstr>Sheet4</vt:lpstr>
      <vt:lpstr>cachette</vt:lpstr>
      <vt:lpstr>Dates</vt:lpstr>
      <vt:lpstr>Sheet25</vt:lpstr>
      <vt:lpstr>Materials</vt:lpstr>
      <vt:lpstr>Dimensions</vt:lpstr>
      <vt:lpstr>Sheet5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Bilhim</dc:creator>
  <cp:lastModifiedBy>Joao Bilhim</cp:lastModifiedBy>
  <dcterms:created xsi:type="dcterms:W3CDTF">2022-01-11T04:00:55Z</dcterms:created>
  <dcterms:modified xsi:type="dcterms:W3CDTF">2022-02-27T08:39:01Z</dcterms:modified>
</cp:coreProperties>
</file>