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L8" i="1"/>
  <c r="K8" i="1"/>
  <c r="E9" i="1"/>
  <c r="E10" i="1"/>
  <c r="E11" i="1"/>
  <c r="E12" i="1"/>
  <c r="G12" i="1" s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8" i="1"/>
  <c r="G8" i="1" s="1"/>
  <c r="F8" i="1" s="1"/>
  <c r="G9" i="1"/>
  <c r="F9" i="1" s="1"/>
  <c r="G10" i="1"/>
  <c r="F10" i="1" s="1"/>
  <c r="G11" i="1"/>
  <c r="F11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8" i="1"/>
</calcChain>
</file>

<file path=xl/sharedStrings.xml><?xml version="1.0" encoding="utf-8"?>
<sst xmlns="http://schemas.openxmlformats.org/spreadsheetml/2006/main" count="14" uniqueCount="14">
  <si>
    <t>Siglent SDS2000X Plus </t>
  </si>
  <si>
    <t>20 MHz Bandwidth limite</t>
  </si>
  <si>
    <t>Freq. MHz</t>
  </si>
  <si>
    <t>V   20MHz</t>
  </si>
  <si>
    <t>V   FullBand</t>
  </si>
  <si>
    <t>delta_T</t>
  </si>
  <si>
    <t>delta_corr</t>
  </si>
  <si>
    <t>V normalized</t>
  </si>
  <si>
    <t>Atenua Perc</t>
  </si>
  <si>
    <t>mV norm diff</t>
  </si>
  <si>
    <t>TotDelta_T ns</t>
  </si>
  <si>
    <t>1º Degree nS</t>
  </si>
  <si>
    <t>inv phase</t>
  </si>
  <si>
    <t>phase_shift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</si>
</sst>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MHz vs Volts norm attenuation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MHz vs Volts norm</c:v>
          </c:tx>
          <c:xVal>
            <c:numRef>
              <c:f>Folha1!$B$8:$B$30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</c:numCache>
            </c:numRef>
          </c:xVal>
          <c:yVal>
            <c:numRef>
              <c:f>Folha1!$E$8:$E$30</c:f>
              <c:numCache>
                <c:formatCode>General</c:formatCode>
                <c:ptCount val="23"/>
                <c:pt idx="0">
                  <c:v>0.99399999999999999</c:v>
                </c:pt>
                <c:pt idx="1">
                  <c:v>0.97219999999999995</c:v>
                </c:pt>
                <c:pt idx="2">
                  <c:v>0.90580000000000005</c:v>
                </c:pt>
                <c:pt idx="3">
                  <c:v>0.88929999999999998</c:v>
                </c:pt>
                <c:pt idx="4">
                  <c:v>0.87450000000000006</c:v>
                </c:pt>
                <c:pt idx="5">
                  <c:v>0.86050000000000004</c:v>
                </c:pt>
                <c:pt idx="6">
                  <c:v>0.84470000000000001</c:v>
                </c:pt>
                <c:pt idx="7">
                  <c:v>0.83230000000000004</c:v>
                </c:pt>
                <c:pt idx="8">
                  <c:v>0.81310000000000004</c:v>
                </c:pt>
                <c:pt idx="9">
                  <c:v>0.79469999999999996</c:v>
                </c:pt>
                <c:pt idx="10">
                  <c:v>0.77880000000000005</c:v>
                </c:pt>
                <c:pt idx="11">
                  <c:v>0.76149999999999995</c:v>
                </c:pt>
                <c:pt idx="12">
                  <c:v>0.74409999999999998</c:v>
                </c:pt>
                <c:pt idx="13">
                  <c:v>0.72289999999999999</c:v>
                </c:pt>
                <c:pt idx="14">
                  <c:v>0.69910000000000005</c:v>
                </c:pt>
                <c:pt idx="15">
                  <c:v>0.67500000000000004</c:v>
                </c:pt>
                <c:pt idx="16">
                  <c:v>0.6492</c:v>
                </c:pt>
                <c:pt idx="17">
                  <c:v>0.62160000000000004</c:v>
                </c:pt>
                <c:pt idx="18">
                  <c:v>0.59150000000000003</c:v>
                </c:pt>
                <c:pt idx="19">
                  <c:v>0.56999999999999995</c:v>
                </c:pt>
                <c:pt idx="20">
                  <c:v>0.54400000000000004</c:v>
                </c:pt>
                <c:pt idx="21">
                  <c:v>0.52580000000000005</c:v>
                </c:pt>
                <c:pt idx="22">
                  <c:v>0.50139999999999996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87520"/>
        <c:axId val="114589056"/>
      </c:scatterChart>
      <c:valAx>
        <c:axId val="1145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89056"/>
        <c:crosses val="autoZero"/>
        <c:crossBetween val="midCat"/>
      </c:valAx>
      <c:valAx>
        <c:axId val="1145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8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MHz vs </a:t>
            </a:r>
            <a:r>
              <a:rPr lang="en-US" u="none"/>
              <a:t>phase-shift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MHz vs phase</c:v>
          </c:tx>
          <c:xVal>
            <c:numRef>
              <c:f>Folha1!$B$8:$B$30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</c:numCache>
            </c:numRef>
          </c:xVal>
          <c:yVal>
            <c:numRef>
              <c:f>Folha1!$M$8:$M$30</c:f>
              <c:numCache>
                <c:formatCode>General</c:formatCode>
                <c:ptCount val="23"/>
                <c:pt idx="0">
                  <c:v>-4.3559999999999999</c:v>
                </c:pt>
                <c:pt idx="1">
                  <c:v>-11.789099999999999</c:v>
                </c:pt>
                <c:pt idx="2">
                  <c:v>-21.958200000000001</c:v>
                </c:pt>
                <c:pt idx="3">
                  <c:v>-24.554500000000001</c:v>
                </c:pt>
                <c:pt idx="4">
                  <c:v>-24.622</c:v>
                </c:pt>
                <c:pt idx="5">
                  <c:v>-25.971</c:v>
                </c:pt>
                <c:pt idx="6">
                  <c:v>-26.965699999999998</c:v>
                </c:pt>
                <c:pt idx="7">
                  <c:v>-29.697600000000001</c:v>
                </c:pt>
                <c:pt idx="8">
                  <c:v>-32.546100000000003</c:v>
                </c:pt>
                <c:pt idx="9">
                  <c:v>-33.965699999999998</c:v>
                </c:pt>
                <c:pt idx="10">
                  <c:v>-33.700600000000001</c:v>
                </c:pt>
                <c:pt idx="11">
                  <c:v>-34.1997</c:v>
                </c:pt>
                <c:pt idx="12">
                  <c:v>-33.837299999999999</c:v>
                </c:pt>
                <c:pt idx="13">
                  <c:v>-33.65</c:v>
                </c:pt>
                <c:pt idx="14">
                  <c:v>-36.732900000000001</c:v>
                </c:pt>
                <c:pt idx="15">
                  <c:v>-40.543100000000003</c:v>
                </c:pt>
                <c:pt idx="16">
                  <c:v>-47.278199999999998</c:v>
                </c:pt>
                <c:pt idx="17">
                  <c:v>-50.863900000000001</c:v>
                </c:pt>
                <c:pt idx="18">
                  <c:v>-53.8018</c:v>
                </c:pt>
                <c:pt idx="19">
                  <c:v>-54.222799999999999</c:v>
                </c:pt>
                <c:pt idx="20">
                  <c:v>-54.015500000000003</c:v>
                </c:pt>
                <c:pt idx="21">
                  <c:v>-54.035600000000002</c:v>
                </c:pt>
                <c:pt idx="22">
                  <c:v>-53.458199999999998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7728"/>
        <c:axId val="115086464"/>
      </c:scatterChart>
      <c:valAx>
        <c:axId val="1146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86464"/>
        <c:crosses val="autoZero"/>
        <c:crossBetween val="midCat"/>
      </c:valAx>
      <c:valAx>
        <c:axId val="1150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1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6</xdr:row>
      <xdr:rowOff>61912</xdr:rowOff>
    </xdr:from>
    <xdr:to>
      <xdr:col>21</xdr:col>
      <xdr:colOff>38100</xdr:colOff>
      <xdr:row>20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22</xdr:row>
      <xdr:rowOff>176212</xdr:rowOff>
    </xdr:from>
    <xdr:to>
      <xdr:col>21</xdr:col>
      <xdr:colOff>47625</xdr:colOff>
      <xdr:row>37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tabSelected="1" workbookViewId="0">
      <selection activeCell="V21" sqref="V21"/>
    </sheetView>
  </sheetViews>
  <sheetFormatPr defaultRowHeight="15" x14ac:dyDescent="0.25"/>
  <cols>
    <col min="2" max="2" width="12.28515625" customWidth="1"/>
    <col min="3" max="3" width="11.7109375" customWidth="1"/>
    <col min="5" max="7" width="13" customWidth="1"/>
    <col min="9" max="9" width="12.28515625" customWidth="1"/>
    <col min="10" max="10" width="13.140625" bestFit="1" customWidth="1"/>
    <col min="11" max="11" width="13.140625" customWidth="1"/>
    <col min="12" max="12" width="19.140625" customWidth="1"/>
  </cols>
  <sheetData>
    <row r="3" spans="2:13" ht="18.75" x14ac:dyDescent="0.3">
      <c r="B3" s="3" t="s">
        <v>0</v>
      </c>
    </row>
    <row r="4" spans="2:13" x14ac:dyDescent="0.25">
      <c r="B4" s="1" t="s">
        <v>1</v>
      </c>
      <c r="C4" s="1"/>
    </row>
    <row r="7" spans="2:13" x14ac:dyDescent="0.25">
      <c r="B7" t="s">
        <v>2</v>
      </c>
      <c r="C7" t="s">
        <v>4</v>
      </c>
      <c r="D7" t="s">
        <v>3</v>
      </c>
      <c r="E7" t="s">
        <v>7</v>
      </c>
      <c r="F7" t="s">
        <v>9</v>
      </c>
      <c r="G7" t="s">
        <v>8</v>
      </c>
      <c r="H7" t="s">
        <v>5</v>
      </c>
      <c r="I7" t="s">
        <v>6</v>
      </c>
      <c r="J7" t="s">
        <v>10</v>
      </c>
      <c r="K7" t="s">
        <v>11</v>
      </c>
      <c r="L7" t="s">
        <v>13</v>
      </c>
      <c r="M7" t="s">
        <v>12</v>
      </c>
    </row>
    <row r="8" spans="2:13" x14ac:dyDescent="0.25">
      <c r="B8" s="1">
        <v>2</v>
      </c>
      <c r="C8" s="1">
        <v>1.004</v>
      </c>
      <c r="D8" s="1">
        <v>0.998</v>
      </c>
      <c r="E8" s="6">
        <f>ROUND((D8/C8), 4)</f>
        <v>0.99399999999999999</v>
      </c>
      <c r="F8" s="1">
        <f>G8*10</f>
        <v>6.0000000000000053</v>
      </c>
      <c r="G8" s="1">
        <f>ABS(E8-1)*100</f>
        <v>0.60000000000000053</v>
      </c>
      <c r="H8" s="1">
        <v>5</v>
      </c>
      <c r="I8" s="1">
        <v>1.05</v>
      </c>
      <c r="J8" s="1">
        <f>H8+I8</f>
        <v>6.05</v>
      </c>
      <c r="K8" s="1">
        <f>ROUND(((1/B8)/360)*1000, 4)</f>
        <v>1.3889</v>
      </c>
      <c r="L8" s="1">
        <f>ROUND(J8/K8,4)</f>
        <v>4.3559999999999999</v>
      </c>
      <c r="M8" s="1">
        <f>-L8</f>
        <v>-4.3559999999999999</v>
      </c>
    </row>
    <row r="9" spans="2:13" x14ac:dyDescent="0.25">
      <c r="B9">
        <v>5</v>
      </c>
      <c r="C9">
        <v>1.006</v>
      </c>
      <c r="D9">
        <v>0.97799999999999998</v>
      </c>
      <c r="E9" s="2">
        <f t="shared" ref="E9:E30" si="0">ROUND((D9/C9), 4)</f>
        <v>0.97219999999999995</v>
      </c>
      <c r="F9">
        <f t="shared" ref="F9:F30" si="1">G9*10</f>
        <v>27.800000000000047</v>
      </c>
      <c r="G9">
        <f t="shared" ref="G9:G30" si="2">ABS(E9-1)*100</f>
        <v>2.7800000000000047</v>
      </c>
      <c r="H9">
        <v>5.5</v>
      </c>
      <c r="I9">
        <v>1.05</v>
      </c>
      <c r="J9">
        <f t="shared" ref="J9:J30" si="3">H9+I9</f>
        <v>6.55</v>
      </c>
      <c r="K9">
        <f t="shared" ref="K9:K30" si="4">ROUND(((1/B9)/360)*1000, 4)</f>
        <v>0.55559999999999998</v>
      </c>
      <c r="L9">
        <f t="shared" ref="L9:L30" si="5">ROUND(J9/K9,4)</f>
        <v>11.789099999999999</v>
      </c>
      <c r="M9">
        <f t="shared" ref="M9:M30" si="6">-L9</f>
        <v>-11.789099999999999</v>
      </c>
    </row>
    <row r="10" spans="2:13" x14ac:dyDescent="0.25">
      <c r="B10" s="4">
        <v>10</v>
      </c>
      <c r="C10" s="4">
        <v>1.0089999999999999</v>
      </c>
      <c r="D10" s="4">
        <v>0.91400000000000003</v>
      </c>
      <c r="E10" s="5">
        <f t="shared" si="0"/>
        <v>0.90580000000000005</v>
      </c>
      <c r="F10" s="4">
        <f t="shared" si="1"/>
        <v>94.199999999999946</v>
      </c>
      <c r="G10" s="4">
        <f t="shared" si="2"/>
        <v>9.4199999999999946</v>
      </c>
      <c r="H10" s="4">
        <v>5.05</v>
      </c>
      <c r="I10" s="4">
        <v>1.05</v>
      </c>
      <c r="J10" s="4">
        <f t="shared" si="3"/>
        <v>6.1</v>
      </c>
      <c r="K10" s="4">
        <f t="shared" si="4"/>
        <v>0.27779999999999999</v>
      </c>
      <c r="L10" s="4">
        <f t="shared" si="5"/>
        <v>21.958200000000001</v>
      </c>
      <c r="M10" s="4">
        <f t="shared" si="6"/>
        <v>-21.958200000000001</v>
      </c>
    </row>
    <row r="11" spans="2:13" x14ac:dyDescent="0.25">
      <c r="B11">
        <v>11</v>
      </c>
      <c r="C11">
        <v>1.012</v>
      </c>
      <c r="D11">
        <v>0.9</v>
      </c>
      <c r="E11" s="2">
        <f t="shared" si="0"/>
        <v>0.88929999999999998</v>
      </c>
      <c r="F11">
        <f t="shared" si="1"/>
        <v>110.70000000000002</v>
      </c>
      <c r="G11">
        <f t="shared" si="2"/>
        <v>11.070000000000002</v>
      </c>
      <c r="H11">
        <v>5.15</v>
      </c>
      <c r="I11">
        <v>1.05</v>
      </c>
      <c r="J11">
        <f t="shared" si="3"/>
        <v>6.2</v>
      </c>
      <c r="K11">
        <f t="shared" si="4"/>
        <v>0.2525</v>
      </c>
      <c r="L11">
        <f t="shared" si="5"/>
        <v>24.554500000000001</v>
      </c>
      <c r="M11">
        <f t="shared" si="6"/>
        <v>-24.554500000000001</v>
      </c>
    </row>
    <row r="12" spans="2:13" x14ac:dyDescent="0.25">
      <c r="B12">
        <v>12</v>
      </c>
      <c r="C12">
        <v>1.012</v>
      </c>
      <c r="D12">
        <v>0.88500000000000001</v>
      </c>
      <c r="E12" s="2">
        <f t="shared" si="0"/>
        <v>0.87450000000000006</v>
      </c>
      <c r="F12">
        <f t="shared" si="1"/>
        <v>125.49999999999994</v>
      </c>
      <c r="G12">
        <f t="shared" si="2"/>
        <v>12.549999999999994</v>
      </c>
      <c r="H12">
        <v>4.6500000000000004</v>
      </c>
      <c r="I12">
        <v>1.05</v>
      </c>
      <c r="J12">
        <f t="shared" si="3"/>
        <v>5.7</v>
      </c>
      <c r="K12">
        <f t="shared" si="4"/>
        <v>0.23150000000000001</v>
      </c>
      <c r="L12">
        <f t="shared" si="5"/>
        <v>24.622</v>
      </c>
      <c r="M12">
        <f t="shared" si="6"/>
        <v>-24.622</v>
      </c>
    </row>
    <row r="13" spans="2:13" x14ac:dyDescent="0.25">
      <c r="B13">
        <v>13</v>
      </c>
      <c r="C13">
        <v>1.0109999999999999</v>
      </c>
      <c r="D13">
        <v>0.87</v>
      </c>
      <c r="E13" s="2">
        <f t="shared" si="0"/>
        <v>0.86050000000000004</v>
      </c>
      <c r="F13">
        <f t="shared" si="1"/>
        <v>139.49999999999994</v>
      </c>
      <c r="G13">
        <f t="shared" si="2"/>
        <v>13.949999999999996</v>
      </c>
      <c r="H13">
        <v>4.5</v>
      </c>
      <c r="I13">
        <v>1.05</v>
      </c>
      <c r="J13">
        <f t="shared" si="3"/>
        <v>5.55</v>
      </c>
      <c r="K13">
        <f t="shared" si="4"/>
        <v>0.2137</v>
      </c>
      <c r="L13">
        <f t="shared" si="5"/>
        <v>25.971</v>
      </c>
      <c r="M13">
        <f t="shared" si="6"/>
        <v>-25.971</v>
      </c>
    </row>
    <row r="14" spans="2:13" x14ac:dyDescent="0.25">
      <c r="B14">
        <v>14</v>
      </c>
      <c r="C14">
        <v>1.0109999999999999</v>
      </c>
      <c r="D14">
        <v>0.85399999999999998</v>
      </c>
      <c r="E14" s="2">
        <f t="shared" si="0"/>
        <v>0.84470000000000001</v>
      </c>
      <c r="F14">
        <f t="shared" si="1"/>
        <v>155.29999999999998</v>
      </c>
      <c r="G14">
        <f t="shared" si="2"/>
        <v>15.53</v>
      </c>
      <c r="H14">
        <v>4.3</v>
      </c>
      <c r="I14">
        <v>1.05</v>
      </c>
      <c r="J14">
        <f t="shared" si="3"/>
        <v>5.35</v>
      </c>
      <c r="K14">
        <f t="shared" si="4"/>
        <v>0.19839999999999999</v>
      </c>
      <c r="L14">
        <f t="shared" si="5"/>
        <v>26.965699999999998</v>
      </c>
      <c r="M14">
        <f t="shared" si="6"/>
        <v>-26.965699999999998</v>
      </c>
    </row>
    <row r="15" spans="2:13" x14ac:dyDescent="0.25">
      <c r="B15">
        <v>15</v>
      </c>
      <c r="C15">
        <v>1.008</v>
      </c>
      <c r="D15">
        <v>0.83899999999999997</v>
      </c>
      <c r="E15" s="2">
        <f t="shared" si="0"/>
        <v>0.83230000000000004</v>
      </c>
      <c r="F15">
        <f t="shared" si="1"/>
        <v>167.69999999999996</v>
      </c>
      <c r="G15">
        <f t="shared" si="2"/>
        <v>16.769999999999996</v>
      </c>
      <c r="H15">
        <v>4.45</v>
      </c>
      <c r="I15">
        <v>1.05</v>
      </c>
      <c r="J15">
        <f t="shared" si="3"/>
        <v>5.5</v>
      </c>
      <c r="K15">
        <f t="shared" si="4"/>
        <v>0.1852</v>
      </c>
      <c r="L15">
        <f t="shared" si="5"/>
        <v>29.697600000000001</v>
      </c>
      <c r="M15">
        <f t="shared" si="6"/>
        <v>-29.697600000000001</v>
      </c>
    </row>
    <row r="16" spans="2:13" x14ac:dyDescent="0.25">
      <c r="B16">
        <v>16</v>
      </c>
      <c r="C16">
        <v>1.0109999999999999</v>
      </c>
      <c r="D16">
        <v>0.82199999999999995</v>
      </c>
      <c r="E16" s="2">
        <f t="shared" si="0"/>
        <v>0.81310000000000004</v>
      </c>
      <c r="F16">
        <f t="shared" si="1"/>
        <v>186.89999999999995</v>
      </c>
      <c r="G16">
        <f t="shared" si="2"/>
        <v>18.689999999999994</v>
      </c>
      <c r="H16">
        <v>4.5999999999999996</v>
      </c>
      <c r="I16">
        <v>1.05</v>
      </c>
      <c r="J16">
        <f t="shared" si="3"/>
        <v>5.6499999999999995</v>
      </c>
      <c r="K16">
        <f t="shared" si="4"/>
        <v>0.1736</v>
      </c>
      <c r="L16">
        <f t="shared" si="5"/>
        <v>32.546100000000003</v>
      </c>
      <c r="M16">
        <f t="shared" si="6"/>
        <v>-32.546100000000003</v>
      </c>
    </row>
    <row r="17" spans="2:13" x14ac:dyDescent="0.25">
      <c r="B17">
        <v>17</v>
      </c>
      <c r="C17">
        <v>1.0129999999999999</v>
      </c>
      <c r="D17">
        <v>0.80500000000000005</v>
      </c>
      <c r="E17" s="2">
        <f t="shared" si="0"/>
        <v>0.79469999999999996</v>
      </c>
      <c r="F17">
        <f t="shared" si="1"/>
        <v>205.30000000000004</v>
      </c>
      <c r="G17">
        <f t="shared" si="2"/>
        <v>20.530000000000005</v>
      </c>
      <c r="H17">
        <v>4.5</v>
      </c>
      <c r="I17">
        <v>1.05</v>
      </c>
      <c r="J17">
        <f t="shared" si="3"/>
        <v>5.55</v>
      </c>
      <c r="K17">
        <f t="shared" si="4"/>
        <v>0.16339999999999999</v>
      </c>
      <c r="L17">
        <f t="shared" si="5"/>
        <v>33.965699999999998</v>
      </c>
      <c r="M17">
        <f t="shared" si="6"/>
        <v>-33.965699999999998</v>
      </c>
    </row>
    <row r="18" spans="2:13" x14ac:dyDescent="0.25">
      <c r="B18">
        <v>18</v>
      </c>
      <c r="C18">
        <v>1.0169999999999999</v>
      </c>
      <c r="D18">
        <v>0.79200000000000004</v>
      </c>
      <c r="E18" s="2">
        <f t="shared" si="0"/>
        <v>0.77880000000000005</v>
      </c>
      <c r="F18">
        <f t="shared" si="1"/>
        <v>221.19999999999993</v>
      </c>
      <c r="G18">
        <f t="shared" si="2"/>
        <v>22.119999999999994</v>
      </c>
      <c r="H18">
        <v>4.1500000000000004</v>
      </c>
      <c r="I18">
        <v>1.05</v>
      </c>
      <c r="J18">
        <f t="shared" si="3"/>
        <v>5.2</v>
      </c>
      <c r="K18">
        <f t="shared" si="4"/>
        <v>0.15429999999999999</v>
      </c>
      <c r="L18">
        <f t="shared" si="5"/>
        <v>33.700600000000001</v>
      </c>
      <c r="M18">
        <f t="shared" si="6"/>
        <v>-33.700600000000001</v>
      </c>
    </row>
    <row r="19" spans="2:13" x14ac:dyDescent="0.25">
      <c r="B19">
        <v>19</v>
      </c>
      <c r="C19">
        <v>1.0189999999999999</v>
      </c>
      <c r="D19">
        <v>0.77600000000000002</v>
      </c>
      <c r="E19" s="2">
        <f t="shared" si="0"/>
        <v>0.76149999999999995</v>
      </c>
      <c r="F19">
        <f t="shared" si="1"/>
        <v>238.50000000000006</v>
      </c>
      <c r="G19">
        <f t="shared" si="2"/>
        <v>23.850000000000005</v>
      </c>
      <c r="H19">
        <v>3.95</v>
      </c>
      <c r="I19">
        <v>1.05</v>
      </c>
      <c r="J19">
        <f t="shared" si="3"/>
        <v>5</v>
      </c>
      <c r="K19">
        <f t="shared" si="4"/>
        <v>0.1462</v>
      </c>
      <c r="L19">
        <f t="shared" si="5"/>
        <v>34.1997</v>
      </c>
      <c r="M19">
        <f t="shared" si="6"/>
        <v>-34.1997</v>
      </c>
    </row>
    <row r="20" spans="2:13" x14ac:dyDescent="0.25">
      <c r="B20" s="7">
        <v>20</v>
      </c>
      <c r="C20" s="7">
        <v>1.02</v>
      </c>
      <c r="D20" s="7">
        <v>0.75900000000000001</v>
      </c>
      <c r="E20" s="8">
        <f t="shared" si="0"/>
        <v>0.74409999999999998</v>
      </c>
      <c r="F20" s="7">
        <f t="shared" si="1"/>
        <v>255.90000000000003</v>
      </c>
      <c r="G20" s="7">
        <f t="shared" si="2"/>
        <v>25.590000000000003</v>
      </c>
      <c r="H20" s="7">
        <v>3.65</v>
      </c>
      <c r="I20" s="7">
        <v>1.05</v>
      </c>
      <c r="J20" s="7">
        <f t="shared" si="3"/>
        <v>4.7</v>
      </c>
      <c r="K20" s="7">
        <f t="shared" si="4"/>
        <v>0.1389</v>
      </c>
      <c r="L20" s="7">
        <f t="shared" si="5"/>
        <v>33.837299999999999</v>
      </c>
      <c r="M20" s="7">
        <f t="shared" si="6"/>
        <v>-33.837299999999999</v>
      </c>
    </row>
    <row r="21" spans="2:13" x14ac:dyDescent="0.25">
      <c r="B21">
        <v>22</v>
      </c>
      <c r="C21">
        <v>1.014</v>
      </c>
      <c r="D21">
        <v>0.73299999999999998</v>
      </c>
      <c r="E21" s="2">
        <f t="shared" si="0"/>
        <v>0.72289999999999999</v>
      </c>
      <c r="F21">
        <f t="shared" si="1"/>
        <v>277.10000000000002</v>
      </c>
      <c r="G21">
        <f t="shared" si="2"/>
        <v>27.71</v>
      </c>
      <c r="H21">
        <v>3.2</v>
      </c>
      <c r="I21">
        <v>1.05</v>
      </c>
      <c r="J21">
        <f t="shared" si="3"/>
        <v>4.25</v>
      </c>
      <c r="K21">
        <f t="shared" si="4"/>
        <v>0.1263</v>
      </c>
      <c r="L21">
        <f t="shared" si="5"/>
        <v>33.65</v>
      </c>
      <c r="M21">
        <f t="shared" si="6"/>
        <v>-33.65</v>
      </c>
    </row>
    <row r="22" spans="2:13" x14ac:dyDescent="0.25">
      <c r="B22">
        <v>24</v>
      </c>
      <c r="C22">
        <v>1.0069999999999999</v>
      </c>
      <c r="D22">
        <v>0.70399999999999996</v>
      </c>
      <c r="E22" s="2">
        <f t="shared" si="0"/>
        <v>0.69910000000000005</v>
      </c>
      <c r="F22">
        <f t="shared" si="1"/>
        <v>300.89999999999998</v>
      </c>
      <c r="G22">
        <f t="shared" si="2"/>
        <v>30.089999999999996</v>
      </c>
      <c r="H22">
        <v>3.2</v>
      </c>
      <c r="I22">
        <v>1.05</v>
      </c>
      <c r="J22">
        <f t="shared" si="3"/>
        <v>4.25</v>
      </c>
      <c r="K22">
        <f t="shared" si="4"/>
        <v>0.1157</v>
      </c>
      <c r="L22">
        <f t="shared" si="5"/>
        <v>36.732900000000001</v>
      </c>
      <c r="M22">
        <f t="shared" si="6"/>
        <v>-36.732900000000001</v>
      </c>
    </row>
    <row r="23" spans="2:13" x14ac:dyDescent="0.25">
      <c r="B23">
        <v>26</v>
      </c>
      <c r="C23">
        <v>0.997</v>
      </c>
      <c r="D23">
        <v>0.67300000000000004</v>
      </c>
      <c r="E23" s="2">
        <f t="shared" si="0"/>
        <v>0.67500000000000004</v>
      </c>
      <c r="F23">
        <f t="shared" si="1"/>
        <v>324.99999999999994</v>
      </c>
      <c r="G23">
        <f t="shared" si="2"/>
        <v>32.499999999999993</v>
      </c>
      <c r="H23">
        <v>3.28</v>
      </c>
      <c r="I23">
        <v>1.05</v>
      </c>
      <c r="J23">
        <f t="shared" si="3"/>
        <v>4.33</v>
      </c>
      <c r="K23">
        <f t="shared" si="4"/>
        <v>0.10680000000000001</v>
      </c>
      <c r="L23">
        <f t="shared" si="5"/>
        <v>40.543100000000003</v>
      </c>
      <c r="M23">
        <f t="shared" si="6"/>
        <v>-40.543100000000003</v>
      </c>
    </row>
    <row r="24" spans="2:13" x14ac:dyDescent="0.25">
      <c r="B24">
        <v>28</v>
      </c>
      <c r="C24">
        <v>0.995</v>
      </c>
      <c r="D24">
        <v>0.64600000000000002</v>
      </c>
      <c r="E24" s="2">
        <f t="shared" si="0"/>
        <v>0.6492</v>
      </c>
      <c r="F24">
        <f t="shared" si="1"/>
        <v>350.79999999999995</v>
      </c>
      <c r="G24">
        <f t="shared" si="2"/>
        <v>35.08</v>
      </c>
      <c r="H24">
        <v>3.64</v>
      </c>
      <c r="I24">
        <v>1.05</v>
      </c>
      <c r="J24">
        <f t="shared" si="3"/>
        <v>4.6900000000000004</v>
      </c>
      <c r="K24">
        <f t="shared" si="4"/>
        <v>9.9199999999999997E-2</v>
      </c>
      <c r="L24">
        <f t="shared" si="5"/>
        <v>47.278199999999998</v>
      </c>
      <c r="M24">
        <f t="shared" si="6"/>
        <v>-47.278199999999998</v>
      </c>
    </row>
    <row r="25" spans="2:13" x14ac:dyDescent="0.25">
      <c r="B25">
        <v>30</v>
      </c>
      <c r="C25">
        <v>0.999</v>
      </c>
      <c r="D25">
        <v>0.621</v>
      </c>
      <c r="E25" s="2">
        <f t="shared" si="0"/>
        <v>0.62160000000000004</v>
      </c>
      <c r="F25">
        <f t="shared" si="1"/>
        <v>378.4</v>
      </c>
      <c r="G25">
        <f t="shared" si="2"/>
        <v>37.839999999999996</v>
      </c>
      <c r="H25">
        <v>3.66</v>
      </c>
      <c r="I25">
        <v>1.05</v>
      </c>
      <c r="J25">
        <f t="shared" si="3"/>
        <v>4.71</v>
      </c>
      <c r="K25">
        <f t="shared" si="4"/>
        <v>9.2600000000000002E-2</v>
      </c>
      <c r="L25">
        <f t="shared" si="5"/>
        <v>50.863900000000001</v>
      </c>
      <c r="M25">
        <f t="shared" si="6"/>
        <v>-50.863900000000001</v>
      </c>
    </row>
    <row r="26" spans="2:13" x14ac:dyDescent="0.25">
      <c r="B26">
        <v>32</v>
      </c>
      <c r="C26">
        <v>1.0109999999999999</v>
      </c>
      <c r="D26">
        <v>0.59799999999999998</v>
      </c>
      <c r="E26" s="2">
        <f t="shared" si="0"/>
        <v>0.59150000000000003</v>
      </c>
      <c r="F26">
        <f t="shared" si="1"/>
        <v>408.49999999999994</v>
      </c>
      <c r="G26">
        <f t="shared" si="2"/>
        <v>40.849999999999994</v>
      </c>
      <c r="H26">
        <v>3.62</v>
      </c>
      <c r="I26">
        <v>1.05</v>
      </c>
      <c r="J26">
        <f t="shared" si="3"/>
        <v>4.67</v>
      </c>
      <c r="K26">
        <f t="shared" si="4"/>
        <v>8.6800000000000002E-2</v>
      </c>
      <c r="L26">
        <f t="shared" si="5"/>
        <v>53.8018</v>
      </c>
      <c r="M26">
        <f t="shared" si="6"/>
        <v>-53.8018</v>
      </c>
    </row>
    <row r="27" spans="2:13" x14ac:dyDescent="0.25">
      <c r="B27">
        <v>34</v>
      </c>
      <c r="C27">
        <v>1.014</v>
      </c>
      <c r="D27">
        <v>0.57799999999999996</v>
      </c>
      <c r="E27" s="2">
        <f t="shared" si="0"/>
        <v>0.56999999999999995</v>
      </c>
      <c r="F27">
        <f t="shared" si="1"/>
        <v>430.00000000000006</v>
      </c>
      <c r="G27">
        <f t="shared" si="2"/>
        <v>43.000000000000007</v>
      </c>
      <c r="H27">
        <v>3.38</v>
      </c>
      <c r="I27">
        <v>1.05</v>
      </c>
      <c r="J27">
        <f t="shared" si="3"/>
        <v>4.43</v>
      </c>
      <c r="K27">
        <f t="shared" si="4"/>
        <v>8.1699999999999995E-2</v>
      </c>
      <c r="L27">
        <f t="shared" si="5"/>
        <v>54.222799999999999</v>
      </c>
      <c r="M27">
        <f t="shared" si="6"/>
        <v>-54.222799999999999</v>
      </c>
    </row>
    <row r="28" spans="2:13" x14ac:dyDescent="0.25">
      <c r="B28">
        <v>36</v>
      </c>
      <c r="C28">
        <v>1.022</v>
      </c>
      <c r="D28">
        <v>0.55600000000000005</v>
      </c>
      <c r="E28" s="2">
        <f t="shared" si="0"/>
        <v>0.54400000000000004</v>
      </c>
      <c r="F28">
        <f t="shared" si="1"/>
        <v>455.99999999999994</v>
      </c>
      <c r="G28">
        <f t="shared" si="2"/>
        <v>45.599999999999994</v>
      </c>
      <c r="H28">
        <v>3.12</v>
      </c>
      <c r="I28">
        <v>1.05</v>
      </c>
      <c r="J28">
        <f t="shared" si="3"/>
        <v>4.17</v>
      </c>
      <c r="K28">
        <f t="shared" si="4"/>
        <v>7.7200000000000005E-2</v>
      </c>
      <c r="L28">
        <f t="shared" si="5"/>
        <v>54.015500000000003</v>
      </c>
      <c r="M28">
        <f t="shared" si="6"/>
        <v>-54.015500000000003</v>
      </c>
    </row>
    <row r="29" spans="2:13" x14ac:dyDescent="0.25">
      <c r="B29">
        <v>38</v>
      </c>
      <c r="C29">
        <v>1.0289999999999999</v>
      </c>
      <c r="D29">
        <v>0.54100000000000004</v>
      </c>
      <c r="E29" s="2">
        <f t="shared" si="0"/>
        <v>0.52580000000000005</v>
      </c>
      <c r="F29">
        <f t="shared" si="1"/>
        <v>474.19999999999993</v>
      </c>
      <c r="G29">
        <f t="shared" si="2"/>
        <v>47.419999999999995</v>
      </c>
      <c r="H29">
        <v>2.9</v>
      </c>
      <c r="I29">
        <v>1.05</v>
      </c>
      <c r="J29">
        <f t="shared" si="3"/>
        <v>3.95</v>
      </c>
      <c r="K29">
        <f t="shared" si="4"/>
        <v>7.3099999999999998E-2</v>
      </c>
      <c r="L29">
        <f t="shared" si="5"/>
        <v>54.035600000000002</v>
      </c>
      <c r="M29">
        <f t="shared" si="6"/>
        <v>-54.035600000000002</v>
      </c>
    </row>
    <row r="30" spans="2:13" x14ac:dyDescent="0.25">
      <c r="B30" s="1">
        <v>40</v>
      </c>
      <c r="C30" s="1">
        <v>1.0349999999999999</v>
      </c>
      <c r="D30" s="1">
        <v>0.51900000000000002</v>
      </c>
      <c r="E30" s="6">
        <f t="shared" si="0"/>
        <v>0.50139999999999996</v>
      </c>
      <c r="F30" s="1">
        <f t="shared" si="1"/>
        <v>498.60000000000008</v>
      </c>
      <c r="G30" s="1">
        <f t="shared" si="2"/>
        <v>49.860000000000007</v>
      </c>
      <c r="H30" s="1">
        <v>2.66</v>
      </c>
      <c r="I30" s="1">
        <v>1.05</v>
      </c>
      <c r="J30" s="1">
        <f t="shared" si="3"/>
        <v>3.71</v>
      </c>
      <c r="K30" s="1">
        <f t="shared" si="4"/>
        <v>6.9400000000000003E-2</v>
      </c>
      <c r="L30" s="1">
        <f t="shared" si="5"/>
        <v>53.458199999999998</v>
      </c>
      <c r="M30" s="1">
        <f t="shared" si="6"/>
        <v>-53.458199999999998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2020-06-15T22:11:58Z</dcterms:modified>
</cp:coreProperties>
</file>