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Drive\Disciplinas\2021_2022\2021_2022_Sem_2\MCTE\AssignmentBarrage\"/>
    </mc:Choice>
  </mc:AlternateContent>
  <xr:revisionPtr revIDLastSave="0" documentId="13_ncr:1_{5AEE6CD9-F071-44D0-8A98-8339C891F8FB}" xr6:coauthVersionLast="47" xr6:coauthVersionMax="47" xr10:uidLastSave="{00000000-0000-0000-0000-000000000000}"/>
  <bookViews>
    <workbookView xWindow="-28920" yWindow="-120" windowWidth="29040" windowHeight="15840" xr2:uid="{14C1B8B7-48D5-42B1-AE2E-B69B1339D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L4" i="1"/>
  <c r="L5" i="1"/>
  <c r="L6" i="1"/>
  <c r="L7" i="1"/>
  <c r="L8" i="1"/>
  <c r="L9" i="1"/>
  <c r="L10" i="1"/>
  <c r="L3" i="1"/>
  <c r="H5" i="1"/>
  <c r="H6" i="1"/>
  <c r="H7" i="1"/>
  <c r="H8" i="1"/>
  <c r="H9" i="1"/>
  <c r="H10" i="1"/>
  <c r="H4" i="1"/>
  <c r="H3" i="1"/>
  <c r="C5" i="1"/>
  <c r="C7" i="1"/>
  <c r="D7" i="1"/>
  <c r="C10" i="1"/>
  <c r="D9" i="1"/>
  <c r="C8" i="1"/>
  <c r="C6" i="1"/>
  <c r="D4" i="1"/>
  <c r="C4" i="1"/>
  <c r="C3" i="1"/>
  <c r="E10" i="1"/>
  <c r="D10" i="1"/>
  <c r="E9" i="1"/>
  <c r="C9" i="1"/>
  <c r="E8" i="1"/>
  <c r="D8" i="1"/>
  <c r="E7" i="1"/>
  <c r="E6" i="1"/>
  <c r="D6" i="1"/>
  <c r="D5" i="1"/>
  <c r="E4" i="1"/>
</calcChain>
</file>

<file path=xl/sharedStrings.xml><?xml version="1.0" encoding="utf-8"?>
<sst xmlns="http://schemas.openxmlformats.org/spreadsheetml/2006/main" count="31" uniqueCount="26">
  <si>
    <t>𝜔1</t>
  </si>
  <si>
    <t>𝜙1</t>
  </si>
  <si>
    <t>𝜔2</t>
  </si>
  <si>
    <t>𝜙2</t>
  </si>
  <si>
    <t>[m]</t>
  </si>
  <si>
    <t>[rad]</t>
  </si>
  <si>
    <t>Students</t>
  </si>
  <si>
    <t>a</t>
  </si>
  <si>
    <t>b</t>
  </si>
  <si>
    <t>c</t>
  </si>
  <si>
    <t>[m^2]</t>
  </si>
  <si>
    <t>[m^3]</t>
  </si>
  <si>
    <t>A1</t>
  </si>
  <si>
    <t>A2</t>
  </si>
  <si>
    <t>T1</t>
  </si>
  <si>
    <t>T2</t>
  </si>
  <si>
    <t>[hour]</t>
  </si>
  <si>
    <t>Group</t>
  </si>
  <si>
    <t xml:space="preserve"> Clothilde Pesneau / Bernard Heikema</t>
  </si>
  <si>
    <t>Diogo Medroa / Mónica Teixeira</t>
  </si>
  <si>
    <t>Freek Postma / Jorn de Haan</t>
  </si>
  <si>
    <t>Mohammed Pottayil / Rodrigo Ospina</t>
  </si>
  <si>
    <t>[rad/s]</t>
  </si>
  <si>
    <t>Paul Bilger / Alexis Laurent</t>
  </si>
  <si>
    <t>Miguel Mauritti / Saurav Thakre</t>
  </si>
  <si>
    <t>Guillermo Romay / Sebastian Paulsen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</si>
</sst>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4" xfId="0" quotePrefix="1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6" xfId="0" quotePrefix="1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4E2E-1753-4C3D-9DC1-B407FDD2CD08}">
  <dimension ref="A1:M10"/>
  <sheetViews>
    <sheetView tabSelected="1" zoomScaleNormal="100" workbookViewId="0">
      <selection activeCell="C18" sqref="C18"/>
    </sheetView>
  </sheetViews>
  <sheetFormatPr defaultRowHeight="14.75" x14ac:dyDescent="0.75"/>
  <cols>
    <col min="1" max="1" width="8.58984375" style="14" customWidth="1"/>
    <col min="2" max="2" width="32.81640625" style="14" customWidth="1"/>
    <col min="3" max="13" width="10.90625" style="14" customWidth="1"/>
  </cols>
  <sheetData>
    <row r="1" spans="1:13" x14ac:dyDescent="0.75">
      <c r="A1" s="18" t="s">
        <v>17</v>
      </c>
      <c r="B1" s="20" t="s">
        <v>6</v>
      </c>
      <c r="C1" s="18" t="s">
        <v>7</v>
      </c>
      <c r="D1" s="19" t="s">
        <v>8</v>
      </c>
      <c r="E1" s="20" t="s">
        <v>9</v>
      </c>
      <c r="F1" s="18" t="s">
        <v>14</v>
      </c>
      <c r="G1" s="19" t="s">
        <v>12</v>
      </c>
      <c r="H1" s="19" t="s">
        <v>0</v>
      </c>
      <c r="I1" s="20" t="s">
        <v>1</v>
      </c>
      <c r="J1" s="18" t="s">
        <v>15</v>
      </c>
      <c r="K1" s="19" t="s">
        <v>13</v>
      </c>
      <c r="L1" s="19" t="s">
        <v>2</v>
      </c>
      <c r="M1" s="20" t="s">
        <v>3</v>
      </c>
    </row>
    <row r="2" spans="1:13" ht="15.5" thickBot="1" x14ac:dyDescent="0.9">
      <c r="A2" s="23"/>
      <c r="B2" s="25"/>
      <c r="C2" s="23" t="s">
        <v>4</v>
      </c>
      <c r="D2" s="24" t="s">
        <v>10</v>
      </c>
      <c r="E2" s="25" t="s">
        <v>11</v>
      </c>
      <c r="F2" s="23" t="s">
        <v>16</v>
      </c>
      <c r="G2" s="24" t="s">
        <v>4</v>
      </c>
      <c r="H2" s="24" t="s">
        <v>22</v>
      </c>
      <c r="I2" s="25" t="s">
        <v>5</v>
      </c>
      <c r="J2" s="23" t="s">
        <v>16</v>
      </c>
      <c r="K2" s="24" t="s">
        <v>4</v>
      </c>
      <c r="L2" s="24" t="s">
        <v>22</v>
      </c>
      <c r="M2" s="25" t="s">
        <v>5</v>
      </c>
    </row>
    <row r="3" spans="1:13" x14ac:dyDescent="0.75">
      <c r="A3" s="9">
        <v>1</v>
      </c>
      <c r="B3" s="10" t="s">
        <v>19</v>
      </c>
      <c r="C3" s="3">
        <f>-102996*0.9</f>
        <v>-92696.400000000009</v>
      </c>
      <c r="D3" s="4">
        <v>1272972</v>
      </c>
      <c r="E3" s="5">
        <v>23310000</v>
      </c>
      <c r="F3" s="6">
        <v>12.42</v>
      </c>
      <c r="G3" s="7">
        <v>3</v>
      </c>
      <c r="H3" s="21">
        <f>2*PI()/F3/3600</f>
        <v>1.4052570466943073E-4</v>
      </c>
      <c r="I3" s="8">
        <v>-2</v>
      </c>
      <c r="J3" s="6">
        <v>12.6584</v>
      </c>
      <c r="K3" s="7">
        <v>1.4</v>
      </c>
      <c r="L3" s="21">
        <f>2*PI()/J3/3600</f>
        <v>1.378791357513058E-4</v>
      </c>
      <c r="M3" s="8">
        <v>-3</v>
      </c>
    </row>
    <row r="4" spans="1:13" x14ac:dyDescent="0.75">
      <c r="A4" s="9">
        <v>2</v>
      </c>
      <c r="B4" s="14" t="s">
        <v>20</v>
      </c>
      <c r="C4" s="3">
        <f>-102996*0.91</f>
        <v>-93726.36</v>
      </c>
      <c r="D4" s="4">
        <f>1272972*1.21</f>
        <v>1540296.1199999999</v>
      </c>
      <c r="E4" s="5">
        <f>23310000*1.31</f>
        <v>30536100</v>
      </c>
      <c r="F4" s="6">
        <v>12.42</v>
      </c>
      <c r="G4" s="7">
        <v>3.5</v>
      </c>
      <c r="H4" s="21">
        <f>2*PI()/F4/3600</f>
        <v>1.4052570466943073E-4</v>
      </c>
      <c r="I4" s="8">
        <v>-1</v>
      </c>
      <c r="J4" s="6">
        <v>12</v>
      </c>
      <c r="K4" s="7">
        <v>1.5</v>
      </c>
      <c r="L4" s="21">
        <f t="shared" ref="L4:L10" si="0">2*PI()/J4/3600</f>
        <v>1.4544410433286079E-4</v>
      </c>
      <c r="M4" s="8">
        <v>-2.2000000000000002</v>
      </c>
    </row>
    <row r="5" spans="1:13" x14ac:dyDescent="0.75">
      <c r="A5" s="9">
        <v>3</v>
      </c>
      <c r="B5" s="10" t="s">
        <v>21</v>
      </c>
      <c r="C5" s="3">
        <f>-102996*0.77</f>
        <v>-79306.92</v>
      </c>
      <c r="D5" s="4">
        <f>1272972*1.14</f>
        <v>1451188.0799999998</v>
      </c>
      <c r="E5" s="5">
        <f>23310000*1.088</f>
        <v>25361280</v>
      </c>
      <c r="F5" s="6">
        <v>12.42</v>
      </c>
      <c r="G5" s="7">
        <v>3.31</v>
      </c>
      <c r="H5" s="21">
        <f t="shared" ref="H5:H10" si="1">2*PI()/F5/3600</f>
        <v>1.4052570466943073E-4</v>
      </c>
      <c r="I5" s="8">
        <v>-1.8</v>
      </c>
      <c r="J5" s="6">
        <v>12.6584</v>
      </c>
      <c r="K5" s="7">
        <v>1.21</v>
      </c>
      <c r="L5" s="21">
        <f t="shared" si="0"/>
        <v>1.378791357513058E-4</v>
      </c>
      <c r="M5" s="8">
        <v>-2.5</v>
      </c>
    </row>
    <row r="6" spans="1:13" x14ac:dyDescent="0.75">
      <c r="A6" s="9">
        <v>4</v>
      </c>
      <c r="B6" s="10" t="s">
        <v>18</v>
      </c>
      <c r="C6" s="3">
        <f>-102996*0.77</f>
        <v>-79306.92</v>
      </c>
      <c r="D6" s="4">
        <f>1272972*0.99</f>
        <v>1260242.28</v>
      </c>
      <c r="E6" s="5">
        <f>23310000*1.07</f>
        <v>24941700</v>
      </c>
      <c r="F6" s="6">
        <v>12.42</v>
      </c>
      <c r="G6" s="7">
        <v>2.87</v>
      </c>
      <c r="H6" s="21">
        <f t="shared" si="1"/>
        <v>1.4052570466943073E-4</v>
      </c>
      <c r="I6" s="8">
        <v>-1.9</v>
      </c>
      <c r="J6" s="6">
        <v>12</v>
      </c>
      <c r="K6" s="7">
        <v>1.27</v>
      </c>
      <c r="L6" s="21">
        <f t="shared" si="0"/>
        <v>1.4544410433286079E-4</v>
      </c>
      <c r="M6" s="8">
        <v>-1</v>
      </c>
    </row>
    <row r="7" spans="1:13" x14ac:dyDescent="0.75">
      <c r="A7" s="9">
        <v>5</v>
      </c>
      <c r="B7" s="26" t="s">
        <v>23</v>
      </c>
      <c r="C7" s="3">
        <f>-102996*1.27</f>
        <v>-130804.92</v>
      </c>
      <c r="D7" s="4">
        <f>1272972*2.07</f>
        <v>2635052.0399999996</v>
      </c>
      <c r="E7" s="5">
        <f>23310000*2</f>
        <v>46620000</v>
      </c>
      <c r="F7" s="6">
        <v>12.42</v>
      </c>
      <c r="G7" s="7">
        <v>4.21</v>
      </c>
      <c r="H7" s="21">
        <f t="shared" si="1"/>
        <v>1.4052570466943073E-4</v>
      </c>
      <c r="I7" s="8">
        <v>-0.9</v>
      </c>
      <c r="J7" s="6">
        <v>12.6584</v>
      </c>
      <c r="K7" s="7">
        <v>1.8</v>
      </c>
      <c r="L7" s="21">
        <f t="shared" si="0"/>
        <v>1.378791357513058E-4</v>
      </c>
      <c r="M7" s="8">
        <v>-1.5</v>
      </c>
    </row>
    <row r="8" spans="1:13" x14ac:dyDescent="0.75">
      <c r="A8" s="9">
        <v>6</v>
      </c>
      <c r="B8" s="26" t="s">
        <v>24</v>
      </c>
      <c r="C8" s="3">
        <f>-102996*1.43</f>
        <v>-147284.28</v>
      </c>
      <c r="D8" s="4">
        <f>1272972*1.55</f>
        <v>1973106.6</v>
      </c>
      <c r="E8" s="5">
        <f>23310000*1.77</f>
        <v>41258700</v>
      </c>
      <c r="F8" s="6">
        <v>12.42</v>
      </c>
      <c r="G8" s="7">
        <v>4.3</v>
      </c>
      <c r="H8" s="21">
        <f t="shared" si="1"/>
        <v>1.4052570466943073E-4</v>
      </c>
      <c r="I8" s="8">
        <v>-1</v>
      </c>
      <c r="J8" s="6">
        <v>12</v>
      </c>
      <c r="K8" s="7">
        <v>1.98</v>
      </c>
      <c r="L8" s="21">
        <f t="shared" si="0"/>
        <v>1.4544410433286079E-4</v>
      </c>
      <c r="M8" s="8">
        <v>1</v>
      </c>
    </row>
    <row r="9" spans="1:13" x14ac:dyDescent="0.75">
      <c r="A9" s="9">
        <v>7</v>
      </c>
      <c r="B9" s="10" t="s">
        <v>25</v>
      </c>
      <c r="C9" s="3">
        <f>-102996*1.88</f>
        <v>-193632.47999999998</v>
      </c>
      <c r="D9" s="4">
        <f>1272972*2.8</f>
        <v>3564321.5999999996</v>
      </c>
      <c r="E9" s="5">
        <f>23310000*2.3</f>
        <v>53612999.999999993</v>
      </c>
      <c r="F9" s="6">
        <v>12.42</v>
      </c>
      <c r="G9" s="7">
        <v>2.88</v>
      </c>
      <c r="H9" s="21">
        <f t="shared" si="1"/>
        <v>1.4052570466943073E-4</v>
      </c>
      <c r="I9" s="8">
        <v>-1.5</v>
      </c>
      <c r="J9" s="6">
        <v>12.6584</v>
      </c>
      <c r="K9" s="7">
        <v>0.9</v>
      </c>
      <c r="L9" s="21">
        <f t="shared" si="0"/>
        <v>1.378791357513058E-4</v>
      </c>
      <c r="M9" s="8">
        <v>2</v>
      </c>
    </row>
    <row r="10" spans="1:13" ht="15.5" thickBot="1" x14ac:dyDescent="0.9">
      <c r="A10" s="1">
        <v>8</v>
      </c>
      <c r="B10" s="2"/>
      <c r="C10" s="15">
        <f>-102996*0.39</f>
        <v>-40168.44</v>
      </c>
      <c r="D10" s="16">
        <f>1272972*0.63</f>
        <v>801972.36</v>
      </c>
      <c r="E10" s="17">
        <f>23310000*0.77</f>
        <v>17948700</v>
      </c>
      <c r="F10" s="11">
        <v>12.42</v>
      </c>
      <c r="G10" s="12">
        <v>2.8</v>
      </c>
      <c r="H10" s="22">
        <f t="shared" si="1"/>
        <v>1.4052570466943073E-4</v>
      </c>
      <c r="I10" s="13">
        <v>-2</v>
      </c>
      <c r="J10" s="11">
        <v>12</v>
      </c>
      <c r="K10" s="12">
        <v>1.1100000000000001</v>
      </c>
      <c r="L10" s="22">
        <f t="shared" si="0"/>
        <v>1.4544410433286079E-4</v>
      </c>
      <c r="M10" s="13">
        <v>3</v>
      </c>
    </row>
  </sheetData>
  <sortState xmlns:xlrd2="http://schemas.microsoft.com/office/spreadsheetml/2017/richdata2" ref="A3:B9">
    <sortCondition ref="B3:B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Henriques</dc:creator>
  <cp:lastModifiedBy>Joao Henriques</cp:lastModifiedBy>
  <dcterms:created xsi:type="dcterms:W3CDTF">2021-05-11T21:34:35Z</dcterms:created>
  <dcterms:modified xsi:type="dcterms:W3CDTF">2022-04-06T11:12:26Z</dcterms:modified>
</cp:coreProperties>
</file>