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esktop/ESLE_2022_Group-4/results/spreadsheets/"/>
    </mc:Choice>
  </mc:AlternateContent>
  <xr:revisionPtr revIDLastSave="0" documentId="13_ncr:1_{6C9B37EC-F9A4-6A4E-855A-F0066E8F54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hrough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B21" i="1" s="1"/>
  <c r="B25" i="1" s="1"/>
  <c r="J3" i="1" a="1"/>
  <c r="J3" i="1" s="1"/>
  <c r="J20" i="1" s="1" a="1"/>
  <c r="J20" i="1" s="1"/>
  <c r="C20" i="1" a="1"/>
  <c r="C20" i="1" s="1"/>
  <c r="C21" i="1" s="1"/>
  <c r="C25" i="1" s="1"/>
  <c r="D20" i="1" a="1"/>
  <c r="D20" i="1" s="1"/>
  <c r="D21" i="1" s="1"/>
  <c r="D25" i="1" s="1"/>
  <c r="E20" i="1" a="1"/>
  <c r="E20" i="1" s="1"/>
  <c r="E21" i="1" s="1"/>
  <c r="E25" i="1" s="1"/>
  <c r="F20" i="1" a="1"/>
  <c r="F20" i="1" s="1"/>
  <c r="F21" i="1" s="1"/>
  <c r="F25" i="1" s="1"/>
  <c r="G20" i="1" a="1"/>
  <c r="G20" i="1" s="1"/>
  <c r="G21" i="1" s="1"/>
  <c r="G25" i="1" s="1"/>
  <c r="H20" i="1"/>
  <c r="H21" i="1" s="1"/>
  <c r="H25" i="1" s="1" a="1"/>
  <c r="H25" i="1" s="1"/>
  <c r="J21" i="1" l="1"/>
  <c r="J25" i="1" s="1"/>
  <c r="J26" i="1" s="1"/>
  <c r="G26" i="1"/>
  <c r="F26" i="1"/>
  <c r="E26" i="1"/>
  <c r="B26" i="1"/>
  <c r="D26" i="1"/>
  <c r="C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<sst xmlns="http://schemas.openxmlformats.org/spreadsheetml/2006/main" count="33" uniqueCount="31">
  <si>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experiment</t>
  </si>
  <si>
    <t>nodes</t>
  </si>
  <si>
    <t>cacheSize</t>
  </si>
  <si>
    <t>isPartionAware</t>
  </si>
  <si>
    <t>cacheIsPartioned</t>
  </si>
  <si>
    <t>isPerstistent</t>
  </si>
  <si>
    <t>cpuCores</t>
  </si>
  <si>
    <t>throughput</t>
  </si>
  <si>
    <t>Total Sums</t>
  </si>
  <si>
    <t>Sums / 16</t>
  </si>
  <si>
    <t>16*(-698,25)^2</t>
  </si>
  <si>
    <t>16*(4419,65625)^2</t>
  </si>
  <si>
    <t>Variantions</t>
  </si>
  <si>
    <t>SS_nodes</t>
  </si>
  <si>
    <t>examples</t>
  </si>
  <si>
    <t>SS_isPartionAware</t>
  </si>
  <si>
    <t>SS_isPart</t>
  </si>
  <si>
    <t>SS_isPers</t>
  </si>
  <si>
    <t>SS_cacheS</t>
  </si>
  <si>
    <t>SS_cpuC</t>
  </si>
  <si>
    <t>Combinations:</t>
  </si>
  <si>
    <t>A</t>
  </si>
  <si>
    <t>B</t>
  </si>
  <si>
    <t>C</t>
  </si>
  <si>
    <t>D</t>
  </si>
  <si>
    <t>A*B</t>
  </si>
  <si>
    <t>C*D</t>
  </si>
  <si>
    <t>B*C</t>
  </si>
  <si>
    <t>SS_B*C</t>
  </si>
  <si>
    <t>SS_T throughput</t>
  </si>
  <si>
    <t>Effect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</si>
</sst>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"/>
    <numFmt numFmtId="165" formatCode="0.0000000000"/>
    <numFmt numFmtId="166" formatCode="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" fontId="0" fillId="0" borderId="10" xfId="0" applyNumberFormat="1" applyBorder="1"/>
    <xf numFmtId="2" fontId="0" fillId="35" borderId="10" xfId="0" applyNumberFormat="1" applyFill="1" applyBorder="1"/>
    <xf numFmtId="2" fontId="0" fillId="33" borderId="10" xfId="0" applyNumberFormat="1" applyFill="1" applyBorder="1"/>
    <xf numFmtId="2" fontId="14" fillId="34" borderId="10" xfId="0" applyNumberFormat="1" applyFont="1" applyFill="1" applyBorder="1"/>
    <xf numFmtId="0" fontId="0" fillId="0" borderId="10" xfId="0" applyBorder="1"/>
    <xf numFmtId="2" fontId="0" fillId="34" borderId="10" xfId="0" applyNumberFormat="1" applyFill="1" applyBorder="1"/>
    <xf numFmtId="165" fontId="0" fillId="0" borderId="10" xfId="0" applyNumberFormat="1" applyBorder="1"/>
    <xf numFmtId="2" fontId="0" fillId="37" borderId="10" xfId="0" applyNumberFormat="1" applyFill="1" applyBorder="1"/>
    <xf numFmtId="166" fontId="0" fillId="37" borderId="10" xfId="0" applyNumberFormat="1" applyFill="1" applyBorder="1"/>
    <xf numFmtId="2" fontId="0" fillId="36" borderId="10" xfId="0" applyNumberFormat="1" applyFill="1" applyBorder="1"/>
    <xf numFmtId="164" fontId="0" fillId="36" borderId="10" xfId="0" applyNumberFormat="1" applyFill="1" applyBorder="1"/>
    <xf numFmtId="2" fontId="18" fillId="35" borderId="10" xfId="0" applyNumberFormat="1" applyFont="1" applyFill="1" applyBorder="1"/>
    <xf numFmtId="165" fontId="0" fillId="36" borderId="10" xfId="0" applyNumberFormat="1" applyFill="1" applyBorder="1"/>
    <xf numFmtId="2" fontId="18" fillId="36" borderId="10" xfId="0" applyNumberFormat="1" applyFont="1" applyFill="1" applyBorder="1"/>
    <xf numFmtId="2" fontId="0" fillId="38" borderId="10" xfId="0" applyNumberFormat="1" applyFill="1" applyBorder="1"/>
    <xf numFmtId="2" fontId="18" fillId="38" borderId="10" xfId="0" applyNumberFormat="1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B7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G17" sqref="G17"/>
    </sheetView>
  </sheetViews>
  <sheetFormatPr baseColWidth="10" defaultRowHeight="16" x14ac:dyDescent="0.2"/>
  <cols>
    <col min="1" max="1" width="16.83203125" style="1" customWidth="1"/>
    <col min="2" max="2" width="15.83203125" style="1" customWidth="1"/>
    <col min="3" max="3" width="18.6640625" style="1" customWidth="1"/>
    <col min="4" max="5" width="12.6640625" style="1" bestFit="1" customWidth="1"/>
    <col min="6" max="7" width="11.6640625" style="1" bestFit="1" customWidth="1"/>
    <col min="8" max="8" width="30.5" style="1" customWidth="1"/>
    <col min="9" max="9" width="12.6640625" style="1" customWidth="1"/>
    <col min="10" max="10" width="12.6640625" style="1" bestFit="1" customWidth="1"/>
    <col min="11" max="11" width="12.83203125" style="1" bestFit="1" customWidth="1"/>
    <col min="12" max="12" width="12.6640625" style="1" bestFit="1" customWidth="1"/>
    <col min="13" max="16384" width="10.83203125" style="1"/>
  </cols>
  <sheetData>
    <row r="1" spans="1:10" x14ac:dyDescent="0.2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I1" s="12" t="s">
        <v>20</v>
      </c>
      <c r="J1" s="1" t="s">
        <v>27</v>
      </c>
    </row>
    <row r="2" spans="1:10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6</v>
      </c>
      <c r="H2" s="3" t="s">
        <v>7</v>
      </c>
      <c r="I2" s="12"/>
    </row>
    <row r="3" spans="1:10" x14ac:dyDescent="0.2">
      <c r="A3" s="1">
        <v>1</v>
      </c>
      <c r="B3" s="1">
        <v>-1</v>
      </c>
      <c r="C3" s="1">
        <v>-1</v>
      </c>
      <c r="D3" s="1">
        <v>-1</v>
      </c>
      <c r="E3" s="1">
        <v>-1</v>
      </c>
      <c r="F3" s="1">
        <v>1</v>
      </c>
      <c r="G3" s="1">
        <v>1</v>
      </c>
      <c r="H3" s="3">
        <v>53770.5</v>
      </c>
      <c r="I3" s="12"/>
      <c r="J3" s="1" cm="1">
        <f t="array" ref="J3:J18">(C3:C18*D3:D18)</f>
        <v>1</v>
      </c>
    </row>
    <row r="4" spans="1:10" ht="17" customHeight="1" x14ac:dyDescent="0.2">
      <c r="A4" s="1">
        <v>2</v>
      </c>
      <c r="B4" s="1">
        <v>1</v>
      </c>
      <c r="C4" s="1">
        <v>-1</v>
      </c>
      <c r="D4" s="1">
        <v>-1</v>
      </c>
      <c r="E4" s="1">
        <v>-1</v>
      </c>
      <c r="F4" s="1">
        <v>-1</v>
      </c>
      <c r="G4" s="1">
        <v>1</v>
      </c>
      <c r="H4" s="3">
        <v>48315</v>
      </c>
      <c r="I4" s="12"/>
      <c r="J4" s="1">
        <v>1</v>
      </c>
    </row>
    <row r="5" spans="1:10" x14ac:dyDescent="0.2">
      <c r="A5" s="1">
        <v>3</v>
      </c>
      <c r="B5" s="1">
        <v>-1</v>
      </c>
      <c r="C5" s="1">
        <v>1</v>
      </c>
      <c r="D5" s="1">
        <v>-1</v>
      </c>
      <c r="E5" s="1">
        <v>-1</v>
      </c>
      <c r="F5" s="1">
        <v>-1</v>
      </c>
      <c r="G5" s="1">
        <v>1</v>
      </c>
      <c r="H5" s="3">
        <v>53643.5</v>
      </c>
      <c r="I5" s="12"/>
      <c r="J5" s="1">
        <v>-1</v>
      </c>
    </row>
    <row r="6" spans="1:10" x14ac:dyDescent="0.2">
      <c r="A6" s="1">
        <v>4</v>
      </c>
      <c r="B6" s="1">
        <v>1</v>
      </c>
      <c r="C6" s="6">
        <v>1</v>
      </c>
      <c r="D6" s="6">
        <v>-1</v>
      </c>
      <c r="E6" s="1">
        <v>-1</v>
      </c>
      <c r="F6" s="1">
        <v>1</v>
      </c>
      <c r="G6" s="1">
        <v>1</v>
      </c>
      <c r="H6" s="3">
        <v>47815.25</v>
      </c>
      <c r="I6" s="12"/>
      <c r="J6" s="1">
        <v>-1</v>
      </c>
    </row>
    <row r="7" spans="1:10" x14ac:dyDescent="0.2">
      <c r="A7" s="1">
        <v>5</v>
      </c>
      <c r="B7" s="1">
        <v>-1</v>
      </c>
      <c r="C7" s="1">
        <v>-1</v>
      </c>
      <c r="D7" s="1">
        <v>1</v>
      </c>
      <c r="E7" s="1">
        <v>-1</v>
      </c>
      <c r="F7" s="1">
        <v>1</v>
      </c>
      <c r="G7" s="1">
        <v>-1</v>
      </c>
      <c r="H7" s="3">
        <v>34503</v>
      </c>
      <c r="I7" s="12"/>
      <c r="J7" s="1">
        <v>-1</v>
      </c>
    </row>
    <row r="8" spans="1:10" x14ac:dyDescent="0.2">
      <c r="A8" s="1">
        <v>6</v>
      </c>
      <c r="B8" s="1">
        <v>1</v>
      </c>
      <c r="C8" s="1">
        <v>-1</v>
      </c>
      <c r="D8" s="1">
        <v>1</v>
      </c>
      <c r="E8" s="1">
        <v>-1</v>
      </c>
      <c r="F8" s="1">
        <v>-1</v>
      </c>
      <c r="G8" s="1">
        <v>-1</v>
      </c>
      <c r="H8" s="3">
        <v>27263.75</v>
      </c>
      <c r="I8" s="12"/>
      <c r="J8" s="1">
        <v>-1</v>
      </c>
    </row>
    <row r="9" spans="1:10" x14ac:dyDescent="0.2">
      <c r="A9" s="1">
        <v>7</v>
      </c>
      <c r="B9" s="1">
        <v>-1</v>
      </c>
      <c r="C9" s="1">
        <v>1</v>
      </c>
      <c r="D9" s="1">
        <v>1</v>
      </c>
      <c r="E9" s="1">
        <v>-1</v>
      </c>
      <c r="F9" s="1">
        <v>-1</v>
      </c>
      <c r="G9" s="1">
        <v>-1</v>
      </c>
      <c r="H9" s="3">
        <v>32682</v>
      </c>
      <c r="I9" s="12"/>
      <c r="J9" s="1">
        <v>1</v>
      </c>
    </row>
    <row r="10" spans="1:10" x14ac:dyDescent="0.2">
      <c r="A10" s="1">
        <v>8</v>
      </c>
      <c r="B10" s="1">
        <v>1</v>
      </c>
      <c r="C10" s="1">
        <v>1</v>
      </c>
      <c r="D10" s="1">
        <v>1</v>
      </c>
      <c r="E10" s="1">
        <v>-1</v>
      </c>
      <c r="F10" s="1">
        <v>1</v>
      </c>
      <c r="G10" s="1">
        <v>-1</v>
      </c>
      <c r="H10" s="3">
        <v>55315.75</v>
      </c>
      <c r="I10" s="12"/>
      <c r="J10" s="1">
        <v>1</v>
      </c>
    </row>
    <row r="11" spans="1:10" x14ac:dyDescent="0.2">
      <c r="A11" s="1">
        <v>9</v>
      </c>
      <c r="B11" s="1">
        <v>-1</v>
      </c>
      <c r="C11" s="1">
        <v>-1</v>
      </c>
      <c r="D11" s="1">
        <v>-1</v>
      </c>
      <c r="E11" s="1">
        <v>1</v>
      </c>
      <c r="F11" s="1">
        <v>1</v>
      </c>
      <c r="G11" s="1">
        <v>-1</v>
      </c>
      <c r="H11" s="3">
        <v>48320</v>
      </c>
      <c r="I11" s="12"/>
      <c r="J11" s="1">
        <v>1</v>
      </c>
    </row>
    <row r="12" spans="1:10" x14ac:dyDescent="0.2">
      <c r="A12" s="1">
        <v>10</v>
      </c>
      <c r="B12" s="1">
        <v>1</v>
      </c>
      <c r="C12" s="1">
        <v>-1</v>
      </c>
      <c r="D12" s="1">
        <v>-1</v>
      </c>
      <c r="E12" s="1">
        <v>1</v>
      </c>
      <c r="F12" s="1">
        <v>-1</v>
      </c>
      <c r="G12" s="1">
        <v>-1</v>
      </c>
      <c r="H12" s="3">
        <v>47770.25</v>
      </c>
      <c r="I12" s="12"/>
      <c r="J12" s="1">
        <v>1</v>
      </c>
    </row>
    <row r="13" spans="1:10" x14ac:dyDescent="0.2">
      <c r="A13" s="1">
        <v>11</v>
      </c>
      <c r="B13" s="1">
        <v>-1</v>
      </c>
      <c r="C13" s="6">
        <v>1</v>
      </c>
      <c r="D13" s="1">
        <v>-1</v>
      </c>
      <c r="E13" s="1">
        <v>1</v>
      </c>
      <c r="F13" s="1">
        <v>-1</v>
      </c>
      <c r="G13" s="1">
        <v>-1</v>
      </c>
      <c r="H13" s="3">
        <v>48379.5</v>
      </c>
      <c r="I13" s="12"/>
      <c r="J13" s="1">
        <v>-1</v>
      </c>
    </row>
    <row r="14" spans="1:10" x14ac:dyDescent="0.2">
      <c r="A14" s="1">
        <v>12</v>
      </c>
      <c r="B14" s="1">
        <v>1</v>
      </c>
      <c r="C14" s="6">
        <v>1</v>
      </c>
      <c r="D14" s="6">
        <v>-1</v>
      </c>
      <c r="E14" s="1">
        <v>1</v>
      </c>
      <c r="F14" s="1">
        <v>1</v>
      </c>
      <c r="G14" s="1">
        <v>-1</v>
      </c>
      <c r="H14" s="3">
        <v>43769</v>
      </c>
      <c r="I14" s="12"/>
      <c r="J14" s="1">
        <v>-1</v>
      </c>
    </row>
    <row r="15" spans="1:10" x14ac:dyDescent="0.2">
      <c r="A15" s="1">
        <v>13</v>
      </c>
      <c r="B15" s="1">
        <v>-1</v>
      </c>
      <c r="C15" s="1">
        <v>-1</v>
      </c>
      <c r="D15" s="1">
        <v>1</v>
      </c>
      <c r="E15" s="1">
        <v>1</v>
      </c>
      <c r="F15" s="1">
        <v>1</v>
      </c>
      <c r="G15" s="1">
        <v>1</v>
      </c>
      <c r="H15" s="3">
        <v>32733.5</v>
      </c>
      <c r="I15" s="12"/>
      <c r="J15" s="1">
        <v>-1</v>
      </c>
    </row>
    <row r="16" spans="1:10" s="10" customFormat="1" x14ac:dyDescent="0.2">
      <c r="A16" s="10">
        <v>14</v>
      </c>
      <c r="B16" s="10">
        <v>1</v>
      </c>
      <c r="C16" s="10">
        <v>-1</v>
      </c>
      <c r="D16" s="10">
        <v>1</v>
      </c>
      <c r="E16" s="10">
        <v>1</v>
      </c>
      <c r="F16" s="10">
        <v>-1</v>
      </c>
      <c r="G16" s="10">
        <v>1</v>
      </c>
      <c r="H16" s="10">
        <v>27169.25</v>
      </c>
      <c r="I16" s="14"/>
      <c r="J16" s="10">
        <v>-1</v>
      </c>
    </row>
    <row r="17" spans="1:11" s="15" customFormat="1" x14ac:dyDescent="0.2">
      <c r="A17" s="15">
        <v>15</v>
      </c>
      <c r="B17" s="15">
        <v>-1</v>
      </c>
      <c r="C17" s="15">
        <v>1</v>
      </c>
      <c r="D17" s="15">
        <v>1</v>
      </c>
      <c r="E17" s="15">
        <v>1</v>
      </c>
      <c r="F17" s="15">
        <v>-1</v>
      </c>
      <c r="G17" s="15">
        <v>1</v>
      </c>
      <c r="H17" s="15">
        <v>56756.5</v>
      </c>
      <c r="I17" s="16"/>
      <c r="J17" s="15">
        <v>1</v>
      </c>
    </row>
    <row r="18" spans="1:11" x14ac:dyDescent="0.2">
      <c r="A18" s="1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3">
        <v>52198.25</v>
      </c>
      <c r="I18" s="12"/>
      <c r="J18" s="1">
        <v>1</v>
      </c>
    </row>
    <row r="19" spans="1:11" x14ac:dyDescent="0.2">
      <c r="H19" s="3"/>
      <c r="I19" s="12"/>
    </row>
    <row r="20" spans="1:11" x14ac:dyDescent="0.2">
      <c r="A20" s="4" t="s">
        <v>8</v>
      </c>
      <c r="B20" s="1" cm="1">
        <f t="array" ref="B20">SUM(B3:B18*H3:H18)</f>
        <v>-11172</v>
      </c>
      <c r="C20" s="1" cm="1">
        <f t="array" ref="C20">SUM(C3:C18*H3:H18)</f>
        <v>70714.5</v>
      </c>
      <c r="D20" s="1" cm="1">
        <f t="array" ref="D20">SUM(D3:D18*H3:H18)</f>
        <v>-73161</v>
      </c>
      <c r="E20" s="1" cm="1">
        <f t="array" ref="E20">SUM(E3:E18*H3:H18)</f>
        <v>3787.5</v>
      </c>
      <c r="F20" s="1" cm="1">
        <f t="array" ref="F20">SUM(F3:F18*H3:H18)</f>
        <v>26445.5</v>
      </c>
      <c r="G20" s="1" cm="1">
        <f t="array" ref="G20">SUM(G3:G18*H3:H18)</f>
        <v>34398.5</v>
      </c>
      <c r="H20" s="3">
        <f>SUM(H3:H18)</f>
        <v>710405</v>
      </c>
      <c r="I20" s="12"/>
      <c r="J20" s="1" cm="1">
        <f t="array" ref="J20">SUM(_xlfn.ANCHORARRAY(J3)*H3:H18)</f>
        <v>79851.5</v>
      </c>
      <c r="K20" s="4" t="s">
        <v>8</v>
      </c>
    </row>
    <row r="21" spans="1:11" x14ac:dyDescent="0.2">
      <c r="A21" s="4" t="s">
        <v>9</v>
      </c>
      <c r="B21" s="1">
        <f t="shared" ref="B21:H21" si="0">B20/16</f>
        <v>-698.25</v>
      </c>
      <c r="C21" s="1">
        <f t="shared" si="0"/>
        <v>4419.65625</v>
      </c>
      <c r="D21" s="1">
        <f t="shared" si="0"/>
        <v>-4572.5625</v>
      </c>
      <c r="E21" s="1">
        <f t="shared" si="0"/>
        <v>236.71875</v>
      </c>
      <c r="F21" s="1">
        <f t="shared" si="0"/>
        <v>1652.84375</v>
      </c>
      <c r="G21" s="1">
        <f t="shared" si="0"/>
        <v>2149.90625</v>
      </c>
      <c r="H21" s="3">
        <f t="shared" si="0"/>
        <v>44400.3125</v>
      </c>
      <c r="I21" s="12"/>
      <c r="J21" s="1">
        <f>J20/16</f>
        <v>4990.71875</v>
      </c>
      <c r="K21" s="4" t="s">
        <v>9</v>
      </c>
    </row>
    <row r="22" spans="1:11" x14ac:dyDescent="0.2">
      <c r="I22" s="12"/>
    </row>
    <row r="23" spans="1:11" x14ac:dyDescent="0.2">
      <c r="A23" s="1" t="s">
        <v>14</v>
      </c>
      <c r="B23" s="6" t="s">
        <v>10</v>
      </c>
      <c r="C23" s="6" t="s">
        <v>11</v>
      </c>
      <c r="I23" s="12"/>
    </row>
    <row r="24" spans="1:11" s="2" customFormat="1" x14ac:dyDescent="0.2">
      <c r="A24" s="2" t="s">
        <v>12</v>
      </c>
      <c r="B24" s="2" t="s">
        <v>13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29</v>
      </c>
      <c r="J24" s="2" t="s">
        <v>28</v>
      </c>
    </row>
    <row r="25" spans="1:11" x14ac:dyDescent="0.2">
      <c r="B25" s="1">
        <f>16*(B21^2)</f>
        <v>7800849</v>
      </c>
      <c r="C25" s="5">
        <f>16*(C21^2)</f>
        <v>312533781.890625</v>
      </c>
      <c r="D25" s="1">
        <f>16*D21^2</f>
        <v>334533245.0625</v>
      </c>
      <c r="E25" s="1">
        <f>16*E21^2</f>
        <v>896572.265625</v>
      </c>
      <c r="F25" s="1">
        <f>16*F21^2</f>
        <v>43710279.390625</v>
      </c>
      <c r="G25" s="1">
        <f>16*G21^2</f>
        <v>73953550.140625</v>
      </c>
      <c r="H25" s="1" cm="1">
        <f t="array" ref="H25">SUM((H3:H18-H21)^2)</f>
        <v>1537767843.0625</v>
      </c>
      <c r="J25" s="1">
        <f>16*J21^2</f>
        <v>398516378.265625</v>
      </c>
    </row>
    <row r="26" spans="1:11" x14ac:dyDescent="0.2">
      <c r="A26" s="1" t="s">
        <v>30</v>
      </c>
      <c r="B26" s="8">
        <f>B25/H25</f>
        <v>5.0728392033900453E-3</v>
      </c>
      <c r="C26" s="11">
        <f>C25/H25</f>
        <v>0.20323859892154253</v>
      </c>
      <c r="D26" s="10">
        <f>D25/H25</f>
        <v>0.21754470063326942</v>
      </c>
      <c r="E26" s="9">
        <f>E25/H25</f>
        <v>5.8303486424807508E-4</v>
      </c>
      <c r="F26" s="8">
        <f>F25/H25</f>
        <v>2.8424498267290446E-2</v>
      </c>
      <c r="G26" s="8">
        <f>G25/H25</f>
        <v>4.8091492141846853E-2</v>
      </c>
      <c r="H26" s="1">
        <v>1</v>
      </c>
      <c r="J26" s="13">
        <f>J25/H25</f>
        <v>0.25915249825485392</v>
      </c>
    </row>
    <row r="32" spans="1:11" x14ac:dyDescent="0.2">
      <c r="C32" s="7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2022-11-05T12:44:23Z</dcterms:created>
  <dcterms:modified xsi:type="dcterms:W3CDTF">2022-11-06T18:45:20Z</dcterms:modified>
</cp:coreProperties>
</file>