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oao_\Desktop\git\"/>
    </mc:Choice>
  </mc:AlternateContent>
  <xr:revisionPtr revIDLastSave="0" documentId="13_ncr:1_{2D48077B-83E8-47D3-AB87-6ACEAB8752B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ráfico de Vendas" sheetId="1" r:id="rId1"/>
    <sheet name="Processo Seletivo" sheetId="2" r:id="rId2"/>
    <sheet name="Divisão de Custos" sheetId="3" r:id="rId3"/>
    <sheet name="Participação de Projetos" sheetId="5" r:id="rId4"/>
  </sheets>
  <definedNames>
    <definedName name="_xlchart.v1.0" hidden="1">'Processo Seletivo'!$D$4:$D$15</definedName>
    <definedName name="_xlchart.v1.1" hidden="1">'Processo Seletivo'!$E$4:$E$15</definedName>
    <definedName name="_xlchart.v1.2" hidden="1">'Processo Seletivo'!$F$4:$F$15</definedName>
    <definedName name="Balances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3" l="1"/>
  <c r="F4" i="3"/>
  <c r="F5" i="3"/>
  <c r="F6" i="3"/>
  <c r="F7" i="3"/>
  <c r="F8" i="3"/>
  <c r="F3" i="3"/>
  <c r="E9" i="3"/>
  <c r="D23" i="2"/>
  <c r="D21" i="2"/>
  <c r="D20" i="2"/>
  <c r="D18" i="2"/>
  <c r="T11" i="1"/>
  <c r="P4" i="1"/>
  <c r="Q4" i="1"/>
  <c r="R4" i="1"/>
  <c r="S4" i="1"/>
  <c r="T4" i="1"/>
  <c r="U4" i="1"/>
  <c r="V4" i="1"/>
  <c r="W4" i="1"/>
  <c r="X4" i="1"/>
  <c r="Y4" i="1"/>
  <c r="Z4" i="1"/>
  <c r="O4" i="1"/>
  <c r="T14" i="1"/>
  <c r="T12" i="1"/>
  <c r="D5" i="1"/>
  <c r="E5" i="1"/>
  <c r="F5" i="1"/>
  <c r="G5" i="1"/>
  <c r="H5" i="1"/>
  <c r="I5" i="1"/>
  <c r="J5" i="1"/>
  <c r="K5" i="1"/>
  <c r="L5" i="1"/>
  <c r="M5" i="1"/>
  <c r="N5" i="1"/>
  <c r="C5" i="1"/>
  <c r="E8" i="5"/>
  <c r="F8" i="5"/>
  <c r="G8" i="5"/>
  <c r="H8" i="5"/>
  <c r="I8" i="5"/>
  <c r="J8" i="5"/>
  <c r="K8" i="5"/>
  <c r="L8" i="5"/>
  <c r="M8" i="5"/>
  <c r="N8" i="5"/>
  <c r="O8" i="5"/>
  <c r="P8" i="5"/>
</calcChain>
</file>

<file path=xl/sharedStrings.xml><?xml version="1.0" encoding="utf-8"?>
<sst xmlns="http://schemas.openxmlformats.org/spreadsheetml/2006/main" count="74" uniqueCount="69">
  <si>
    <t>Meses</t>
  </si>
  <si>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</si>
  <si>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</si>
  <si>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</si>
  <si>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</si>
  <si>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</si>
  <si>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</si>
  <si>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</si>
  <si>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</si>
  <si>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</si>
  <si>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</si>
  <si>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</si>
  <si>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</si>
  <si>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</si>
  <si>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Inscritos</t>
  </si>
  <si>
    <t>Curtidas</t>
  </si>
  <si>
    <t>1. Faça um gráfico de colunas que represente a evolução do número de inscritos aos longo dos períodos.</t>
  </si>
  <si>
    <t>- Tirar linhas de grade</t>
  </si>
  <si>
    <t>2011.1</t>
  </si>
  <si>
    <t>2011.2</t>
  </si>
  <si>
    <t>- Colocar rótulo de dados na extremidade superior</t>
  </si>
  <si>
    <t>2012.1</t>
  </si>
  <si>
    <t>2012.2</t>
  </si>
  <si>
    <t>2. Faça um eixo secundário (em forma de linha) com a evolução das curtidas ao longo dos períodos.</t>
  </si>
  <si>
    <t>2013.1</t>
  </si>
  <si>
    <t>- Colocar linhas pontilhadas</t>
  </si>
  <si>
    <t>2013.2</t>
  </si>
  <si>
    <t>2014.1</t>
  </si>
  <si>
    <t>2014.2</t>
  </si>
  <si>
    <t>3. Responda:</t>
  </si>
  <si>
    <t>2015.1</t>
  </si>
  <si>
    <t>- Qual a tendência de inscritos no processo seletivo em 2017.1?</t>
  </si>
  <si>
    <t>2015.2</t>
  </si>
  <si>
    <t>A tabela ao lado mostra o número de inscritos no processo seletivo da Consultoria João&amp;João e o número de curtidas na fan page nos últimos 10 semestres.</t>
  </si>
  <si>
    <t>- Existe correlação entre número de inscritos e número de curtidas?</t>
  </si>
  <si>
    <t>2016.1</t>
  </si>
  <si>
    <t>2016.2</t>
  </si>
  <si>
    <t>- Formatar o eixo (mínimo 0 curtidas, máximo 16000 curtidas - intervalos de 2000 curtidas)</t>
  </si>
  <si>
    <t>- Formatar o eixo (mínimo 0 inscritos, máximo 500 inscritos - intervalos de 100 inscritos)</t>
  </si>
  <si>
    <t>Custo</t>
  </si>
  <si>
    <t>Valor</t>
  </si>
  <si>
    <t>Casaco</t>
  </si>
  <si>
    <t>Boné</t>
  </si>
  <si>
    <t>Pijama</t>
  </si>
  <si>
    <t>Chinelo</t>
  </si>
  <si>
    <t>Camisa</t>
  </si>
  <si>
    <t>Cueca</t>
  </si>
  <si>
    <t>1. Analise a tabela de fontes de receita da consultoria Pedro&amp;João. Essa tabela detalha o tipo de projeto realizado e a entrada referente à esse tipo, por mês. Faça um gráfico de barras que represente a origem das receitas por mês.</t>
  </si>
  <si>
    <t>Mês</t>
  </si>
  <si>
    <t>Projetos de BI</t>
  </si>
  <si>
    <t>1. Colocar</t>
  </si>
  <si>
    <t>Projetos de Processos</t>
  </si>
  <si>
    <t>- Rótulo de dados no total</t>
  </si>
  <si>
    <t>Projetos Jurídicos</t>
  </si>
  <si>
    <t xml:space="preserve">- Legenda abaixo </t>
  </si>
  <si>
    <t>Total</t>
  </si>
  <si>
    <t>Semestre</t>
  </si>
  <si>
    <t>1. Analise a planilha de compras de produtos do armazém TJR  e faça um gráfico de pizza que mostre o peso percentual de cada produto. Coloque como título do gráfico: "Peso dos Produtos".</t>
  </si>
  <si>
    <t xml:space="preserve"> </t>
  </si>
  <si>
    <t>Média</t>
  </si>
  <si>
    <t>y</t>
  </si>
  <si>
    <t>a</t>
  </si>
  <si>
    <t>x</t>
  </si>
  <si>
    <t>b</t>
  </si>
  <si>
    <t>y=ax+b</t>
  </si>
  <si>
    <t>2017.1</t>
  </si>
  <si>
    <t>correl</t>
  </si>
  <si>
    <t>(previsao) 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</si>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</sst>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R$&quot;\ #,##0;\-&quot;R$&quot;\ #,##0"/>
    <numFmt numFmtId="164" formatCode="&quot;R$&quot;\ #,##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2" fillId="0" borderId="0" xfId="0" applyFont="1"/>
    <xf numFmtId="3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5" fillId="5" borderId="0" xfId="0" applyFont="1" applyFill="1" applyBorder="1"/>
    <xf numFmtId="0" fontId="6" fillId="0" borderId="0" xfId="0" applyFont="1" applyFill="1" applyAlignment="1">
      <alignment horizontal="left" vertical="top" wrapText="1"/>
    </xf>
    <xf numFmtId="0" fontId="4" fillId="2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0" xfId="0" applyFont="1" applyFill="1"/>
    <xf numFmtId="0" fontId="7" fillId="0" borderId="3" xfId="0" quotePrefix="1" applyFont="1" applyFill="1" applyBorder="1" applyAlignment="1">
      <alignment horizontal="left"/>
    </xf>
    <xf numFmtId="0" fontId="7" fillId="0" borderId="4" xfId="0" quotePrefix="1" applyFont="1" applyFill="1" applyBorder="1" applyAlignment="1">
      <alignment horizontal="left"/>
    </xf>
    <xf numFmtId="0" fontId="9" fillId="0" borderId="0" xfId="0" applyFont="1" applyFill="1" applyAlignment="1">
      <alignment horizontal="left"/>
    </xf>
    <xf numFmtId="3" fontId="4" fillId="2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5" fontId="0" fillId="0" borderId="1" xfId="0" applyNumberFormat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0" fontId="2" fillId="7" borderId="1" xfId="0" applyFont="1" applyFill="1" applyBorder="1"/>
    <xf numFmtId="164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3" fontId="0" fillId="9" borderId="1" xfId="0" applyNumberFormat="1" applyFill="1" applyBorder="1" applyAlignment="1">
      <alignment horizontal="center"/>
    </xf>
    <xf numFmtId="17" fontId="0" fillId="10" borderId="1" xfId="0" applyNumberFormat="1" applyFill="1" applyBorder="1"/>
    <xf numFmtId="0" fontId="0" fillId="10" borderId="1" xfId="0" applyFill="1" applyBorder="1"/>
    <xf numFmtId="0" fontId="1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0" borderId="6" xfId="0" applyFill="1" applyBorder="1" applyAlignment="1">
      <alignment horizontal="left"/>
    </xf>
    <xf numFmtId="5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66-459E-A9C5-CD9EF3E346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'Gráfico de Vendas'!$C$3:$N$3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Vendas'!$C$4:$N$4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59E-A9C5-CD9EF3E34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3770831"/>
        <c:axId val="913767919"/>
      </c:barChart>
      <c:lineChart>
        <c:grouping val="standard"/>
        <c:varyColors val="0"/>
        <c:ser>
          <c:idx val="1"/>
          <c:order val="1"/>
          <c:tx>
            <c:v>Média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Vendas'!$C$5:$N$5</c:f>
              <c:numCache>
                <c:formatCode>#,##0</c:formatCode>
                <c:ptCount val="12"/>
                <c:pt idx="0">
                  <c:v>6303.833333333333</c:v>
                </c:pt>
                <c:pt idx="1">
                  <c:v>6303.833333333333</c:v>
                </c:pt>
                <c:pt idx="2">
                  <c:v>6303.833333333333</c:v>
                </c:pt>
                <c:pt idx="3">
                  <c:v>6303.833333333333</c:v>
                </c:pt>
                <c:pt idx="4">
                  <c:v>6303.833333333333</c:v>
                </c:pt>
                <c:pt idx="5">
                  <c:v>6303.833333333333</c:v>
                </c:pt>
                <c:pt idx="6">
                  <c:v>6303.833333333333</c:v>
                </c:pt>
                <c:pt idx="7">
                  <c:v>6303.833333333333</c:v>
                </c:pt>
                <c:pt idx="8">
                  <c:v>6303.833333333333</c:v>
                </c:pt>
                <c:pt idx="9">
                  <c:v>6303.833333333333</c:v>
                </c:pt>
                <c:pt idx="10">
                  <c:v>6303.833333333333</c:v>
                </c:pt>
                <c:pt idx="11">
                  <c:v>6303.833333333333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6-459E-A9C5-CD9EF3E3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770831"/>
        <c:axId val="913767919"/>
      </c:lineChart>
      <c:catAx>
        <c:axId val="91377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3767919"/>
        <c:crosses val="autoZero"/>
        <c:auto val="1"/>
        <c:lblAlgn val="ctr"/>
        <c:lblOffset val="100"/>
        <c:noMultiLvlLbl val="0"/>
      </c:catAx>
      <c:valAx>
        <c:axId val="913767919"/>
        <c:scaling>
          <c:orientation val="minMax"/>
          <c:max val="1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3770831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Projeção 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'Gráfico de Vendas'!$O$3:$Z$3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'Gráfico de Vendas'!$O$4:$Z$4</c:f>
              <c:numCache>
                <c:formatCode>General</c:formatCode>
                <c:ptCount val="12"/>
                <c:pt idx="0">
                  <c:v>7246.9696969696961</c:v>
                </c:pt>
                <c:pt idx="1">
                  <c:v>7392.0675990675991</c:v>
                </c:pt>
                <c:pt idx="2">
                  <c:v>7537.1655011655002</c:v>
                </c:pt>
                <c:pt idx="3">
                  <c:v>7682.2634032634032</c:v>
                </c:pt>
                <c:pt idx="4">
                  <c:v>7827.3613053613044</c:v>
                </c:pt>
                <c:pt idx="5">
                  <c:v>7972.4592074592074</c:v>
                </c:pt>
                <c:pt idx="6">
                  <c:v>8117.5571095571086</c:v>
                </c:pt>
                <c:pt idx="7">
                  <c:v>8262.6550116550115</c:v>
                </c:pt>
                <c:pt idx="8">
                  <c:v>8407.7529137529127</c:v>
                </c:pt>
                <c:pt idx="9">
                  <c:v>8552.8508158508157</c:v>
                </c:pt>
                <c:pt idx="10">
                  <c:v>8697.9487179487169</c:v>
                </c:pt>
                <c:pt idx="11">
                  <c:v>8843.0466200466199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8-4316-B3C7-A8A836DB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448911"/>
        <c:axId val="852448495"/>
      </c:barChart>
      <c:dateAx>
        <c:axId val="85244891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2448495"/>
        <c:crosses val="autoZero"/>
        <c:auto val="1"/>
        <c:lblOffset val="100"/>
        <c:baseTimeUnit val="months"/>
      </c:dateAx>
      <c:valAx>
        <c:axId val="8524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244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'Processo Seletivo'!$D$4:$D$15</c:f>
              <c:strCache>
                <c:ptCount val="12"/>
                <c:pt idx="0">
                  <c:v>2011.1</c:v>
                </c:pt>
                <c:pt idx="1">
                  <c:v>2011.2</c:v>
                </c:pt>
                <c:pt idx="2">
                  <c:v>2012.1</c:v>
                </c:pt>
                <c:pt idx="3">
                  <c:v>2012.2</c:v>
                </c:pt>
                <c:pt idx="4">
                  <c:v>2013.1</c:v>
                </c:pt>
                <c:pt idx="5">
                  <c:v>2013.2</c:v>
                </c:pt>
                <c:pt idx="6">
                  <c:v>2014.1</c:v>
                </c:pt>
                <c:pt idx="7">
                  <c:v>2014.2</c:v>
                </c:pt>
                <c:pt idx="8">
                  <c:v>2015.1</c:v>
                </c:pt>
                <c:pt idx="9">
                  <c:v>2015.2</c:v>
                </c:pt>
                <c:pt idx="10">
                  <c:v>2016.1</c:v>
                </c:pt>
                <c:pt idx="11">
                  <c:v>2016.2</c:v>
                </c:pt>
              </c:strCache>
            </c:strRef>
          </c:cat>
          <c:val>
            <c:numRef>
              <c:f>'Processo Seletivo'!$E$4:$E$15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160</c:v>
                </c:pt>
                <c:pt idx="3">
                  <c:v>130</c:v>
                </c:pt>
                <c:pt idx="4">
                  <c:v>180</c:v>
                </c:pt>
                <c:pt idx="5">
                  <c:v>210</c:v>
                </c:pt>
                <c:pt idx="6">
                  <c:v>190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340</c:v>
                </c:pt>
                <c:pt idx="11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7-421E-8C7E-3CC01638FF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711791"/>
        <c:axId val="205271428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'Processo Seletivo'!$F$4:$F$15</c:f>
              <c:numCache>
                <c:formatCode>#,##0</c:formatCode>
                <c:ptCount val="12"/>
                <c:pt idx="0">
                  <c:v>5690</c:v>
                </c:pt>
                <c:pt idx="1">
                  <c:v>5990</c:v>
                </c:pt>
                <c:pt idx="2">
                  <c:v>7010</c:v>
                </c:pt>
                <c:pt idx="3">
                  <c:v>7210</c:v>
                </c:pt>
                <c:pt idx="4">
                  <c:v>9100</c:v>
                </c:pt>
                <c:pt idx="5">
                  <c:v>9210</c:v>
                </c:pt>
                <c:pt idx="6">
                  <c:v>10220</c:v>
                </c:pt>
                <c:pt idx="7">
                  <c:v>10460</c:v>
                </c:pt>
                <c:pt idx="8">
                  <c:v>10780</c:v>
                </c:pt>
                <c:pt idx="9">
                  <c:v>12210</c:v>
                </c:pt>
                <c:pt idx="10">
                  <c:v>13010</c:v>
                </c:pt>
                <c:pt idx="11">
                  <c:v>15320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7-421E-8C7E-3CC01638F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5183"/>
        <c:axId val="125530975"/>
      </c:lineChart>
      <c:catAx>
        <c:axId val="20527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714287"/>
        <c:crosses val="autoZero"/>
        <c:auto val="1"/>
        <c:lblAlgn val="ctr"/>
        <c:lblOffset val="100"/>
        <c:noMultiLvlLbl val="0"/>
      </c:catAx>
      <c:valAx>
        <c:axId val="2052714287"/>
        <c:scaling>
          <c:orientation val="minMax"/>
          <c:max val="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711791"/>
        <c:crosses val="autoZero"/>
        <c:crossBetween val="between"/>
        <c:majorUnit val="100"/>
      </c:valAx>
      <c:valAx>
        <c:axId val="125530975"/>
        <c:scaling>
          <c:orientation val="minMax"/>
          <c:max val="16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05183"/>
        <c:crosses val="max"/>
        <c:crossBetween val="between"/>
        <c:minorUnit val="2000"/>
      </c:valAx>
      <c:catAx>
        <c:axId val="125505183"/>
        <c:scaling>
          <c:orientation val="minMax"/>
        </c:scaling>
        <c:delete val="1"/>
        <c:axPos val="b"/>
        <c:majorTickMark val="out"/>
        <c:minorTickMark val="none"/>
        <c:tickLblPos val="nextTo"/>
        <c:crossAx val="125530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dos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'Divisão de Custos'!$D$3:$D$8</c:f>
              <c:strCache>
                <c:ptCount val="6"/>
                <c:pt idx="0">
                  <c:v>Casaco</c:v>
                </c:pt>
                <c:pt idx="1">
                  <c:v>Boné</c:v>
                </c:pt>
                <c:pt idx="2">
                  <c:v>Pijama</c:v>
                </c:pt>
                <c:pt idx="3">
                  <c:v>Chinelo</c:v>
                </c:pt>
                <c:pt idx="4">
                  <c:v>Camisa</c:v>
                </c:pt>
                <c:pt idx="5">
                  <c:v>Cueca</c:v>
                </c:pt>
              </c:strCache>
            </c:strRef>
          </c:cat>
          <c:val>
            <c:numRef>
              <c:f>'Divisão de Custos'!$E$3:$E$8</c:f>
              <c:numCache>
                <c:formatCode>"R$"#,##0_);\("R$"#,##0\)</c:formatCode>
                <c:ptCount val="6"/>
                <c:pt idx="0">
                  <c:v>480</c:v>
                </c:pt>
                <c:pt idx="1">
                  <c:v>120</c:v>
                </c:pt>
                <c:pt idx="2">
                  <c:v>378</c:v>
                </c:pt>
                <c:pt idx="3">
                  <c:v>337</c:v>
                </c:pt>
                <c:pt idx="4">
                  <c:v>1020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A65-91C4-108618DA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'Participação de Projetos'!$D$5</c:f>
              <c:strCache>
                <c:ptCount val="1"/>
                <c:pt idx="0">
                  <c:v>Projetos de BI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'Participação de Projetos'!$E$4:$P$4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'Participação de Projetos'!$E$5:$P$5</c:f>
              <c:numCache>
                <c:formatCode>"R$"\ #,##0</c:formatCode>
                <c:ptCount val="12"/>
                <c:pt idx="0">
                  <c:v>1830</c:v>
                </c:pt>
                <c:pt idx="1">
                  <c:v>945</c:v>
                </c:pt>
                <c:pt idx="2">
                  <c:v>878</c:v>
                </c:pt>
                <c:pt idx="3">
                  <c:v>836</c:v>
                </c:pt>
                <c:pt idx="4">
                  <c:v>290</c:v>
                </c:pt>
                <c:pt idx="5">
                  <c:v>844</c:v>
                </c:pt>
                <c:pt idx="6">
                  <c:v>837</c:v>
                </c:pt>
                <c:pt idx="7">
                  <c:v>820</c:v>
                </c:pt>
                <c:pt idx="8">
                  <c:v>1002</c:v>
                </c:pt>
                <c:pt idx="9">
                  <c:v>1016</c:v>
                </c:pt>
                <c:pt idx="10">
                  <c:v>1567</c:v>
                </c:pt>
                <c:pt idx="1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B-4FA0-BEBE-06D3F2BB9DC9}"/>
            </c:ext>
          </c:extLst>
        </c:ser>
        <c:ser>
          <c:idx val="1"/>
          <c:order val="1"/>
          <c:tx>
            <c:strRef>
              <c:f>'Participação de Projetos'!$D$6</c:f>
              <c:strCache>
                <c:ptCount val="1"/>
                <c:pt idx="0">
                  <c:v>Projetos de Processos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'Participação de Projetos'!$E$4:$P$4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'Participação de Projetos'!$E$6:$P$6</c:f>
              <c:numCache>
                <c:formatCode>"R$"\ #,##0</c:formatCode>
                <c:ptCount val="12"/>
                <c:pt idx="0">
                  <c:v>290</c:v>
                </c:pt>
                <c:pt idx="1">
                  <c:v>505</c:v>
                </c:pt>
                <c:pt idx="2">
                  <c:v>1187</c:v>
                </c:pt>
                <c:pt idx="3">
                  <c:v>290</c:v>
                </c:pt>
                <c:pt idx="4">
                  <c:v>1957</c:v>
                </c:pt>
                <c:pt idx="5">
                  <c:v>1365</c:v>
                </c:pt>
                <c:pt idx="6">
                  <c:v>695</c:v>
                </c:pt>
                <c:pt idx="7">
                  <c:v>515</c:v>
                </c:pt>
                <c:pt idx="8">
                  <c:v>1864</c:v>
                </c:pt>
                <c:pt idx="9">
                  <c:v>1208</c:v>
                </c:pt>
                <c:pt idx="10">
                  <c:v>1043</c:v>
                </c:pt>
                <c:pt idx="11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B-4FA0-BEBE-06D3F2BB9DC9}"/>
            </c:ext>
          </c:extLst>
        </c:ser>
        <c:ser>
          <c:idx val="2"/>
          <c:order val="2"/>
          <c:tx>
            <c:strRef>
              <c:f>'Participação de Projetos'!$D$7</c:f>
              <c:strCache>
                <c:ptCount val="1"/>
                <c:pt idx="0">
                  <c:v>Projetos Jurídicos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'Participação de Projetos'!$E$4:$P$4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'Participação de Projetos'!$E$7:$P$7</c:f>
              <c:numCache>
                <c:formatCode>"R$"\ #,##0</c:formatCode>
                <c:ptCount val="12"/>
                <c:pt idx="0">
                  <c:v>650</c:v>
                </c:pt>
                <c:pt idx="1">
                  <c:v>290</c:v>
                </c:pt>
                <c:pt idx="2">
                  <c:v>583</c:v>
                </c:pt>
                <c:pt idx="3">
                  <c:v>994</c:v>
                </c:pt>
                <c:pt idx="4">
                  <c:v>1019</c:v>
                </c:pt>
                <c:pt idx="5">
                  <c:v>1122</c:v>
                </c:pt>
                <c:pt idx="6">
                  <c:v>1249</c:v>
                </c:pt>
                <c:pt idx="7">
                  <c:v>1894</c:v>
                </c:pt>
                <c:pt idx="8">
                  <c:v>1070</c:v>
                </c:pt>
                <c:pt idx="9">
                  <c:v>770</c:v>
                </c:pt>
                <c:pt idx="10">
                  <c:v>1944</c:v>
                </c:pt>
                <c:pt idx="1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B-4FA0-BEBE-06D3F2BB9DC9}"/>
            </c:ext>
          </c:extLst>
        </c:ser>
        <c:ser>
          <c:idx val="3"/>
          <c:order val="3"/>
          <c:tx>
            <c:strRef>
              <c:f>'Participação de Projetos'!$D$8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'Participação de Projetos'!$E$8:$P$8</c:f>
              <c:numCache>
                <c:formatCode>"$"\ #.##0</c:formatCode>
                <c:ptCount val="12"/>
                <c:pt idx="0">
                  <c:v>2770</c:v>
                </c:pt>
                <c:pt idx="1">
                  <c:v>1740</c:v>
                </c:pt>
                <c:pt idx="2">
                  <c:v>2648</c:v>
                </c:pt>
                <c:pt idx="3">
                  <c:v>2120</c:v>
                </c:pt>
                <c:pt idx="4">
                  <c:v>3266</c:v>
                </c:pt>
                <c:pt idx="5">
                  <c:v>3331</c:v>
                </c:pt>
                <c:pt idx="6">
                  <c:v>2781</c:v>
                </c:pt>
                <c:pt idx="7">
                  <c:v>3229</c:v>
                </c:pt>
                <c:pt idx="8">
                  <c:v>3936</c:v>
                </c:pt>
                <c:pt idx="9">
                  <c:v>2994</c:v>
                </c:pt>
                <c:pt idx="10">
                  <c:v>4554</c:v>
                </c:pt>
                <c:pt idx="11">
                  <c:v>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6B-4FA0-BEBE-06D3F2BB9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0084719"/>
        <c:axId val="620077231"/>
      </c:barChart>
      <c:dateAx>
        <c:axId val="62008471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077231"/>
        <c:crosses val="autoZero"/>
        <c:auto val="1"/>
        <c:lblOffset val="100"/>
        <c:baseTimeUnit val="months"/>
      </c:dateAx>
      <c:valAx>
        <c:axId val="6200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08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28574</xdr:rowOff>
    </xdr:from>
    <xdr:to>
      <xdr:col>17</xdr:col>
      <xdr:colOff>238125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BB4EE3-C1D0-6082-6323-D18B00555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28</xdr:row>
      <xdr:rowOff>60960</xdr:rowOff>
    </xdr:from>
    <xdr:to>
      <xdr:col>17</xdr:col>
      <xdr:colOff>266700</xdr:colOff>
      <xdr:row>43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1AD78F-6779-1789-F5BA-D118AE09C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678180</xdr:colOff>
      <xdr:row>17</xdr:row>
      <xdr:rowOff>0</xdr:rowOff>
    </xdr:from>
    <xdr:to>
      <xdr:col>1</xdr:col>
      <xdr:colOff>5250180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76C41-5AD4-7AF0-42AC-16EB5B2D2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342901</xdr:colOff>
      <xdr:row>4</xdr:row>
      <xdr:rowOff>114300</xdr:rowOff>
    </xdr:from>
    <xdr:to>
      <xdr:col>1</xdr:col>
      <xdr:colOff>4914901</xdr:colOff>
      <xdr:row>19</xdr:row>
      <xdr:rowOff>131885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B9E26D-FC55-33CA-263F-480D25FF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301337</xdr:colOff>
      <xdr:row>8</xdr:row>
      <xdr:rowOff>96981</xdr:rowOff>
    </xdr:from>
    <xdr:to>
      <xdr:col>1</xdr:col>
      <xdr:colOff>4873337</xdr:colOff>
      <xdr:row>23</xdr:row>
      <xdr:rowOff>124690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66602C-F4DD-72F9-E0E7-F4D4210DC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4"/>
  <sheetViews>
    <sheetView showGridLines="0" topLeftCell="F4" zoomScaleNormal="100" workbookViewId="0">
      <selection activeCell="T21" sqref="T21"/>
    </sheetView>
  </sheetViews>
  <sheetFormatPr defaultRowHeight="14.4" x14ac:dyDescent="0.3"/>
  <cols>
    <col min="1" max="1" width="1.5546875" customWidth="1"/>
    <col min="3" max="14" width="10.109375" bestFit="1" customWidth="1"/>
  </cols>
  <sheetData>
    <row r="2" spans="2:26" x14ac:dyDescent="0.3">
      <c r="B2" s="4">
        <v>2016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</row>
    <row r="3" spans="2:26" x14ac:dyDescent="0.3">
      <c r="B3" s="5" t="s">
        <v>0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34">
        <v>44562</v>
      </c>
      <c r="P3" s="34">
        <v>44593</v>
      </c>
      <c r="Q3" s="34">
        <v>44621</v>
      </c>
      <c r="R3" s="34">
        <v>44652</v>
      </c>
      <c r="S3" s="34">
        <v>44682</v>
      </c>
      <c r="T3" s="34">
        <v>44713</v>
      </c>
      <c r="U3" s="34">
        <v>44743</v>
      </c>
      <c r="V3" s="34">
        <v>44774</v>
      </c>
      <c r="W3" s="34">
        <v>44805</v>
      </c>
      <c r="X3" s="34">
        <v>44835</v>
      </c>
      <c r="Y3" s="34">
        <v>44866</v>
      </c>
      <c r="Z3" s="34">
        <v>44896</v>
      </c>
    </row>
    <row r="4" spans="2:26" x14ac:dyDescent="0.3">
      <c r="B4" s="5" t="s">
        <v>1</v>
      </c>
      <c r="C4" s="3">
        <v>5318</v>
      </c>
      <c r="D4" s="3">
        <v>1692</v>
      </c>
      <c r="E4" s="3">
        <v>5977</v>
      </c>
      <c r="F4" s="3">
        <v>9258</v>
      </c>
      <c r="G4" s="3">
        <v>8111</v>
      </c>
      <c r="H4" s="3">
        <v>4639</v>
      </c>
      <c r="I4" s="3">
        <v>6895</v>
      </c>
      <c r="J4" s="3">
        <v>9620</v>
      </c>
      <c r="K4" s="3">
        <v>7443</v>
      </c>
      <c r="L4" s="3">
        <v>3177</v>
      </c>
      <c r="M4" s="3">
        <v>5780</v>
      </c>
      <c r="N4" s="3">
        <v>7736</v>
      </c>
      <c r="O4" s="35">
        <f>$T$12*O2+$T$14</f>
        <v>7246.9696969696961</v>
      </c>
      <c r="P4" s="35">
        <f t="shared" ref="P4:Z4" si="0">$T$12*P2+$T$14</f>
        <v>7392.0675990675991</v>
      </c>
      <c r="Q4" s="35">
        <f t="shared" si="0"/>
        <v>7537.1655011655002</v>
      </c>
      <c r="R4" s="35">
        <f t="shared" si="0"/>
        <v>7682.2634032634032</v>
      </c>
      <c r="S4" s="35">
        <f t="shared" si="0"/>
        <v>7827.3613053613044</v>
      </c>
      <c r="T4" s="35">
        <f t="shared" si="0"/>
        <v>7972.4592074592074</v>
      </c>
      <c r="U4" s="35">
        <f t="shared" si="0"/>
        <v>8117.5571095571086</v>
      </c>
      <c r="V4" s="35">
        <f t="shared" si="0"/>
        <v>8262.6550116550115</v>
      </c>
      <c r="W4" s="35">
        <f t="shared" si="0"/>
        <v>8407.7529137529127</v>
      </c>
      <c r="X4" s="35">
        <f t="shared" si="0"/>
        <v>8552.8508158508157</v>
      </c>
      <c r="Y4" s="35">
        <f t="shared" si="0"/>
        <v>8697.9487179487169</v>
      </c>
      <c r="Z4" s="35">
        <f t="shared" si="0"/>
        <v>8843.0466200466199</v>
      </c>
    </row>
    <row r="5" spans="2:26" x14ac:dyDescent="0.3">
      <c r="B5" s="5" t="s">
        <v>59</v>
      </c>
      <c r="C5" s="33">
        <f>AVERAGE($C$4:$N$4)</f>
        <v>6303.833333333333</v>
      </c>
      <c r="D5" s="33">
        <f t="shared" ref="D5:N5" si="1">AVERAGE($C$4:$N$4)</f>
        <v>6303.833333333333</v>
      </c>
      <c r="E5" s="33">
        <f t="shared" si="1"/>
        <v>6303.833333333333</v>
      </c>
      <c r="F5" s="33">
        <f t="shared" si="1"/>
        <v>6303.833333333333</v>
      </c>
      <c r="G5" s="33">
        <f t="shared" si="1"/>
        <v>6303.833333333333</v>
      </c>
      <c r="H5" s="33">
        <f t="shared" si="1"/>
        <v>6303.833333333333</v>
      </c>
      <c r="I5" s="33">
        <f t="shared" si="1"/>
        <v>6303.833333333333</v>
      </c>
      <c r="J5" s="33">
        <f t="shared" si="1"/>
        <v>6303.833333333333</v>
      </c>
      <c r="K5" s="33">
        <f t="shared" si="1"/>
        <v>6303.833333333333</v>
      </c>
      <c r="L5" s="33">
        <f t="shared" si="1"/>
        <v>6303.833333333333</v>
      </c>
      <c r="M5" s="33">
        <f t="shared" si="1"/>
        <v>6303.833333333333</v>
      </c>
      <c r="N5" s="33">
        <f t="shared" si="1"/>
        <v>6303.833333333333</v>
      </c>
    </row>
    <row r="6" spans="2:26" x14ac:dyDescent="0.3">
      <c r="B6" s="1"/>
    </row>
    <row r="10" spans="2:26" x14ac:dyDescent="0.3">
      <c r="S10" t="s">
        <v>64</v>
      </c>
    </row>
    <row r="11" spans="2:26" x14ac:dyDescent="0.3">
      <c r="S11" t="s">
        <v>60</v>
      </c>
      <c r="T11">
        <f>T12*T13+T14</f>
        <v>7972.4592074592074</v>
      </c>
    </row>
    <row r="12" spans="2:26" x14ac:dyDescent="0.3">
      <c r="S12" t="s">
        <v>61</v>
      </c>
      <c r="T12">
        <f>SLOPE(C4:N4,C2:N2)</f>
        <v>145.09790209790211</v>
      </c>
    </row>
    <row r="13" spans="2:26" x14ac:dyDescent="0.3">
      <c r="S13" t="s">
        <v>62</v>
      </c>
      <c r="T13">
        <v>18</v>
      </c>
    </row>
    <row r="14" spans="2:26" x14ac:dyDescent="0.3">
      <c r="I14" t="s">
        <v>58</v>
      </c>
      <c r="S14" t="s">
        <v>63</v>
      </c>
      <c r="T14">
        <f>INTERCEPT(C4:N4,C2:N2)</f>
        <v>5360.6969696969691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3"/>
  <sheetViews>
    <sheetView showGridLines="0" workbookViewId="0">
      <selection activeCell="M14" sqref="M14"/>
    </sheetView>
  </sheetViews>
  <sheetFormatPr defaultColWidth="9.109375" defaultRowHeight="14.4" x14ac:dyDescent="0.3"/>
  <cols>
    <col min="1" max="1" width="1.44140625" style="7" customWidth="1"/>
    <col min="2" max="2" width="107" style="7" customWidth="1"/>
    <col min="3" max="3" width="10.33203125" style="7" bestFit="1" customWidth="1"/>
    <col min="4" max="4" width="9.44140625" style="7" bestFit="1" customWidth="1"/>
    <col min="5" max="5" width="8.44140625" style="7" customWidth="1"/>
    <col min="6" max="6" width="9.109375" style="7" bestFit="1" customWidth="1"/>
    <col min="7" max="15" width="6.5546875" style="7" customWidth="1"/>
    <col min="16" max="16384" width="9.109375" style="7"/>
  </cols>
  <sheetData>
    <row r="1" spans="2:9" ht="7.5" customHeight="1" x14ac:dyDescent="0.3">
      <c r="C1" s="8"/>
      <c r="D1" s="8"/>
      <c r="E1" s="8"/>
      <c r="F1" s="8"/>
      <c r="G1" s="8"/>
      <c r="H1" s="8"/>
      <c r="I1" s="8"/>
    </row>
    <row r="2" spans="2:9" ht="15" customHeight="1" x14ac:dyDescent="0.3">
      <c r="B2" s="36" t="s">
        <v>33</v>
      </c>
      <c r="C2" s="8"/>
      <c r="D2" s="8"/>
      <c r="E2" s="8"/>
      <c r="F2" s="8"/>
      <c r="G2" s="8"/>
      <c r="H2" s="8"/>
      <c r="I2" s="8"/>
    </row>
    <row r="3" spans="2:9" x14ac:dyDescent="0.3">
      <c r="B3" s="36"/>
      <c r="C3" s="8"/>
      <c r="D3" s="9" t="s">
        <v>56</v>
      </c>
      <c r="E3" s="9" t="s">
        <v>14</v>
      </c>
      <c r="F3" s="9" t="s">
        <v>15</v>
      </c>
      <c r="G3" s="8"/>
      <c r="H3" s="8"/>
      <c r="I3" s="8"/>
    </row>
    <row r="4" spans="2:9" ht="15" thickBot="1" x14ac:dyDescent="0.35">
      <c r="B4" s="10"/>
      <c r="C4" s="8">
        <v>1</v>
      </c>
      <c r="D4" s="11" t="s">
        <v>18</v>
      </c>
      <c r="E4" s="11">
        <v>120</v>
      </c>
      <c r="F4" s="19">
        <v>5690</v>
      </c>
      <c r="G4" s="8"/>
      <c r="H4" s="8"/>
      <c r="I4" s="8"/>
    </row>
    <row r="5" spans="2:9" ht="15" thickTop="1" x14ac:dyDescent="0.3">
      <c r="B5" s="12" t="s">
        <v>16</v>
      </c>
      <c r="C5" s="8">
        <v>2</v>
      </c>
      <c r="D5" s="11" t="s">
        <v>19</v>
      </c>
      <c r="E5" s="11">
        <v>150</v>
      </c>
      <c r="F5" s="19">
        <v>5990</v>
      </c>
      <c r="G5" s="8"/>
      <c r="H5" s="8"/>
      <c r="I5" s="8"/>
    </row>
    <row r="6" spans="2:9" x14ac:dyDescent="0.3">
      <c r="B6" s="13" t="s">
        <v>17</v>
      </c>
      <c r="C6" s="8">
        <v>3</v>
      </c>
      <c r="D6" s="11" t="s">
        <v>21</v>
      </c>
      <c r="E6" s="11">
        <v>160</v>
      </c>
      <c r="F6" s="19">
        <v>7010</v>
      </c>
      <c r="G6" s="8"/>
      <c r="H6" s="8"/>
      <c r="I6" s="8"/>
    </row>
    <row r="7" spans="2:9" x14ac:dyDescent="0.3">
      <c r="B7" s="16" t="s">
        <v>38</v>
      </c>
      <c r="C7" s="8">
        <v>4</v>
      </c>
      <c r="D7" s="11" t="s">
        <v>22</v>
      </c>
      <c r="E7" s="11">
        <v>130</v>
      </c>
      <c r="F7" s="19">
        <v>7210</v>
      </c>
      <c r="G7" s="8"/>
      <c r="H7" s="8"/>
      <c r="I7" s="8"/>
    </row>
    <row r="8" spans="2:9" ht="15" thickBot="1" x14ac:dyDescent="0.35">
      <c r="B8" s="14" t="s">
        <v>20</v>
      </c>
      <c r="C8" s="8">
        <v>5</v>
      </c>
      <c r="D8" s="11" t="s">
        <v>24</v>
      </c>
      <c r="E8" s="11">
        <v>180</v>
      </c>
      <c r="F8" s="19">
        <v>9100</v>
      </c>
      <c r="G8" s="8"/>
      <c r="H8" s="8"/>
      <c r="I8" s="8"/>
    </row>
    <row r="9" spans="2:9" ht="15.6" thickTop="1" thickBot="1" x14ac:dyDescent="0.35">
      <c r="B9" s="15"/>
      <c r="C9" s="8">
        <v>6</v>
      </c>
      <c r="D9" s="11" t="s">
        <v>26</v>
      </c>
      <c r="E9" s="11">
        <v>210</v>
      </c>
      <c r="F9" s="19">
        <v>9210</v>
      </c>
      <c r="G9" s="8"/>
      <c r="H9" s="8"/>
      <c r="I9" s="8"/>
    </row>
    <row r="10" spans="2:9" ht="15" thickTop="1" x14ac:dyDescent="0.3">
      <c r="B10" s="12" t="s">
        <v>23</v>
      </c>
      <c r="C10" s="8">
        <v>7</v>
      </c>
      <c r="D10" s="11" t="s">
        <v>27</v>
      </c>
      <c r="E10" s="11">
        <v>190</v>
      </c>
      <c r="F10" s="19">
        <v>10220</v>
      </c>
      <c r="G10" s="8"/>
      <c r="H10" s="8"/>
      <c r="I10" s="8"/>
    </row>
    <row r="11" spans="2:9" x14ac:dyDescent="0.3">
      <c r="B11" s="16" t="s">
        <v>25</v>
      </c>
      <c r="C11" s="8">
        <v>8</v>
      </c>
      <c r="D11" s="11" t="s">
        <v>28</v>
      </c>
      <c r="E11" s="11">
        <v>240</v>
      </c>
      <c r="F11" s="19">
        <v>10460</v>
      </c>
      <c r="G11" s="8"/>
      <c r="H11" s="8"/>
      <c r="I11" s="8"/>
    </row>
    <row r="12" spans="2:9" ht="15" thickBot="1" x14ac:dyDescent="0.35">
      <c r="B12" s="17" t="s">
        <v>37</v>
      </c>
      <c r="C12" s="8">
        <v>9</v>
      </c>
      <c r="D12" s="11" t="s">
        <v>30</v>
      </c>
      <c r="E12" s="11">
        <v>250</v>
      </c>
      <c r="F12" s="19">
        <v>10780</v>
      </c>
      <c r="G12" s="8"/>
      <c r="H12" s="8"/>
      <c r="I12" s="8"/>
    </row>
    <row r="13" spans="2:9" ht="15.6" thickTop="1" thickBot="1" x14ac:dyDescent="0.35">
      <c r="B13" s="18"/>
      <c r="C13" s="8">
        <v>10</v>
      </c>
      <c r="D13" s="11" t="s">
        <v>32</v>
      </c>
      <c r="E13" s="11">
        <v>300</v>
      </c>
      <c r="F13" s="19">
        <v>12210</v>
      </c>
      <c r="G13" s="8"/>
      <c r="H13" s="8"/>
      <c r="I13" s="8"/>
    </row>
    <row r="14" spans="2:9" ht="15" thickTop="1" x14ac:dyDescent="0.3">
      <c r="B14" s="12" t="s">
        <v>29</v>
      </c>
      <c r="C14" s="8">
        <v>11</v>
      </c>
      <c r="D14" s="11" t="s">
        <v>35</v>
      </c>
      <c r="E14" s="11">
        <v>340</v>
      </c>
      <c r="F14" s="19">
        <v>13010</v>
      </c>
      <c r="G14" s="8"/>
      <c r="H14" s="8"/>
      <c r="I14" s="8"/>
    </row>
    <row r="15" spans="2:9" x14ac:dyDescent="0.3">
      <c r="B15" s="13" t="s">
        <v>31</v>
      </c>
      <c r="C15" s="8">
        <v>12</v>
      </c>
      <c r="D15" s="11" t="s">
        <v>36</v>
      </c>
      <c r="E15" s="11">
        <v>410</v>
      </c>
      <c r="F15" s="19">
        <v>15320</v>
      </c>
      <c r="G15" s="8"/>
      <c r="H15" s="8"/>
      <c r="I15" s="8"/>
    </row>
    <row r="16" spans="2:9" ht="15" thickBot="1" x14ac:dyDescent="0.35">
      <c r="B16" s="17" t="s">
        <v>34</v>
      </c>
      <c r="C16" s="8">
        <v>13</v>
      </c>
      <c r="D16" s="8" t="s">
        <v>65</v>
      </c>
      <c r="E16" s="8"/>
      <c r="F16" s="8"/>
      <c r="G16" s="8"/>
      <c r="H16" s="8"/>
      <c r="I16" s="8"/>
    </row>
    <row r="17" spans="2:9" ht="15" thickTop="1" x14ac:dyDescent="0.3">
      <c r="C17" s="8"/>
      <c r="D17" s="8"/>
      <c r="E17" s="8"/>
      <c r="F17" s="8"/>
      <c r="G17" s="8"/>
      <c r="H17" s="8"/>
      <c r="I17" s="8"/>
    </row>
    <row r="18" spans="2:9" x14ac:dyDescent="0.3">
      <c r="C18" s="7" t="s">
        <v>61</v>
      </c>
      <c r="D18" s="7">
        <f>SLOPE(E4:E15,C4:C15)</f>
        <v>23.216783216783217</v>
      </c>
    </row>
    <row r="19" spans="2:9" x14ac:dyDescent="0.3">
      <c r="B19" s="7" t="s">
        <v>58</v>
      </c>
      <c r="C19" s="7" t="s">
        <v>62</v>
      </c>
      <c r="D19" s="7">
        <v>13</v>
      </c>
    </row>
    <row r="20" spans="2:9" x14ac:dyDescent="0.3">
      <c r="C20" s="7" t="s">
        <v>63</v>
      </c>
      <c r="D20" s="7">
        <f>INTERCEPT(E4:E15,C4:C15)</f>
        <v>72.424242424242436</v>
      </c>
    </row>
    <row r="21" spans="2:9" x14ac:dyDescent="0.3">
      <c r="C21" s="7" t="s">
        <v>67</v>
      </c>
      <c r="D21" s="7">
        <f>D18*D19+D20</f>
        <v>374.24242424242425</v>
      </c>
    </row>
    <row r="23" spans="2:9" x14ac:dyDescent="0.3">
      <c r="C23" s="7" t="s">
        <v>66</v>
      </c>
      <c r="D23" s="7">
        <f>CORREL(E4:E15,F4:F15)</f>
        <v>0.96462767110576508</v>
      </c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9"/>
  <sheetViews>
    <sheetView showGridLines="0" topLeftCell="A4" zoomScale="130" zoomScaleNormal="130" workbookViewId="0">
      <selection activeCell="D14" sqref="D14"/>
    </sheetView>
  </sheetViews>
  <sheetFormatPr defaultRowHeight="14.4" x14ac:dyDescent="0.3"/>
  <cols>
    <col min="1" max="1" width="1.44140625" customWidth="1"/>
    <col min="2" max="2" width="73.33203125" bestFit="1" customWidth="1"/>
    <col min="4" max="4" width="7.88671875" bestFit="1" customWidth="1"/>
  </cols>
  <sheetData>
    <row r="2" spans="2:6" x14ac:dyDescent="0.3">
      <c r="B2" s="37" t="s">
        <v>57</v>
      </c>
      <c r="D2" s="20" t="s">
        <v>39</v>
      </c>
      <c r="E2" s="21" t="s">
        <v>40</v>
      </c>
      <c r="F2" t="s">
        <v>68</v>
      </c>
    </row>
    <row r="3" spans="2:6" x14ac:dyDescent="0.3">
      <c r="B3" s="37"/>
      <c r="D3" s="22" t="s">
        <v>41</v>
      </c>
      <c r="E3" s="23">
        <v>480</v>
      </c>
      <c r="F3" s="40">
        <f>E3/$E$9</f>
        <v>0.1635434412265758</v>
      </c>
    </row>
    <row r="4" spans="2:6" x14ac:dyDescent="0.3">
      <c r="B4" s="37"/>
      <c r="D4" s="22" t="s">
        <v>42</v>
      </c>
      <c r="E4" s="23">
        <v>120</v>
      </c>
      <c r="F4" s="40">
        <f t="shared" ref="F4:F8" si="0">E4/$E$9</f>
        <v>4.0885860306643949E-2</v>
      </c>
    </row>
    <row r="5" spans="2:6" x14ac:dyDescent="0.3">
      <c r="D5" s="22" t="s">
        <v>43</v>
      </c>
      <c r="E5" s="23">
        <v>378</v>
      </c>
      <c r="F5" s="40">
        <f t="shared" si="0"/>
        <v>0.12879045996592844</v>
      </c>
    </row>
    <row r="6" spans="2:6" x14ac:dyDescent="0.3">
      <c r="D6" s="22" t="s">
        <v>44</v>
      </c>
      <c r="E6" s="23">
        <v>337</v>
      </c>
      <c r="F6" s="40">
        <f t="shared" si="0"/>
        <v>0.11482112436115843</v>
      </c>
    </row>
    <row r="7" spans="2:6" x14ac:dyDescent="0.3">
      <c r="D7" s="22" t="s">
        <v>45</v>
      </c>
      <c r="E7" s="23">
        <v>1020</v>
      </c>
      <c r="F7" s="40">
        <f t="shared" si="0"/>
        <v>0.34752981260647359</v>
      </c>
    </row>
    <row r="8" spans="2:6" x14ac:dyDescent="0.3">
      <c r="D8" s="22" t="s">
        <v>46</v>
      </c>
      <c r="E8" s="23">
        <v>600</v>
      </c>
      <c r="F8" s="40">
        <f t="shared" si="0"/>
        <v>0.20442930153321975</v>
      </c>
    </row>
    <row r="9" spans="2:6" x14ac:dyDescent="0.3">
      <c r="D9" s="38" t="s">
        <v>55</v>
      </c>
      <c r="E9" s="39">
        <f>SUM(E3:E8)</f>
        <v>2935</v>
      </c>
      <c r="F9" s="40">
        <f>SUM(F3:F8)</f>
        <v>1</v>
      </c>
    </row>
  </sheetData>
  <mergeCells count="1">
    <mergeCell ref="B2:B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9"/>
  <sheetViews>
    <sheetView showGridLines="0" tabSelected="1" topLeftCell="A4" zoomScale="110" zoomScaleNormal="110" workbookViewId="0">
      <selection activeCell="F23" sqref="F23"/>
    </sheetView>
  </sheetViews>
  <sheetFormatPr defaultRowHeight="14.4" x14ac:dyDescent="0.3"/>
  <cols>
    <col min="1" max="1" width="1.5546875" customWidth="1"/>
    <col min="2" max="2" width="73.33203125" bestFit="1" customWidth="1"/>
    <col min="3" max="3" width="1.5546875" customWidth="1"/>
    <col min="4" max="4" width="20.5546875" bestFit="1" customWidth="1"/>
  </cols>
  <sheetData>
    <row r="1" spans="2:16" ht="7.5" customHeight="1" x14ac:dyDescent="0.3"/>
    <row r="2" spans="2:16" x14ac:dyDescent="0.3">
      <c r="B2" s="37" t="s">
        <v>47</v>
      </c>
    </row>
    <row r="3" spans="2:16" x14ac:dyDescent="0.3">
      <c r="B3" s="37"/>
    </row>
    <row r="4" spans="2:16" x14ac:dyDescent="0.3">
      <c r="B4" s="37"/>
      <c r="D4" s="32" t="s">
        <v>48</v>
      </c>
      <c r="E4" s="31">
        <v>42005</v>
      </c>
      <c r="F4" s="31">
        <v>42036</v>
      </c>
      <c r="G4" s="31">
        <v>42064</v>
      </c>
      <c r="H4" s="31">
        <v>42095</v>
      </c>
      <c r="I4" s="31">
        <v>42125</v>
      </c>
      <c r="J4" s="31">
        <v>42156</v>
      </c>
      <c r="K4" s="31">
        <v>42186</v>
      </c>
      <c r="L4" s="31">
        <v>42217</v>
      </c>
      <c r="M4" s="31">
        <v>42248</v>
      </c>
      <c r="N4" s="31">
        <v>42278</v>
      </c>
      <c r="O4" s="31">
        <v>42309</v>
      </c>
      <c r="P4" s="31">
        <v>42339</v>
      </c>
    </row>
    <row r="5" spans="2:16" ht="15" thickBot="1" x14ac:dyDescent="0.35">
      <c r="D5" s="6" t="s">
        <v>49</v>
      </c>
      <c r="E5" s="30">
        <v>1830</v>
      </c>
      <c r="F5" s="30">
        <v>945</v>
      </c>
      <c r="G5" s="30">
        <v>878</v>
      </c>
      <c r="H5" s="30">
        <v>836</v>
      </c>
      <c r="I5" s="30">
        <v>290</v>
      </c>
      <c r="J5" s="30">
        <v>844</v>
      </c>
      <c r="K5" s="30">
        <v>837</v>
      </c>
      <c r="L5" s="30">
        <v>820</v>
      </c>
      <c r="M5" s="30">
        <v>1002</v>
      </c>
      <c r="N5" s="30">
        <v>1016</v>
      </c>
      <c r="O5" s="30">
        <v>1567</v>
      </c>
      <c r="P5" s="30">
        <v>828</v>
      </c>
    </row>
    <row r="6" spans="2:16" ht="15" thickTop="1" x14ac:dyDescent="0.3">
      <c r="B6" s="12" t="s">
        <v>50</v>
      </c>
      <c r="D6" s="29" t="s">
        <v>51</v>
      </c>
      <c r="E6" s="28">
        <v>290</v>
      </c>
      <c r="F6" s="28">
        <v>505</v>
      </c>
      <c r="G6" s="28">
        <v>1187</v>
      </c>
      <c r="H6" s="28">
        <v>290</v>
      </c>
      <c r="I6" s="28">
        <v>1957</v>
      </c>
      <c r="J6" s="28">
        <v>1365</v>
      </c>
      <c r="K6" s="28">
        <v>695</v>
      </c>
      <c r="L6" s="28">
        <v>515</v>
      </c>
      <c r="M6" s="28">
        <v>1864</v>
      </c>
      <c r="N6" s="28">
        <v>1208</v>
      </c>
      <c r="O6" s="28">
        <v>1043</v>
      </c>
      <c r="P6" s="28">
        <v>648</v>
      </c>
    </row>
    <row r="7" spans="2:16" x14ac:dyDescent="0.3">
      <c r="B7" s="16" t="s">
        <v>52</v>
      </c>
      <c r="D7" s="27" t="s">
        <v>53</v>
      </c>
      <c r="E7" s="26">
        <v>650</v>
      </c>
      <c r="F7" s="26">
        <v>290</v>
      </c>
      <c r="G7" s="26">
        <v>583</v>
      </c>
      <c r="H7" s="26">
        <v>994</v>
      </c>
      <c r="I7" s="26">
        <v>1019</v>
      </c>
      <c r="J7" s="26">
        <v>1122</v>
      </c>
      <c r="K7" s="26">
        <v>1249</v>
      </c>
      <c r="L7" s="26">
        <v>1894</v>
      </c>
      <c r="M7" s="26">
        <v>1070</v>
      </c>
      <c r="N7" s="26">
        <v>770</v>
      </c>
      <c r="O7" s="26">
        <v>1944</v>
      </c>
      <c r="P7" s="26">
        <v>1321</v>
      </c>
    </row>
    <row r="8" spans="2:16" ht="15" thickBot="1" x14ac:dyDescent="0.35">
      <c r="B8" s="17" t="s">
        <v>54</v>
      </c>
      <c r="D8" s="2" t="s">
        <v>55</v>
      </c>
      <c r="E8" s="25">
        <f t="shared" ref="E8:P8" si="0">SUM(E5:E7)</f>
        <v>2770</v>
      </c>
      <c r="F8" s="25">
        <f t="shared" si="0"/>
        <v>1740</v>
      </c>
      <c r="G8" s="25">
        <f t="shared" si="0"/>
        <v>2648</v>
      </c>
      <c r="H8" s="25">
        <f t="shared" si="0"/>
        <v>2120</v>
      </c>
      <c r="I8" s="25">
        <f t="shared" si="0"/>
        <v>3266</v>
      </c>
      <c r="J8" s="25">
        <f t="shared" si="0"/>
        <v>3331</v>
      </c>
      <c r="K8" s="25">
        <f t="shared" si="0"/>
        <v>2781</v>
      </c>
      <c r="L8" s="25">
        <f t="shared" si="0"/>
        <v>3229</v>
      </c>
      <c r="M8" s="25">
        <f t="shared" si="0"/>
        <v>3936</v>
      </c>
      <c r="N8" s="25">
        <f t="shared" si="0"/>
        <v>2994</v>
      </c>
      <c r="O8" s="25">
        <f t="shared" si="0"/>
        <v>4554</v>
      </c>
      <c r="P8" s="25">
        <f t="shared" si="0"/>
        <v>2797</v>
      </c>
    </row>
    <row r="9" spans="2:16" ht="15" thickTop="1" x14ac:dyDescent="0.3">
      <c r="B9" s="24"/>
    </row>
  </sheetData>
  <mergeCells count="1">
    <mergeCell ref="B2:B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Vendas</vt:lpstr>
      <vt:lpstr>Processo Seletivo</vt:lpstr>
      <vt:lpstr>Divisão de Custos</vt:lpstr>
      <vt:lpstr>Participação de Projetos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João Estevan Barbosa</cp:lastModifiedBy>
  <dcterms:created xsi:type="dcterms:W3CDTF">2017-03-30T17:26:03Z</dcterms:created>
  <dcterms:modified xsi:type="dcterms:W3CDTF">2022-05-26T01:47:10Z</dcterms:modified>
</cp:coreProperties>
</file>