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<sst xmlns="http://schemas.openxmlformats.org/spreadsheetml/2006/main" count="44" uniqueCount="29">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</sst>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_-* #,##0.00,_€_-;\-* #,##0.00,_€_-;_-* \-??\ _€_-;_-@_-"/>
    <numFmt numFmtId="168" formatCode="0.00"/>
    <numFmt numFmtId="169" formatCode="#,##0.0000"/>
    <numFmt numFmtId="170" formatCode="0.000E+00"/>
    <numFmt numFmtId="171" formatCode="0.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4"/>
  <cols>
    <col collapsed="false" hidden="false" max="4" min="1" style="0" width="13.6194331983806"/>
    <col collapsed="false" hidden="false" max="5" min="5" style="0" width="13.4251012145749"/>
    <col collapsed="false" hidden="false" max="1025" min="6" style="0" width="13.6194331983806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D7/$D$8</f>
        <v>0.9510556621881</v>
      </c>
      <c r="G7" s="3" t="n">
        <f aca="false">IF(D7&gt;0,SQRT((E7/D7)^2+($E$8/$D$8)^2),0)*F7</f>
        <v>0.0421991728226705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D8/$D$8</f>
        <v>1</v>
      </c>
      <c r="G8" s="3" t="n">
        <f aca="false">IF(D8&gt;0,SQRT((E8/D8)^2+($E$8/$D$8)^2),0)*F8</f>
        <v>0.0438107954338324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D9/$D$8</f>
        <v>1.03646833013436</v>
      </c>
      <c r="G9" s="3" t="n">
        <f aca="false">IF(D9&gt;0,SQRT((E9/D9)^2+($E$8/$D$8)^2),0)*F9</f>
        <v>0.0450073029849891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D10/$D$8</f>
        <v>1.11420345489443</v>
      </c>
      <c r="G10" s="3" t="n">
        <f aca="false">IF(D10&gt;0,SQRT((E10/D10)^2+($E$8/$D$8)^2),0)*F10</f>
        <v>0.0475468532817804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D11/$D$8</f>
        <v>1.1362763915547</v>
      </c>
      <c r="G11" s="3" t="n">
        <f aca="false">IF(D11&gt;0,SQRT((E11/D11)^2+($E$8/$D$8)^2),0)*F11</f>
        <v>0.0482655047990983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D12/$D$8</f>
        <v>1.12859884836852</v>
      </c>
      <c r="G12" s="3" t="n">
        <f aca="false">IF(D12&gt;0,SQRT((E12/D12)^2+($E$8/$D$8)^2),0)*F12</f>
        <v>0.0480156545260555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D13/$D$8</f>
        <v>1.12092130518234</v>
      </c>
      <c r="G13" s="3" t="n">
        <f aca="false">IF(D13&gt;0,SQRT((E13/D13)^2+($E$8/$D$8)^2),0)*F13</f>
        <v>0.0477656816467686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D14/$D$8</f>
        <v>1.17082533589251</v>
      </c>
      <c r="G14" s="3" t="n">
        <f aca="false">IF(D14&gt;0,SQRT((E14/D14)^2+($E$8/$D$8)^2),0)*F14</f>
        <v>0.0493883636455953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D15/$D$8</f>
        <v>1.20057581573896</v>
      </c>
      <c r="G15" s="3" t="n">
        <f aca="false">IF(D15&gt;0,SQRT((E15/D15)^2+($E$8/$D$8)^2),0)*F15</f>
        <v>0.0503534351457303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D16/$D$8</f>
        <v>1.24184261036468</v>
      </c>
      <c r="G16" s="3" t="n">
        <f aca="false">IF(D16&gt;0,SQRT((E16/D16)^2+($E$8/$D$8)^2),0)*F16</f>
        <v>0.0516894580749926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D17/$D$8</f>
        <v>1.18905950095969</v>
      </c>
      <c r="G17" s="3" t="n">
        <f aca="false">IF(D17&gt;0,SQRT((E17/D17)^2+($E$8/$D$8)^2),0)*F17</f>
        <v>0.0499800535816937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D18/$D$8</f>
        <v>1.22648752399232</v>
      </c>
      <c r="G18" s="3" t="n">
        <f aca="false">IF(D18&gt;0,SQRT((E18/D18)^2+($E$8/$D$8)^2),0)*F18</f>
        <v>0.0511926770429384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D19/$D$8</f>
        <v>1.34836852207294</v>
      </c>
      <c r="G19" s="3" t="n">
        <f aca="false">IF(D19&gt;0,SQRT((E19/D19)^2+($E$8/$D$8)^2),0)*F19</f>
        <v>0.0551256303221706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D20/$D$8</f>
        <v>1.2341650671785</v>
      </c>
      <c r="G20" s="3" t="n">
        <f aca="false">IF(D20&gt;0,SQRT((E20/D20)^2+($E$8/$D$8)^2),0)*F20</f>
        <v>0.0514411174127653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D21/$D$8</f>
        <v>1.26679462571977</v>
      </c>
      <c r="G21" s="3" t="n">
        <f aca="false">IF(D21&gt;0,SQRT((E21/D21)^2+($E$8/$D$8)^2),0)*F21</f>
        <v>0.0524958937199758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D22/$D$8</f>
        <v>1.31861804222649</v>
      </c>
      <c r="G22" s="3" t="n">
        <f aca="false">IF(D22&gt;0,SQRT((E22/D22)^2+($E$8/$D$8)^2),0)*F22</f>
        <v>0.0541676822106734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D23/$D$8</f>
        <v>1.32629558541267</v>
      </c>
      <c r="G23" s="3" t="n">
        <f aca="false">IF(D23&gt;0,SQRT((E23/D23)^2+($E$8/$D$8)^2),0)*F23</f>
        <v>0.0544150146987209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D24/$D$8</f>
        <v>1.26199616122841</v>
      </c>
      <c r="G24" s="3" t="n">
        <f aca="false">IF(D24&gt;0,SQRT((E24/D24)^2+($E$8/$D$8)^2),0)*F24</f>
        <v>0.0523408883316579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D25/$D$8</f>
        <v>1.35028790786948</v>
      </c>
      <c r="G25" s="3" t="n">
        <f aca="false">IF(D25&gt;0,SQRT((E25/D25)^2+($E$8/$D$8)^2),0)*F25</f>
        <v>0.0551873909596115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D26/$D$8</f>
        <v>1.40978886756238</v>
      </c>
      <c r="G26" s="3" t="n">
        <f aca="false">IF(D26&gt;0,SQRT((E26/D26)^2+($E$8/$D$8)^2),0)*F26</f>
        <v>0.0570995487128433</v>
      </c>
      <c r="L26" s="6"/>
      <c r="M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"/>
  <cols>
    <col collapsed="false" hidden="false" max="3" min="1" style="0" width="13.6194331983806"/>
    <col collapsed="false" hidden="false" max="4" min="4" style="0" width="12.1821862348178"/>
    <col collapsed="false" hidden="false" max="5" min="5" style="0" width="18.8542510121457"/>
    <col collapsed="false" hidden="false" max="9" min="6" style="0" width="13.6194331983806"/>
    <col collapsed="false" hidden="false" max="10" min="10" style="0" width="18.8542510121457"/>
    <col collapsed="false" hidden="false" max="12" min="11" style="0" width="13.6194331983806"/>
    <col collapsed="false" hidden="false" max="13" min="13" style="0" width="16.4736842105263"/>
    <col collapsed="false" hidden="false" max="1025" min="14" style="0" width="13.6194331983806"/>
  </cols>
  <sheetData>
    <row r="1" customFormat="false" ht="14" hidden="false" customHeight="false" outlineLevel="0" collapsed="false">
      <c r="A1" s="7" t="s">
        <v>7</v>
      </c>
      <c r="B1" s="7" t="s">
        <v>8</v>
      </c>
      <c r="C1" s="7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8" t="s">
        <v>18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19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20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391.704173201751</v>
      </c>
      <c r="K4" s="0" t="n">
        <f aca="false">SQRT((SQRT(I4^2+ H4^4*$B$8^2)/(1-H4*$A$8)^2)^2+$K$5^2)</f>
        <v>4.82448623495527</v>
      </c>
    </row>
    <row r="5" customFormat="false" ht="13.8" hidden="false" customHeight="false" outlineLevel="0" collapsed="false">
      <c r="A5" s="0" t="s">
        <v>21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0.0546597592038711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22</v>
      </c>
      <c r="B7" s="7" t="s">
        <v>23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3.6194331983806"/>
    <col collapsed="false" hidden="false" max="6" min="6" style="0" width="9.51821862348178"/>
    <col collapsed="false" hidden="false" max="7" min="7" style="0" width="13.6194331983806"/>
    <col collapsed="false" hidden="false" max="8" min="8" style="0" width="19.6153846153846"/>
    <col collapsed="false" hidden="false" max="1025" min="9" style="0" width="13.6194331983806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Contagem'!J5</f>
        <v>10.3251922186381</v>
      </c>
      <c r="J2" s="14" t="n">
        <f aca="false">SQRT((SQRT(H2^2+ G2^4*'Correcao Taxa de Contagem'!B8^2)/(1-G2*'Correcao Taxa de Contagem'!A8)^2)^2 + 'Correcao Taxa de Contagem'!K5^2)</f>
        <v>0.305095924106678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"/>
  <cols>
    <col collapsed="false" hidden="false" max="7" min="1" style="0" width="13.6194331983806"/>
    <col collapsed="false" hidden="false" max="8" min="8" style="0" width="21.5182186234818"/>
    <col collapsed="false" hidden="false" max="9" min="9" style="0" width="14.9473684210526"/>
    <col collapsed="false" hidden="false" max="10" min="10" style="0" width="13.6194331983806"/>
    <col collapsed="false" hidden="false" max="12" min="11" style="0" width="18.8542510121457"/>
    <col collapsed="false" hidden="false" max="1025" min="13" style="0" width="13.6194331983806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Contagem'!J5</f>
        <v>20.9324025938946</v>
      </c>
      <c r="J2" s="14" t="n">
        <f aca="false">SQRT((SQRT(H2^2+ G2^4*'Correcao Taxa de Contagem'!B8^2)/(1-G2*'Correcao Taxa de Contagem'!A8)^2)^2 + 'Correcao Taxa de Contagem'!K5^2)</f>
        <v>0.429861199305156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2017-10-30T00:26:17Z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