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<sst xmlns="http://schemas.openxmlformats.org/spreadsheetml/2006/main" count="44" uniqueCount="29">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</sst>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0"/>
    <numFmt numFmtId="167" formatCode="\ * #,##0.00,&quot;   &quot;;\-* #,##0.00,&quot;   &quot;;\ * \-#&quot;    &quot;;@\ "/>
    <numFmt numFmtId="168" formatCode="0.00"/>
    <numFmt numFmtId="169" formatCode="#,##0.0000"/>
    <numFmt numFmtId="170" formatCode="0.000E+00"/>
    <numFmt numFmtId="171" formatCode="0.0"/>
    <numFmt numFmtId="172" formatCode="\ * #,##0.000,&quot;   &quot;;\-* #,##0.000,&quot;   &quot;;\ * \-#&quot;    &quot;;@\ 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"/>
  <cols>
    <col collapsed="false" hidden="false" max="4" min="1" style="0" width="11.4615384615385"/>
    <col collapsed="false" hidden="false" max="5" min="5" style="0" width="11.246963562753"/>
    <col collapsed="false" hidden="false" max="1025" min="6" style="0" width="11.4615384615385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3.8" hidden="false" customHeight="false" outlineLevel="0" collapsed="false">
      <c r="A2" s="0" t="n">
        <v>600</v>
      </c>
      <c r="B2" s="0" t="n">
        <v>0</v>
      </c>
      <c r="C2" s="2" t="n">
        <f aca="false">SQRT(B2)</f>
        <v>0</v>
      </c>
      <c r="D2" s="3" t="n">
        <f aca="false">B2/20</f>
        <v>0</v>
      </c>
      <c r="E2" s="3" t="n">
        <v>0</v>
      </c>
      <c r="F2" s="4" t="n">
        <f aca="false">D2/$D$7</f>
        <v>0</v>
      </c>
      <c r="G2" s="3" t="n">
        <f aca="false">IF(D2&gt;0,SQRT((E2/D2)^2+($E$7/$D$7)^2),0)*F2</f>
        <v>0</v>
      </c>
    </row>
    <row r="3" customFormat="false" ht="13.8" hidden="false" customHeight="false" outlineLevel="0" collapsed="false">
      <c r="A3" s="0" t="n">
        <v>625</v>
      </c>
      <c r="B3" s="0" t="n">
        <v>0</v>
      </c>
      <c r="C3" s="2" t="n">
        <f aca="false">SQRT(B3)</f>
        <v>0</v>
      </c>
      <c r="D3" s="3" t="n">
        <f aca="false">B3/20</f>
        <v>0</v>
      </c>
      <c r="E3" s="3" t="n">
        <v>0</v>
      </c>
      <c r="F3" s="4" t="n">
        <f aca="false">D3/$D$7</f>
        <v>0</v>
      </c>
      <c r="G3" s="3" t="n">
        <f aca="false">IF(D3&gt;0,SQRT((E3/D3)^2+($E$7/$D$7)^2),0)*F3</f>
        <v>0</v>
      </c>
    </row>
    <row r="4" customFormat="false" ht="13.8" hidden="false" customHeight="false" outlineLevel="0" collapsed="false">
      <c r="A4" s="0" t="n">
        <v>650</v>
      </c>
      <c r="B4" s="0" t="n">
        <v>0</v>
      </c>
      <c r="C4" s="2" t="n">
        <f aca="false">SQRT(B4)</f>
        <v>0</v>
      </c>
      <c r="D4" s="3" t="n">
        <f aca="false">B4/20</f>
        <v>0</v>
      </c>
      <c r="E4" s="3" t="n">
        <v>0</v>
      </c>
      <c r="F4" s="4" t="n">
        <f aca="false">D4/$D$7</f>
        <v>0</v>
      </c>
      <c r="G4" s="3" t="n">
        <f aca="false">IF(D4&gt;0,SQRT((E4/D4)^2+($E$7/$D$7)^2),0)*F4</f>
        <v>0</v>
      </c>
    </row>
    <row r="5" customFormat="false" ht="13.8" hidden="false" customHeight="false" outlineLevel="0" collapsed="false">
      <c r="A5" s="0" t="n">
        <v>675</v>
      </c>
      <c r="B5" s="0" t="n">
        <v>0</v>
      </c>
      <c r="C5" s="2" t="n">
        <f aca="false">SQRT(B5)</f>
        <v>0</v>
      </c>
      <c r="D5" s="3" t="n">
        <f aca="false">B5/20</f>
        <v>0</v>
      </c>
      <c r="E5" s="3" t="n">
        <v>0</v>
      </c>
      <c r="F5" s="4" t="n">
        <f aca="false">D5/$D$7</f>
        <v>0</v>
      </c>
      <c r="G5" s="3" t="n">
        <f aca="false">IF(D5&gt;0,SQRT((E5/D5)^2+($E$7/$D$7)^2),0)*F5</f>
        <v>0</v>
      </c>
    </row>
    <row r="6" customFormat="false" ht="13.8" hidden="false" customHeight="false" outlineLevel="0" collapsed="false">
      <c r="A6" s="0" t="n">
        <v>700</v>
      </c>
      <c r="B6" s="0" t="n">
        <v>0</v>
      </c>
      <c r="C6" s="2" t="n">
        <f aca="false">SQRT(B6)</f>
        <v>0</v>
      </c>
      <c r="D6" s="3" t="n">
        <f aca="false">B6/20</f>
        <v>0</v>
      </c>
      <c r="E6" s="3" t="n">
        <v>0</v>
      </c>
      <c r="F6" s="4" t="n">
        <f aca="false">D6/$D$7</f>
        <v>0</v>
      </c>
      <c r="G6" s="3" t="n">
        <f aca="false">IF(D6&gt;0,SQRT((E6/D6)^2+($E$7/$D$7)^2),0)*F6</f>
        <v>0</v>
      </c>
    </row>
    <row r="7" customFormat="false" ht="13.8" hidden="false" customHeight="false" outlineLevel="0" collapsed="false">
      <c r="A7" s="0" t="n">
        <v>725</v>
      </c>
      <c r="B7" s="0" t="n">
        <v>991</v>
      </c>
      <c r="C7" s="2" t="n">
        <f aca="false">SQRT(B7)</f>
        <v>31.4801524773944</v>
      </c>
      <c r="D7" s="3" t="n">
        <f aca="false">B7/20</f>
        <v>49.55</v>
      </c>
      <c r="E7" s="5" t="n">
        <f aca="false">(1/20)*C7</f>
        <v>1.57400762386972</v>
      </c>
      <c r="F7" s="4" t="n">
        <f aca="false">D7/$D$7</f>
        <v>1</v>
      </c>
      <c r="G7" s="3" t="n">
        <f aca="false">IF(D7&gt;0,SQRT((E7/D7)^2+($E$7/$D$7)^2),0)*F7</f>
        <v>0.0449239743482383</v>
      </c>
    </row>
    <row r="8" customFormat="false" ht="13.8" hidden="false" customHeight="false" outlineLevel="0" collapsed="false">
      <c r="A8" s="0" t="n">
        <v>750</v>
      </c>
      <c r="B8" s="0" t="n">
        <v>1042</v>
      </c>
      <c r="C8" s="2" t="n">
        <f aca="false">SQRT(B8)</f>
        <v>32.2800247831379</v>
      </c>
      <c r="D8" s="3" t="n">
        <f aca="false">B8/20</f>
        <v>52.1</v>
      </c>
      <c r="E8" s="5" t="n">
        <f aca="false">(1/20)*C8</f>
        <v>1.6140012391569</v>
      </c>
      <c r="F8" s="4" t="n">
        <f aca="false">D8/$D$7</f>
        <v>1.05146316851665</v>
      </c>
      <c r="G8" s="3" t="n">
        <f aca="false">IF(D8&gt;0,SQRT((E8/D8)^2+($E$7/$D$7)^2),0)*F8</f>
        <v>0.0466543418319201</v>
      </c>
    </row>
    <row r="9" customFormat="false" ht="13.8" hidden="false" customHeight="false" outlineLevel="0" collapsed="false">
      <c r="A9" s="0" t="n">
        <v>775</v>
      </c>
      <c r="B9" s="0" t="n">
        <v>1080</v>
      </c>
      <c r="C9" s="2" t="n">
        <f aca="false">SQRT(B9)</f>
        <v>32.86335345031</v>
      </c>
      <c r="D9" s="3" t="n">
        <f aca="false">B9/20</f>
        <v>54</v>
      </c>
      <c r="E9" s="5" t="n">
        <f aca="false">(1/20)*C9</f>
        <v>1.6431676725155</v>
      </c>
      <c r="F9" s="4" t="n">
        <f aca="false">D9/$D$7</f>
        <v>1.08980827447023</v>
      </c>
      <c r="G9" s="3" t="n">
        <f aca="false">IF(D9&gt;0,SQRT((E9/D9)^2+($E$7/$D$7)^2),0)*F9</f>
        <v>0.0479392731985716</v>
      </c>
    </row>
    <row r="10" customFormat="false" ht="13.8" hidden="false" customHeight="false" outlineLevel="0" collapsed="false">
      <c r="A10" s="0" t="n">
        <v>800</v>
      </c>
      <c r="B10" s="0" t="n">
        <v>1161</v>
      </c>
      <c r="C10" s="2" t="n">
        <f aca="false">SQRT(B10)</f>
        <v>34.0734500748016</v>
      </c>
      <c r="D10" s="3" t="n">
        <f aca="false">B10/20</f>
        <v>58.05</v>
      </c>
      <c r="E10" s="5" t="n">
        <f aca="false">(1/20)*C10</f>
        <v>1.70367250374008</v>
      </c>
      <c r="F10" s="4" t="n">
        <f aca="false">D10/$D$7</f>
        <v>1.1715438950555</v>
      </c>
      <c r="G10" s="3" t="n">
        <f aca="false">IF(D10&gt;0,SQRT((E10/D10)^2+($E$7/$D$7)^2),0)*F10</f>
        <v>0.0506671833071051</v>
      </c>
    </row>
    <row r="11" customFormat="false" ht="13.8" hidden="false" customHeight="false" outlineLevel="0" collapsed="false">
      <c r="A11" s="0" t="n">
        <v>825</v>
      </c>
      <c r="B11" s="0" t="n">
        <v>1184</v>
      </c>
      <c r="C11" s="2" t="n">
        <f aca="false">SQRT(B11)</f>
        <v>34.4093010681705</v>
      </c>
      <c r="D11" s="3" t="n">
        <f aca="false">B11/20</f>
        <v>59.2</v>
      </c>
      <c r="E11" s="5" t="n">
        <f aca="false">(1/20)*C11</f>
        <v>1.72046505340853</v>
      </c>
      <c r="F11" s="4" t="n">
        <f aca="false">D11/$D$7</f>
        <v>1.19475277497477</v>
      </c>
      <c r="G11" s="3" t="n">
        <f aca="false">IF(D11&gt;0,SQRT((E11/D11)^2+($E$7/$D$7)^2),0)*F11</f>
        <v>0.0514392940958408</v>
      </c>
    </row>
    <row r="12" customFormat="false" ht="13.8" hidden="false" customHeight="false" outlineLevel="0" collapsed="false">
      <c r="A12" s="0" t="n">
        <v>850</v>
      </c>
      <c r="B12" s="0" t="n">
        <v>1176</v>
      </c>
      <c r="C12" s="2" t="n">
        <f aca="false">SQRT(B12)</f>
        <v>34.2928563989645</v>
      </c>
      <c r="D12" s="3" t="n">
        <f aca="false">B12/20</f>
        <v>58.8</v>
      </c>
      <c r="E12" s="5" t="n">
        <f aca="false">(1/20)*C12</f>
        <v>1.71464281994822</v>
      </c>
      <c r="F12" s="4" t="n">
        <f aca="false">D12/$D$7</f>
        <v>1.18668012108981</v>
      </c>
      <c r="G12" s="3" t="n">
        <f aca="false">IF(D12&gt;0,SQRT((E12/D12)^2+($E$7/$D$7)^2),0)*F12</f>
        <v>0.0511708504354591</v>
      </c>
    </row>
    <row r="13" customFormat="false" ht="13.8" hidden="false" customHeight="false" outlineLevel="0" collapsed="false">
      <c r="A13" s="0" t="n">
        <v>875</v>
      </c>
      <c r="B13" s="0" t="n">
        <v>1168</v>
      </c>
      <c r="C13" s="2" t="n">
        <f aca="false">SQRT(B13)</f>
        <v>34.1760149812701</v>
      </c>
      <c r="D13" s="3" t="n">
        <f aca="false">B13/20</f>
        <v>58.4</v>
      </c>
      <c r="E13" s="5" t="n">
        <f aca="false">(1/20)*C13</f>
        <v>1.70880074906351</v>
      </c>
      <c r="F13" s="4" t="n">
        <f aca="false">D13/$D$7</f>
        <v>1.17860746720484</v>
      </c>
      <c r="G13" s="3" t="n">
        <f aca="false">IF(D13&gt;0,SQRT((E13/D13)^2+($E$7/$D$7)^2),0)*F13</f>
        <v>0.0509022829610984</v>
      </c>
    </row>
    <row r="14" customFormat="false" ht="13.8" hidden="false" customHeight="false" outlineLevel="0" collapsed="false">
      <c r="A14" s="0" t="n">
        <v>900</v>
      </c>
      <c r="B14" s="0" t="n">
        <v>1220</v>
      </c>
      <c r="C14" s="2" t="n">
        <f aca="false">SQRT(B14)</f>
        <v>34.928498393146</v>
      </c>
      <c r="D14" s="3" t="n">
        <f aca="false">B14/20</f>
        <v>61</v>
      </c>
      <c r="E14" s="5" t="n">
        <f aca="false">(1/20)*C14</f>
        <v>1.7464249196573</v>
      </c>
      <c r="F14" s="4" t="n">
        <f aca="false">D14/$D$7</f>
        <v>1.23107971745711</v>
      </c>
      <c r="G14" s="3" t="n">
        <f aca="false">IF(D14&gt;0,SQRT((E14/D14)^2+($E$7/$D$7)^2),0)*F14</f>
        <v>0.0526458091320086</v>
      </c>
    </row>
    <row r="15" customFormat="false" ht="13.8" hidden="false" customHeight="false" outlineLevel="0" collapsed="false">
      <c r="A15" s="0" t="n">
        <v>925</v>
      </c>
      <c r="B15" s="0" t="n">
        <v>1251</v>
      </c>
      <c r="C15" s="2" t="n">
        <f aca="false">SQRT(B15)</f>
        <v>35.3694783676548</v>
      </c>
      <c r="D15" s="3" t="n">
        <f aca="false">B15/20</f>
        <v>62.55</v>
      </c>
      <c r="E15" s="5" t="n">
        <f aca="false">(1/20)*C15</f>
        <v>1.76847391838274</v>
      </c>
      <c r="F15" s="4" t="n">
        <f aca="false">D15/$D$7</f>
        <v>1.26236125126135</v>
      </c>
      <c r="G15" s="3" t="n">
        <f aca="false">IF(D15&gt;0,SQRT((E15/D15)^2+($E$7/$D$7)^2),0)*F15</f>
        <v>0.0536829010461436</v>
      </c>
      <c r="L15" s="6"/>
      <c r="M15" s="6"/>
    </row>
    <row r="16" customFormat="false" ht="13.8" hidden="false" customHeight="false" outlineLevel="0" collapsed="false">
      <c r="A16" s="0" t="n">
        <v>950</v>
      </c>
      <c r="B16" s="0" t="n">
        <v>1294</v>
      </c>
      <c r="C16" s="2" t="n">
        <f aca="false">SQRT(B16)</f>
        <v>35.9722114972099</v>
      </c>
      <c r="D16" s="3" t="n">
        <f aca="false">B16/20</f>
        <v>64.7</v>
      </c>
      <c r="E16" s="5" t="n">
        <f aca="false">(1/20)*C16</f>
        <v>1.7986105748605</v>
      </c>
      <c r="F16" s="4" t="n">
        <f aca="false">D16/$D$7</f>
        <v>1.30575176589304</v>
      </c>
      <c r="G16" s="3" t="n">
        <f aca="false">IF(D16&gt;0,SQRT((E16/D16)^2+($E$7/$D$7)^2),0)*F16</f>
        <v>0.0551188006005447</v>
      </c>
      <c r="L16" s="6"/>
      <c r="M16" s="6"/>
    </row>
    <row r="17" customFormat="false" ht="13.8" hidden="false" customHeight="false" outlineLevel="0" collapsed="false">
      <c r="A17" s="0" t="n">
        <v>975</v>
      </c>
      <c r="B17" s="0" t="n">
        <v>1239</v>
      </c>
      <c r="C17" s="2" t="n">
        <f aca="false">SQRT(B17)</f>
        <v>35.1994318135961</v>
      </c>
      <c r="D17" s="3" t="n">
        <f aca="false">B17/20</f>
        <v>61.95</v>
      </c>
      <c r="E17" s="5" t="n">
        <f aca="false">(1/20)*C17</f>
        <v>1.7599715906798</v>
      </c>
      <c r="F17" s="4" t="n">
        <f aca="false">D17/$D$7</f>
        <v>1.25025227043391</v>
      </c>
      <c r="G17" s="3" t="n">
        <f aca="false">IF(D17&gt;0,SQRT((E17/D17)^2+($E$7/$D$7)^2),0)*F17</f>
        <v>0.0532816423438388</v>
      </c>
      <c r="L17" s="6"/>
      <c r="M17" s="6"/>
    </row>
    <row r="18" customFormat="false" ht="13.8" hidden="false" customHeight="false" outlineLevel="0" collapsed="false">
      <c r="A18" s="0" t="n">
        <v>1000</v>
      </c>
      <c r="B18" s="0" t="n">
        <v>1278</v>
      </c>
      <c r="C18" s="2" t="n">
        <f aca="false">SQRT(B18)</f>
        <v>35.749125863439</v>
      </c>
      <c r="D18" s="3" t="n">
        <f aca="false">B18/20</f>
        <v>63.9</v>
      </c>
      <c r="E18" s="5" t="n">
        <f aca="false">(1/20)*C18</f>
        <v>1.78745629317195</v>
      </c>
      <c r="F18" s="4" t="n">
        <f aca="false">D18/$D$7</f>
        <v>1.28960645812311</v>
      </c>
      <c r="G18" s="3" t="n">
        <f aca="false">IF(D18&gt;0,SQRT((E18/D18)^2+($E$7/$D$7)^2),0)*F18</f>
        <v>0.0545848590406194</v>
      </c>
      <c r="L18" s="6"/>
      <c r="M18" s="6"/>
    </row>
    <row r="19" customFormat="false" ht="13.8" hidden="false" customHeight="false" outlineLevel="0" collapsed="false">
      <c r="A19" s="0" t="n">
        <v>1025</v>
      </c>
      <c r="B19" s="0" t="n">
        <v>1405</v>
      </c>
      <c r="C19" s="2" t="n">
        <f aca="false">SQRT(B19)</f>
        <v>37.4833296279826</v>
      </c>
      <c r="D19" s="3" t="n">
        <f aca="false">B19/20</f>
        <v>70.25</v>
      </c>
      <c r="E19" s="5" t="n">
        <f aca="false">(1/20)*C19</f>
        <v>1.87416648139913</v>
      </c>
      <c r="F19" s="4" t="n">
        <f aca="false">D19/$D$7</f>
        <v>1.41775983854692</v>
      </c>
      <c r="G19" s="3" t="n">
        <f aca="false">IF(D19&gt;0,SQRT((E19/D19)^2+($E$7/$D$7)^2),0)*F19</f>
        <v>0.0588126958837765</v>
      </c>
      <c r="L19" s="6"/>
      <c r="M19" s="6"/>
    </row>
    <row r="20" customFormat="false" ht="13.8" hidden="false" customHeight="false" outlineLevel="0" collapsed="false">
      <c r="A20" s="0" t="n">
        <v>1050</v>
      </c>
      <c r="B20" s="0" t="n">
        <v>1286</v>
      </c>
      <c r="C20" s="2" t="n">
        <f aca="false">SQRT(B20)</f>
        <v>35.8608421540822</v>
      </c>
      <c r="D20" s="3" t="n">
        <f aca="false">B20/20</f>
        <v>64.3</v>
      </c>
      <c r="E20" s="5" t="n">
        <f aca="false">(1/20)*C20</f>
        <v>1.79304210770411</v>
      </c>
      <c r="F20" s="4" t="n">
        <f aca="false">D20/$D$7</f>
        <v>1.29767911200807</v>
      </c>
      <c r="G20" s="3" t="n">
        <f aca="false">IF(D20&gt;0,SQRT((E20/D20)^2+($E$7/$D$7)^2),0)*F20</f>
        <v>0.0548518800816026</v>
      </c>
      <c r="L20" s="6"/>
      <c r="M20" s="6"/>
    </row>
    <row r="21" customFormat="false" ht="13.8" hidden="false" customHeight="false" outlineLevel="0" collapsed="false">
      <c r="A21" s="0" t="n">
        <v>1075</v>
      </c>
      <c r="B21" s="0" t="n">
        <v>1320</v>
      </c>
      <c r="C21" s="2" t="n">
        <f aca="false">SQRT(B21)</f>
        <v>36.3318042491699</v>
      </c>
      <c r="D21" s="3" t="n">
        <f aca="false">B21/20</f>
        <v>66</v>
      </c>
      <c r="E21" s="5" t="n">
        <f aca="false">(1/20)*C21</f>
        <v>1.8165902124585</v>
      </c>
      <c r="F21" s="4" t="n">
        <f aca="false">D21/$D$7</f>
        <v>1.33198789101917</v>
      </c>
      <c r="G21" s="3" t="n">
        <f aca="false">IF(D21&gt;0,SQRT((E21/D21)^2+($E$7/$D$7)^2),0)*F21</f>
        <v>0.0559856154298261</v>
      </c>
      <c r="L21" s="6"/>
      <c r="M21" s="6"/>
    </row>
    <row r="22" customFormat="false" ht="13.8" hidden="false" customHeight="false" outlineLevel="0" collapsed="false">
      <c r="A22" s="0" t="n">
        <v>1100</v>
      </c>
      <c r="B22" s="0" t="n">
        <v>1374</v>
      </c>
      <c r="C22" s="2" t="n">
        <f aca="false">SQRT(B22)</f>
        <v>37.0675059857013</v>
      </c>
      <c r="D22" s="3" t="n">
        <f aca="false">B22/20</f>
        <v>68.7</v>
      </c>
      <c r="E22" s="5" t="n">
        <f aca="false">(1/20)*C22</f>
        <v>1.85337529928506</v>
      </c>
      <c r="F22" s="4" t="n">
        <f aca="false">D22/$D$7</f>
        <v>1.38647830474268</v>
      </c>
      <c r="G22" s="3" t="n">
        <f aca="false">IF(D22&gt;0,SQRT((E22/D22)^2+($E$7/$D$7)^2),0)*F22</f>
        <v>0.0577827832893746</v>
      </c>
      <c r="L22" s="6"/>
      <c r="M22" s="6"/>
    </row>
    <row r="23" customFormat="false" ht="13.8" hidden="false" customHeight="false" outlineLevel="0" collapsed="false">
      <c r="A23" s="0" t="n">
        <v>1125</v>
      </c>
      <c r="B23" s="0" t="n">
        <v>1382</v>
      </c>
      <c r="C23" s="2" t="n">
        <f aca="false">SQRT(B23)</f>
        <v>37.1752605908822</v>
      </c>
      <c r="D23" s="3" t="n">
        <f aca="false">B23/20</f>
        <v>69.1</v>
      </c>
      <c r="E23" s="5" t="n">
        <f aca="false">(1/20)*C23</f>
        <v>1.85876302954411</v>
      </c>
      <c r="F23" s="4" t="n">
        <f aca="false">D23/$D$7</f>
        <v>1.39455095862765</v>
      </c>
      <c r="G23" s="3" t="n">
        <f aca="false">IF(D23&gt;0,SQRT((E23/D23)^2+($E$7/$D$7)^2),0)*F23</f>
        <v>0.0580486880688581</v>
      </c>
      <c r="L23" s="6"/>
      <c r="M23" s="6"/>
    </row>
    <row r="24" customFormat="false" ht="13.8" hidden="false" customHeight="false" outlineLevel="0" collapsed="false">
      <c r="A24" s="0" t="n">
        <v>1150</v>
      </c>
      <c r="B24" s="0" t="n">
        <v>1315</v>
      </c>
      <c r="C24" s="2" t="n">
        <f aca="false">SQRT(B24)</f>
        <v>36.2629287289375</v>
      </c>
      <c r="D24" s="3" t="n">
        <f aca="false">B24/20</f>
        <v>65.75</v>
      </c>
      <c r="E24" s="5" t="n">
        <f aca="false">(1/20)*C24</f>
        <v>1.81314643644687</v>
      </c>
      <c r="F24" s="4" t="n">
        <f aca="false">D24/$D$7</f>
        <v>1.32694248234107</v>
      </c>
      <c r="G24" s="3" t="n">
        <f aca="false">IF(D24&gt;0,SQRT((E24/D24)^2+($E$7/$D$7)^2),0)*F24</f>
        <v>0.0558189992735598</v>
      </c>
      <c r="L24" s="6"/>
      <c r="M24" s="6"/>
    </row>
    <row r="25" customFormat="false" ht="13.8" hidden="false" customHeight="false" outlineLevel="0" collapsed="false">
      <c r="A25" s="0" t="n">
        <v>1175</v>
      </c>
      <c r="B25" s="0" t="n">
        <v>1407</v>
      </c>
      <c r="C25" s="2" t="n">
        <f aca="false">SQRT(B25)</f>
        <v>37.5099986670221</v>
      </c>
      <c r="D25" s="3" t="n">
        <f aca="false">B25/20</f>
        <v>70.35</v>
      </c>
      <c r="E25" s="5" t="n">
        <f aca="false">(1/20)*C25</f>
        <v>1.87549993335111</v>
      </c>
      <c r="F25" s="4" t="n">
        <f aca="false">D25/$D$7</f>
        <v>1.41977800201816</v>
      </c>
      <c r="G25" s="3" t="n">
        <f aca="false">IF(D25&gt;0,SQRT((E25/D25)^2+($E$7/$D$7)^2),0)*F25</f>
        <v>0.0588790991085921</v>
      </c>
      <c r="L25" s="6"/>
      <c r="M25" s="6"/>
    </row>
    <row r="26" customFormat="false" ht="13.8" hidden="false" customHeight="false" outlineLevel="0" collapsed="false">
      <c r="A26" s="0" t="n">
        <v>1200</v>
      </c>
      <c r="B26" s="0" t="n">
        <v>1469</v>
      </c>
      <c r="C26" s="2" t="n">
        <f aca="false">SQRT(B26)</f>
        <v>38.3275357934736</v>
      </c>
      <c r="D26" s="3" t="n">
        <f aca="false">B26/20</f>
        <v>73.45</v>
      </c>
      <c r="E26" s="5" t="n">
        <f aca="false">(1/20)*C26</f>
        <v>1.91637678967368</v>
      </c>
      <c r="F26" s="4" t="n">
        <f aca="false">D26/$D$7</f>
        <v>1.48234106962664</v>
      </c>
      <c r="G26" s="3" t="n">
        <f aca="false">IF(D26&gt;0,SQRT((E26/D26)^2+($E$7/$D$7)^2),0)*F26</f>
        <v>0.0609351619509325</v>
      </c>
      <c r="L26" s="6"/>
      <c r="M2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4"/>
  <cols>
    <col collapsed="false" hidden="false" max="3" min="1" style="0" width="11.4615384615385"/>
    <col collapsed="false" hidden="false" max="4" min="4" style="0" width="10.2834008097166"/>
    <col collapsed="false" hidden="false" max="5" min="5" style="0" width="15.8542510121457"/>
    <col collapsed="false" hidden="false" max="9" min="6" style="0" width="11.4615384615385"/>
    <col collapsed="false" hidden="false" max="10" min="10" style="0" width="15.8542510121457"/>
    <col collapsed="false" hidden="false" max="12" min="11" style="0" width="11.4615384615385"/>
    <col collapsed="false" hidden="false" max="13" min="13" style="0" width="13.7125506072874"/>
    <col collapsed="false" hidden="false" max="1025" min="14" style="0" width="11.4615384615385"/>
  </cols>
  <sheetData>
    <row r="1" customFormat="false" ht="14" hidden="false" customHeight="false" outlineLevel="0" collapsed="false">
      <c r="A1" s="7" t="s">
        <v>7</v>
      </c>
      <c r="B1" s="7" t="s">
        <v>8</v>
      </c>
      <c r="C1" s="7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customFormat="false" ht="13.8" hidden="false" customHeight="false" outlineLevel="0" collapsed="false">
      <c r="A2" s="8" t="s">
        <v>18</v>
      </c>
      <c r="B2" s="2" t="n">
        <v>11232</v>
      </c>
      <c r="C2" s="9" t="n">
        <f aca="false">SQRT(B2)</f>
        <v>105.981130395934</v>
      </c>
      <c r="D2" s="10" t="n">
        <v>11334</v>
      </c>
      <c r="E2" s="10" t="n">
        <f aca="false">SQRT(D2)</f>
        <v>106.461260559886</v>
      </c>
      <c r="F2" s="10" t="n">
        <f aca="false">(B2+D2)</f>
        <v>22566</v>
      </c>
      <c r="G2" s="11" t="n">
        <f aca="false">SQRT(C2*C2+E2*E2)</f>
        <v>150.219838902856</v>
      </c>
      <c r="H2" s="12" t="n">
        <f aca="false">F2/120</f>
        <v>188.05</v>
      </c>
      <c r="I2" s="13" t="n">
        <f aca="false">G2/120</f>
        <v>1.25183199085713</v>
      </c>
      <c r="J2" s="13" t="n">
        <f aca="false">H2/(1-$A$8*H2)-$J$5</f>
        <v>201.697040386737</v>
      </c>
      <c r="K2" s="0" t="n">
        <f aca="false">SQRT((SQRT(I2^2+ H2^4*$B$8^2)/(1-H2*$A$8)^2)^2+$K$5^2)</f>
        <v>1.84063059449343</v>
      </c>
    </row>
    <row r="3" customFormat="false" ht="13.8" hidden="false" customHeight="false" outlineLevel="0" collapsed="false">
      <c r="A3" s="0" t="s">
        <v>19</v>
      </c>
      <c r="B3" s="9" t="n">
        <v>10850</v>
      </c>
      <c r="C3" s="9" t="n">
        <f aca="false">SQRT(B3)</f>
        <v>104.163333279998</v>
      </c>
      <c r="D3" s="10" t="n">
        <v>10675</v>
      </c>
      <c r="E3" s="10" t="n">
        <f aca="false">SQRT(D3)</f>
        <v>103.319891598859</v>
      </c>
      <c r="F3" s="10" t="n">
        <f aca="false">(B3+D3)</f>
        <v>21525</v>
      </c>
      <c r="G3" s="11" t="n">
        <f aca="false">SQRT(C3*C3+E3*E3)</f>
        <v>146.714007511212</v>
      </c>
      <c r="H3" s="12" t="n">
        <f aca="false">F3/120</f>
        <v>179.375</v>
      </c>
      <c r="I3" s="13" t="n">
        <f aca="false">G3/120</f>
        <v>1.2226167292601</v>
      </c>
      <c r="J3" s="13" t="n">
        <f aca="false">H3/(1-$A$8*H3)-$J$5</f>
        <v>191.716035673891</v>
      </c>
      <c r="K3" s="0" t="n">
        <f aca="false">SQRT((SQRT(I3^2+ H3^4*$B$8^2)/(1-H3*$A$8)^2)^2+$K$5^2)</f>
        <v>1.73973002098857</v>
      </c>
    </row>
    <row r="4" customFormat="false" ht="13.8" hidden="false" customHeight="false" outlineLevel="0" collapsed="false">
      <c r="A4" s="8" t="s">
        <v>20</v>
      </c>
      <c r="B4" s="2" t="n">
        <v>20506</v>
      </c>
      <c r="C4" s="9" t="n">
        <f aca="false">SQRT(B4)</f>
        <v>143.199162008721</v>
      </c>
      <c r="D4" s="10" t="n">
        <v>20601</v>
      </c>
      <c r="E4" s="10" t="n">
        <f aca="false">SQRT(D4)</f>
        <v>143.530484566868</v>
      </c>
      <c r="F4" s="10" t="n">
        <f aca="false">(B4+D4)</f>
        <v>41107</v>
      </c>
      <c r="G4" s="11" t="n">
        <f aca="false">SQRT(C4*C4+E4*E4)</f>
        <v>202.748612818929</v>
      </c>
      <c r="H4" s="12" t="n">
        <f aca="false">F4/120</f>
        <v>342.558333333333</v>
      </c>
      <c r="I4" s="13" t="n">
        <f aca="false">G4/120</f>
        <v>1.68957177349108</v>
      </c>
      <c r="J4" s="13" t="n">
        <f aca="false">H4/(1-$A$8*H4)-$J$5</f>
        <v>391.704173201752</v>
      </c>
      <c r="K4" s="0" t="n">
        <f aca="false">SQRT((SQRT(I4^2+ H4^4*$B$8^2)/(1-H4*$A$8)^2)^2+$K$5^2)</f>
        <v>4.82448623495529</v>
      </c>
    </row>
    <row r="5" customFormat="false" ht="13.8" hidden="false" customHeight="false" outlineLevel="0" collapsed="false">
      <c r="A5" s="0" t="s">
        <v>21</v>
      </c>
      <c r="B5" s="9" t="n">
        <v>24</v>
      </c>
      <c r="C5" s="9" t="n">
        <f aca="false">SQRT(B5)</f>
        <v>4.89897948556636</v>
      </c>
      <c r="D5" s="10" t="n">
        <v>19</v>
      </c>
      <c r="E5" s="10" t="n">
        <f aca="false">SQRT(D5)</f>
        <v>4.35889894354067</v>
      </c>
      <c r="F5" s="10" t="n">
        <f aca="false">(B5+D5)</f>
        <v>43</v>
      </c>
      <c r="G5" s="11" t="n">
        <f aca="false">SQRT(C5*C5+E5*E5)</f>
        <v>6.557438524302</v>
      </c>
      <c r="H5" s="12" t="n">
        <f aca="false">F5/120</f>
        <v>0.358333333333333</v>
      </c>
      <c r="I5" s="13" t="n">
        <f aca="false">G5/120</f>
        <v>0.05464532103585</v>
      </c>
      <c r="J5" s="13" t="n">
        <f aca="false">H5/(1-$A$8*H5)</f>
        <v>0.358380668521738</v>
      </c>
      <c r="K5" s="0" t="n">
        <f aca="false">SQRT(I5^2+ H5^4*$B$8^2)/(1-H5*$A$8)^2</f>
        <v>0.0546597592038712</v>
      </c>
    </row>
    <row r="6" customFormat="false" ht="14" hidden="false" customHeight="false" outlineLevel="0" collapsed="false">
      <c r="D6" s="14"/>
      <c r="E6" s="14"/>
      <c r="F6" s="14"/>
      <c r="G6" s="14"/>
      <c r="H6" s="14"/>
      <c r="I6" s="14"/>
      <c r="J6" s="14"/>
      <c r="K6" s="14"/>
      <c r="L6" s="14"/>
      <c r="M6" s="14"/>
    </row>
    <row r="7" customFormat="false" ht="14" hidden="false" customHeight="false" outlineLevel="0" collapsed="false">
      <c r="A7" s="7" t="s">
        <v>22</v>
      </c>
      <c r="B7" s="7" t="s">
        <v>23</v>
      </c>
      <c r="D7" s="1"/>
      <c r="E7" s="1"/>
      <c r="F7" s="1"/>
      <c r="G7" s="1"/>
      <c r="H7" s="1"/>
      <c r="I7" s="14"/>
      <c r="J7" s="14"/>
      <c r="K7" s="14"/>
      <c r="L7" s="14"/>
    </row>
    <row r="8" customFormat="false" ht="13.8" hidden="false" customHeight="false" outlineLevel="0" collapsed="false">
      <c r="A8" s="15" t="n">
        <f aca="false">(H2+H3-H4)/(2*H2*H3)</f>
        <v>0.000368597449031433</v>
      </c>
      <c r="B8" s="0" t="n">
        <f aca="false">0.5*SQRT(H3^2*(H3-H4)^2*I2+H2^2*(H2-H4)^2*I3+H2^2*H3^2*I4)/(H2^2*H3^2)</f>
        <v>2.78866781830166E-005</v>
      </c>
      <c r="D8" s="10"/>
      <c r="E8" s="14"/>
      <c r="F8" s="10"/>
      <c r="G8" s="14"/>
      <c r="H8" s="16"/>
      <c r="I8" s="14"/>
      <c r="J8" s="14"/>
      <c r="K8" s="14"/>
      <c r="L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"/>
  <cols>
    <col collapsed="false" hidden="false" max="5" min="1" style="0" width="11.4615384615385"/>
    <col collapsed="false" hidden="false" max="6" min="6" style="0" width="8.03238866396761"/>
    <col collapsed="false" hidden="false" max="7" min="7" style="0" width="11.4615384615385"/>
    <col collapsed="false" hidden="false" max="8" min="8" style="0" width="16.3886639676113"/>
    <col collapsed="false" hidden="false" max="1025" min="9" style="0" width="11.4615384615385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626</v>
      </c>
      <c r="B2" s="10" t="n">
        <f aca="false">SQRT(A2)</f>
        <v>25.0199920063936</v>
      </c>
      <c r="C2" s="14" t="n">
        <v>651</v>
      </c>
      <c r="D2" s="10" t="n">
        <f aca="false">SQRT(C2)</f>
        <v>25.5147016443461</v>
      </c>
      <c r="E2" s="14" t="n">
        <f aca="false">A2+C2</f>
        <v>1277</v>
      </c>
      <c r="F2" s="11" t="n">
        <f aca="false">SQRT(B2*B2+D2*D2)</f>
        <v>35.7351367704113</v>
      </c>
      <c r="G2" s="17" t="n">
        <f aca="false">(E2)/120</f>
        <v>10.6416666666667</v>
      </c>
      <c r="H2" s="17" t="n">
        <f aca="false">F2/120</f>
        <v>0.297792806420094</v>
      </c>
      <c r="I2" s="14" t="n">
        <f aca="false">G2/(1-'Correcao Taxa de Contagem'!A8*G2)-'Correcao Taxa de Contagem'!J5</f>
        <v>10.3251922186381</v>
      </c>
      <c r="J2" s="14" t="n">
        <f aca="false">SQRT((SQRT(H2^2+ G2^4*'Correcao Taxa de Contagem'!B8^2)/(1-G2*'Correcao Taxa de Contagem'!A8)^2)^2 + 'Correcao Taxa de Contagem'!K5^2)</f>
        <v>0.305095924106678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"/>
  <cols>
    <col collapsed="false" hidden="false" max="7" min="1" style="0" width="11.4615384615385"/>
    <col collapsed="false" hidden="false" max="8" min="8" style="0" width="17.995951417004"/>
    <col collapsed="false" hidden="false" max="9" min="9" style="0" width="12.5344129554656"/>
    <col collapsed="false" hidden="false" max="10" min="10" style="0" width="11.4615384615385"/>
    <col collapsed="false" hidden="false" max="12" min="11" style="0" width="15.8542510121457"/>
    <col collapsed="false" hidden="false" max="1025" min="13" style="0" width="11.4615384615385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1291</v>
      </c>
      <c r="B2" s="10" t="n">
        <f aca="false">SQRT(A2)</f>
        <v>35.9304884464434</v>
      </c>
      <c r="C2" s="14" t="n">
        <v>1244</v>
      </c>
      <c r="D2" s="10" t="n">
        <f aca="false">SQRT(C2)</f>
        <v>35.2703841770968</v>
      </c>
      <c r="E2" s="14" t="n">
        <f aca="false">A2+C2</f>
        <v>2535</v>
      </c>
      <c r="F2" s="11" t="n">
        <f aca="false">SQRT(B2*B2+D2*D2)</f>
        <v>50.3487835006964</v>
      </c>
      <c r="G2" s="17" t="n">
        <f aca="false">(E2)/120</f>
        <v>21.125</v>
      </c>
      <c r="H2" s="17" t="n">
        <f aca="false">F2/120</f>
        <v>0.419573195839137</v>
      </c>
      <c r="I2" s="18" t="n">
        <f aca="false">G2/(1-'Correcao Taxa de Contagem'!A8*G2)-'Correcao Taxa de Contagem'!J5</f>
        <v>20.9324025938946</v>
      </c>
      <c r="J2" s="14" t="n">
        <f aca="false">SQRT((SQRT(H2^2+ G2^4*'Correcao Taxa de Contagem'!B8^2)/(1-G2*'Correcao Taxa de Contagem'!A8)^2)^2 + 'Correcao Taxa de Contagem'!K5^2)</f>
        <v>0.429861199305156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2017-10-29T19:24:03Z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