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trodifusão de Eletrões" sheetId="1" state="visible" r:id="rId2"/>
    <sheet name="Variação com a distância" sheetId="2" state="visible" r:id="rId3"/>
    <sheet name="Fo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<sst xmlns="http://schemas.openxmlformats.org/spreadsheetml/2006/main" count="58" uniqueCount="48">
  <si>
    <t xml:space="preserve">Elemento</t>
  </si>
  <si>
    <t xml:space="preserve">Z</t>
  </si>
  <si>
    <t xml:space="preserve">Material</t>
  </si>
  <si>
    <t xml:space="preserve">√(Z+1)Z/M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</si>
  <si>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</si>
  <si>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</si>
  <si>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</si>
  <si>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</si>
  <si>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</si>
  <si>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</si>
  <si>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fbsc</t>
  </si>
  <si>
    <t xml:space="preserve">Errofbsc</t>
  </si>
  <si>
    <t xml:space="preserve">fbsc/√(Z+1)Z/M</t>
  </si>
  <si>
    <t xml:space="preserve">Erro fbsc/√(Z+1)Z/M</t>
  </si>
  <si>
    <t xml:space="preserve">H</t>
  </si>
  <si>
    <t xml:space="preserve">Nenhum</t>
  </si>
  <si>
    <t xml:space="preserve">-</t>
  </si>
  <si>
    <t xml:space="preserve">C</t>
  </si>
  <si>
    <t xml:space="preserve">Plástico</t>
  </si>
  <si>
    <t xml:space="preserve">O</t>
  </si>
  <si>
    <t xml:space="preserve">Vidro</t>
  </si>
  <si>
    <t xml:space="preserve">Al</t>
  </si>
  <si>
    <t xml:space="preserve">Alumínio</t>
  </si>
  <si>
    <t xml:space="preserve">Fe</t>
  </si>
  <si>
    <t xml:space="preserve">Aço</t>
  </si>
  <si>
    <t xml:space="preserve">Cu</t>
  </si>
  <si>
    <t xml:space="preserve">Cobre</t>
  </si>
  <si>
    <t xml:space="preserve">W</t>
  </si>
  <si>
    <t xml:space="preserve">Tungsténio</t>
  </si>
  <si>
    <t xml:space="preserve">Pb</t>
  </si>
  <si>
    <t xml:space="preserve">Chumbo</t>
  </si>
  <si>
    <t xml:space="preserve">ola</t>
  </si>
  <si>
    <t xml:space="preserve">Prateleira</t>
  </si>
  <si>
    <t xml:space="preserve">R('')</t>
  </si>
  <si>
    <t xml:space="preserve">R(mm)</t>
  </si>
  <si>
    <t xml:space="preserve">R</t>
  </si>
  <si>
    <t xml:space="preserve">Erro R</t>
  </si>
  <si>
    <t xml:space="preserve">R Corrigido</t>
  </si>
  <si>
    <t xml:space="preserve">Erro R Corrigido</t>
  </si>
  <si>
    <t xml:space="preserve">TR</t>
  </si>
  <si>
    <t xml:space="preserve">ErroTR</t>
  </si>
  <si>
    <t xml:space="preserve">R fundo</t>
  </si>
  <si>
    <t xml:space="preserve">Erro R fundo</t>
  </si>
  <si>
    <t xml:space="preserve">sdfs</t>
  </si>
  <si>
    <t xml:space="preserve">Ensaio</t>
  </si>
  <si>
    <r>
      <rPr>
        <b val="true"/>
        <sz val="11"/>
        <color rgb="FF000000"/>
        <rFont val="Calibri"/>
        <family val="2"/>
        <charset val="1"/>
      </rPr>
      <t xml:space="preserve">N-</t>
    </r>
    <r>
      <rPr>
        <b val="true"/>
        <u val="single"/>
        <sz val="11"/>
        <color rgb="FF000000"/>
        <rFont val="Calibri"/>
        <family val="2"/>
        <charset val="1"/>
      </rPr>
      <t xml:space="preserve">N</t>
    </r>
  </si>
  <si>
    <t xml:space="preserve">Média</t>
  </si>
  <si>
    <t xml:space="preserve">Erro Média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</si>
</sst>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4"/>
  <cols>
    <col collapsed="false" hidden="false" max="5" min="1" style="0" width="9.61133603238866"/>
    <col collapsed="false" hidden="false" max="6" min="6" style="0" width="10.1821862348178"/>
    <col collapsed="false" hidden="false" max="7" min="7" style="0" width="9.61133603238866"/>
    <col collapsed="false" hidden="false" max="8" min="8" style="0" width="11.4251012145749"/>
    <col collapsed="false" hidden="false" max="9" min="9" style="0" width="9.61133603238866"/>
    <col collapsed="false" hidden="false" max="10" min="10" style="0" width="12.4777327935223"/>
    <col collapsed="false" hidden="false" max="11" min="11" style="0" width="9.61133603238866"/>
    <col collapsed="false" hidden="false" max="12" min="12" style="0" width="11.4251012145749"/>
    <col collapsed="false" hidden="false" max="14" min="13" style="0" width="9.61133603238866"/>
    <col collapsed="false" hidden="false" max="15" min="15" style="0" width="13.9959514170041"/>
    <col collapsed="false" hidden="false" max="16" min="16" style="0" width="18.3724696356275"/>
    <col collapsed="false" hidden="false" max="1025" min="17" style="0" width="9.61133603238866"/>
  </cols>
  <sheetData>
    <row r="1" customFormat="false" ht="14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customFormat="false" ht="14" hidden="false" customHeight="false" outlineLevel="0" collapsed="false">
      <c r="A2" s="2" t="s">
        <v>14</v>
      </c>
      <c r="B2" s="2" t="n">
        <v>1</v>
      </c>
      <c r="D2" s="2" t="s">
        <v>15</v>
      </c>
      <c r="E2" s="2" t="n">
        <v>0</v>
      </c>
      <c r="F2" s="2" t="n">
        <v>0</v>
      </c>
      <c r="G2" s="2" t="n">
        <v>19200</v>
      </c>
      <c r="H2" s="3" t="n">
        <f aca="false">SQRT(G2)</f>
        <v>138.56406460551</v>
      </c>
      <c r="I2" s="2" t="n">
        <v>19042</v>
      </c>
      <c r="J2" s="3" t="n">
        <f aca="false">SQRT(I2)</f>
        <v>137.992753432925</v>
      </c>
      <c r="K2" s="2" t="n">
        <f aca="false">G2+I2</f>
        <v>38242</v>
      </c>
      <c r="L2" s="3" t="n">
        <f aca="false">SQRT(H2*H2+J2*J2)</f>
        <v>195.555618686859</v>
      </c>
      <c r="M2" s="2" t="n">
        <f aca="false">K2/38242</f>
        <v>1</v>
      </c>
      <c r="N2" s="2" t="n">
        <f aca="false">M2*SQRT((L2/K2)^2+($L$2/$K$2)^2)</f>
        <v>0.00723177156386216</v>
      </c>
      <c r="O2" s="2" t="s">
        <v>16</v>
      </c>
      <c r="P2" s="2" t="s">
        <v>16</v>
      </c>
    </row>
    <row r="3" customFormat="false" ht="14" hidden="false" customHeight="false" outlineLevel="0" collapsed="false">
      <c r="A3" s="2" t="s">
        <v>17</v>
      </c>
      <c r="B3" s="2" t="n">
        <v>6</v>
      </c>
      <c r="D3" s="2" t="s">
        <v>18</v>
      </c>
      <c r="E3" s="2" t="n">
        <v>3.5</v>
      </c>
      <c r="F3" s="2" t="n">
        <v>1.56</v>
      </c>
      <c r="G3" s="2" t="n">
        <v>20050</v>
      </c>
      <c r="H3" s="3" t="n">
        <f aca="false">SQRT(G3)</f>
        <v>141.598022585063</v>
      </c>
      <c r="I3" s="2" t="n">
        <v>19846</v>
      </c>
      <c r="J3" s="3" t="n">
        <f aca="false">SQRT(I3)</f>
        <v>140.875831852025</v>
      </c>
      <c r="K3" s="2" t="n">
        <f aca="false">G3+I3</f>
        <v>39896</v>
      </c>
      <c r="L3" s="3" t="n">
        <f aca="false">SQRT(H3*H3+J3*J3)</f>
        <v>199.739830779942</v>
      </c>
      <c r="M3" s="2" t="n">
        <f aca="false">K3/38242</f>
        <v>1.04325087600021</v>
      </c>
      <c r="N3" s="2" t="n">
        <f aca="false">M3*SQRT((L3/K3)^2+($L$2/$K$2)^2)</f>
        <v>0.00746594742551834</v>
      </c>
      <c r="O3" s="2" t="n">
        <f aca="false">M3/F3</f>
        <v>0.668750561538596</v>
      </c>
      <c r="P3" s="2" t="n">
        <f aca="false">O3*N3/M3</f>
        <v>0.00478586373430663</v>
      </c>
    </row>
    <row r="4" customFormat="false" ht="14" hidden="false" customHeight="false" outlineLevel="0" collapsed="false">
      <c r="A4" s="2" t="s">
        <v>19</v>
      </c>
      <c r="B4" s="2" t="n">
        <v>8</v>
      </c>
      <c r="D4" s="2" t="s">
        <v>20</v>
      </c>
      <c r="E4" s="2" t="n">
        <v>10</v>
      </c>
      <c r="F4" s="2" t="n">
        <v>2.34</v>
      </c>
      <c r="G4" s="2" t="n">
        <v>21870</v>
      </c>
      <c r="H4" s="3" t="n">
        <f aca="false">SQRT(G4)</f>
        <v>147.885090526395</v>
      </c>
      <c r="I4" s="2" t="n">
        <v>21722</v>
      </c>
      <c r="J4" s="3" t="n">
        <f aca="false">SQRT(I4)</f>
        <v>147.383852575511</v>
      </c>
      <c r="K4" s="2" t="n">
        <f aca="false">G4+I4</f>
        <v>43592</v>
      </c>
      <c r="L4" s="3" t="n">
        <f aca="false">SQRT(H4*H4+J4*J4)</f>
        <v>208.786972773686</v>
      </c>
      <c r="M4" s="2" t="n">
        <f aca="false">K4/38242</f>
        <v>1.13989854087129</v>
      </c>
      <c r="N4" s="2" t="n">
        <f aca="false">M4*SQRT((L4/K4)^2+($L$2/$K$2)^2)</f>
        <v>0.00798655324907881</v>
      </c>
      <c r="O4" s="2" t="n">
        <f aca="false">M4/F4</f>
        <v>0.487136128577476</v>
      </c>
      <c r="P4" s="2" t="n">
        <f aca="false">O4*N4/M4</f>
        <v>0.00341305694405077</v>
      </c>
    </row>
    <row r="5" customFormat="false" ht="14" hidden="false" customHeight="false" outlineLevel="0" collapsed="false">
      <c r="A5" s="2" t="s">
        <v>21</v>
      </c>
      <c r="B5" s="2" t="n">
        <v>13</v>
      </c>
      <c r="D5" s="2" t="s">
        <v>22</v>
      </c>
      <c r="E5" s="2" t="n">
        <v>13</v>
      </c>
      <c r="F5" s="2" t="n">
        <v>2.6</v>
      </c>
      <c r="G5" s="2" t="n">
        <v>22007</v>
      </c>
      <c r="H5" s="3" t="n">
        <f aca="false">SQRT(G5)</f>
        <v>148.347564860364</v>
      </c>
      <c r="I5" s="2" t="n">
        <v>22167</v>
      </c>
      <c r="J5" s="3" t="n">
        <f aca="false">SQRT(I5)</f>
        <v>148.885862324131</v>
      </c>
      <c r="K5" s="2" t="n">
        <f aca="false">G5+I5</f>
        <v>44174</v>
      </c>
      <c r="L5" s="3" t="n">
        <f aca="false">SQRT(H5*H5+J5*J5)</f>
        <v>210.176116626033</v>
      </c>
      <c r="M5" s="2" t="n">
        <f aca="false">K5/38242</f>
        <v>1.15511741017729</v>
      </c>
      <c r="N5" s="2" t="n">
        <f aca="false">M5*SQRT((L5/K5)^2+($L$2/$K$2)^2)</f>
        <v>0.00806822932857694</v>
      </c>
      <c r="O5" s="2" t="n">
        <f aca="false">M5/F5</f>
        <v>0.444275926991266</v>
      </c>
      <c r="P5" s="2" t="n">
        <f aca="false">O5*N5/M5</f>
        <v>0.00310316512637575</v>
      </c>
    </row>
    <row r="6" customFormat="false" ht="14" hidden="false" customHeight="false" outlineLevel="0" collapsed="false">
      <c r="A6" s="2" t="s">
        <v>23</v>
      </c>
      <c r="B6" s="2" t="n">
        <v>26</v>
      </c>
      <c r="D6" s="2" t="s">
        <v>24</v>
      </c>
      <c r="E6" s="2" t="n">
        <v>25.8</v>
      </c>
      <c r="F6" s="2" t="n">
        <v>3.53</v>
      </c>
      <c r="G6" s="2" t="n">
        <v>22454</v>
      </c>
      <c r="H6" s="3" t="n">
        <f aca="false">SQRT(G6)</f>
        <v>149.846588216082</v>
      </c>
      <c r="I6" s="2" t="n">
        <v>22822</v>
      </c>
      <c r="J6" s="3" t="n">
        <f aca="false">SQRT(I6)</f>
        <v>151.069520420236</v>
      </c>
      <c r="K6" s="2" t="n">
        <f aca="false">G6+I6</f>
        <v>45276</v>
      </c>
      <c r="L6" s="3" t="n">
        <f aca="false">SQRT(H6*H6+J6*J6)</f>
        <v>212.781578149989</v>
      </c>
      <c r="M6" s="2" t="n">
        <f aca="false">K6/38242</f>
        <v>1.18393389467078</v>
      </c>
      <c r="N6" s="2" t="n">
        <f aca="false">M6*SQRT((L6/K6)^2+($L$2/$K$2)^2)</f>
        <v>0.008222675901159</v>
      </c>
      <c r="O6" s="2" t="n">
        <f aca="false">M6/F6</f>
        <v>0.335392038150363</v>
      </c>
      <c r="P6" s="2" t="n">
        <f aca="false">O6*N6/M6</f>
        <v>0.0023293699436711</v>
      </c>
    </row>
    <row r="7" customFormat="false" ht="14" hidden="false" customHeight="false" outlineLevel="0" collapsed="false">
      <c r="A7" s="2" t="s">
        <v>25</v>
      </c>
      <c r="B7" s="2" t="n">
        <v>29</v>
      </c>
      <c r="D7" s="2" t="s">
        <v>26</v>
      </c>
      <c r="E7" s="2" t="n">
        <v>29</v>
      </c>
      <c r="F7" s="2" t="n">
        <v>3.7</v>
      </c>
      <c r="G7" s="2" t="n">
        <v>23062</v>
      </c>
      <c r="H7" s="3" t="n">
        <f aca="false">SQRT(G7)</f>
        <v>151.861779259957</v>
      </c>
      <c r="I7" s="2" t="n">
        <v>23415</v>
      </c>
      <c r="J7" s="3" t="n">
        <f aca="false">SQRT(I7)</f>
        <v>153.019606586868</v>
      </c>
      <c r="K7" s="2" t="n">
        <f aca="false">G7+I7</f>
        <v>46477</v>
      </c>
      <c r="L7" s="3" t="n">
        <f aca="false">SQRT(H7*H7+J7*J7)</f>
        <v>215.585249959268</v>
      </c>
      <c r="M7" s="2" t="n">
        <f aca="false">K7/38242</f>
        <v>1.21533915590189</v>
      </c>
      <c r="N7" s="2" t="n">
        <f aca="false">M7*SQRT((L7/K7)^2+($L$2/$K$2)^2)</f>
        <v>0.00839070704677433</v>
      </c>
      <c r="O7" s="2" t="n">
        <f aca="false">M7/F7</f>
        <v>0.328470042135645</v>
      </c>
      <c r="P7" s="2" t="n">
        <f aca="false">O7*N7/M7</f>
        <v>0.00226775866129036</v>
      </c>
    </row>
    <row r="8" customFormat="false" ht="14" hidden="false" customHeight="false" outlineLevel="0" collapsed="false">
      <c r="A8" s="2" t="s">
        <v>27</v>
      </c>
      <c r="B8" s="2" t="n">
        <v>74</v>
      </c>
      <c r="D8" s="2" t="s">
        <v>28</v>
      </c>
      <c r="E8" s="2" t="n">
        <v>74</v>
      </c>
      <c r="F8" s="2" t="n">
        <v>5.49</v>
      </c>
      <c r="G8" s="2" t="n">
        <v>28938</v>
      </c>
      <c r="H8" s="3" t="n">
        <f aca="false">SQRT(G8)</f>
        <v>170.111727990753</v>
      </c>
      <c r="I8" s="2" t="n">
        <v>29009</v>
      </c>
      <c r="J8" s="3" t="n">
        <f aca="false">SQRT(I8)</f>
        <v>170.320286519252</v>
      </c>
      <c r="K8" s="2" t="n">
        <f aca="false">G8+I8</f>
        <v>57947</v>
      </c>
      <c r="L8" s="3" t="n">
        <f aca="false">SQRT(H8*H8+J8*J8)</f>
        <v>240.721831166182</v>
      </c>
      <c r="M8" s="2" t="n">
        <f aca="false">K8/38242</f>
        <v>1.51527116782595</v>
      </c>
      <c r="N8" s="2" t="n">
        <f aca="false">M8*SQRT((L8/K8)^2+($L$2/$K$2)^2)</f>
        <v>0.00998314289648777</v>
      </c>
      <c r="O8" s="2" t="n">
        <f aca="false">M8/F8</f>
        <v>0.276005677199627</v>
      </c>
      <c r="P8" s="2" t="n">
        <f aca="false">O8*N8/M8</f>
        <v>0.00181842311411435</v>
      </c>
    </row>
    <row r="9" customFormat="false" ht="14" hidden="false" customHeight="false" outlineLevel="0" collapsed="false">
      <c r="A9" s="2" t="s">
        <v>29</v>
      </c>
      <c r="B9" s="2" t="n">
        <v>82</v>
      </c>
      <c r="D9" s="2" t="s">
        <v>30</v>
      </c>
      <c r="E9" s="2" t="n">
        <v>82</v>
      </c>
      <c r="F9" s="2" t="n">
        <v>5.73</v>
      </c>
      <c r="G9" s="2" t="n">
        <v>29491</v>
      </c>
      <c r="H9" s="3" t="n">
        <f aca="false">SQRT(G9)</f>
        <v>171.729438361627</v>
      </c>
      <c r="I9" s="2" t="n">
        <v>29344</v>
      </c>
      <c r="J9" s="3" t="n">
        <f aca="false">SQRT(I9)</f>
        <v>171.300904842911</v>
      </c>
      <c r="K9" s="2" t="n">
        <f aca="false">G9+I9</f>
        <v>58835</v>
      </c>
      <c r="L9" s="3" t="n">
        <f aca="false">SQRT(H9*H9+J9*J9)</f>
        <v>242.559271107084</v>
      </c>
      <c r="M9" s="2" t="n">
        <f aca="false">K9/38242</f>
        <v>1.53849171068459</v>
      </c>
      <c r="N9" s="2" t="n">
        <f aca="false">M9*SQRT((L9/K9)^2+($L$2/$K$2)^2)</f>
        <v>0.0101056710296814</v>
      </c>
      <c r="O9" s="2" t="n">
        <f aca="false">M9/F9</f>
        <v>0.268497680747747</v>
      </c>
      <c r="P9" s="2" t="n">
        <f aca="false">O9*N9/M9</f>
        <v>0.00176364241355697</v>
      </c>
    </row>
    <row r="13" customFormat="false" ht="14" hidden="false" customHeight="false" outlineLevel="0" collapsed="false">
      <c r="B1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4"/>
  <cols>
    <col collapsed="false" hidden="false" max="1" min="1" style="0" width="11.6194331983806"/>
    <col collapsed="false" hidden="false" max="4" min="2" style="0" width="9.61133603238866"/>
    <col collapsed="false" hidden="false" max="5" min="5" style="0" width="11.4251012145749"/>
    <col collapsed="false" hidden="false" max="8" min="6" style="0" width="9.61133603238866"/>
    <col collapsed="false" hidden="false" max="9" min="9" style="0" width="11.4251012145749"/>
    <col collapsed="false" hidden="false" max="11" min="10" style="0" width="9.61133603238866"/>
    <col collapsed="false" hidden="false" max="12" min="12" style="0" width="10.4777327935223"/>
    <col collapsed="false" hidden="false" max="13" min="13" style="0" width="14.5668016194332"/>
    <col collapsed="false" hidden="false" max="1025" min="14" style="0" width="9.61133603238866"/>
  </cols>
  <sheetData>
    <row r="1" customFormat="false" ht="14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35</v>
      </c>
      <c r="K1" s="1" t="s">
        <v>36</v>
      </c>
      <c r="L1" s="1" t="s">
        <v>37</v>
      </c>
      <c r="M1" s="1" t="s">
        <v>38</v>
      </c>
    </row>
    <row r="2" customFormat="false" ht="14" hidden="false" customHeight="false" outlineLevel="0" collapsed="false">
      <c r="A2" s="2" t="n">
        <v>1</v>
      </c>
      <c r="B2" s="2" t="n">
        <f aca="false">2/8</f>
        <v>0.25</v>
      </c>
      <c r="C2" s="2" t="n">
        <f aca="false">B2*25.4</f>
        <v>6.35</v>
      </c>
      <c r="D2" s="2" t="n">
        <v>2818</v>
      </c>
      <c r="E2" s="3" t="n">
        <f aca="false">SQRT(D2)</f>
        <v>53.084837759948</v>
      </c>
      <c r="F2" s="2" t="n">
        <v>2928</v>
      </c>
      <c r="G2" s="3" t="n">
        <f aca="false">SQRT(F2)</f>
        <v>54.1109970338747</v>
      </c>
      <c r="H2" s="2" t="n">
        <v>5746</v>
      </c>
      <c r="I2" s="3" t="n">
        <f aca="false">SQRT(E2*E2+G2*G2)</f>
        <v>75.8023746329889</v>
      </c>
      <c r="J2" s="0" t="n">
        <f aca="false">H2/120 -$B$14</f>
        <v>47.525</v>
      </c>
      <c r="K2" s="0" t="n">
        <f aca="false">SQRT((I2/120)^2 + $B$15^2)</f>
        <v>0.634045652054242</v>
      </c>
      <c r="L2" s="0" t="n">
        <f aca="false">J2*(1-$B$12*J2)</f>
        <v>46.692476356308</v>
      </c>
      <c r="M2" s="0" t="n">
        <f aca="false">SQRT(K2^2+J2^4*$B$13^2)/(1-J2*$B$12)^2</f>
        <v>0.660090265460863</v>
      </c>
    </row>
    <row r="3" customFormat="false" ht="14" hidden="false" customHeight="false" outlineLevel="0" collapsed="false">
      <c r="A3" s="2" t="n">
        <v>2</v>
      </c>
      <c r="B3" s="2" t="n">
        <f aca="false">B2+1/4+1/8</f>
        <v>0.625</v>
      </c>
      <c r="C3" s="2" t="n">
        <f aca="false">B3*25.4</f>
        <v>15.875</v>
      </c>
      <c r="D3" s="2" t="n">
        <v>1780</v>
      </c>
      <c r="E3" s="3" t="n">
        <f aca="false">SQRT(D3)</f>
        <v>42.190046219458</v>
      </c>
      <c r="F3" s="2" t="n">
        <v>1882</v>
      </c>
      <c r="G3" s="3" t="n">
        <f aca="false">SQRT(F3)</f>
        <v>43.3820239269677</v>
      </c>
      <c r="H3" s="2" t="n">
        <v>3662</v>
      </c>
      <c r="I3" s="3" t="n">
        <f aca="false">SQRT(E3*E3+G3*G3)</f>
        <v>60.5144610816291</v>
      </c>
      <c r="J3" s="0" t="n">
        <f aca="false">H3/120 -$B$14</f>
        <v>30.1583333333333</v>
      </c>
      <c r="K3" s="0" t="n">
        <f aca="false">SQRT((I3/120)^2 + $B$15^2)</f>
        <v>0.50723925978444</v>
      </c>
      <c r="L3" s="0" t="n">
        <f aca="false">J3*(1-$B$12*J3)</f>
        <v>29.823084712906</v>
      </c>
      <c r="M3" s="0" t="n">
        <f aca="false">SQRT(K3^2+J3^4*$B$13^2)/(1-J3*$B$12)^2</f>
        <v>0.519355424340148</v>
      </c>
    </row>
    <row r="4" customFormat="false" ht="14" hidden="false" customHeight="false" outlineLevel="0" collapsed="false">
      <c r="A4" s="2" t="n">
        <v>3</v>
      </c>
      <c r="B4" s="2" t="n">
        <f aca="false">B3+1/4+1/8</f>
        <v>1</v>
      </c>
      <c r="C4" s="2" t="n">
        <f aca="false">B4*25.4</f>
        <v>25.4</v>
      </c>
      <c r="D4" s="2" t="n">
        <v>1221</v>
      </c>
      <c r="E4" s="3" t="n">
        <f aca="false">SQRT(D4)</f>
        <v>34.9428104193123</v>
      </c>
      <c r="F4" s="2" t="n">
        <v>1274</v>
      </c>
      <c r="G4" s="3" t="n">
        <f aca="false">SQRT(F4)</f>
        <v>35.6931365951495</v>
      </c>
      <c r="H4" s="2" t="n">
        <v>2495</v>
      </c>
      <c r="I4" s="3" t="n">
        <f aca="false">SQRT(E4*E4+G4*G4)</f>
        <v>49.9499749749687</v>
      </c>
      <c r="J4" s="0" t="n">
        <f aca="false">H4/120 -$B$14</f>
        <v>20.4333333333333</v>
      </c>
      <c r="K4" s="0" t="n">
        <f aca="false">SQRT((I4/120)^2 + $B$15^2)</f>
        <v>0.419821390593667</v>
      </c>
      <c r="L4" s="0" t="n">
        <f aca="false">J4*(1-$B$12*J4)</f>
        <v>20.279436116861</v>
      </c>
      <c r="M4" s="0" t="n">
        <f aca="false">SQRT(K4^2+J4^4*$B$13^2)/(1-J4*$B$12)^2</f>
        <v>0.426381360506676</v>
      </c>
    </row>
    <row r="5" customFormat="false" ht="14" hidden="false" customHeight="false" outlineLevel="0" collapsed="false">
      <c r="A5" s="2" t="n">
        <v>4</v>
      </c>
      <c r="B5" s="2" t="n">
        <f aca="false">B4+1/4+1/8</f>
        <v>1.375</v>
      </c>
      <c r="C5" s="2" t="n">
        <f aca="false">B5*25.4</f>
        <v>34.925</v>
      </c>
      <c r="D5" s="2" t="n">
        <v>900</v>
      </c>
      <c r="E5" s="3" t="n">
        <f aca="false">SQRT(D5)</f>
        <v>30</v>
      </c>
      <c r="F5" s="2" t="n">
        <v>933</v>
      </c>
      <c r="G5" s="3" t="n">
        <f aca="false">SQRT(F5)</f>
        <v>30.5450486986025</v>
      </c>
      <c r="H5" s="2" t="n">
        <v>1833</v>
      </c>
      <c r="I5" s="3" t="n">
        <f aca="false">SQRT(E5*E5+G5*G5)</f>
        <v>42.8135492572153</v>
      </c>
      <c r="J5" s="0" t="n">
        <f aca="false">H5/120 -$B$14</f>
        <v>14.9166666666667</v>
      </c>
      <c r="K5" s="0" t="n">
        <f aca="false">SQRT((I5/120)^2 + $B$15^2)</f>
        <v>0.360940130461795</v>
      </c>
      <c r="L5" s="0" t="n">
        <f aca="false">J5*(1-$B$12*J5)</f>
        <v>14.8346511745527</v>
      </c>
      <c r="M5" s="0" t="n">
        <f aca="false">SQRT(K5^2+J5^4*$B$13^2)/(1-J5*$B$12)^2</f>
        <v>0.364996104045498</v>
      </c>
    </row>
    <row r="6" customFormat="false" ht="14" hidden="false" customHeight="false" outlineLevel="0" collapsed="false">
      <c r="A6" s="2" t="n">
        <v>5</v>
      </c>
      <c r="B6" s="2" t="n">
        <f aca="false">B5+1/4+1/8</f>
        <v>1.75</v>
      </c>
      <c r="C6" s="2" t="n">
        <f aca="false">B6*25.4</f>
        <v>44.45</v>
      </c>
      <c r="D6" s="2" t="n">
        <v>753</v>
      </c>
      <c r="E6" s="3" t="n">
        <f aca="false">SQRT(D6)</f>
        <v>27.4408454680245</v>
      </c>
      <c r="F6" s="2" t="n">
        <v>692</v>
      </c>
      <c r="G6" s="3" t="n">
        <f aca="false">SQRT(F6)</f>
        <v>26.3058928759318</v>
      </c>
      <c r="H6" s="2" t="n">
        <v>1445</v>
      </c>
      <c r="I6" s="3" t="n">
        <f aca="false">SQRT(E6*E6+G6*G6)</f>
        <v>38.0131556174964</v>
      </c>
      <c r="J6" s="0" t="n">
        <f aca="false">H6/120 -$B$14</f>
        <v>11.6833333333333</v>
      </c>
      <c r="K6" s="0" t="n">
        <f aca="false">SQRT((I6/120)^2 + $B$15^2)</f>
        <v>0.321455025366432</v>
      </c>
      <c r="L6" s="0" t="n">
        <f aca="false">J6*(1-$B$12*J6)</f>
        <v>11.6330196791524</v>
      </c>
      <c r="M6" s="0" t="n">
        <f aca="false">SQRT(K6^2+J6^4*$B$13^2)/(1-J6*$B$12)^2</f>
        <v>0.32426440352564</v>
      </c>
    </row>
    <row r="12" customFormat="false" ht="14" hidden="false" customHeight="false" outlineLevel="0" collapsed="false">
      <c r="A12" s="4" t="s">
        <v>39</v>
      </c>
      <c r="B12" s="0" t="n">
        <v>0.000368597449031428</v>
      </c>
    </row>
    <row r="13" customFormat="false" ht="14" hidden="false" customHeight="false" outlineLevel="0" collapsed="false">
      <c r="A13" s="4" t="s">
        <v>40</v>
      </c>
      <c r="B13" s="0" t="n">
        <v>2.78866781830166E-005</v>
      </c>
      <c r="H13" s="2"/>
    </row>
    <row r="14" customFormat="false" ht="14" hidden="false" customHeight="false" outlineLevel="0" collapsed="false">
      <c r="A14" s="4" t="s">
        <v>41</v>
      </c>
      <c r="B14" s="0" t="n">
        <v>0.358333333333333</v>
      </c>
      <c r="H14" s="2"/>
    </row>
    <row r="15" customFormat="false" ht="14" hidden="false" customHeight="false" outlineLevel="0" collapsed="false">
      <c r="A15" s="4" t="s">
        <v>42</v>
      </c>
      <c r="B15" s="0" t="n">
        <v>0.05464532103585</v>
      </c>
      <c r="H15" s="2"/>
    </row>
    <row r="16" customFormat="false" ht="14" hidden="false" customHeight="false" outlineLevel="0" collapsed="false">
      <c r="H16" s="2"/>
    </row>
    <row r="17" customFormat="false" ht="14" hidden="false" customHeight="false" outlineLevel="0" collapsed="false">
      <c r="H17" s="2"/>
    </row>
    <row r="20" customFormat="false" ht="14" hidden="false" customHeight="false" outlineLevel="0" collapsed="false">
      <c r="I20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"/>
  <cols>
    <col collapsed="false" hidden="false" max="1" min="1" style="5" width="9.61133603238866"/>
    <col collapsed="false" hidden="false" max="2" min="2" style="6" width="11.1417004048583"/>
    <col collapsed="false" hidden="false" max="3" min="3" style="0" width="14.9473684210526"/>
    <col collapsed="false" hidden="false" max="1025" min="4" style="0" width="9.61133603238866"/>
  </cols>
  <sheetData>
    <row r="1" customFormat="false" ht="14" hidden="false" customHeight="false" outlineLevel="0" collapsed="false">
      <c r="A1" s="7" t="s">
        <v>44</v>
      </c>
      <c r="B1" s="7" t="s">
        <v>8</v>
      </c>
      <c r="C1" s="7" t="s">
        <v>9</v>
      </c>
      <c r="D1" s="4" t="s">
        <v>45</v>
      </c>
    </row>
    <row r="2" customFormat="false" ht="14" hidden="false" customHeight="false" outlineLevel="0" collapsed="false">
      <c r="A2" s="5" t="n">
        <v>1</v>
      </c>
      <c r="B2" s="6" t="n">
        <v>1815</v>
      </c>
      <c r="C2" s="8" t="n">
        <f aca="false">SQRT(B2)</f>
        <v>42.6028168082816</v>
      </c>
    </row>
    <row r="3" customFormat="false" ht="14" hidden="false" customHeight="false" outlineLevel="0" collapsed="false">
      <c r="A3" s="5" t="n">
        <v>2</v>
      </c>
      <c r="B3" s="6" t="n">
        <v>1848</v>
      </c>
      <c r="C3" s="8" t="n">
        <f aca="false">SQRT(B3)</f>
        <v>42.9883705204094</v>
      </c>
    </row>
    <row r="4" customFormat="false" ht="14" hidden="false" customHeight="false" outlineLevel="0" collapsed="false">
      <c r="A4" s="5" t="n">
        <v>3</v>
      </c>
      <c r="B4" s="6" t="n">
        <v>1845</v>
      </c>
      <c r="C4" s="8" t="n">
        <f aca="false">SQRT(B4)</f>
        <v>42.9534631898291</v>
      </c>
    </row>
    <row r="5" customFormat="false" ht="14" hidden="false" customHeight="false" outlineLevel="0" collapsed="false">
      <c r="A5" s="5" t="n">
        <v>4</v>
      </c>
      <c r="B5" s="6" t="n">
        <v>1880</v>
      </c>
      <c r="C5" s="8" t="n">
        <f aca="false">SQRT(B5)</f>
        <v>43.3589667773576</v>
      </c>
    </row>
    <row r="6" customFormat="false" ht="14" hidden="false" customHeight="false" outlineLevel="0" collapsed="false">
      <c r="A6" s="5" t="n">
        <v>5</v>
      </c>
      <c r="B6" s="6" t="n">
        <v>1832</v>
      </c>
      <c r="C6" s="8" t="n">
        <f aca="false">SQRT(B6)</f>
        <v>42.8018691180654</v>
      </c>
    </row>
    <row r="7" customFormat="false" ht="14" hidden="false" customHeight="false" outlineLevel="0" collapsed="false">
      <c r="A7" s="5" t="n">
        <v>6</v>
      </c>
      <c r="B7" s="6" t="n">
        <v>1760</v>
      </c>
      <c r="C7" s="8" t="n">
        <f aca="false">SQRT(B7)</f>
        <v>41.9523539268061</v>
      </c>
    </row>
    <row r="8" customFormat="false" ht="14" hidden="false" customHeight="false" outlineLevel="0" collapsed="false">
      <c r="A8" s="5" t="n">
        <v>7</v>
      </c>
      <c r="B8" s="6" t="n">
        <v>1838</v>
      </c>
      <c r="C8" s="8" t="n">
        <f aca="false">SQRT(B8)</f>
        <v>42.871902220452</v>
      </c>
    </row>
    <row r="9" customFormat="false" ht="14" hidden="false" customHeight="false" outlineLevel="0" collapsed="false">
      <c r="A9" s="5" t="n">
        <v>8</v>
      </c>
      <c r="B9" s="6" t="n">
        <v>1732</v>
      </c>
      <c r="C9" s="8" t="n">
        <f aca="false">SQRT(B9)</f>
        <v>41.6173040933696</v>
      </c>
    </row>
    <row r="10" customFormat="false" ht="14" hidden="false" customHeight="false" outlineLevel="0" collapsed="false">
      <c r="A10" s="5" t="n">
        <v>9</v>
      </c>
      <c r="B10" s="6" t="n">
        <v>1820</v>
      </c>
      <c r="C10" s="8" t="n">
        <f aca="false">SQRT(B10)</f>
        <v>42.6614580154031</v>
      </c>
    </row>
    <row r="11" customFormat="false" ht="14" hidden="false" customHeight="false" outlineLevel="0" collapsed="false">
      <c r="A11" s="5" t="n">
        <v>10</v>
      </c>
      <c r="B11" s="6" t="n">
        <v>1809</v>
      </c>
      <c r="C11" s="8" t="n">
        <f aca="false">SQRT(B11)</f>
        <v>42.5323406362735</v>
      </c>
    </row>
    <row r="12" customFormat="false" ht="14" hidden="false" customHeight="false" outlineLevel="0" collapsed="false">
      <c r="A12" s="5" t="n">
        <v>11</v>
      </c>
      <c r="B12" s="6" t="n">
        <v>1822</v>
      </c>
      <c r="C12" s="8" t="n">
        <f aca="false">SQRT(B12)</f>
        <v>42.6848919408261</v>
      </c>
    </row>
    <row r="13" customFormat="false" ht="14" hidden="false" customHeight="false" outlineLevel="0" collapsed="false">
      <c r="A13" s="5" t="n">
        <v>12</v>
      </c>
      <c r="B13" s="6" t="n">
        <v>1792</v>
      </c>
      <c r="C13" s="8" t="n">
        <f aca="false">SQRT(B13)</f>
        <v>42.3320209770335</v>
      </c>
    </row>
    <row r="14" customFormat="false" ht="14" hidden="false" customHeight="false" outlineLevel="0" collapsed="false">
      <c r="A14" s="5" t="n">
        <v>13</v>
      </c>
      <c r="B14" s="6" t="n">
        <v>1854</v>
      </c>
      <c r="C14" s="8" t="n">
        <f aca="false">SQRT(B14)</f>
        <v>43.058100283222</v>
      </c>
    </row>
    <row r="15" customFormat="false" ht="14" hidden="false" customHeight="false" outlineLevel="0" collapsed="false">
      <c r="A15" s="5" t="n">
        <v>14</v>
      </c>
      <c r="B15" s="6" t="n">
        <v>1829</v>
      </c>
      <c r="C15" s="8" t="n">
        <f aca="false">SQRT(B15)</f>
        <v>42.7668095606862</v>
      </c>
    </row>
    <row r="16" customFormat="false" ht="14" hidden="false" customHeight="false" outlineLevel="0" collapsed="false">
      <c r="A16" s="5" t="n">
        <v>15</v>
      </c>
      <c r="B16" s="6" t="n">
        <v>1792</v>
      </c>
      <c r="C16" s="8" t="n">
        <f aca="false">SQRT(B16)</f>
        <v>42.3320209770335</v>
      </c>
    </row>
    <row r="17" customFormat="false" ht="14" hidden="false" customHeight="false" outlineLevel="0" collapsed="false">
      <c r="A17" s="5" t="n">
        <v>16</v>
      </c>
      <c r="B17" s="6" t="n">
        <v>1854</v>
      </c>
      <c r="C17" s="8" t="n">
        <f aca="false">SQRT(B17)</f>
        <v>43.058100283222</v>
      </c>
    </row>
    <row r="18" customFormat="false" ht="14" hidden="false" customHeight="false" outlineLevel="0" collapsed="false">
      <c r="A18" s="5" t="n">
        <v>17</v>
      </c>
      <c r="B18" s="6" t="n">
        <v>1829</v>
      </c>
      <c r="C18" s="8" t="n">
        <f aca="false">SQRT(B18)</f>
        <v>42.7668095606862</v>
      </c>
    </row>
    <row r="19" customFormat="false" ht="14" hidden="false" customHeight="false" outlineLevel="0" collapsed="false">
      <c r="A19" s="5" t="n">
        <v>18</v>
      </c>
      <c r="B19" s="6" t="n">
        <v>1866</v>
      </c>
      <c r="C19" s="8" t="n">
        <f aca="false">SQRT(B19)</f>
        <v>43.1972221329104</v>
      </c>
    </row>
    <row r="20" customFormat="false" ht="14" hidden="false" customHeight="false" outlineLevel="0" collapsed="false">
      <c r="A20" s="5" t="n">
        <v>19</v>
      </c>
      <c r="B20" s="6" t="n">
        <v>1789</v>
      </c>
      <c r="C20" s="8" t="n">
        <f aca="false">SQRT(B20)</f>
        <v>42.2965719651132</v>
      </c>
    </row>
    <row r="21" customFormat="false" ht="14" hidden="false" customHeight="false" outlineLevel="0" collapsed="false">
      <c r="A21" s="5" t="n">
        <v>20</v>
      </c>
      <c r="B21" s="6" t="n">
        <v>1843</v>
      </c>
      <c r="C21" s="8" t="n">
        <f aca="false">SQRT(B21)</f>
        <v>42.9301758673314</v>
      </c>
    </row>
    <row r="22" customFormat="false" ht="14" hidden="false" customHeight="false" outlineLevel="0" collapsed="false">
      <c r="A22" s="5" t="n">
        <v>21</v>
      </c>
      <c r="B22" s="6" t="n">
        <v>1857</v>
      </c>
      <c r="C22" s="8" t="n">
        <f aca="false">SQRT(B22)</f>
        <v>43.0929228528305</v>
      </c>
    </row>
    <row r="23" customFormat="false" ht="14" hidden="false" customHeight="false" outlineLevel="0" collapsed="false">
      <c r="A23" s="5" t="n">
        <v>22</v>
      </c>
      <c r="B23" s="6" t="n">
        <v>1777</v>
      </c>
      <c r="C23" s="8" t="n">
        <f aca="false">SQRT(B23)</f>
        <v>42.154477816716</v>
      </c>
    </row>
    <row r="24" customFormat="false" ht="14" hidden="false" customHeight="false" outlineLevel="0" collapsed="false">
      <c r="A24" s="5" t="n">
        <v>23</v>
      </c>
      <c r="B24" s="6" t="n">
        <v>1862</v>
      </c>
      <c r="C24" s="8" t="n">
        <f aca="false">SQRT(B24)</f>
        <v>43.1508980207828</v>
      </c>
    </row>
    <row r="25" customFormat="false" ht="14" hidden="false" customHeight="false" outlineLevel="0" collapsed="false">
      <c r="A25" s="5" t="n">
        <v>24</v>
      </c>
      <c r="B25" s="6" t="n">
        <v>1794</v>
      </c>
      <c r="C25" s="8" t="n">
        <f aca="false">SQRT(B25)</f>
        <v>42.3556371690947</v>
      </c>
    </row>
    <row r="26" customFormat="false" ht="14" hidden="false" customHeight="false" outlineLevel="0" collapsed="false">
      <c r="A26" s="5" t="n">
        <v>25</v>
      </c>
      <c r="B26" s="6" t="n">
        <v>1746</v>
      </c>
      <c r="C26" s="8" t="n">
        <f aca="false">SQRT(B26)</f>
        <v>41.7851648315524</v>
      </c>
    </row>
    <row r="27" customFormat="false" ht="14" hidden="false" customHeight="false" outlineLevel="0" collapsed="false">
      <c r="A27" s="5" t="n">
        <v>26</v>
      </c>
      <c r="B27" s="6" t="n">
        <v>1867</v>
      </c>
      <c r="C27" s="8" t="n">
        <f aca="false">SQRT(B27)</f>
        <v>43.2087954009366</v>
      </c>
    </row>
    <row r="28" customFormat="false" ht="14" hidden="false" customHeight="false" outlineLevel="0" collapsed="false">
      <c r="A28" s="5" t="n">
        <v>27</v>
      </c>
      <c r="B28" s="6" t="n">
        <v>1827</v>
      </c>
      <c r="C28" s="8" t="n">
        <f aca="false">SQRT(B28)</f>
        <v>42.743420546325</v>
      </c>
    </row>
    <row r="29" customFormat="false" ht="14" hidden="false" customHeight="false" outlineLevel="0" collapsed="false">
      <c r="A29" s="5" t="n">
        <v>28</v>
      </c>
      <c r="B29" s="6" t="n">
        <v>1807</v>
      </c>
      <c r="C29" s="8" t="n">
        <f aca="false">SQRT(B29)</f>
        <v>42.5088226136646</v>
      </c>
    </row>
    <row r="30" customFormat="false" ht="14" hidden="false" customHeight="false" outlineLevel="0" collapsed="false">
      <c r="A30" s="5" t="n">
        <v>29</v>
      </c>
      <c r="B30" s="6" t="n">
        <v>1774</v>
      </c>
      <c r="C30" s="8" t="n">
        <f aca="false">SQRT(B30)</f>
        <v>42.1188793773054</v>
      </c>
    </row>
    <row r="31" customFormat="false" ht="14" hidden="false" customHeight="false" outlineLevel="0" collapsed="false">
      <c r="A31" s="5" t="n">
        <v>30</v>
      </c>
      <c r="B31" s="6" t="n">
        <v>1879</v>
      </c>
      <c r="C31" s="8" t="n">
        <f aca="false">SQRT(B31)</f>
        <v>43.3474336033865</v>
      </c>
    </row>
    <row r="32" customFormat="false" ht="14" hidden="false" customHeight="false" outlineLevel="0" collapsed="false">
      <c r="A32" s="5" t="n">
        <v>31</v>
      </c>
      <c r="B32" s="6" t="n">
        <v>1801</v>
      </c>
      <c r="C32" s="8" t="n">
        <f aca="false">SQRT(B32)</f>
        <v>42.4381903478459</v>
      </c>
    </row>
    <row r="33" customFormat="false" ht="14" hidden="false" customHeight="false" outlineLevel="0" collapsed="false">
      <c r="A33" s="5" t="n">
        <v>32</v>
      </c>
      <c r="B33" s="6" t="n">
        <v>1810</v>
      </c>
      <c r="C33" s="8" t="n">
        <f aca="false">SQRT(B33)</f>
        <v>42.5440947723653</v>
      </c>
    </row>
    <row r="34" customFormat="false" ht="14" hidden="false" customHeight="false" outlineLevel="0" collapsed="false">
      <c r="A34" s="5" t="n">
        <v>33</v>
      </c>
      <c r="B34" s="6" t="n">
        <v>1892</v>
      </c>
      <c r="C34" s="8" t="n">
        <f aca="false">SQRT(B34)</f>
        <v>43.4971263418631</v>
      </c>
    </row>
    <row r="35" customFormat="false" ht="14" hidden="false" customHeight="false" outlineLevel="0" collapsed="false">
      <c r="A35" s="5" t="n">
        <v>34</v>
      </c>
      <c r="B35" s="6" t="n">
        <v>1885</v>
      </c>
      <c r="C35" s="8" t="n">
        <f aca="false">SQRT(B35)</f>
        <v>43.4165866921848</v>
      </c>
    </row>
    <row r="36" customFormat="false" ht="14" hidden="false" customHeight="false" outlineLevel="0" collapsed="false">
      <c r="A36" s="5" t="n">
        <v>35</v>
      </c>
      <c r="B36" s="6" t="n">
        <v>1821</v>
      </c>
      <c r="C36" s="8" t="n">
        <f aca="false">SQRT(B36)</f>
        <v>42.6731765867037</v>
      </c>
    </row>
    <row r="37" customFormat="false" ht="14" hidden="false" customHeight="false" outlineLevel="0" collapsed="false">
      <c r="A37" s="5" t="n">
        <v>36</v>
      </c>
      <c r="B37" s="6" t="n">
        <v>1813</v>
      </c>
      <c r="C37" s="8" t="n">
        <f aca="false">SQRT(B37)</f>
        <v>42.5793377120875</v>
      </c>
    </row>
    <row r="38" customFormat="false" ht="14" hidden="false" customHeight="false" outlineLevel="0" collapsed="false">
      <c r="A38" s="5" t="n">
        <v>37</v>
      </c>
      <c r="B38" s="6" t="n">
        <v>1787</v>
      </c>
      <c r="C38" s="8" t="n">
        <f aca="false">SQRT(B38)</f>
        <v>42.2729227756965</v>
      </c>
    </row>
    <row r="39" customFormat="false" ht="14" hidden="false" customHeight="false" outlineLevel="0" collapsed="false">
      <c r="A39" s="5" t="n">
        <v>38</v>
      </c>
      <c r="B39" s="6" t="n">
        <v>1901</v>
      </c>
      <c r="C39" s="8" t="n">
        <f aca="false">SQRT(B39)</f>
        <v>43.6004587131833</v>
      </c>
    </row>
    <row r="40" customFormat="false" ht="14" hidden="false" customHeight="false" outlineLevel="0" collapsed="false">
      <c r="A40" s="5" t="n">
        <v>39</v>
      </c>
      <c r="B40" s="6" t="n">
        <v>1792</v>
      </c>
      <c r="C40" s="8" t="n">
        <f aca="false">SQRT(B40)</f>
        <v>42.3320209770335</v>
      </c>
    </row>
    <row r="41" customFormat="false" ht="14" hidden="false" customHeight="false" outlineLevel="0" collapsed="false">
      <c r="A41" s="5" t="n">
        <v>40</v>
      </c>
      <c r="B41" s="6" t="n">
        <v>1807</v>
      </c>
      <c r="C41" s="8" t="n">
        <f aca="false">SQRT(B41)</f>
        <v>42.5088226136646</v>
      </c>
    </row>
    <row r="42" customFormat="false" ht="14" hidden="false" customHeight="false" outlineLevel="0" collapsed="false">
      <c r="A42" s="5" t="n">
        <v>41</v>
      </c>
      <c r="B42" s="6" t="n">
        <v>1844</v>
      </c>
      <c r="C42" s="8" t="n">
        <f aca="false">SQRT(B42)</f>
        <v>42.9418211071678</v>
      </c>
    </row>
    <row r="43" customFormat="false" ht="14" hidden="false" customHeight="false" outlineLevel="0" collapsed="false">
      <c r="A43" s="5" t="n">
        <v>42</v>
      </c>
      <c r="B43" s="6" t="n">
        <v>1784</v>
      </c>
      <c r="C43" s="8" t="n">
        <f aca="false">SQRT(B43)</f>
        <v>42.2374241638858</v>
      </c>
    </row>
    <row r="44" customFormat="false" ht="14" hidden="false" customHeight="false" outlineLevel="0" collapsed="false">
      <c r="A44" s="5" t="n">
        <v>43</v>
      </c>
      <c r="B44" s="6" t="n">
        <v>1769</v>
      </c>
      <c r="C44" s="8" t="n">
        <f aca="false">SQRT(B44)</f>
        <v>42.0594816896262</v>
      </c>
    </row>
    <row r="45" customFormat="false" ht="14" hidden="false" customHeight="false" outlineLevel="0" collapsed="false">
      <c r="A45" s="5" t="n">
        <v>44</v>
      </c>
      <c r="B45" s="6" t="n">
        <v>1837</v>
      </c>
      <c r="C45" s="8" t="n">
        <f aca="false">SQRT(B45)</f>
        <v>42.8602379834737</v>
      </c>
    </row>
    <row r="46" customFormat="false" ht="14" hidden="false" customHeight="false" outlineLevel="0" collapsed="false">
      <c r="A46" s="5" t="n">
        <v>45</v>
      </c>
      <c r="B46" s="6" t="n">
        <v>1781</v>
      </c>
      <c r="C46" s="8" t="n">
        <f aca="false">SQRT(B46)</f>
        <v>42.2018956920184</v>
      </c>
    </row>
    <row r="47" customFormat="false" ht="14" hidden="false" customHeight="false" outlineLevel="0" collapsed="false">
      <c r="A47" s="5" t="n">
        <v>46</v>
      </c>
      <c r="B47" s="6" t="n">
        <v>1829</v>
      </c>
      <c r="C47" s="8" t="n">
        <f aca="false">SQRT(B47)</f>
        <v>42.7668095606862</v>
      </c>
    </row>
    <row r="48" customFormat="false" ht="14" hidden="false" customHeight="false" outlineLevel="0" collapsed="false">
      <c r="A48" s="5" t="n">
        <v>47</v>
      </c>
      <c r="B48" s="6" t="n">
        <v>1907</v>
      </c>
      <c r="C48" s="8" t="n">
        <f aca="false">SQRT(B48)</f>
        <v>43.6692111217961</v>
      </c>
    </row>
    <row r="49" customFormat="false" ht="14" hidden="false" customHeight="false" outlineLevel="0" collapsed="false">
      <c r="A49" s="5" t="n">
        <v>48</v>
      </c>
      <c r="B49" s="6" t="n">
        <v>1761</v>
      </c>
      <c r="C49" s="8" t="n">
        <f aca="false">SQRT(B49)</f>
        <v>41.9642705167146</v>
      </c>
    </row>
    <row r="50" customFormat="false" ht="14" hidden="false" customHeight="false" outlineLevel="0" collapsed="false">
      <c r="A50" s="5" t="n">
        <v>49</v>
      </c>
      <c r="B50" s="6" t="n">
        <v>1845</v>
      </c>
      <c r="C50" s="8" t="n">
        <f aca="false">SQRT(B50)</f>
        <v>42.9534631898291</v>
      </c>
    </row>
    <row r="51" customFormat="false" ht="14" hidden="false" customHeight="false" outlineLevel="0" collapsed="false">
      <c r="A51" s="5" t="n">
        <v>50</v>
      </c>
      <c r="B51" s="6" t="n">
        <v>1796</v>
      </c>
      <c r="C51" s="8" t="n">
        <f aca="false">SQRT(B51)</f>
        <v>42.3792402008342</v>
      </c>
    </row>
    <row r="53" customFormat="false" ht="14" hidden="false" customHeight="false" outlineLevel="0" collapsed="false">
      <c r="A53" s="7" t="s">
        <v>46</v>
      </c>
      <c r="B53" s="9" t="s">
        <v>47</v>
      </c>
    </row>
    <row r="54" customFormat="false" ht="14" hidden="false" customHeight="false" outlineLevel="0" collapsed="false">
      <c r="A54" s="5" t="n">
        <f aca="false">AVERAGE(B2:B51)</f>
        <v>1822.02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2017-10-29T10:43:36Z</dcterms:created>
  <dc:creator>Francisco Duque</dc:creator>
  <dc:description/>
  <dc:language>pt-PT</dc:language>
  <cp:lastModifiedBy/>
  <dcterms:modified xsi:type="dcterms:W3CDTF">2017-10-29T16:50:52Z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