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13.xml" ContentType="application/vnd.openxmlformats-officedocument.drawingml.chart+xml"/>
  <Override PartName="/xl/charts/chart7.xml" ContentType="application/vnd.openxmlformats-officedocument.drawingml.chart+xml"/>
  <Override PartName="/xl/charts/chart12.xml" ContentType="application/vnd.openxmlformats-officedocument.drawingml.chart+xml"/>
  <Override PartName="/xl/charts/chart6.xml" ContentType="application/vnd.openxmlformats-officedocument.drawingml.chart+xml"/>
  <Override PartName="/xl/charts/chart11.xml" ContentType="application/vnd.openxmlformats-officedocument.drawingml.chart+xml"/>
  <Override PartName="/xl/charts/chart5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1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OMP" sheetId="1" state="visible" r:id="rId2"/>
    <sheet name="MPIvsSEQ" sheetId="2" state="visible" r:id="rId3"/>
    <sheet name="MPIvsOMP" sheetId="3" state="visible" r:id="rId4"/>
    <sheet name="MPI&amp;OMPvsSEQ" sheetId="4" state="visible" r:id="rId5"/>
    <sheet name="MPI&amp;OMPvsOMP" sheetId="5" state="visible" r:id="rId6"/>
    <sheet name="All" sheetId="6" state="visible" r:id="rId7"/>
    <sheet name="OP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<sst xmlns="http://schemas.openxmlformats.org/spreadsheetml/2006/main" count="202" uniqueCount="33">
  <si>
    <t>exp</t>
  </si>
  <si>
    <t>Single Core</t>
  </si>
  <si>
    <t>OpenMP</t>
  </si>
  <si>
    <t>OpenMP SPEEDUP</t>
  </si>
  <si>
    <t>n</t>
  </si>
  <si>
    <t>Threads</t>
  </si>
  <si>
    <t>1 core</t>
  </si>
  <si>
    <t>time (s)</t>
  </si>
  <si>
    <t>Numbers / sec Mean SPEEDUP</t>
  </si>
  <si>
    <t>MPI</t>
  </si>
  <si>
    <t>MPI SPEEDUP</t>
  </si>
  <si>
    <t>Numbers / sec</t>
  </si>
  <si>
    <t>4proc</t>
  </si>
  <si>
    <t>8proc</t>
  </si>
  <si>
    <t>16proc</t>
  </si>
  <si>
    <t>32proc</t>
  </si>
  <si>
    <t>1core</t>
  </si>
  <si>
    <t>2cores</t>
  </si>
  <si>
    <t>4cores</t>
  </si>
  <si>
    <t>8cores</t>
  </si>
  <si>
    <t>OMP</t>
  </si>
  <si>
    <t>Eficiencia</t>
  </si>
  <si>
    <t>P</t>
  </si>
  <si>
    <t>3 Threads</t>
  </si>
  <si>
    <t>MPI &amp; OMP on 4 comps</t>
  </si>
  <si>
    <t>cores</t>
  </si>
  <si>
    <t>proc</t>
  </si>
  <si>
    <t>threads</t>
  </si>
  <si>
    <t>3threads</t>
  </si>
  <si>
    <t>2threads</t>
  </si>
  <si>
    <t>1thread</t>
  </si>
  <si>
    <t>MPI &amp; OMP</t>
  </si>
  <si>
    <t>MOPS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</si>
</sst>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0E+00"/>
    <numFmt numFmtId="167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name val="Times New Roman"/>
      <family val="1"/>
    </font>
    <font>
      <sz val="10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18"/>
      <color rgb="FF000000"/>
      <name val="Calibri"/>
      <family val="2"/>
    </font>
    <font>
      <b val="true"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8B855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BFBFBF"/>
        <bgColor rgb="FFB3C992"/>
      </patternFill>
    </fill>
    <fill>
      <patternFill patternType="solid">
        <fgColor rgb="FF00B0F0"/>
        <bgColor rgb="FF33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8B855"/>
      <rgbColor rgb="FF800080"/>
      <rgbColor rgb="FF00B050"/>
      <rgbColor rgb="FFBFBFBF"/>
      <rgbColor rgb="FF878787"/>
      <rgbColor rgb="FF8EA5CA"/>
      <rgbColor rgb="FFAA433F"/>
      <rgbColor rgb="FFFFFFCC"/>
      <rgbColor rgb="FFCCFFFF"/>
      <rgbColor rgb="FF660066"/>
      <rgbColor rgb="FFCC8F8E"/>
      <rgbColor rgb="FF4A7EBB"/>
      <rgbColor rgb="FFB3C99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26FA6"/>
      <rgbColor rgb="FF33CCCC"/>
      <rgbColor rgb="FF92D050"/>
      <rgbColor rgb="FFFFC000"/>
      <rgbColor rgb="FFDB8238"/>
      <rgbColor rgb="FFFF6600"/>
      <rgbColor rgb="FF6F568D"/>
      <rgbColor rgb="FF87A44B"/>
      <rgbColor rgb="FF003366"/>
      <rgbColor rgb="FF3D97AF"/>
      <rgbColor rgb="FF003300"/>
      <rgbColor rgb="FF333300"/>
      <rgbColor rgb="FF993300"/>
      <rgbColor rgb="FFBE4B48"/>
      <rgbColor rgb="FF7D5F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69257950530035"/>
          <c:y val="0.0710848126232742"/>
          <c:w val="0.801245162375904"/>
          <c:h val="0.834871794871795"/>
        </c:manualLayout>
      </c:layout>
      <c:scatterChart>
        <c:scatterStyle val="lineMarker"/>
        <c:varyColors val="0"/>
        <c:ser>
          <c:idx val="0"/>
          <c:order val="0"/>
          <c:tx>
            <c:strRef>
              <c:f>OMP!$N$3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426fa6"/>
            </a:solidFill>
            <a:ln w="28440">
              <a:solidFill>
                <a:srgbClr val="426fa6"/>
              </a:solidFill>
              <a:round/>
            </a:ln>
          </c:spPr>
          <c:marker>
            <c:symbol val="square"/>
            <c:size val="5"/>
            <c:spPr>
              <a:solidFill>
                <a:srgbClr val="426fa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OMP!$M$4:$M$11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OMP!$N$4:$N$11</c:f>
              <c:numCache>
                <c:formatCode>General</c:formatCode>
                <c:ptCount val="8"/>
                <c:pt idx="0">
                  <c:v>1.08900548906284</c:v>
                </c:pt>
                <c:pt idx="1">
                  <c:v>0.999210710714651</c:v>
                </c:pt>
                <c:pt idx="2">
                  <c:v>0.979967778485943</c:v>
                </c:pt>
                <c:pt idx="3">
                  <c:v>0.991388116027507</c:v>
                </c:pt>
                <c:pt idx="4">
                  <c:v>0.994742472871771</c:v>
                </c:pt>
                <c:pt idx="5">
                  <c:v>0.998486902867024</c:v>
                </c:pt>
                <c:pt idx="6">
                  <c:v>1.0000519868426</c:v>
                </c:pt>
                <c:pt idx="7">
                  <c:v>1.00282051282051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OMP!$O$3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aa433f"/>
            </a:solidFill>
            <a:ln w="28440">
              <a:solidFill>
                <a:srgbClr val="aa433f"/>
              </a:solidFill>
              <a:round/>
            </a:ln>
          </c:spPr>
          <c:marker>
            <c:symbol val="square"/>
            <c:size val="5"/>
            <c:spPr>
              <a:solidFill>
                <a:srgbClr val="aa433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OMP!$M$4:$M$11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OMP!$O$4:$O$11</c:f>
              <c:numCache>
                <c:formatCode>General</c:formatCode>
                <c:ptCount val="8"/>
                <c:pt idx="0">
                  <c:v>1.33757335419039</c:v>
                </c:pt>
                <c:pt idx="1">
                  <c:v>1.1631846427393</c:v>
                </c:pt>
                <c:pt idx="2">
                  <c:v>1.17177411501708</c:v>
                </c:pt>
                <c:pt idx="3">
                  <c:v>1.22656345013933</c:v>
                </c:pt>
                <c:pt idx="4">
                  <c:v>1.23403249496295</c:v>
                </c:pt>
                <c:pt idx="5">
                  <c:v>1.24604266443021</c:v>
                </c:pt>
                <c:pt idx="6">
                  <c:v>1.24617495671429</c:v>
                </c:pt>
                <c:pt idx="7">
                  <c:v>1.23686482328305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OMP!$P$3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7a44b"/>
            </a:solidFill>
            <a:ln w="28440">
              <a:solidFill>
                <a:srgbClr val="87a44b"/>
              </a:solidFill>
              <a:round/>
            </a:ln>
          </c:spPr>
          <c:marker>
            <c:symbol val="square"/>
            <c:size val="5"/>
            <c:spPr>
              <a:solidFill>
                <a:srgbClr val="87a44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OMP!$M$4:$M$11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OMP!$P$4:$P$11</c:f>
              <c:numCache>
                <c:formatCode>General</c:formatCode>
                <c:ptCount val="8"/>
                <c:pt idx="0">
                  <c:v>1.4485370239198</c:v>
                </c:pt>
                <c:pt idx="1">
                  <c:v>1.24399567732877</c:v>
                </c:pt>
                <c:pt idx="2">
                  <c:v>1.27047355422738</c:v>
                </c:pt>
                <c:pt idx="3">
                  <c:v>1.26992225993649</c:v>
                </c:pt>
                <c:pt idx="4">
                  <c:v>1.25396886559803</c:v>
                </c:pt>
                <c:pt idx="5">
                  <c:v>1.2576838587915</c:v>
                </c:pt>
                <c:pt idx="6">
                  <c:v>1.2668107473838</c:v>
                </c:pt>
                <c:pt idx="7">
                  <c:v>1.26073357727827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OMP!$Q$3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6f568d"/>
            </a:solidFill>
            <a:ln w="28440">
              <a:solidFill>
                <a:srgbClr val="6f568d"/>
              </a:solidFill>
              <a:round/>
            </a:ln>
          </c:spPr>
          <c:marker>
            <c:symbol val="square"/>
            <c:size val="5"/>
            <c:spPr>
              <a:solidFill>
                <a:srgbClr val="6f568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OMP!$M$4:$M$11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OMP!$Q$4:$Q$11</c:f>
              <c:numCache>
                <c:formatCode>General</c:formatCode>
                <c:ptCount val="8"/>
                <c:pt idx="0">
                  <c:v>1.68840429094352</c:v>
                </c:pt>
                <c:pt idx="1">
                  <c:v>1.26454982961679</c:v>
                </c:pt>
                <c:pt idx="2">
                  <c:v>1.26833096558361</c:v>
                </c:pt>
                <c:pt idx="3">
                  <c:v>1.25033823664167</c:v>
                </c:pt>
                <c:pt idx="4">
                  <c:v>1.1632609291408</c:v>
                </c:pt>
                <c:pt idx="5">
                  <c:v>1.25939989391814</c:v>
                </c:pt>
                <c:pt idx="6">
                  <c:v>1.24971503830003</c:v>
                </c:pt>
                <c:pt idx="7">
                  <c:v>1.24489848589126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OMP!$R$3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3d97af"/>
            </a:solidFill>
            <a:ln w="28440">
              <a:solidFill>
                <a:srgbClr val="3d97af"/>
              </a:solidFill>
              <a:round/>
            </a:ln>
          </c:spPr>
          <c:marker>
            <c:symbol val="square"/>
            <c:size val="5"/>
            <c:spPr>
              <a:solidFill>
                <a:srgbClr val="3d97a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OMP!$M$4:$M$11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OMP!$R$4:$R$11</c:f>
              <c:numCache>
                <c:formatCode>General</c:formatCode>
                <c:ptCount val="8"/>
                <c:pt idx="0">
                  <c:v>1.40026910295822</c:v>
                </c:pt>
                <c:pt idx="1">
                  <c:v>1.16167808548323</c:v>
                </c:pt>
                <c:pt idx="2">
                  <c:v>1.21792100263266</c:v>
                </c:pt>
                <c:pt idx="3">
                  <c:v>1.15631636142488</c:v>
                </c:pt>
                <c:pt idx="4">
                  <c:v>1.17649965173422</c:v>
                </c:pt>
                <c:pt idx="5">
                  <c:v>1.18249804224105</c:v>
                </c:pt>
                <c:pt idx="6">
                  <c:v>1.20946409382931</c:v>
                </c:pt>
                <c:pt idx="7">
                  <c:v>1.20163919905667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OMP!$S$3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db8238"/>
            </a:solidFill>
            <a:ln w="28440">
              <a:solidFill>
                <a:srgbClr val="db8238"/>
              </a:solidFill>
              <a:round/>
            </a:ln>
          </c:spPr>
          <c:marker>
            <c:symbol val="square"/>
            <c:size val="5"/>
            <c:spPr>
              <a:solidFill>
                <a:srgbClr val="db823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OMP!$M$4:$M$11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OMP!$S$4:$S$11</c:f>
              <c:numCache>
                <c:formatCode>General</c:formatCode>
                <c:ptCount val="8"/>
                <c:pt idx="0">
                  <c:v>1.41098448295827</c:v>
                </c:pt>
                <c:pt idx="1">
                  <c:v>1.17095196027098</c:v>
                </c:pt>
                <c:pt idx="2">
                  <c:v>1.21647563257722</c:v>
                </c:pt>
                <c:pt idx="3">
                  <c:v>1.21103465558468</c:v>
                </c:pt>
                <c:pt idx="4">
                  <c:v>1.21821843555343</c:v>
                </c:pt>
                <c:pt idx="5">
                  <c:v>1.22073803574861</c:v>
                </c:pt>
                <c:pt idx="6">
                  <c:v>1.23735037687193</c:v>
                </c:pt>
                <c:pt idx="7">
                  <c:v>1.22001332085557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OMP!$T$3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ea5ca"/>
            </a:solidFill>
            <a:ln w="28440">
              <a:solidFill>
                <a:srgbClr val="8ea5ca"/>
              </a:solidFill>
              <a:round/>
            </a:ln>
          </c:spPr>
          <c:marker>
            <c:symbol val="square"/>
            <c:size val="5"/>
            <c:spPr>
              <a:solidFill>
                <a:srgbClr val="8ea5c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OMP!$M$4:$M$11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OMP!$T$4:$T$11</c:f>
              <c:numCache>
                <c:formatCode>General</c:formatCode>
                <c:ptCount val="8"/>
                <c:pt idx="0">
                  <c:v>1.29279894607941</c:v>
                </c:pt>
                <c:pt idx="1">
                  <c:v>1.1597751961893</c:v>
                </c:pt>
                <c:pt idx="2">
                  <c:v>1.19626246995972</c:v>
                </c:pt>
                <c:pt idx="3">
                  <c:v>1.17263099360514</c:v>
                </c:pt>
                <c:pt idx="4">
                  <c:v>1.20236904720852</c:v>
                </c:pt>
                <c:pt idx="5">
                  <c:v>1.23715958754854</c:v>
                </c:pt>
                <c:pt idx="6">
                  <c:v>1.25149633309676</c:v>
                </c:pt>
                <c:pt idx="7">
                  <c:v>1.23202776682001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OMP!$U$3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cc8f8e"/>
            </a:solidFill>
            <a:ln w="28440">
              <a:solidFill>
                <a:srgbClr val="cc8f8e"/>
              </a:solidFill>
              <a:round/>
            </a:ln>
          </c:spPr>
          <c:marker>
            <c:symbol val="square"/>
            <c:size val="5"/>
            <c:spPr>
              <a:solidFill>
                <a:srgbClr val="cc8f8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OMP!$M$4:$M$11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OMP!$U$4:$U$11</c:f>
              <c:numCache>
                <c:formatCode>General</c:formatCode>
                <c:ptCount val="8"/>
                <c:pt idx="0">
                  <c:v>0.784413919266537</c:v>
                </c:pt>
                <c:pt idx="1">
                  <c:v>1.15497549677613</c:v>
                </c:pt>
                <c:pt idx="2">
                  <c:v>1.10784099847291</c:v>
                </c:pt>
                <c:pt idx="3">
                  <c:v>1.14588602592476</c:v>
                </c:pt>
                <c:pt idx="4">
                  <c:v>1.19579196460723</c:v>
                </c:pt>
                <c:pt idx="5">
                  <c:v>1.20380910864536</c:v>
                </c:pt>
                <c:pt idx="6">
                  <c:v>1.22270053506836</c:v>
                </c:pt>
                <c:pt idx="7">
                  <c:v>1.21367944309318</c:v>
                </c:pt>
              </c:numCache>
            </c:numRef>
          </c:yVal>
          <c:smooth val="1"/>
        </c:ser>
        <c:axId val="31769883"/>
        <c:axId val="22564429"/>
      </c:scatterChart>
      <c:valAx>
        <c:axId val="31769883"/>
        <c:scaling>
          <c:orientation val="minMax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2^N</a:t>
                </a:r>
              </a:p>
            </c:rich>
          </c:tx>
          <c:layout>
            <c:manualLayout>
              <c:xMode val="edge"/>
              <c:yMode val="edge"/>
              <c:x val="0.480026922429749"/>
              <c:y val="0.9229191321499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564429"/>
        <c:crosses val="autoZero"/>
      </c:valAx>
      <c:valAx>
        <c:axId val="22564429"/>
        <c:scaling>
          <c:orientation val="minMax"/>
          <c:max val="1.7"/>
          <c:min val="0.9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Speedup</a:t>
                </a:r>
              </a:p>
            </c:rich>
          </c:tx>
          <c:layout>
            <c:manualLayout>
              <c:xMode val="edge"/>
              <c:yMode val="edge"/>
              <c:x val="0.0181726400807673"/>
              <c:y val="0.580907297830375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1769883"/>
        <c:crosses val="autoZero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924785461887935"/>
          <c:y val="0.337909270216962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Numbers processed per second (Mean of N) - OMP on 1 computer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OMP!$Z$14:$AG$14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OMP!$Z$15:$AG$15</c:f>
              <c:numCache>
                <c:formatCode>General</c:formatCode>
                <c:ptCount val="8"/>
                <c:pt idx="0">
                  <c:v>113273621.90487</c:v>
                </c:pt>
                <c:pt idx="1">
                  <c:v>138432910.793478</c:v>
                </c:pt>
                <c:pt idx="2">
                  <c:v>144467549.705598</c:v>
                </c:pt>
                <c:pt idx="3">
                  <c:v>146294707.425947</c:v>
                </c:pt>
                <c:pt idx="4">
                  <c:v>136458907.725126</c:v>
                </c:pt>
                <c:pt idx="5">
                  <c:v>139195030.593775</c:v>
                </c:pt>
                <c:pt idx="6">
                  <c:v>136780417.092301</c:v>
                </c:pt>
                <c:pt idx="7">
                  <c:v>126559506.178433</c:v>
                </c:pt>
              </c:numCache>
            </c:numRef>
          </c:yVal>
          <c:smooth val="1"/>
        </c:ser>
        <c:axId val="3291874"/>
        <c:axId val="86407406"/>
      </c:scatterChart>
      <c:valAx>
        <c:axId val="3291874"/>
        <c:scaling>
          <c:orientation val="minMax"/>
          <c:max val="8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Threads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6407406"/>
        <c:crosses val="autoZero"/>
        <c:majorUnit val="1"/>
      </c:valAx>
      <c:valAx>
        <c:axId val="86407406"/>
        <c:scaling>
          <c:orientation val="minMax"/>
          <c:max val="150000000"/>
          <c:min val="11000000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Numbers/Sec (Mean)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291874"/>
        <c:crosses val="autoZero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SpeedUp for OMP on 1 computer VS sequencial (Mean of N)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OMP!$Z$14:$AG$14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OMP!$Z$16:$AG$16</c:f>
              <c:numCache>
                <c:formatCode>General</c:formatCode>
                <c:ptCount val="8"/>
                <c:pt idx="0">
                  <c:v>1.0069216677768</c:v>
                </c:pt>
                <c:pt idx="1">
                  <c:v>1.2305697925721</c:v>
                </c:pt>
                <c:pt idx="2">
                  <c:v>1.28421342624107</c:v>
                </c:pt>
                <c:pt idx="3">
                  <c:v>1.30045555453295</c:v>
                </c:pt>
                <c:pt idx="4">
                  <c:v>1.21302231392389</c:v>
                </c:pt>
                <c:pt idx="5">
                  <c:v>1.23734449375545</c:v>
                </c:pt>
                <c:pt idx="6">
                  <c:v>1.21588030277211</c:v>
                </c:pt>
                <c:pt idx="7">
                  <c:v>1.12502369829067</c:v>
                </c:pt>
              </c:numCache>
            </c:numRef>
          </c:yVal>
          <c:smooth val="1"/>
        </c:ser>
        <c:axId val="81270597"/>
        <c:axId val="69977085"/>
      </c:scatterChart>
      <c:valAx>
        <c:axId val="81270597"/>
        <c:scaling>
          <c:orientation val="minMax"/>
          <c:max val="8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Threads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977085"/>
        <c:crosses val="autoZero"/>
      </c:valAx>
      <c:valAx>
        <c:axId val="69977085"/>
        <c:scaling>
          <c:orientation val="minMax"/>
          <c:min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SpeedUp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270597"/>
        <c:crosses val="autoZero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MPIvsSEQ!$J$2:$J$3</c:f>
              <c:strCache>
                <c:ptCount val="1"/>
                <c:pt idx="0">
                  <c:v>4proc 1core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MPIvsSEQ!$I$4:$I$11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MPIvsSEQ!$J$4:$J$11</c:f>
              <c:numCache>
                <c:formatCode>General</c:formatCode>
                <c:ptCount val="8"/>
                <c:pt idx="0">
                  <c:v>7.67688991911879</c:v>
                </c:pt>
                <c:pt idx="1">
                  <c:v>3.20290604869493</c:v>
                </c:pt>
                <c:pt idx="2">
                  <c:v>2.66722401983342</c:v>
                </c:pt>
                <c:pt idx="3">
                  <c:v>2.49647802058838</c:v>
                </c:pt>
                <c:pt idx="4">
                  <c:v>2.45537128974332</c:v>
                </c:pt>
                <c:pt idx="5">
                  <c:v>2.43606830886654</c:v>
                </c:pt>
                <c:pt idx="6">
                  <c:v>2.45961053618982</c:v>
                </c:pt>
                <c:pt idx="7">
                  <c:v>2.461840762164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MPIvsSEQ!$K$2:$K$3</c:f>
              <c:strCache>
                <c:ptCount val="1"/>
                <c:pt idx="0">
                  <c:v>8proc 2cores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MPIvsSEQ!$I$4:$I$11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MPIvsSEQ!$K$4:$K$11</c:f>
              <c:numCache>
                <c:formatCode>General</c:formatCode>
                <c:ptCount val="8"/>
                <c:pt idx="0">
                  <c:v>6.89605976498664</c:v>
                </c:pt>
                <c:pt idx="1">
                  <c:v>2.90972504828993</c:v>
                </c:pt>
                <c:pt idx="2">
                  <c:v>2.69630766233134</c:v>
                </c:pt>
                <c:pt idx="3">
                  <c:v>2.52239242555885</c:v>
                </c:pt>
                <c:pt idx="4">
                  <c:v>2.29093238594499</c:v>
                </c:pt>
                <c:pt idx="5">
                  <c:v>2.55926342855272</c:v>
                </c:pt>
                <c:pt idx="6">
                  <c:v>2.55823653438821</c:v>
                </c:pt>
                <c:pt idx="7">
                  <c:v>2.54804723725451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MPIvsSEQ!$L$2:$L$3</c:f>
              <c:strCache>
                <c:ptCount val="1"/>
                <c:pt idx="0">
                  <c:v>16proc 4cores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98b85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MPIvsSEQ!$I$4:$I$11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MPIvsSEQ!$L$4:$L$11</c:f>
              <c:numCache>
                <c:formatCode>General</c:formatCode>
                <c:ptCount val="8"/>
                <c:pt idx="0">
                  <c:v>4.92158219017855</c:v>
                </c:pt>
                <c:pt idx="1">
                  <c:v>2.88812211273695</c:v>
                </c:pt>
                <c:pt idx="2">
                  <c:v>2.39046362535116</c:v>
                </c:pt>
                <c:pt idx="3">
                  <c:v>2.21415753503112</c:v>
                </c:pt>
                <c:pt idx="4">
                  <c:v>2.14574889887206</c:v>
                </c:pt>
                <c:pt idx="5">
                  <c:v>2.20323512896505</c:v>
                </c:pt>
                <c:pt idx="6">
                  <c:v>2.20189739262</c:v>
                </c:pt>
                <c:pt idx="7">
                  <c:v>2.26818219816506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MPIvsSEQ!$M$2:$M$3</c:f>
              <c:strCache>
                <c:ptCount val="1"/>
                <c:pt idx="0">
                  <c:v>32proc 8cores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square"/>
            <c:size val="5"/>
            <c:spPr>
              <a:solidFill>
                <a:srgbClr val="7d5fa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MPIvsSEQ!$I$4:$I$11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MPIvsSEQ!$M$4:$M$11</c:f>
              <c:numCache>
                <c:formatCode>General</c:formatCode>
                <c:ptCount val="8"/>
                <c:pt idx="0">
                  <c:v>3.97534871897349</c:v>
                </c:pt>
                <c:pt idx="1">
                  <c:v>2.82516458993038</c:v>
                </c:pt>
                <c:pt idx="2">
                  <c:v>2.18873691661032</c:v>
                </c:pt>
                <c:pt idx="3">
                  <c:v>1.98578913125364</c:v>
                </c:pt>
                <c:pt idx="4">
                  <c:v>1.95026308745211</c:v>
                </c:pt>
                <c:pt idx="5">
                  <c:v>1.94131951807045</c:v>
                </c:pt>
                <c:pt idx="6">
                  <c:v>1.9983661982472</c:v>
                </c:pt>
                <c:pt idx="7">
                  <c:v>2.00511299865593</c:v>
                </c:pt>
              </c:numCache>
            </c:numRef>
          </c:yVal>
          <c:smooth val="1"/>
        </c:ser>
        <c:axId val="57850145"/>
        <c:axId val="58775046"/>
      </c:scatterChart>
      <c:valAx>
        <c:axId val="57850145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 (2^Exp)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8775046"/>
        <c:crosses val="autoZero"/>
      </c:valAx>
      <c:valAx>
        <c:axId val="58775046"/>
        <c:scaling>
          <c:orientation val="minMax"/>
          <c:max val="8"/>
          <c:min val="1.8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SpeedUp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7850145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SpeedUp for MPI on 4 computer VS sequencial (Mean of N)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MPIvsSEQ!$R$14:$U$14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xVal>
          <c:yVal>
            <c:numRef>
              <c:f>MPIvsSEQ!$R$17:$U$17</c:f>
              <c:numCache>
                <c:formatCode>General</c:formatCode>
                <c:ptCount val="4"/>
                <c:pt idx="0">
                  <c:v>3.26364938820858</c:v>
                </c:pt>
                <c:pt idx="1">
                  <c:v>3.14324802872515</c:v>
                </c:pt>
                <c:pt idx="2">
                  <c:v>2.677007972902</c:v>
                </c:pt>
                <c:pt idx="3">
                  <c:v>2.38406672609237</c:v>
                </c:pt>
              </c:numCache>
            </c:numRef>
          </c:yVal>
          <c:smooth val="1"/>
        </c:ser>
        <c:axId val="62978359"/>
        <c:axId val="15442625"/>
      </c:scatterChart>
      <c:valAx>
        <c:axId val="62978359"/>
        <c:scaling>
          <c:orientation val="minMax"/>
          <c:max val="32"/>
          <c:min val="4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Processes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442625"/>
        <c:crosses val="autoZero"/>
        <c:majorUnit val="4"/>
      </c:valAx>
      <c:valAx>
        <c:axId val="15442625"/>
        <c:scaling>
          <c:orientation val="minMax"/>
          <c:max val="3.3"/>
          <c:min val="2.3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SpeedUp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2978359"/>
        <c:crosses val="autoZero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SpeedUp for MPI on 4 computer VS OMP 3 threads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MPIvsOMP!$J$2:$J$3</c:f>
              <c:strCache>
                <c:ptCount val="1"/>
                <c:pt idx="0">
                  <c:v>4proc 1core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MPIvsOMP!$I$4:$I$11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MPIvsOMP!$J$4:$J$11</c:f>
              <c:numCache>
                <c:formatCode>General</c:formatCode>
                <c:ptCount val="8"/>
                <c:pt idx="0">
                  <c:v>5.29975402240313</c:v>
                </c:pt>
                <c:pt idx="1">
                  <c:v>2.57469226546875</c:v>
                </c:pt>
                <c:pt idx="2">
                  <c:v>2.0993935772677</c:v>
                </c:pt>
                <c:pt idx="3">
                  <c:v>1.96585105982253</c:v>
                </c:pt>
                <c:pt idx="4">
                  <c:v>1.95807994688316</c:v>
                </c:pt>
                <c:pt idx="5">
                  <c:v>1.93694805879702</c:v>
                </c:pt>
                <c:pt idx="6">
                  <c:v>1.9415769413619</c:v>
                </c:pt>
                <c:pt idx="7">
                  <c:v>1.95270500170126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MPIvsOMP!$K$2:$K$3</c:f>
              <c:strCache>
                <c:ptCount val="1"/>
                <c:pt idx="0">
                  <c:v>8proc 2cores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MPIvsOMP!$I$4:$I$11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MPIvsOMP!$K$4:$K$11</c:f>
              <c:numCache>
                <c:formatCode>General</c:formatCode>
                <c:ptCount val="8"/>
                <c:pt idx="0">
                  <c:v>4.76070659645664</c:v>
                </c:pt>
                <c:pt idx="1">
                  <c:v>2.33901540119335</c:v>
                </c:pt>
                <c:pt idx="2">
                  <c:v>2.12228554727459</c:v>
                </c:pt>
                <c:pt idx="3">
                  <c:v>1.98625735222956</c:v>
                </c:pt>
                <c:pt idx="4">
                  <c:v>1.82694518882845</c:v>
                </c:pt>
                <c:pt idx="5">
                  <c:v>2.03490202300275</c:v>
                </c:pt>
                <c:pt idx="6">
                  <c:v>2.01943071581248</c:v>
                </c:pt>
                <c:pt idx="7">
                  <c:v>2.02108302910068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MPIvsOMP!$L$2:$L$3</c:f>
              <c:strCache>
                <c:ptCount val="1"/>
                <c:pt idx="0">
                  <c:v>16proc 4cores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98b85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MPIvsOMP!$I$4:$I$11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MPIvsOMP!$L$4:$L$11</c:f>
              <c:numCache>
                <c:formatCode>General</c:formatCode>
                <c:ptCount val="8"/>
                <c:pt idx="0">
                  <c:v>3.39762264195399</c:v>
                </c:pt>
                <c:pt idx="1">
                  <c:v>2.32164963702979</c:v>
                </c:pt>
                <c:pt idx="2">
                  <c:v>1.88155323453772</c:v>
                </c:pt>
                <c:pt idx="3">
                  <c:v>1.7435378565156</c:v>
                </c:pt>
                <c:pt idx="4">
                  <c:v>1.71116600877386</c:v>
                </c:pt>
                <c:pt idx="5">
                  <c:v>1.75181951613987</c:v>
                </c:pt>
                <c:pt idx="6">
                  <c:v>1.73814233670446</c:v>
                </c:pt>
                <c:pt idx="7">
                  <c:v>1.79909715981525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MPIvsOMP!$M$2:$M$3</c:f>
              <c:strCache>
                <c:ptCount val="1"/>
                <c:pt idx="0">
                  <c:v>32proc 8cores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square"/>
            <c:size val="5"/>
            <c:spPr>
              <a:solidFill>
                <a:srgbClr val="7d5fa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MPIvsOMP!$I$4:$I$11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MPIvsOMP!$M$4:$M$11</c:f>
              <c:numCache>
                <c:formatCode>General</c:formatCode>
                <c:ptCount val="8"/>
                <c:pt idx="0">
                  <c:v>2.74438875453528</c:v>
                </c:pt>
                <c:pt idx="1">
                  <c:v>2.27104052000957</c:v>
                </c:pt>
                <c:pt idx="2">
                  <c:v>1.72277251212944</c:v>
                </c:pt>
                <c:pt idx="3">
                  <c:v>1.56370920795809</c:v>
                </c:pt>
                <c:pt idx="4">
                  <c:v>1.55527233646428</c:v>
                </c:pt>
                <c:pt idx="5">
                  <c:v>1.54356717270416</c:v>
                </c:pt>
                <c:pt idx="6">
                  <c:v>1.57747809005742</c:v>
                </c:pt>
                <c:pt idx="7">
                  <c:v>1.59043356565839</c:v>
                </c:pt>
              </c:numCache>
            </c:numRef>
          </c:yVal>
          <c:smooth val="1"/>
        </c:ser>
        <c:axId val="82153027"/>
        <c:axId val="47641907"/>
      </c:scatterChart>
      <c:valAx>
        <c:axId val="82153027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 (2^Exp)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7641907"/>
        <c:crosses val="autoZero"/>
      </c:valAx>
      <c:valAx>
        <c:axId val="47641907"/>
        <c:scaling>
          <c:orientation val="minMax"/>
          <c:max val="5.5"/>
          <c:min val="1.5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SpeedUp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153027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SpeedUp for MPI on 4 computer VS OMP 3 threads (Mean of N)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MPIvsOMP!$R$14:$U$14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xVal>
          <c:yVal>
            <c:numRef>
              <c:f>MPIvsOMP!$R$17:$U$17</c:f>
              <c:numCache>
                <c:formatCode>General</c:formatCode>
                <c:ptCount val="4"/>
                <c:pt idx="0">
                  <c:v>2.54136058813945</c:v>
                </c:pt>
                <c:pt idx="1">
                  <c:v>2.4476056428763</c:v>
                </c:pt>
                <c:pt idx="2">
                  <c:v>2.08455068153093</c:v>
                </c:pt>
                <c:pt idx="3">
                  <c:v>1.85644120936393</c:v>
                </c:pt>
              </c:numCache>
            </c:numRef>
          </c:yVal>
          <c:smooth val="1"/>
        </c:ser>
        <c:axId val="49279484"/>
        <c:axId val="20685599"/>
      </c:scatterChart>
      <c:valAx>
        <c:axId val="49279484"/>
        <c:scaling>
          <c:orientation val="minMax"/>
          <c:max val="32"/>
          <c:min val="4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Processes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685599"/>
        <c:crosses val="autoZero"/>
        <c:majorUnit val="4"/>
      </c:valAx>
      <c:valAx>
        <c:axId val="20685599"/>
        <c:scaling>
          <c:orientation val="minMax"/>
          <c:max val="2.6"/>
          <c:min val="1.8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SpeedUp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279484"/>
        <c:crosses val="autoZero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'MPI&amp;OMPvsSEQ'!$J$2:$J$4</c:f>
              <c:strCache>
                <c:ptCount val="1"/>
                <c:pt idx="0">
                  <c:v>1core 4proc 3threads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'MPI&amp;OMPvsSEQ'!$I$5:$I$12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'MPI&amp;OMPvsSEQ'!$J$5:$J$12</c:f>
              <c:numCache>
                <c:formatCode>General</c:formatCode>
                <c:ptCount val="8"/>
                <c:pt idx="0">
                  <c:v>8.11190537612933</c:v>
                </c:pt>
                <c:pt idx="1">
                  <c:v>3.72514070606192</c:v>
                </c:pt>
                <c:pt idx="2">
                  <c:v>3.36997418600687</c:v>
                </c:pt>
                <c:pt idx="3">
                  <c:v>3.10150446311578</c:v>
                </c:pt>
                <c:pt idx="4">
                  <c:v>3.11461968901338</c:v>
                </c:pt>
                <c:pt idx="5">
                  <c:v>3.13197091899788</c:v>
                </c:pt>
                <c:pt idx="6">
                  <c:v>3.17617780339498</c:v>
                </c:pt>
                <c:pt idx="7">
                  <c:v>3.18263527928271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'MPI&amp;OMPvsSEQ'!$K$2:$K$4</c:f>
              <c:strCache>
                <c:ptCount val="1"/>
                <c:pt idx="0">
                  <c:v>2cores 8proc 2threads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'MPI&amp;OMPvsSEQ'!$I$5:$I$12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'MPI&amp;OMPvsSEQ'!$K$5:$K$12</c:f>
              <c:numCache>
                <c:formatCode>General</c:formatCode>
                <c:ptCount val="8"/>
                <c:pt idx="0">
                  <c:v>12.3568087416916</c:v>
                </c:pt>
                <c:pt idx="1">
                  <c:v>2.49238269647144</c:v>
                </c:pt>
                <c:pt idx="2">
                  <c:v>2.85131097718024</c:v>
                </c:pt>
                <c:pt idx="3">
                  <c:v>2.6476976864434</c:v>
                </c:pt>
                <c:pt idx="4">
                  <c:v>2.48920221310012</c:v>
                </c:pt>
                <c:pt idx="5">
                  <c:v>2.65717699783763</c:v>
                </c:pt>
                <c:pt idx="6">
                  <c:v>2.53200257504362</c:v>
                </c:pt>
                <c:pt idx="7">
                  <c:v>2.66082143754635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'MPI&amp;OMPvsSEQ'!$L$2:$L$4</c:f>
              <c:strCache>
                <c:ptCount val="1"/>
                <c:pt idx="0">
                  <c:v>4cores 16proc 2threads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98b85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'MPI&amp;OMPvsSEQ'!$I$5:$I$12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'MPI&amp;OMPvsSEQ'!$L$5:$L$12</c:f>
              <c:numCache>
                <c:formatCode>General</c:formatCode>
                <c:ptCount val="8"/>
                <c:pt idx="0">
                  <c:v>2.68070107893555</c:v>
                </c:pt>
                <c:pt idx="1">
                  <c:v>3.43387943396737</c:v>
                </c:pt>
                <c:pt idx="2">
                  <c:v>2.47170615933859</c:v>
                </c:pt>
                <c:pt idx="3">
                  <c:v>2.28369464626775</c:v>
                </c:pt>
                <c:pt idx="4">
                  <c:v>2.22113271420966</c:v>
                </c:pt>
                <c:pt idx="5">
                  <c:v>2.22964285871001</c:v>
                </c:pt>
                <c:pt idx="6">
                  <c:v>2.25923138109042</c:v>
                </c:pt>
                <c:pt idx="7">
                  <c:v>2.27135076309718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'MPI&amp;OMPvsSEQ'!$M$2:$M$4</c:f>
              <c:strCache>
                <c:ptCount val="1"/>
                <c:pt idx="0">
                  <c:v>8cores 32proc 1thread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square"/>
            <c:size val="5"/>
            <c:spPr>
              <a:solidFill>
                <a:srgbClr val="7d5fa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'MPI&amp;OMPvsSEQ'!$I$5:$I$12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'MPI&amp;OMPvsSEQ'!$M$5:$M$12</c:f>
              <c:numCache>
                <c:formatCode>General</c:formatCode>
                <c:ptCount val="8"/>
                <c:pt idx="0">
                  <c:v>4.45777586046575</c:v>
                </c:pt>
                <c:pt idx="1">
                  <c:v>2.44186247865509</c:v>
                </c:pt>
                <c:pt idx="2">
                  <c:v>2.22222891336509</c:v>
                </c:pt>
                <c:pt idx="3">
                  <c:v>1.95877490014609</c:v>
                </c:pt>
                <c:pt idx="4">
                  <c:v>1.99060858643526</c:v>
                </c:pt>
                <c:pt idx="5">
                  <c:v>1.97879913701116</c:v>
                </c:pt>
                <c:pt idx="6">
                  <c:v>1.97902228706639</c:v>
                </c:pt>
                <c:pt idx="7">
                  <c:v>2.00601173698073</c:v>
                </c:pt>
              </c:numCache>
            </c:numRef>
          </c:yVal>
          <c:smooth val="1"/>
        </c:ser>
        <c:axId val="92966304"/>
        <c:axId val="60553020"/>
      </c:scatterChart>
      <c:valAx>
        <c:axId val="92966304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2^N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553020"/>
        <c:crosses val="autoZero"/>
        <c:majorUnit val="1"/>
      </c:valAx>
      <c:valAx>
        <c:axId val="60553020"/>
        <c:scaling>
          <c:orientation val="minMax"/>
          <c:max val="14"/>
          <c:min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SpeedUp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2966304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SpeedUp for MPI&amp;OMP on 4 computer VS OMP 3 threads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'MPI&amp;OMPvsOMP'!$J$2:$J$4</c:f>
              <c:strCache>
                <c:ptCount val="1"/>
                <c:pt idx="0">
                  <c:v>1core 4proc 3threads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'MPI&amp;OMPvsOMP'!$I$5:$I$12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'MPI&amp;OMPvsOMP'!$J$5:$J$12</c:f>
              <c:numCache>
                <c:formatCode>General</c:formatCode>
                <c:ptCount val="8"/>
                <c:pt idx="0">
                  <c:v>5.60006768358479</c:v>
                </c:pt>
                <c:pt idx="1">
                  <c:v>2.99449650344519</c:v>
                </c:pt>
                <c:pt idx="2">
                  <c:v>2.65253391130702</c:v>
                </c:pt>
                <c:pt idx="3">
                  <c:v>2.44227899688197</c:v>
                </c:pt>
                <c:pt idx="4">
                  <c:v>2.48380942658253</c:v>
                </c:pt>
                <c:pt idx="5">
                  <c:v>2.4902688359278</c:v>
                </c:pt>
                <c:pt idx="6">
                  <c:v>2.50722360064784</c:v>
                </c:pt>
                <c:pt idx="7">
                  <c:v>2.52443128083693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'MPI&amp;OMPvsOMP'!$K$2:$K$4</c:f>
              <c:strCache>
                <c:ptCount val="1"/>
                <c:pt idx="0">
                  <c:v>2cores 8proc 2threads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'MPI&amp;OMPvsOMP'!$I$5:$I$12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'MPI&amp;OMPvsOMP'!$K$5:$K$12</c:f>
              <c:numCache>
                <c:formatCode>General</c:formatCode>
                <c:ptCount val="8"/>
                <c:pt idx="0">
                  <c:v>8.53054394719829</c:v>
                </c:pt>
                <c:pt idx="1">
                  <c:v>2.0035300298015</c:v>
                </c:pt>
                <c:pt idx="2">
                  <c:v>2.24428990882398</c:v>
                </c:pt>
                <c:pt idx="3">
                  <c:v>2.08492895193112</c:v>
                </c:pt>
                <c:pt idx="4">
                  <c:v>1.98505902450218</c:v>
                </c:pt>
                <c:pt idx="5">
                  <c:v>2.11275431362449</c:v>
                </c:pt>
                <c:pt idx="6">
                  <c:v>1.99872205084515</c:v>
                </c:pt>
                <c:pt idx="7">
                  <c:v>2.11053428377045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'MPI&amp;OMPvsOMP'!$L$2:$L$4</c:f>
              <c:strCache>
                <c:ptCount val="1"/>
                <c:pt idx="0">
                  <c:v>4cores 16proc 2threads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98b85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'MPI&amp;OMPvsOMP'!$I$5:$I$12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'MPI&amp;OMPvsOMP'!$L$5:$L$12</c:f>
              <c:numCache>
                <c:formatCode>General</c:formatCode>
                <c:ptCount val="8"/>
                <c:pt idx="0">
                  <c:v>1.85062655263134</c:v>
                </c:pt>
                <c:pt idx="1">
                  <c:v>2.76036283449228</c:v>
                </c:pt>
                <c:pt idx="2">
                  <c:v>1.94549988948155</c:v>
                </c:pt>
                <c:pt idx="3">
                  <c:v>1.79829483923051</c:v>
                </c:pt>
                <c:pt idx="4">
                  <c:v>1.77128218661983</c:v>
                </c:pt>
                <c:pt idx="5">
                  <c:v>1.77281662885652</c:v>
                </c:pt>
                <c:pt idx="6">
                  <c:v>1.78340086374871</c:v>
                </c:pt>
                <c:pt idx="7">
                  <c:v>1.80161043065155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'MPI&amp;OMPvsOMP'!$M$2:$M$4</c:f>
              <c:strCache>
                <c:ptCount val="1"/>
                <c:pt idx="0">
                  <c:v>8cores 32proc 1thread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square"/>
            <c:size val="5"/>
            <c:spPr>
              <a:solidFill>
                <a:srgbClr val="7d5fa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'MPI&amp;OMPvsOMP'!$I$5:$I$12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'MPI&amp;OMPvsOMP'!$M$5:$M$12</c:f>
              <c:numCache>
                <c:formatCode>General</c:formatCode>
                <c:ptCount val="8"/>
                <c:pt idx="0">
                  <c:v>3.07743315279774</c:v>
                </c:pt>
                <c:pt idx="1">
                  <c:v>1.96291878111547</c:v>
                </c:pt>
                <c:pt idx="2">
                  <c:v>1.74913433339155</c:v>
                </c:pt>
                <c:pt idx="3">
                  <c:v>1.54243685770501</c:v>
                </c:pt>
                <c:pt idx="4">
                  <c:v>1.58744657945389</c:v>
                </c:pt>
                <c:pt idx="5">
                  <c:v>1.57336768153531</c:v>
                </c:pt>
                <c:pt idx="6">
                  <c:v>1.56220831813548</c:v>
                </c:pt>
                <c:pt idx="7">
                  <c:v>1.59114643500762</c:v>
                </c:pt>
              </c:numCache>
            </c:numRef>
          </c:yVal>
          <c:smooth val="1"/>
        </c:ser>
        <c:axId val="7791124"/>
        <c:axId val="92995063"/>
      </c:scatterChart>
      <c:valAx>
        <c:axId val="7791124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 (2^Exp)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2995063"/>
        <c:crosses val="autoZero"/>
        <c:majorUnit val="1"/>
      </c:valAx>
      <c:valAx>
        <c:axId val="92995063"/>
        <c:scaling>
          <c:orientation val="minMax"/>
          <c:max val="9"/>
          <c:min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SpeedUp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91124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SpeedUp for OMP 3 threads / MPI / MPI&amp;OMP vs Sequencial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All!$N$2:$N$4</c:f>
              <c:strCache>
                <c:ptCount val="1"/>
                <c:pt idx="0">
                  <c:v>OMP 3 Threads</c:v>
                </c:pt>
              </c:strCache>
            </c:strRef>
          </c:tx>
          <c:spPr>
            <a:solidFill>
              <a:srgbClr val="426fa6"/>
            </a:solidFill>
            <a:ln w="28440">
              <a:solidFill>
                <a:srgbClr val="426fa6"/>
              </a:solidFill>
              <a:round/>
            </a:ln>
          </c:spPr>
          <c:marker>
            <c:symbol val="square"/>
            <c:size val="5"/>
            <c:spPr>
              <a:solidFill>
                <a:srgbClr val="426fa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All!$M$5:$M$12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All!$N$5:$N$12</c:f>
              <c:numCache>
                <c:formatCode>General</c:formatCode>
                <c:ptCount val="8"/>
                <c:pt idx="0">
                  <c:v>1.4485370239198</c:v>
                </c:pt>
                <c:pt idx="1">
                  <c:v>1.24399567732877</c:v>
                </c:pt>
                <c:pt idx="2">
                  <c:v>1.27047355422738</c:v>
                </c:pt>
                <c:pt idx="3">
                  <c:v>1.26992225993649</c:v>
                </c:pt>
                <c:pt idx="4">
                  <c:v>1.25396886559803</c:v>
                </c:pt>
                <c:pt idx="5">
                  <c:v>1.2576838587915</c:v>
                </c:pt>
                <c:pt idx="6">
                  <c:v>1.2668107473838</c:v>
                </c:pt>
                <c:pt idx="7">
                  <c:v>1.26073357727827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All!$O$2:$O$4</c:f>
              <c:strCache>
                <c:ptCount val="1"/>
                <c:pt idx="0">
                  <c:v>MPI 4proc 1core</c:v>
                </c:pt>
              </c:strCache>
            </c:strRef>
          </c:tx>
          <c:spPr>
            <a:solidFill>
              <a:srgbClr val="aa433f"/>
            </a:solidFill>
            <a:ln w="28440">
              <a:solidFill>
                <a:srgbClr val="aa433f"/>
              </a:solidFill>
              <a:round/>
            </a:ln>
          </c:spPr>
          <c:marker>
            <c:symbol val="square"/>
            <c:size val="5"/>
            <c:spPr>
              <a:solidFill>
                <a:srgbClr val="aa433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All!$M$5:$M$12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All!$O$5:$O$12</c:f>
              <c:numCache>
                <c:formatCode>General</c:formatCode>
                <c:ptCount val="8"/>
                <c:pt idx="0">
                  <c:v>7.67688991911879</c:v>
                </c:pt>
                <c:pt idx="1">
                  <c:v>3.20290604869493</c:v>
                </c:pt>
                <c:pt idx="2">
                  <c:v>2.66722401983342</c:v>
                </c:pt>
                <c:pt idx="3">
                  <c:v>2.49647802058838</c:v>
                </c:pt>
                <c:pt idx="4">
                  <c:v>2.45537128974332</c:v>
                </c:pt>
                <c:pt idx="5">
                  <c:v>2.43606830886654</c:v>
                </c:pt>
                <c:pt idx="6">
                  <c:v>2.45961053618982</c:v>
                </c:pt>
                <c:pt idx="7">
                  <c:v>2.461840762164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All!$P$2:$P$4</c:f>
              <c:strCache>
                <c:ptCount val="1"/>
                <c:pt idx="0">
                  <c:v>MPI 8proc 2cores</c:v>
                </c:pt>
              </c:strCache>
            </c:strRef>
          </c:tx>
          <c:spPr>
            <a:solidFill>
              <a:srgbClr val="87a44b"/>
            </a:solidFill>
            <a:ln w="28440">
              <a:solidFill>
                <a:srgbClr val="87a44b"/>
              </a:solidFill>
              <a:round/>
            </a:ln>
          </c:spPr>
          <c:marker>
            <c:symbol val="square"/>
            <c:size val="5"/>
            <c:spPr>
              <a:solidFill>
                <a:srgbClr val="87a44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All!$M$5:$M$12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All!$P$5:$P$12</c:f>
              <c:numCache>
                <c:formatCode>General</c:formatCode>
                <c:ptCount val="8"/>
                <c:pt idx="0">
                  <c:v>6.89605976498664</c:v>
                </c:pt>
                <c:pt idx="1">
                  <c:v>2.90972504828993</c:v>
                </c:pt>
                <c:pt idx="2">
                  <c:v>2.69630766233134</c:v>
                </c:pt>
                <c:pt idx="3">
                  <c:v>2.52239242555885</c:v>
                </c:pt>
                <c:pt idx="4">
                  <c:v>2.29093238594499</c:v>
                </c:pt>
                <c:pt idx="5">
                  <c:v>2.55926342855272</c:v>
                </c:pt>
                <c:pt idx="6">
                  <c:v>2.55823653438821</c:v>
                </c:pt>
                <c:pt idx="7">
                  <c:v>2.54804723725451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All!$Q$2:$Q$4</c:f>
              <c:strCache>
                <c:ptCount val="1"/>
                <c:pt idx="0">
                  <c:v>MPI 16proc 4cores</c:v>
                </c:pt>
              </c:strCache>
            </c:strRef>
          </c:tx>
          <c:spPr>
            <a:solidFill>
              <a:srgbClr val="6f568d"/>
            </a:solidFill>
            <a:ln w="28440">
              <a:solidFill>
                <a:srgbClr val="6f568d"/>
              </a:solidFill>
              <a:round/>
            </a:ln>
          </c:spPr>
          <c:marker>
            <c:symbol val="square"/>
            <c:size val="5"/>
            <c:spPr>
              <a:solidFill>
                <a:srgbClr val="6f568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All!$M$5:$M$12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All!$Q$5:$Q$12</c:f>
              <c:numCache>
                <c:formatCode>General</c:formatCode>
                <c:ptCount val="8"/>
                <c:pt idx="0">
                  <c:v>4.92158219017855</c:v>
                </c:pt>
                <c:pt idx="1">
                  <c:v>2.88812211273695</c:v>
                </c:pt>
                <c:pt idx="2">
                  <c:v>2.39046362535116</c:v>
                </c:pt>
                <c:pt idx="3">
                  <c:v>2.21415753503112</c:v>
                </c:pt>
                <c:pt idx="4">
                  <c:v>2.14574889887206</c:v>
                </c:pt>
                <c:pt idx="5">
                  <c:v>2.20323512896505</c:v>
                </c:pt>
                <c:pt idx="6">
                  <c:v>2.20189739262</c:v>
                </c:pt>
                <c:pt idx="7">
                  <c:v>2.26818219816506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All!$R$2:$R$4</c:f>
              <c:strCache>
                <c:ptCount val="1"/>
                <c:pt idx="0">
                  <c:v>MPI 32proc 8cores</c:v>
                </c:pt>
              </c:strCache>
            </c:strRef>
          </c:tx>
          <c:spPr>
            <a:solidFill>
              <a:srgbClr val="3d97af"/>
            </a:solidFill>
            <a:ln w="28440">
              <a:solidFill>
                <a:srgbClr val="3d97af"/>
              </a:solidFill>
              <a:round/>
            </a:ln>
          </c:spPr>
          <c:marker>
            <c:symbol val="square"/>
            <c:size val="5"/>
            <c:spPr>
              <a:solidFill>
                <a:srgbClr val="3d97a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All!$M$5:$M$12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All!$R$5:$R$12</c:f>
              <c:numCache>
                <c:formatCode>General</c:formatCode>
                <c:ptCount val="8"/>
                <c:pt idx="0">
                  <c:v>3.97534871897349</c:v>
                </c:pt>
                <c:pt idx="1">
                  <c:v>2.82516458993038</c:v>
                </c:pt>
                <c:pt idx="2">
                  <c:v>2.18873691661032</c:v>
                </c:pt>
                <c:pt idx="3">
                  <c:v>1.98578913125364</c:v>
                </c:pt>
                <c:pt idx="4">
                  <c:v>1.95026308745211</c:v>
                </c:pt>
                <c:pt idx="5">
                  <c:v>1.94131951807045</c:v>
                </c:pt>
                <c:pt idx="6">
                  <c:v>1.9983661982472</c:v>
                </c:pt>
                <c:pt idx="7">
                  <c:v>2.00511299865593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All!$S$2:$S$4</c:f>
              <c:strCache>
                <c:ptCount val="1"/>
                <c:pt idx="0">
                  <c:v>1core 4proc 3threads</c:v>
                </c:pt>
              </c:strCache>
            </c:strRef>
          </c:tx>
          <c:spPr>
            <a:solidFill>
              <a:srgbClr val="db8238"/>
            </a:solidFill>
            <a:ln w="28440">
              <a:solidFill>
                <a:srgbClr val="db8238"/>
              </a:solidFill>
              <a:round/>
            </a:ln>
          </c:spPr>
          <c:marker>
            <c:symbol val="square"/>
            <c:size val="5"/>
            <c:spPr>
              <a:solidFill>
                <a:srgbClr val="db823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All!$M$5:$M$12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All!$S$5:$S$12</c:f>
              <c:numCache>
                <c:formatCode>General</c:formatCode>
                <c:ptCount val="8"/>
                <c:pt idx="0">
                  <c:v>8.11190537612933</c:v>
                </c:pt>
                <c:pt idx="1">
                  <c:v>3.72514070606192</c:v>
                </c:pt>
                <c:pt idx="2">
                  <c:v>3.36997418600687</c:v>
                </c:pt>
                <c:pt idx="3">
                  <c:v>3.10150446311578</c:v>
                </c:pt>
                <c:pt idx="4">
                  <c:v>3.11461968901338</c:v>
                </c:pt>
                <c:pt idx="5">
                  <c:v>3.13197091899788</c:v>
                </c:pt>
                <c:pt idx="6">
                  <c:v>3.17617780339498</c:v>
                </c:pt>
                <c:pt idx="7">
                  <c:v>3.18263527928271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All!$T$2:$T$4</c:f>
              <c:strCache>
                <c:ptCount val="1"/>
                <c:pt idx="0">
                  <c:v>2cores 8proc 2threads</c:v>
                </c:pt>
              </c:strCache>
            </c:strRef>
          </c:tx>
          <c:spPr>
            <a:solidFill>
              <a:srgbClr val="8ea5ca"/>
            </a:solidFill>
            <a:ln w="28440">
              <a:solidFill>
                <a:srgbClr val="8ea5ca"/>
              </a:solidFill>
              <a:round/>
            </a:ln>
          </c:spPr>
          <c:marker>
            <c:symbol val="square"/>
            <c:size val="5"/>
            <c:spPr>
              <a:solidFill>
                <a:srgbClr val="8ea5c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All!$M$5:$M$12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All!$T$5:$T$12</c:f>
              <c:numCache>
                <c:formatCode>General</c:formatCode>
                <c:ptCount val="8"/>
                <c:pt idx="0">
                  <c:v>12.3568087416916</c:v>
                </c:pt>
                <c:pt idx="1">
                  <c:v>2.49238269647144</c:v>
                </c:pt>
                <c:pt idx="2">
                  <c:v>2.85131097718024</c:v>
                </c:pt>
                <c:pt idx="3">
                  <c:v>2.6476976864434</c:v>
                </c:pt>
                <c:pt idx="4">
                  <c:v>2.48920221310012</c:v>
                </c:pt>
                <c:pt idx="5">
                  <c:v>2.65717699783763</c:v>
                </c:pt>
                <c:pt idx="6">
                  <c:v>2.53200257504362</c:v>
                </c:pt>
                <c:pt idx="7">
                  <c:v>2.66082143754635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All!$U$2:$U$4</c:f>
              <c:strCache>
                <c:ptCount val="1"/>
                <c:pt idx="0">
                  <c:v>4cores 16proc 2threads</c:v>
                </c:pt>
              </c:strCache>
            </c:strRef>
          </c:tx>
          <c:spPr>
            <a:solidFill>
              <a:srgbClr val="cc8f8e"/>
            </a:solidFill>
            <a:ln w="28440">
              <a:solidFill>
                <a:srgbClr val="cc8f8e"/>
              </a:solidFill>
              <a:round/>
            </a:ln>
          </c:spPr>
          <c:marker>
            <c:symbol val="square"/>
            <c:size val="5"/>
            <c:spPr>
              <a:solidFill>
                <a:srgbClr val="cc8f8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All!$M$5:$M$12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All!$U$5:$U$12</c:f>
              <c:numCache>
                <c:formatCode>General</c:formatCode>
                <c:ptCount val="8"/>
                <c:pt idx="0">
                  <c:v>2.68070107893555</c:v>
                </c:pt>
                <c:pt idx="1">
                  <c:v>3.43387943396737</c:v>
                </c:pt>
                <c:pt idx="2">
                  <c:v>2.47170615933859</c:v>
                </c:pt>
                <c:pt idx="3">
                  <c:v>2.28369464626775</c:v>
                </c:pt>
                <c:pt idx="4">
                  <c:v>2.22113271420966</c:v>
                </c:pt>
                <c:pt idx="5">
                  <c:v>2.22964285871001</c:v>
                </c:pt>
                <c:pt idx="6">
                  <c:v>2.25923138109042</c:v>
                </c:pt>
                <c:pt idx="7">
                  <c:v>2.27135076309718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All!$V$2:$V$4</c:f>
              <c:strCache>
                <c:ptCount val="1"/>
                <c:pt idx="0">
                  <c:v>8cores 32proc 1thread</c:v>
                </c:pt>
              </c:strCache>
            </c:strRef>
          </c:tx>
          <c:spPr>
            <a:solidFill>
              <a:srgbClr val="b3c992"/>
            </a:solidFill>
            <a:ln w="28440">
              <a:solidFill>
                <a:srgbClr val="b3c992"/>
              </a:solidFill>
              <a:round/>
            </a:ln>
          </c:spPr>
          <c:marker>
            <c:symbol val="square"/>
            <c:size val="5"/>
            <c:spPr>
              <a:solidFill>
                <a:srgbClr val="b3c992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All!$M$5:$M$12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All!$V$5:$V$12</c:f>
              <c:numCache>
                <c:formatCode>General</c:formatCode>
                <c:ptCount val="8"/>
                <c:pt idx="0">
                  <c:v>4.45777586046575</c:v>
                </c:pt>
                <c:pt idx="1">
                  <c:v>2.44186247865509</c:v>
                </c:pt>
                <c:pt idx="2">
                  <c:v>2.22222891336509</c:v>
                </c:pt>
                <c:pt idx="3">
                  <c:v>1.95877490014609</c:v>
                </c:pt>
                <c:pt idx="4">
                  <c:v>1.99060858643526</c:v>
                </c:pt>
                <c:pt idx="5">
                  <c:v>1.97879913701116</c:v>
                </c:pt>
                <c:pt idx="6">
                  <c:v>1.97902228706639</c:v>
                </c:pt>
                <c:pt idx="7">
                  <c:v>2.00601173698073</c:v>
                </c:pt>
              </c:numCache>
            </c:numRef>
          </c:yVal>
          <c:smooth val="1"/>
        </c:ser>
        <c:axId val="89385129"/>
        <c:axId val="3966439"/>
      </c:scatterChart>
      <c:valAx>
        <c:axId val="89385129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 (2^Exp)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66439"/>
        <c:crosses val="autoZero"/>
      </c:valAx>
      <c:valAx>
        <c:axId val="3966439"/>
        <c:scaling>
          <c:orientation val="minMax"/>
          <c:max val="4"/>
          <c:min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SpeedUp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9385129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Sequencial version performance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OPS!$E$4:$E$11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OPS!$F$4:$F$11</c:f>
              <c:numCache>
                <c:formatCode>General</c:formatCode>
                <c:ptCount val="8"/>
                <c:pt idx="0">
                  <c:v>114.741504949818</c:v>
                </c:pt>
                <c:pt idx="1">
                  <c:v>132.194881916907</c:v>
                </c:pt>
                <c:pt idx="2">
                  <c:v>121.239084052211</c:v>
                </c:pt>
                <c:pt idx="3">
                  <c:v>115.722894931972</c:v>
                </c:pt>
                <c:pt idx="4">
                  <c:v>109.981852113614</c:v>
                </c:pt>
                <c:pt idx="5">
                  <c:v>105.658291742108</c:v>
                </c:pt>
                <c:pt idx="6">
                  <c:v>101.486446222407</c:v>
                </c:pt>
                <c:pt idx="7">
                  <c:v>98.9347968884251</c:v>
                </c:pt>
              </c:numCache>
            </c:numRef>
          </c:yVal>
          <c:smooth val="1"/>
        </c:ser>
        <c:axId val="72387849"/>
        <c:axId val="51693295"/>
      </c:scatterChart>
      <c:valAx>
        <c:axId val="72387849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 (2^Exp)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1693295"/>
        <c:crosses val="autoZero"/>
      </c:valAx>
      <c:valAx>
        <c:axId val="51693295"/>
        <c:scaling>
          <c:orientation val="minMax"/>
          <c:max val="135"/>
          <c:min val="95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MOP/s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2387849"/>
        <c:crosses val="autoZero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446040</xdr:colOff>
      <xdr:row>15</xdr:row>
      <xdr:rowOff>76680</xdr:rowOff>
    </xdr:from>
    <xdr:to>
      <xdr:col>19</xdr:col>
      <xdr:colOff>93960</xdr:colOff>
      <xdr:row>39</xdr:row>
      <xdr:rowOff>67320</xdr:rowOff>
    </xdr:to>
    <xdr:graphicFrame>
      <xdr:nvGraphicFramePr>
        <xdr:cNvPr id="0" name="Gráfico 1"/>
        <xdr:cNvGraphicFramePr/>
      </xdr:nvGraphicFramePr>
      <xdr:xfrm>
        <a:off x="3331800" y="2934000"/>
        <a:ext cx="10697040" cy="4562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493560</xdr:colOff>
      <xdr:row>16</xdr:row>
      <xdr:rowOff>186120</xdr:rowOff>
    </xdr:from>
    <xdr:to>
      <xdr:col>34</xdr:col>
      <xdr:colOff>550440</xdr:colOff>
      <xdr:row>40</xdr:row>
      <xdr:rowOff>28800</xdr:rowOff>
    </xdr:to>
    <xdr:graphicFrame>
      <xdr:nvGraphicFramePr>
        <xdr:cNvPr id="1" name="Gráfico 7"/>
        <xdr:cNvGraphicFramePr/>
      </xdr:nvGraphicFramePr>
      <xdr:xfrm>
        <a:off x="15952320" y="3233880"/>
        <a:ext cx="10620360" cy="441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21</xdr:col>
      <xdr:colOff>598680</xdr:colOff>
      <xdr:row>40</xdr:row>
      <xdr:rowOff>81360</xdr:rowOff>
    </xdr:from>
    <xdr:to>
      <xdr:col>35</xdr:col>
      <xdr:colOff>74520</xdr:colOff>
      <xdr:row>62</xdr:row>
      <xdr:rowOff>95400</xdr:rowOff>
    </xdr:to>
    <xdr:graphicFrame>
      <xdr:nvGraphicFramePr>
        <xdr:cNvPr id="2" name="Gráfico 8"/>
        <xdr:cNvGraphicFramePr/>
      </xdr:nvGraphicFramePr>
      <xdr:xfrm>
        <a:off x="16057440" y="7701120"/>
        <a:ext cx="10801080" cy="420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227160</xdr:colOff>
      <xdr:row>14</xdr:row>
      <xdr:rowOff>110160</xdr:rowOff>
    </xdr:from>
    <xdr:to>
      <xdr:col>14</xdr:col>
      <xdr:colOff>655560</xdr:colOff>
      <xdr:row>39</xdr:row>
      <xdr:rowOff>76320</xdr:rowOff>
    </xdr:to>
    <xdr:graphicFrame>
      <xdr:nvGraphicFramePr>
        <xdr:cNvPr id="3" name="Gráfico 1"/>
        <xdr:cNvGraphicFramePr/>
      </xdr:nvGraphicFramePr>
      <xdr:xfrm>
        <a:off x="227160" y="2777040"/>
        <a:ext cx="10553400" cy="472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27000</xdr:colOff>
      <xdr:row>17</xdr:row>
      <xdr:rowOff>162360</xdr:rowOff>
    </xdr:from>
    <xdr:to>
      <xdr:col>24</xdr:col>
      <xdr:colOff>245880</xdr:colOff>
      <xdr:row>40</xdr:row>
      <xdr:rowOff>66600</xdr:rowOff>
    </xdr:to>
    <xdr:graphicFrame>
      <xdr:nvGraphicFramePr>
        <xdr:cNvPr id="4" name="Gráfico 5"/>
        <xdr:cNvGraphicFramePr/>
      </xdr:nvGraphicFramePr>
      <xdr:xfrm>
        <a:off x="11133000" y="3400560"/>
        <a:ext cx="6962400" cy="428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227160</xdr:colOff>
      <xdr:row>14</xdr:row>
      <xdr:rowOff>110160</xdr:rowOff>
    </xdr:from>
    <xdr:to>
      <xdr:col>11</xdr:col>
      <xdr:colOff>360000</xdr:colOff>
      <xdr:row>38</xdr:row>
      <xdr:rowOff>47880</xdr:rowOff>
    </xdr:to>
    <xdr:graphicFrame>
      <xdr:nvGraphicFramePr>
        <xdr:cNvPr id="5" name="Gráfico 1"/>
        <xdr:cNvGraphicFramePr/>
      </xdr:nvGraphicFramePr>
      <xdr:xfrm>
        <a:off x="227160" y="2639880"/>
        <a:ext cx="7971840" cy="450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627120</xdr:colOff>
      <xdr:row>17</xdr:row>
      <xdr:rowOff>105840</xdr:rowOff>
    </xdr:from>
    <xdr:to>
      <xdr:col>21</xdr:col>
      <xdr:colOff>112680</xdr:colOff>
      <xdr:row>40</xdr:row>
      <xdr:rowOff>10080</xdr:rowOff>
    </xdr:to>
    <xdr:graphicFrame>
      <xdr:nvGraphicFramePr>
        <xdr:cNvPr id="6" name="Gráfico 2"/>
        <xdr:cNvGraphicFramePr/>
      </xdr:nvGraphicFramePr>
      <xdr:xfrm>
        <a:off x="8466120" y="3206880"/>
        <a:ext cx="7415280" cy="428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402120</xdr:colOff>
      <xdr:row>18</xdr:row>
      <xdr:rowOff>87840</xdr:rowOff>
    </xdr:from>
    <xdr:to>
      <xdr:col>14</xdr:col>
      <xdr:colOff>696960</xdr:colOff>
      <xdr:row>42</xdr:row>
      <xdr:rowOff>135000</xdr:rowOff>
    </xdr:to>
    <xdr:graphicFrame>
      <xdr:nvGraphicFramePr>
        <xdr:cNvPr id="7" name="Gráfico 2"/>
        <xdr:cNvGraphicFramePr/>
      </xdr:nvGraphicFramePr>
      <xdr:xfrm>
        <a:off x="1163880" y="3333960"/>
        <a:ext cx="10419840" cy="461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293760</xdr:colOff>
      <xdr:row>12</xdr:row>
      <xdr:rowOff>162360</xdr:rowOff>
    </xdr:from>
    <xdr:to>
      <xdr:col>12</xdr:col>
      <xdr:colOff>379080</xdr:colOff>
      <xdr:row>36</xdr:row>
      <xdr:rowOff>104760</xdr:rowOff>
    </xdr:to>
    <xdr:graphicFrame>
      <xdr:nvGraphicFramePr>
        <xdr:cNvPr id="8" name="Gráfico 1"/>
        <xdr:cNvGraphicFramePr/>
      </xdr:nvGraphicFramePr>
      <xdr:xfrm>
        <a:off x="293760" y="2448360"/>
        <a:ext cx="9448200" cy="451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303120</xdr:colOff>
      <xdr:row>15</xdr:row>
      <xdr:rowOff>133920</xdr:rowOff>
    </xdr:from>
    <xdr:to>
      <xdr:col>21</xdr:col>
      <xdr:colOff>379080</xdr:colOff>
      <xdr:row>39</xdr:row>
      <xdr:rowOff>105120</xdr:rowOff>
    </xdr:to>
    <xdr:graphicFrame>
      <xdr:nvGraphicFramePr>
        <xdr:cNvPr id="9" name="Gráfico 4"/>
        <xdr:cNvGraphicFramePr/>
      </xdr:nvGraphicFramePr>
      <xdr:xfrm>
        <a:off x="3027240" y="2991240"/>
        <a:ext cx="13791960" cy="45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312840</xdr:colOff>
      <xdr:row>0</xdr:row>
      <xdr:rowOff>133920</xdr:rowOff>
    </xdr:from>
    <xdr:to>
      <xdr:col>18</xdr:col>
      <xdr:colOff>407880</xdr:colOff>
      <xdr:row>20</xdr:row>
      <xdr:rowOff>62280</xdr:rowOff>
    </xdr:to>
    <xdr:graphicFrame>
      <xdr:nvGraphicFramePr>
        <xdr:cNvPr id="10" name="Gráfico 1"/>
        <xdr:cNvGraphicFramePr/>
      </xdr:nvGraphicFramePr>
      <xdr:xfrm>
        <a:off x="5236920" y="133920"/>
        <a:ext cx="9239040" cy="373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1" activeCellId="1" sqref="Q5:T12 O11"/>
    </sheetView>
  </sheetViews>
  <sheetFormatPr defaultRowHeight="15"/>
  <cols>
    <col collapsed="false" hidden="false" max="1" min="1" style="0" width="4.2834008097166"/>
    <col collapsed="false" hidden="false" max="2" min="2" style="0" width="11.0323886639676"/>
    <col collapsed="false" hidden="false" max="12" min="3" style="0" width="8.57085020242915"/>
    <col collapsed="false" hidden="false" max="13" min="13" style="0" width="4.2834008097166"/>
    <col collapsed="false" hidden="false" max="22" min="14" style="0" width="8.57085020242915"/>
    <col collapsed="false" hidden="false" max="25" min="23" style="0" width="11.0323886639676"/>
    <col collapsed="false" hidden="false" max="1025" min="26" style="0" width="8.57085020242915"/>
  </cols>
  <sheetData>
    <row r="1" s="5" customFormat="true" ht="15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1"/>
      <c r="L1" s="1"/>
      <c r="M1" s="1" t="s">
        <v>0</v>
      </c>
      <c r="N1" s="4" t="s">
        <v>3</v>
      </c>
      <c r="O1" s="4"/>
      <c r="P1" s="4"/>
      <c r="Q1" s="4"/>
      <c r="R1" s="4"/>
      <c r="S1" s="4"/>
      <c r="T1" s="4"/>
      <c r="U1" s="4"/>
      <c r="W1" s="1" t="s">
        <v>4</v>
      </c>
      <c r="X1" s="1" t="s">
        <v>0</v>
      </c>
      <c r="Y1" s="2" t="s">
        <v>1</v>
      </c>
      <c r="Z1" s="4" t="s">
        <v>3</v>
      </c>
      <c r="AA1" s="4"/>
      <c r="AB1" s="4"/>
      <c r="AC1" s="4"/>
      <c r="AD1" s="4"/>
      <c r="AE1" s="4"/>
      <c r="AF1" s="4"/>
      <c r="AG1" s="4"/>
      <c r="AI1" s="1"/>
    </row>
    <row r="2" customFormat="false" ht="15" hidden="false" customHeight="false" outlineLevel="0" collapsed="false">
      <c r="A2" s="1"/>
      <c r="B2" s="2"/>
      <c r="C2" s="3" t="s">
        <v>5</v>
      </c>
      <c r="D2" s="3"/>
      <c r="E2" s="3"/>
      <c r="F2" s="3"/>
      <c r="G2" s="3"/>
      <c r="H2" s="3"/>
      <c r="I2" s="3"/>
      <c r="J2" s="3"/>
      <c r="K2" s="1"/>
      <c r="L2" s="1"/>
      <c r="M2" s="1"/>
      <c r="N2" s="6" t="s">
        <v>5</v>
      </c>
      <c r="O2" s="6"/>
      <c r="P2" s="6"/>
      <c r="Q2" s="6"/>
      <c r="R2" s="6"/>
      <c r="S2" s="6"/>
      <c r="T2" s="6"/>
      <c r="U2" s="6"/>
      <c r="W2" s="1"/>
      <c r="X2" s="1"/>
      <c r="Y2" s="2"/>
      <c r="Z2" s="6" t="s">
        <v>5</v>
      </c>
      <c r="AA2" s="6"/>
      <c r="AB2" s="6"/>
      <c r="AC2" s="6"/>
      <c r="AD2" s="6"/>
      <c r="AE2" s="6"/>
      <c r="AF2" s="6"/>
      <c r="AG2" s="6"/>
      <c r="AI2" s="1"/>
    </row>
    <row r="3" customFormat="false" ht="15" hidden="false" customHeight="false" outlineLevel="0" collapsed="false">
      <c r="A3" s="1"/>
      <c r="B3" s="7" t="s">
        <v>6</v>
      </c>
      <c r="C3" s="8" t="n">
        <v>1</v>
      </c>
      <c r="D3" s="8" t="n">
        <v>2</v>
      </c>
      <c r="E3" s="8" t="n">
        <v>3</v>
      </c>
      <c r="F3" s="8" t="n">
        <v>4</v>
      </c>
      <c r="G3" s="8" t="n">
        <v>5</v>
      </c>
      <c r="H3" s="8" t="n">
        <v>6</v>
      </c>
      <c r="I3" s="8" t="n">
        <v>7</v>
      </c>
      <c r="J3" s="8" t="n">
        <v>8</v>
      </c>
      <c r="K3" s="1"/>
      <c r="L3" s="1"/>
      <c r="M3" s="1"/>
      <c r="N3" s="9" t="n">
        <v>1</v>
      </c>
      <c r="O3" s="3" t="n">
        <v>2</v>
      </c>
      <c r="P3" s="3" t="n">
        <v>3</v>
      </c>
      <c r="Q3" s="3" t="n">
        <v>4</v>
      </c>
      <c r="R3" s="3" t="n">
        <v>5</v>
      </c>
      <c r="S3" s="3" t="n">
        <v>6</v>
      </c>
      <c r="T3" s="3" t="n">
        <v>7</v>
      </c>
      <c r="U3" s="10" t="n">
        <v>8</v>
      </c>
      <c r="W3" s="1"/>
      <c r="X3" s="1"/>
      <c r="Y3" s="7" t="s">
        <v>6</v>
      </c>
      <c r="Z3" s="9" t="n">
        <v>1</v>
      </c>
      <c r="AA3" s="3" t="n">
        <v>2</v>
      </c>
      <c r="AB3" s="3" t="n">
        <v>3</v>
      </c>
      <c r="AC3" s="3" t="n">
        <v>4</v>
      </c>
      <c r="AD3" s="3" t="n">
        <v>5</v>
      </c>
      <c r="AE3" s="3" t="n">
        <v>6</v>
      </c>
      <c r="AF3" s="3" t="n">
        <v>7</v>
      </c>
      <c r="AG3" s="10" t="n">
        <v>8</v>
      </c>
      <c r="AI3" s="1"/>
    </row>
    <row r="4" customFormat="false" ht="15" hidden="false" customHeight="false" outlineLevel="0" collapsed="false">
      <c r="A4" s="11" t="n">
        <v>25</v>
      </c>
      <c r="B4" s="12" t="n">
        <v>0.292435</v>
      </c>
      <c r="C4" s="13" t="n">
        <v>0.268534</v>
      </c>
      <c r="D4" s="14" t="n">
        <v>0.218631</v>
      </c>
      <c r="E4" s="14" t="n">
        <v>0.201883</v>
      </c>
      <c r="F4" s="15" t="n">
        <v>0.173202</v>
      </c>
      <c r="G4" s="14" t="n">
        <v>0.208842</v>
      </c>
      <c r="H4" s="14" t="n">
        <v>0.207256</v>
      </c>
      <c r="I4" s="14" t="n">
        <v>0.226203</v>
      </c>
      <c r="J4" s="16" t="n">
        <v>0.372807</v>
      </c>
      <c r="K4" s="17" t="s">
        <v>7</v>
      </c>
      <c r="L4" s="18"/>
      <c r="M4" s="11" t="n">
        <v>25</v>
      </c>
      <c r="N4" s="19" t="n">
        <f aca="false">$B4/C4</f>
        <v>1.08900548906284</v>
      </c>
      <c r="O4" s="20" t="n">
        <f aca="false">$B4/D4</f>
        <v>1.33757335419039</v>
      </c>
      <c r="P4" s="20" t="n">
        <f aca="false">$B4/E4</f>
        <v>1.4485370239198</v>
      </c>
      <c r="Q4" s="21" t="n">
        <f aca="false">$B4/F4</f>
        <v>1.68840429094352</v>
      </c>
      <c r="R4" s="20" t="n">
        <f aca="false">$B4/G4</f>
        <v>1.40026910295822</v>
      </c>
      <c r="S4" s="20" t="n">
        <f aca="false">$B4/H4</f>
        <v>1.41098448295827</v>
      </c>
      <c r="T4" s="20" t="n">
        <f aca="false">$B4/I4</f>
        <v>1.29279894607941</v>
      </c>
      <c r="U4" s="22" t="n">
        <f aca="false">$B4/J4</f>
        <v>0.784413919266537</v>
      </c>
      <c r="W4" s="0" t="n">
        <v>33554432</v>
      </c>
      <c r="X4" s="11" t="n">
        <v>25</v>
      </c>
      <c r="Y4" s="23" t="n">
        <f aca="false">W4/B4</f>
        <v>114741504.949818</v>
      </c>
      <c r="Z4" s="24" t="n">
        <f aca="false">$W4/C4</f>
        <v>124954128.713682</v>
      </c>
      <c r="AA4" s="25" t="n">
        <f aca="false">$W4/D4</f>
        <v>153475179.640582</v>
      </c>
      <c r="AB4" s="25" t="n">
        <f aca="false">$W4/E4</f>
        <v>166207318.100088</v>
      </c>
      <c r="AC4" s="25" t="n">
        <f aca="false">$W4/F4</f>
        <v>193730049.30659</v>
      </c>
      <c r="AD4" s="25" t="n">
        <f aca="false">$W4/G4</f>
        <v>160668984.208157</v>
      </c>
      <c r="AE4" s="25" t="n">
        <f aca="false">$W4/H4</f>
        <v>161898483.035473</v>
      </c>
      <c r="AF4" s="25" t="n">
        <f aca="false">$W4/I4</f>
        <v>148337696.67069</v>
      </c>
      <c r="AG4" s="26" t="n">
        <f aca="false">$W4/J4</f>
        <v>90004833.6002275</v>
      </c>
      <c r="AI4" s="11"/>
      <c r="AJ4" s="27"/>
    </row>
    <row r="5" customFormat="false" ht="15" hidden="false" customHeight="false" outlineLevel="0" collapsed="false">
      <c r="A5" s="11" t="n">
        <v>26</v>
      </c>
      <c r="B5" s="28" t="n">
        <v>0.507651</v>
      </c>
      <c r="C5" s="29" t="n">
        <v>0.508052</v>
      </c>
      <c r="D5" s="30" t="n">
        <v>0.436432</v>
      </c>
      <c r="E5" s="30" t="n">
        <v>0.408081</v>
      </c>
      <c r="F5" s="31" t="n">
        <v>0.401448</v>
      </c>
      <c r="G5" s="30" t="n">
        <v>0.436998</v>
      </c>
      <c r="H5" s="30" t="n">
        <v>0.433537</v>
      </c>
      <c r="I5" s="30" t="n">
        <v>0.437715</v>
      </c>
      <c r="J5" s="30" t="n">
        <v>0.439534</v>
      </c>
      <c r="K5" s="17"/>
      <c r="L5" s="18"/>
      <c r="M5" s="11" t="n">
        <v>26</v>
      </c>
      <c r="N5" s="19" t="n">
        <f aca="false">$B5/C5</f>
        <v>0.999210710714651</v>
      </c>
      <c r="O5" s="20" t="n">
        <f aca="false">$B5/D5</f>
        <v>1.1631846427393</v>
      </c>
      <c r="P5" s="20" t="n">
        <f aca="false">$B5/E5</f>
        <v>1.24399567732877</v>
      </c>
      <c r="Q5" s="21" t="n">
        <f aca="false">$B5/F5</f>
        <v>1.26454982961679</v>
      </c>
      <c r="R5" s="20" t="n">
        <f aca="false">$B5/G5</f>
        <v>1.16167808548323</v>
      </c>
      <c r="S5" s="20" t="n">
        <f aca="false">$B5/H5</f>
        <v>1.17095196027098</v>
      </c>
      <c r="T5" s="20" t="n">
        <f aca="false">$B5/I5</f>
        <v>1.1597751961893</v>
      </c>
      <c r="U5" s="32" t="n">
        <f aca="false">$B5/J5</f>
        <v>1.15497549677613</v>
      </c>
      <c r="W5" s="0" t="n">
        <v>67108864</v>
      </c>
      <c r="X5" s="11" t="n">
        <v>26</v>
      </c>
      <c r="Y5" s="23" t="n">
        <f aca="false">W5/B5</f>
        <v>132194881.916907</v>
      </c>
      <c r="Z5" s="24" t="n">
        <f aca="false">$W5/C5</f>
        <v>132090541.913033</v>
      </c>
      <c r="AA5" s="25" t="n">
        <f aca="false">$W5/D5</f>
        <v>153767056.494483</v>
      </c>
      <c r="AB5" s="25" t="n">
        <f aca="false">$W5/E5</f>
        <v>164449861.66962</v>
      </c>
      <c r="AC5" s="25" t="n">
        <f aca="false">$W5/F5</f>
        <v>167167015.404237</v>
      </c>
      <c r="AD5" s="25" t="n">
        <f aca="false">$W5/G5</f>
        <v>153567897.335915</v>
      </c>
      <c r="AE5" s="25" t="n">
        <f aca="false">$W5/H5</f>
        <v>154793856.118394</v>
      </c>
      <c r="AF5" s="25" t="n">
        <f aca="false">$W5/I5</f>
        <v>153316345.110403</v>
      </c>
      <c r="AG5" s="26" t="n">
        <f aca="false">$W5/J5</f>
        <v>152681849.413242</v>
      </c>
      <c r="AI5" s="11"/>
      <c r="AJ5" s="27"/>
    </row>
    <row r="6" customFormat="false" ht="15" hidden="false" customHeight="false" outlineLevel="0" collapsed="false">
      <c r="A6" s="11" t="n">
        <v>27</v>
      </c>
      <c r="B6" s="28" t="n">
        <v>1.10705</v>
      </c>
      <c r="C6" s="29" t="n">
        <v>1.12968</v>
      </c>
      <c r="D6" s="30" t="n">
        <v>0.944764</v>
      </c>
      <c r="E6" s="31" t="n">
        <v>0.871368</v>
      </c>
      <c r="F6" s="30" t="n">
        <v>0.87284</v>
      </c>
      <c r="G6" s="30" t="n">
        <v>0.908967</v>
      </c>
      <c r="H6" s="30" t="n">
        <v>0.910047</v>
      </c>
      <c r="I6" s="30" t="n">
        <v>0.925424</v>
      </c>
      <c r="J6" s="30" t="n">
        <v>0.999286</v>
      </c>
      <c r="K6" s="17"/>
      <c r="L6" s="18"/>
      <c r="M6" s="11" t="n">
        <v>27</v>
      </c>
      <c r="N6" s="19" t="n">
        <f aca="false">$B6/C6</f>
        <v>0.979967778485943</v>
      </c>
      <c r="O6" s="20" t="n">
        <f aca="false">$B6/D6</f>
        <v>1.17177411501708</v>
      </c>
      <c r="P6" s="21" t="n">
        <f aca="false">$B6/E6</f>
        <v>1.27047355422738</v>
      </c>
      <c r="Q6" s="21" t="n">
        <f aca="false">$B6/F6</f>
        <v>1.26833096558361</v>
      </c>
      <c r="R6" s="20" t="n">
        <f aca="false">$B6/G6</f>
        <v>1.21792100263266</v>
      </c>
      <c r="S6" s="20" t="n">
        <f aca="false">$B6/H6</f>
        <v>1.21647563257722</v>
      </c>
      <c r="T6" s="20" t="n">
        <f aca="false">$B6/I6</f>
        <v>1.19626246995972</v>
      </c>
      <c r="U6" s="32" t="n">
        <f aca="false">$B6/J6</f>
        <v>1.10784099847291</v>
      </c>
      <c r="W6" s="0" t="n">
        <v>134217728</v>
      </c>
      <c r="X6" s="11" t="n">
        <v>27</v>
      </c>
      <c r="Y6" s="23" t="n">
        <f aca="false">W6/B6</f>
        <v>121239084.052211</v>
      </c>
      <c r="Z6" s="24" t="n">
        <f aca="false">$W6/C6</f>
        <v>118810395.864316</v>
      </c>
      <c r="AA6" s="25" t="n">
        <f aca="false">$W6/D6</f>
        <v>142064820.420761</v>
      </c>
      <c r="AB6" s="25" t="n">
        <f aca="false">$W6/E6</f>
        <v>154031050.027084</v>
      </c>
      <c r="AC6" s="25" t="n">
        <f aca="false">$W6/F6</f>
        <v>153771284.542413</v>
      </c>
      <c r="AD6" s="25" t="n">
        <f aca="false">$W6/G6</f>
        <v>147659626.807134</v>
      </c>
      <c r="AE6" s="25" t="n">
        <f aca="false">$W6/H6</f>
        <v>147484391.465496</v>
      </c>
      <c r="AF6" s="25" t="n">
        <f aca="false">$W6/I6</f>
        <v>145033766.143951</v>
      </c>
      <c r="AG6" s="26" t="n">
        <f aca="false">$W6/J6</f>
        <v>134313627.930342</v>
      </c>
      <c r="AI6" s="11"/>
      <c r="AJ6" s="27"/>
    </row>
    <row r="7" customFormat="false" ht="15" hidden="false" customHeight="false" outlineLevel="0" collapsed="false">
      <c r="A7" s="11" t="n">
        <v>28</v>
      </c>
      <c r="B7" s="28" t="n">
        <v>2.31964</v>
      </c>
      <c r="C7" s="29" t="n">
        <v>2.33979</v>
      </c>
      <c r="D7" s="30" t="n">
        <v>1.89117</v>
      </c>
      <c r="E7" s="31" t="n">
        <v>1.8266</v>
      </c>
      <c r="F7" s="30" t="n">
        <v>1.85521</v>
      </c>
      <c r="G7" s="30" t="n">
        <v>2.00606</v>
      </c>
      <c r="H7" s="30" t="n">
        <v>1.91542</v>
      </c>
      <c r="I7" s="30" t="n">
        <v>1.97815</v>
      </c>
      <c r="J7" s="30" t="n">
        <v>2.02432</v>
      </c>
      <c r="K7" s="17"/>
      <c r="L7" s="18"/>
      <c r="M7" s="11" t="n">
        <v>28</v>
      </c>
      <c r="N7" s="19" t="n">
        <f aca="false">$B7/C7</f>
        <v>0.991388116027507</v>
      </c>
      <c r="O7" s="20" t="n">
        <f aca="false">$B7/D7</f>
        <v>1.22656345013933</v>
      </c>
      <c r="P7" s="21" t="n">
        <f aca="false">$B7/E7</f>
        <v>1.26992225993649</v>
      </c>
      <c r="Q7" s="20" t="n">
        <f aca="false">$B7/F7</f>
        <v>1.25033823664167</v>
      </c>
      <c r="R7" s="20" t="n">
        <f aca="false">$B7/G7</f>
        <v>1.15631636142488</v>
      </c>
      <c r="S7" s="20" t="n">
        <f aca="false">$B7/H7</f>
        <v>1.21103465558468</v>
      </c>
      <c r="T7" s="20" t="n">
        <f aca="false">$B7/I7</f>
        <v>1.17263099360514</v>
      </c>
      <c r="U7" s="32" t="n">
        <f aca="false">$B7/J7</f>
        <v>1.14588602592476</v>
      </c>
      <c r="W7" s="0" t="n">
        <v>268435456</v>
      </c>
      <c r="X7" s="11" t="n">
        <v>28</v>
      </c>
      <c r="Y7" s="23" t="n">
        <f aca="false">W7/B7</f>
        <v>115722894.931972</v>
      </c>
      <c r="Z7" s="24" t="n">
        <f aca="false">$W7/C7</f>
        <v>114726302.787857</v>
      </c>
      <c r="AA7" s="25" t="n">
        <f aca="false">$W7/D7</f>
        <v>141941473.267871</v>
      </c>
      <c r="AB7" s="25" t="n">
        <f aca="false">$W7/E7</f>
        <v>146959080.258404</v>
      </c>
      <c r="AC7" s="25" t="n">
        <f aca="false">$W7/F7</f>
        <v>144692760.388312</v>
      </c>
      <c r="AD7" s="25" t="n">
        <f aca="false">$W7/G7</f>
        <v>133812276.801292</v>
      </c>
      <c r="AE7" s="25" t="n">
        <f aca="false">$W7/H7</f>
        <v>140144436.207203</v>
      </c>
      <c r="AF7" s="25" t="n">
        <f aca="false">$W7/I7</f>
        <v>135700253.266941</v>
      </c>
      <c r="AG7" s="26" t="n">
        <f aca="false">$W7/J7</f>
        <v>132605248.182106</v>
      </c>
      <c r="AI7" s="11"/>
      <c r="AJ7" s="27"/>
    </row>
    <row r="8" customFormat="false" ht="15" hidden="false" customHeight="false" outlineLevel="0" collapsed="false">
      <c r="A8" s="11" t="n">
        <v>29</v>
      </c>
      <c r="B8" s="28" t="n">
        <v>4.88145</v>
      </c>
      <c r="C8" s="29" t="n">
        <v>4.90725</v>
      </c>
      <c r="D8" s="30" t="n">
        <v>3.95569</v>
      </c>
      <c r="E8" s="31" t="n">
        <v>3.8928</v>
      </c>
      <c r="F8" s="30" t="n">
        <v>4.19635</v>
      </c>
      <c r="G8" s="30" t="n">
        <v>4.14913</v>
      </c>
      <c r="H8" s="30" t="n">
        <v>4.00704</v>
      </c>
      <c r="I8" s="30" t="n">
        <v>4.05986</v>
      </c>
      <c r="J8" s="30" t="n">
        <v>4.08219</v>
      </c>
      <c r="K8" s="17"/>
      <c r="L8" s="18"/>
      <c r="M8" s="11" t="n">
        <v>29</v>
      </c>
      <c r="N8" s="19" t="n">
        <f aca="false">$B8/C8</f>
        <v>0.994742472871771</v>
      </c>
      <c r="O8" s="20" t="n">
        <f aca="false">$B8/D8</f>
        <v>1.23403249496295</v>
      </c>
      <c r="P8" s="21" t="n">
        <f aca="false">$B8/E8</f>
        <v>1.25396886559803</v>
      </c>
      <c r="Q8" s="20" t="n">
        <f aca="false">$B8/F8</f>
        <v>1.1632609291408</v>
      </c>
      <c r="R8" s="20" t="n">
        <f aca="false">$B8/G8</f>
        <v>1.17649965173422</v>
      </c>
      <c r="S8" s="20" t="n">
        <f aca="false">$B8/H8</f>
        <v>1.21821843555343</v>
      </c>
      <c r="T8" s="20" t="n">
        <f aca="false">$B8/I8</f>
        <v>1.20236904720852</v>
      </c>
      <c r="U8" s="32" t="n">
        <f aca="false">$B8/J8</f>
        <v>1.19579196460723</v>
      </c>
      <c r="W8" s="0" t="n">
        <v>536870912</v>
      </c>
      <c r="X8" s="11" t="n">
        <v>29</v>
      </c>
      <c r="Y8" s="23" t="n">
        <f aca="false">W8/B8</f>
        <v>109981852.113614</v>
      </c>
      <c r="Z8" s="24" t="n">
        <f aca="false">$W8/C8</f>
        <v>109403619.542514</v>
      </c>
      <c r="AA8" s="25" t="n">
        <f aca="false">$W8/D8</f>
        <v>135721179.364409</v>
      </c>
      <c r="AB8" s="25" t="n">
        <f aca="false">$W8/E8</f>
        <v>137913818.331278</v>
      </c>
      <c r="AC8" s="25" t="n">
        <f aca="false">$W8/F8</f>
        <v>127937591.478309</v>
      </c>
      <c r="AD8" s="25" t="n">
        <f aca="false">$W8/G8</f>
        <v>129393610.708751</v>
      </c>
      <c r="AE8" s="25" t="n">
        <f aca="false">$W8/H8</f>
        <v>133981919.821115</v>
      </c>
      <c r="AF8" s="25" t="n">
        <f aca="false">$W8/I8</f>
        <v>132238774.736075</v>
      </c>
      <c r="AG8" s="26" t="n">
        <f aca="false">$W8/J8</f>
        <v>131515415.01008</v>
      </c>
      <c r="AI8" s="11"/>
      <c r="AJ8" s="27"/>
    </row>
    <row r="9" customFormat="false" ht="15" hidden="false" customHeight="false" outlineLevel="0" collapsed="false">
      <c r="A9" s="11" t="n">
        <v>30</v>
      </c>
      <c r="B9" s="28" t="n">
        <v>10.1624</v>
      </c>
      <c r="C9" s="29" t="n">
        <v>10.1778</v>
      </c>
      <c r="D9" s="30" t="n">
        <v>8.15574</v>
      </c>
      <c r="E9" s="30" t="n">
        <v>8.08025</v>
      </c>
      <c r="F9" s="31" t="n">
        <v>8.06924</v>
      </c>
      <c r="G9" s="30" t="n">
        <v>8.59401</v>
      </c>
      <c r="H9" s="30" t="n">
        <v>8.3248</v>
      </c>
      <c r="I9" s="30" t="n">
        <v>8.2143</v>
      </c>
      <c r="J9" s="30" t="n">
        <v>8.44187</v>
      </c>
      <c r="K9" s="17"/>
      <c r="L9" s="18"/>
      <c r="M9" s="11" t="n">
        <v>30</v>
      </c>
      <c r="N9" s="19" t="n">
        <f aca="false">$B9/C9</f>
        <v>0.998486902867024</v>
      </c>
      <c r="O9" s="20" t="n">
        <f aca="false">$B9/D9</f>
        <v>1.24604266443021</v>
      </c>
      <c r="P9" s="21" t="n">
        <f aca="false">$B9/E9</f>
        <v>1.2576838587915</v>
      </c>
      <c r="Q9" s="21" t="n">
        <f aca="false">$B9/F9</f>
        <v>1.25939989391814</v>
      </c>
      <c r="R9" s="20" t="n">
        <f aca="false">$B9/G9</f>
        <v>1.18249804224105</v>
      </c>
      <c r="S9" s="20" t="n">
        <f aca="false">$B9/H9</f>
        <v>1.22073803574861</v>
      </c>
      <c r="T9" s="20" t="n">
        <f aca="false">$B9/I9</f>
        <v>1.23715958754854</v>
      </c>
      <c r="U9" s="32" t="n">
        <f aca="false">$B9/J9</f>
        <v>1.20380910864536</v>
      </c>
      <c r="W9" s="0" t="n">
        <v>1073741824</v>
      </c>
      <c r="X9" s="11" t="n">
        <v>30</v>
      </c>
      <c r="Y9" s="23" t="n">
        <f aca="false">W9/B9</f>
        <v>105658291.742108</v>
      </c>
      <c r="Z9" s="24" t="n">
        <f aca="false">$W9/C9</f>
        <v>105498420.483798</v>
      </c>
      <c r="AA9" s="25" t="n">
        <f aca="false">$W9/D9</f>
        <v>131654739.36148</v>
      </c>
      <c r="AB9" s="25" t="n">
        <f aca="false">$W9/E9</f>
        <v>132884728.071532</v>
      </c>
      <c r="AC9" s="25" t="n">
        <f aca="false">$W9/F9</f>
        <v>133066041.411583</v>
      </c>
      <c r="AD9" s="25" t="n">
        <f aca="false">$W9/G9</f>
        <v>124940723.131577</v>
      </c>
      <c r="AE9" s="25" t="n">
        <f aca="false">$W9/H9</f>
        <v>128981095.521814</v>
      </c>
      <c r="AF9" s="25" t="n">
        <f aca="false">$W9/I9</f>
        <v>130716168.63275</v>
      </c>
      <c r="AG9" s="26" t="n">
        <f aca="false">$W9/J9</f>
        <v>127192414.003059</v>
      </c>
      <c r="AI9" s="11"/>
      <c r="AJ9" s="27"/>
    </row>
    <row r="10" customFormat="false" ht="15" hidden="false" customHeight="false" outlineLevel="0" collapsed="false">
      <c r="A10" s="11" t="n">
        <v>31</v>
      </c>
      <c r="B10" s="28" t="n">
        <v>21.1603</v>
      </c>
      <c r="C10" s="29" t="n">
        <v>21.1592</v>
      </c>
      <c r="D10" s="30" t="n">
        <v>16.9802</v>
      </c>
      <c r="E10" s="31" t="n">
        <v>16.7036</v>
      </c>
      <c r="F10" s="30" t="n">
        <v>16.9321</v>
      </c>
      <c r="G10" s="30" t="n">
        <v>17.4956</v>
      </c>
      <c r="H10" s="30" t="n">
        <v>17.1013</v>
      </c>
      <c r="I10" s="30" t="n">
        <v>16.908</v>
      </c>
      <c r="J10" s="30" t="n">
        <v>17.3062</v>
      </c>
      <c r="K10" s="17"/>
      <c r="L10" s="18"/>
      <c r="M10" s="11" t="n">
        <v>31</v>
      </c>
      <c r="N10" s="19" t="n">
        <f aca="false">$B10/C10</f>
        <v>1.0000519868426</v>
      </c>
      <c r="O10" s="20" t="n">
        <f aca="false">$B10/D10</f>
        <v>1.24617495671429</v>
      </c>
      <c r="P10" s="21" t="n">
        <f aca="false">$B10/E10</f>
        <v>1.2668107473838</v>
      </c>
      <c r="Q10" s="20" t="n">
        <f aca="false">$B10/F10</f>
        <v>1.24971503830003</v>
      </c>
      <c r="R10" s="20" t="n">
        <f aca="false">$B10/G10</f>
        <v>1.20946409382931</v>
      </c>
      <c r="S10" s="20" t="n">
        <f aca="false">$B10/H10</f>
        <v>1.23735037687193</v>
      </c>
      <c r="T10" s="20" t="n">
        <f aca="false">$B10/I10</f>
        <v>1.25149633309676</v>
      </c>
      <c r="U10" s="32" t="n">
        <f aca="false">$B10/J10</f>
        <v>1.22270053506836</v>
      </c>
      <c r="W10" s="0" t="n">
        <v>2147483648</v>
      </c>
      <c r="X10" s="11" t="n">
        <v>31</v>
      </c>
      <c r="Y10" s="23" t="n">
        <f aca="false">W10/B10</f>
        <v>101486446.222407</v>
      </c>
      <c r="Z10" s="24" t="n">
        <f aca="false">$W10/C10</f>
        <v>101491722.182313</v>
      </c>
      <c r="AA10" s="25" t="n">
        <f aca="false">$W10/D10</f>
        <v>126469867.728295</v>
      </c>
      <c r="AB10" s="25" t="n">
        <f aca="false">$W10/E10</f>
        <v>128564120.788333</v>
      </c>
      <c r="AC10" s="25" t="n">
        <f aca="false">$W10/F10</f>
        <v>126829138.02777</v>
      </c>
      <c r="AD10" s="25" t="n">
        <f aca="false">$W10/G10</f>
        <v>122744212.71634</v>
      </c>
      <c r="AE10" s="25" t="n">
        <f aca="false">$W10/H10</f>
        <v>125574292.480689</v>
      </c>
      <c r="AF10" s="25" t="n">
        <f aca="false">$W10/I10</f>
        <v>127009915.306364</v>
      </c>
      <c r="AG10" s="26" t="n">
        <f aca="false">$W10/J10</f>
        <v>124087532.098323</v>
      </c>
      <c r="AI10" s="11"/>
      <c r="AJ10" s="27"/>
    </row>
    <row r="11" customFormat="false" ht="15" hidden="false" customHeight="false" outlineLevel="0" collapsed="false">
      <c r="A11" s="11" t="n">
        <v>32</v>
      </c>
      <c r="B11" s="33" t="n">
        <v>43.4121</v>
      </c>
      <c r="C11" s="34" t="n">
        <v>43.29</v>
      </c>
      <c r="D11" s="35" t="n">
        <v>35.0985</v>
      </c>
      <c r="E11" s="36" t="n">
        <v>34.434</v>
      </c>
      <c r="F11" s="37" t="n">
        <v>34.872</v>
      </c>
      <c r="G11" s="35" t="n">
        <v>36.1274</v>
      </c>
      <c r="H11" s="35" t="n">
        <v>35.5833</v>
      </c>
      <c r="I11" s="35" t="n">
        <v>35.2363</v>
      </c>
      <c r="J11" s="35" t="n">
        <v>35.769</v>
      </c>
      <c r="K11" s="17"/>
      <c r="L11" s="18"/>
      <c r="M11" s="11" t="n">
        <v>32</v>
      </c>
      <c r="N11" s="38" t="n">
        <f aca="false">$B11/C11</f>
        <v>1.00282051282051</v>
      </c>
      <c r="O11" s="39" t="n">
        <f aca="false">$B11/D11</f>
        <v>1.23686482328305</v>
      </c>
      <c r="P11" s="40" t="n">
        <f aca="false">$B11/E11</f>
        <v>1.26073357727827</v>
      </c>
      <c r="Q11" s="39" t="n">
        <f aca="false">$B11/F11</f>
        <v>1.24489848589126</v>
      </c>
      <c r="R11" s="39" t="n">
        <f aca="false">$B11/G11</f>
        <v>1.20163919905667</v>
      </c>
      <c r="S11" s="39" t="n">
        <f aca="false">$B11/H11</f>
        <v>1.22001332085557</v>
      </c>
      <c r="T11" s="39" t="n">
        <f aca="false">$B11/I11</f>
        <v>1.23202776682001</v>
      </c>
      <c r="U11" s="41" t="n">
        <f aca="false">$B11/J11</f>
        <v>1.21367944309318</v>
      </c>
      <c r="W11" s="0" t="n">
        <v>4294967296</v>
      </c>
      <c r="X11" s="11" t="n">
        <v>32</v>
      </c>
      <c r="Y11" s="23" t="n">
        <f aca="false">W11/B11</f>
        <v>98934796.8884251</v>
      </c>
      <c r="Z11" s="42" t="n">
        <f aca="false">$W11/C11</f>
        <v>99213843.7514438</v>
      </c>
      <c r="AA11" s="43" t="n">
        <f aca="false">$W11/D11</f>
        <v>122368970.069946</v>
      </c>
      <c r="AB11" s="43" t="n">
        <f aca="false">$W11/E11</f>
        <v>124730420.398443</v>
      </c>
      <c r="AC11" s="43" t="n">
        <f aca="false">$W11/F11</f>
        <v>123163778.84836</v>
      </c>
      <c r="AD11" s="43" t="n">
        <f aca="false">$W11/G11</f>
        <v>118883930.091842</v>
      </c>
      <c r="AE11" s="43" t="n">
        <f aca="false">$W11/H11</f>
        <v>120701770.100019</v>
      </c>
      <c r="AF11" s="43" t="n">
        <f aca="false">$W11/I11</f>
        <v>121890416.871238</v>
      </c>
      <c r="AG11" s="44" t="n">
        <f aca="false">$W11/J11</f>
        <v>120075129.190081</v>
      </c>
      <c r="AI11" s="11"/>
      <c r="AJ11" s="27"/>
    </row>
    <row r="13" customFormat="false" ht="15" hidden="false" customHeight="false" outlineLevel="0" collapsed="false">
      <c r="Z13" s="45" t="s">
        <v>8</v>
      </c>
      <c r="AA13" s="45"/>
      <c r="AB13" s="45"/>
      <c r="AC13" s="45"/>
      <c r="AD13" s="45"/>
      <c r="AE13" s="45"/>
      <c r="AF13" s="45"/>
      <c r="AG13" s="45"/>
    </row>
    <row r="14" customFormat="false" ht="15" hidden="false" customHeight="false" outlineLevel="0" collapsed="false">
      <c r="Y14" s="7" t="s">
        <v>6</v>
      </c>
      <c r="Z14" s="9" t="n">
        <v>1</v>
      </c>
      <c r="AA14" s="3" t="n">
        <v>2</v>
      </c>
      <c r="AB14" s="3" t="n">
        <v>3</v>
      </c>
      <c r="AC14" s="3" t="n">
        <v>4</v>
      </c>
      <c r="AD14" s="3" t="n">
        <v>5</v>
      </c>
      <c r="AE14" s="3" t="n">
        <v>6</v>
      </c>
      <c r="AF14" s="3" t="n">
        <v>7</v>
      </c>
      <c r="AG14" s="10" t="n">
        <v>8</v>
      </c>
    </row>
    <row r="15" customFormat="false" ht="15" hidden="false" customHeight="false" outlineLevel="0" collapsed="false">
      <c r="Y15" s="27" t="n">
        <f aca="false">SUM(Y4:Y11)/8</f>
        <v>112494969.102183</v>
      </c>
      <c r="Z15" s="27" t="n">
        <f aca="false">SUM(Z4:Z11)/8</f>
        <v>113273621.90487</v>
      </c>
      <c r="AA15" s="27" t="n">
        <f aca="false">SUM(AA4:AA11)/8</f>
        <v>138432910.793478</v>
      </c>
      <c r="AB15" s="27" t="n">
        <f aca="false">SUM(AB4:AB11)/8</f>
        <v>144467549.705598</v>
      </c>
      <c r="AC15" s="27" t="n">
        <f aca="false">SUM(AC4:AC11)/8</f>
        <v>146294707.425947</v>
      </c>
      <c r="AD15" s="27" t="n">
        <f aca="false">SUM(AD4:AD11)/8</f>
        <v>136458907.725126</v>
      </c>
      <c r="AE15" s="27" t="n">
        <f aca="false">SUM(AE4:AE11)/8</f>
        <v>139195030.593775</v>
      </c>
      <c r="AF15" s="27" t="n">
        <f aca="false">SUM(AF4:AF11)/8</f>
        <v>136780417.092301</v>
      </c>
      <c r="AG15" s="27" t="n">
        <f aca="false">SUM(AG4:AG11)/8</f>
        <v>126559506.178433</v>
      </c>
    </row>
    <row r="16" customFormat="false" ht="15" hidden="false" customHeight="false" outlineLevel="0" collapsed="false">
      <c r="Y16" s="46" t="n">
        <f aca="false">Y15/$Y15</f>
        <v>1</v>
      </c>
      <c r="Z16" s="46" t="n">
        <f aca="false">Z15/$Y15</f>
        <v>1.0069216677768</v>
      </c>
      <c r="AA16" s="46" t="n">
        <f aca="false">AA15/$Y15</f>
        <v>1.2305697925721</v>
      </c>
      <c r="AB16" s="46" t="n">
        <f aca="false">AB15/$Y15</f>
        <v>1.28421342624107</v>
      </c>
      <c r="AC16" s="46" t="n">
        <f aca="false">AC15/$Y15</f>
        <v>1.30045555453295</v>
      </c>
      <c r="AD16" s="46" t="n">
        <f aca="false">AD15/$Y15</f>
        <v>1.21302231392389</v>
      </c>
      <c r="AE16" s="46" t="n">
        <f aca="false">AE15/$Y15</f>
        <v>1.23734449375545</v>
      </c>
      <c r="AF16" s="46" t="n">
        <f aca="false">AF15/$Y15</f>
        <v>1.21588030277211</v>
      </c>
      <c r="AG16" s="46" t="n">
        <f aca="false">AG15/$Y15</f>
        <v>1.12502369829067</v>
      </c>
    </row>
  </sheetData>
  <mergeCells count="10">
    <mergeCell ref="B1:B2"/>
    <mergeCell ref="C1:J1"/>
    <mergeCell ref="N1:U1"/>
    <mergeCell ref="Y1:Y2"/>
    <mergeCell ref="Z1:AG1"/>
    <mergeCell ref="C2:J2"/>
    <mergeCell ref="N2:U2"/>
    <mergeCell ref="Z2:AG2"/>
    <mergeCell ref="K4:K11"/>
    <mergeCell ref="Z13:A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47" activeCellId="1" sqref="Q5:T12 K47"/>
    </sheetView>
  </sheetViews>
  <sheetFormatPr defaultRowHeight="15"/>
  <cols>
    <col collapsed="false" hidden="false" max="1" min="1" style="0" width="4.2834008097166"/>
    <col collapsed="false" hidden="false" max="2" min="2" style="0" width="11.0323886639676"/>
    <col collapsed="false" hidden="false" max="8" min="3" style="0" width="8.57085020242915"/>
    <col collapsed="false" hidden="false" max="9" min="9" style="0" width="4.2834008097166"/>
    <col collapsed="false" hidden="false" max="14" min="10" style="0" width="8.57085020242915"/>
    <col collapsed="false" hidden="false" max="15" min="15" style="0" width="11.0323886639676"/>
    <col collapsed="false" hidden="false" max="16" min="16" style="0" width="4.2834008097166"/>
    <col collapsed="false" hidden="false" max="18" min="17" style="0" width="10.0688259109312"/>
    <col collapsed="false" hidden="false" max="1025" min="19" style="0" width="8.57085020242915"/>
  </cols>
  <sheetData>
    <row r="1" s="1" customFormat="true" ht="15" hidden="false" customHeight="false" outlineLevel="0" collapsed="false">
      <c r="A1" s="1" t="s">
        <v>0</v>
      </c>
      <c r="B1" s="2" t="s">
        <v>1</v>
      </c>
      <c r="D1" s="45" t="s">
        <v>9</v>
      </c>
      <c r="E1" s="45"/>
      <c r="F1" s="45"/>
      <c r="G1" s="45"/>
      <c r="I1" s="1" t="s">
        <v>0</v>
      </c>
      <c r="J1" s="45" t="s">
        <v>10</v>
      </c>
      <c r="K1" s="45"/>
      <c r="L1" s="45"/>
      <c r="M1" s="45"/>
      <c r="O1" s="1" t="s">
        <v>4</v>
      </c>
      <c r="P1" s="1" t="s">
        <v>0</v>
      </c>
      <c r="Q1" s="2" t="s">
        <v>1</v>
      </c>
      <c r="R1" s="45" t="s">
        <v>11</v>
      </c>
      <c r="S1" s="45"/>
      <c r="T1" s="45"/>
      <c r="U1" s="45"/>
    </row>
    <row r="2" customFormat="false" ht="15" hidden="false" customHeight="false" outlineLevel="0" collapsed="false">
      <c r="B2" s="2"/>
      <c r="C2" s="1"/>
      <c r="D2" s="47" t="s">
        <v>12</v>
      </c>
      <c r="E2" s="48" t="s">
        <v>13</v>
      </c>
      <c r="F2" s="48" t="s">
        <v>14</v>
      </c>
      <c r="G2" s="49" t="s">
        <v>15</v>
      </c>
      <c r="J2" s="47" t="s">
        <v>12</v>
      </c>
      <c r="K2" s="48" t="s">
        <v>13</v>
      </c>
      <c r="L2" s="48" t="s">
        <v>14</v>
      </c>
      <c r="M2" s="49" t="s">
        <v>15</v>
      </c>
      <c r="Q2" s="2"/>
      <c r="R2" s="47" t="s">
        <v>12</v>
      </c>
      <c r="S2" s="48" t="s">
        <v>13</v>
      </c>
      <c r="T2" s="48" t="s">
        <v>14</v>
      </c>
      <c r="U2" s="49" t="s">
        <v>15</v>
      </c>
    </row>
    <row r="3" customFormat="false" ht="15" hidden="false" customHeight="false" outlineLevel="0" collapsed="false">
      <c r="B3" s="7" t="s">
        <v>6</v>
      </c>
      <c r="D3" s="50" t="s">
        <v>16</v>
      </c>
      <c r="E3" s="4" t="s">
        <v>17</v>
      </c>
      <c r="F3" s="4" t="s">
        <v>18</v>
      </c>
      <c r="G3" s="51" t="s">
        <v>19</v>
      </c>
      <c r="J3" s="50" t="s">
        <v>16</v>
      </c>
      <c r="K3" s="4" t="s">
        <v>17</v>
      </c>
      <c r="L3" s="4" t="s">
        <v>18</v>
      </c>
      <c r="M3" s="51" t="s">
        <v>19</v>
      </c>
      <c r="Q3" s="7" t="s">
        <v>6</v>
      </c>
      <c r="R3" s="50" t="s">
        <v>16</v>
      </c>
      <c r="S3" s="4" t="s">
        <v>17</v>
      </c>
      <c r="T3" s="4" t="s">
        <v>18</v>
      </c>
      <c r="U3" s="51" t="s">
        <v>19</v>
      </c>
    </row>
    <row r="4" customFormat="false" ht="15" hidden="false" customHeight="false" outlineLevel="0" collapsed="false">
      <c r="A4" s="11" t="n">
        <v>25</v>
      </c>
      <c r="B4" s="12" t="n">
        <v>0.292435</v>
      </c>
      <c r="D4" s="52" t="n">
        <v>0.0380929</v>
      </c>
      <c r="E4" s="53" t="n">
        <v>0.0424061</v>
      </c>
      <c r="F4" s="53" t="n">
        <v>0.0594189</v>
      </c>
      <c r="G4" s="54" t="n">
        <v>0.0735621</v>
      </c>
      <c r="I4" s="11" t="n">
        <v>25</v>
      </c>
      <c r="J4" s="55" t="n">
        <f aca="false">$B4/D4</f>
        <v>7.67688991911879</v>
      </c>
      <c r="K4" s="20" t="n">
        <f aca="false">$B4/E4</f>
        <v>6.89605976498664</v>
      </c>
      <c r="L4" s="20" t="n">
        <f aca="false">$B4/F4</f>
        <v>4.92158219017855</v>
      </c>
      <c r="M4" s="32" t="n">
        <f aca="false">$B4/G4</f>
        <v>3.97534871897349</v>
      </c>
      <c r="O4" s="0" t="n">
        <v>33554432</v>
      </c>
      <c r="P4" s="11" t="n">
        <v>25</v>
      </c>
      <c r="Q4" s="27" t="n">
        <f aca="false">O4/B4</f>
        <v>114741504.949818</v>
      </c>
      <c r="R4" s="27" t="n">
        <f aca="false">$O4/D4</f>
        <v>880857902.653776</v>
      </c>
      <c r="S4" s="27" t="n">
        <f aca="false">$O4/E4</f>
        <v>791264275.658455</v>
      </c>
      <c r="T4" s="27" t="n">
        <f aca="false">$O4/F4</f>
        <v>564709747.235307</v>
      </c>
      <c r="U4" s="27" t="n">
        <f aca="false">$O4/G4</f>
        <v>456137494.715349</v>
      </c>
    </row>
    <row r="5" customFormat="false" ht="15" hidden="false" customHeight="false" outlineLevel="0" collapsed="false">
      <c r="A5" s="11" t="n">
        <v>26</v>
      </c>
      <c r="B5" s="28" t="n">
        <v>0.507651</v>
      </c>
      <c r="D5" s="52" t="n">
        <v>0.158497</v>
      </c>
      <c r="E5" s="53" t="n">
        <v>0.174467</v>
      </c>
      <c r="F5" s="53" t="n">
        <v>0.175772</v>
      </c>
      <c r="G5" s="54" t="n">
        <v>0.179689</v>
      </c>
      <c r="I5" s="11" t="n">
        <v>26</v>
      </c>
      <c r="J5" s="55" t="n">
        <f aca="false">$B5/D5</f>
        <v>3.20290604869493</v>
      </c>
      <c r="K5" s="20" t="n">
        <f aca="false">$B5/E5</f>
        <v>2.90972504828993</v>
      </c>
      <c r="L5" s="20" t="n">
        <f aca="false">$B5/F5</f>
        <v>2.88812211273695</v>
      </c>
      <c r="M5" s="32" t="n">
        <f aca="false">$B5/G5</f>
        <v>2.82516458993038</v>
      </c>
      <c r="O5" s="0" t="n">
        <v>67108864</v>
      </c>
      <c r="P5" s="11" t="n">
        <v>26</v>
      </c>
      <c r="Q5" s="27" t="n">
        <f aca="false">O5/B5</f>
        <v>132194881.916908</v>
      </c>
      <c r="R5" s="27" t="n">
        <f aca="false">$O5/D5</f>
        <v>423407786.898175</v>
      </c>
      <c r="S5" s="27" t="n">
        <f aca="false">$O5/E5</f>
        <v>384650759.169356</v>
      </c>
      <c r="T5" s="27" t="n">
        <f aca="false">$O5/F5</f>
        <v>381794961.654871</v>
      </c>
      <c r="U5" s="27" t="n">
        <f aca="false">$O5/G5</f>
        <v>373472299.361675</v>
      </c>
    </row>
    <row r="6" customFormat="false" ht="15" hidden="false" customHeight="false" outlineLevel="0" collapsed="false">
      <c r="A6" s="11" t="n">
        <v>27</v>
      </c>
      <c r="B6" s="28" t="n">
        <v>1.10705</v>
      </c>
      <c r="D6" s="52" t="n">
        <v>0.415057</v>
      </c>
      <c r="E6" s="53" t="n">
        <v>0.41058</v>
      </c>
      <c r="F6" s="53" t="n">
        <v>0.463111</v>
      </c>
      <c r="G6" s="54" t="n">
        <v>0.505794</v>
      </c>
      <c r="I6" s="11" t="n">
        <v>27</v>
      </c>
      <c r="J6" s="55" t="n">
        <f aca="false">$B6/D6</f>
        <v>2.66722401983342</v>
      </c>
      <c r="K6" s="20" t="n">
        <f aca="false">$B6/E6</f>
        <v>2.69630766233134</v>
      </c>
      <c r="L6" s="20" t="n">
        <f aca="false">$B6/F6</f>
        <v>2.39046362535116</v>
      </c>
      <c r="M6" s="32" t="n">
        <f aca="false">$B6/G6</f>
        <v>2.18873691661032</v>
      </c>
      <c r="O6" s="0" t="n">
        <v>134217728</v>
      </c>
      <c r="P6" s="11" t="n">
        <v>27</v>
      </c>
      <c r="Q6" s="27" t="n">
        <f aca="false">O6/B6</f>
        <v>121239084.052211</v>
      </c>
      <c r="R6" s="27" t="n">
        <f aca="false">$O6/D6</f>
        <v>323371797.12666</v>
      </c>
      <c r="S6" s="27" t="n">
        <f aca="false">$O6/E6</f>
        <v>326897871.304009</v>
      </c>
      <c r="T6" s="27" t="n">
        <f aca="false">$O6/F6</f>
        <v>289817620.397702</v>
      </c>
      <c r="U6" s="27" t="n">
        <f aca="false">$O6/G6</f>
        <v>265360459.001095</v>
      </c>
    </row>
    <row r="7" customFormat="false" ht="15" hidden="false" customHeight="false" outlineLevel="0" collapsed="false">
      <c r="A7" s="11" t="n">
        <v>28</v>
      </c>
      <c r="B7" s="28" t="n">
        <v>2.31964</v>
      </c>
      <c r="D7" s="52" t="n">
        <v>0.929165</v>
      </c>
      <c r="E7" s="53" t="n">
        <v>0.919619</v>
      </c>
      <c r="F7" s="53" t="n">
        <v>1.04764</v>
      </c>
      <c r="G7" s="54" t="n">
        <v>1.16812</v>
      </c>
      <c r="I7" s="11" t="n">
        <v>28</v>
      </c>
      <c r="J7" s="55" t="n">
        <f aca="false">$B7/D7</f>
        <v>2.49647802058838</v>
      </c>
      <c r="K7" s="20" t="n">
        <f aca="false">$B7/E7</f>
        <v>2.52239242555885</v>
      </c>
      <c r="L7" s="20" t="n">
        <f aca="false">$B7/F7</f>
        <v>2.21415753503112</v>
      </c>
      <c r="M7" s="32" t="n">
        <f aca="false">$B7/G7</f>
        <v>1.98578913125364</v>
      </c>
      <c r="O7" s="0" t="n">
        <v>268435456</v>
      </c>
      <c r="P7" s="11" t="n">
        <v>28</v>
      </c>
      <c r="Q7" s="27" t="n">
        <f aca="false">O7/B7</f>
        <v>115722894.931972</v>
      </c>
      <c r="R7" s="27" t="n">
        <f aca="false">$O7/D7</f>
        <v>288899663.676527</v>
      </c>
      <c r="S7" s="27" t="n">
        <f aca="false">$O7/E7</f>
        <v>291898553.640149</v>
      </c>
      <c r="T7" s="27" t="n">
        <f aca="false">$O7/F7</f>
        <v>256228719.789241</v>
      </c>
      <c r="U7" s="27" t="n">
        <f aca="false">$O7/G7</f>
        <v>229801266.993117</v>
      </c>
    </row>
    <row r="8" customFormat="false" ht="15" hidden="false" customHeight="false" outlineLevel="0" collapsed="false">
      <c r="A8" s="11" t="n">
        <v>29</v>
      </c>
      <c r="B8" s="28" t="n">
        <v>4.88145</v>
      </c>
      <c r="D8" s="52" t="n">
        <v>1.98807</v>
      </c>
      <c r="E8" s="53" t="n">
        <v>2.13077</v>
      </c>
      <c r="F8" s="53" t="n">
        <v>2.27494</v>
      </c>
      <c r="G8" s="54" t="n">
        <v>2.50297</v>
      </c>
      <c r="I8" s="11" t="n">
        <v>29</v>
      </c>
      <c r="J8" s="55" t="n">
        <f aca="false">$B8/D8</f>
        <v>2.45537128974332</v>
      </c>
      <c r="K8" s="20" t="n">
        <f aca="false">$B8/E8</f>
        <v>2.29093238594499</v>
      </c>
      <c r="L8" s="20" t="n">
        <f aca="false">$B8/F8</f>
        <v>2.14574889887206</v>
      </c>
      <c r="M8" s="32" t="n">
        <f aca="false">$B8/G8</f>
        <v>1.95026308745211</v>
      </c>
      <c r="O8" s="0" t="n">
        <v>536870912</v>
      </c>
      <c r="P8" s="11" t="n">
        <v>29</v>
      </c>
      <c r="Q8" s="27" t="n">
        <f aca="false">O8/B8</f>
        <v>109981852.113614</v>
      </c>
      <c r="R8" s="27" t="n">
        <f aca="false">$O8/D8</f>
        <v>270046282.072563</v>
      </c>
      <c r="S8" s="27" t="n">
        <f aca="false">$O8/E8</f>
        <v>251960986.87329</v>
      </c>
      <c r="T8" s="27" t="n">
        <f aca="false">$O8/F8</f>
        <v>235993438.068696</v>
      </c>
      <c r="U8" s="27" t="n">
        <f aca="false">$O8/G8</f>
        <v>214493546.466797</v>
      </c>
    </row>
    <row r="9" customFormat="false" ht="15" hidden="false" customHeight="false" outlineLevel="0" collapsed="false">
      <c r="A9" s="11" t="n">
        <v>30</v>
      </c>
      <c r="B9" s="28" t="n">
        <v>10.1624</v>
      </c>
      <c r="D9" s="52" t="n">
        <v>4.17164</v>
      </c>
      <c r="E9" s="53" t="n">
        <v>3.97083</v>
      </c>
      <c r="F9" s="53" t="n">
        <v>4.61249</v>
      </c>
      <c r="G9" s="54" t="n">
        <v>5.23479</v>
      </c>
      <c r="I9" s="11" t="n">
        <v>30</v>
      </c>
      <c r="J9" s="55" t="n">
        <f aca="false">$B9/D9</f>
        <v>2.43606830886654</v>
      </c>
      <c r="K9" s="20" t="n">
        <f aca="false">$B9/E9</f>
        <v>2.55926342855272</v>
      </c>
      <c r="L9" s="20" t="n">
        <f aca="false">$B9/F9</f>
        <v>2.20323512896505</v>
      </c>
      <c r="M9" s="32" t="n">
        <f aca="false">$B9/G9</f>
        <v>1.94131951807045</v>
      </c>
      <c r="O9" s="0" t="n">
        <v>1073741824</v>
      </c>
      <c r="P9" s="11" t="n">
        <v>30</v>
      </c>
      <c r="Q9" s="27" t="n">
        <f aca="false">O9/B9</f>
        <v>105658291.742108</v>
      </c>
      <c r="R9" s="27" t="n">
        <f aca="false">$O9/D9</f>
        <v>257390816.081925</v>
      </c>
      <c r="S9" s="27" t="n">
        <f aca="false">$O9/E9</f>
        <v>270407401.978931</v>
      </c>
      <c r="T9" s="27" t="n">
        <f aca="false">$O9/F9</f>
        <v>232790060.03265</v>
      </c>
      <c r="U9" s="27" t="n">
        <f aca="false">$O9/G9</f>
        <v>205116504.004936</v>
      </c>
    </row>
    <row r="10" customFormat="false" ht="15" hidden="false" customHeight="false" outlineLevel="0" collapsed="false">
      <c r="A10" s="11" t="n">
        <v>31</v>
      </c>
      <c r="B10" s="28" t="n">
        <v>21.1603</v>
      </c>
      <c r="D10" s="52" t="n">
        <v>8.60311</v>
      </c>
      <c r="E10" s="53" t="n">
        <v>8.27144</v>
      </c>
      <c r="F10" s="53" t="n">
        <v>9.61003</v>
      </c>
      <c r="G10" s="54" t="n">
        <v>10.5888</v>
      </c>
      <c r="I10" s="11" t="n">
        <v>31</v>
      </c>
      <c r="J10" s="55" t="n">
        <f aca="false">$B10/D10</f>
        <v>2.45961053618982</v>
      </c>
      <c r="K10" s="20" t="n">
        <f aca="false">$B10/E10</f>
        <v>2.55823653438821</v>
      </c>
      <c r="L10" s="20" t="n">
        <f aca="false">$B10/F10</f>
        <v>2.20189739262</v>
      </c>
      <c r="M10" s="32" t="n">
        <f aca="false">$B10/G10</f>
        <v>1.9983661982472</v>
      </c>
      <c r="O10" s="0" t="n">
        <v>2147483648</v>
      </c>
      <c r="P10" s="11" t="n">
        <v>31</v>
      </c>
      <c r="Q10" s="27" t="n">
        <f aca="false">O10/B10</f>
        <v>101486446.222407</v>
      </c>
      <c r="R10" s="27" t="n">
        <f aca="false">$O10/D10</f>
        <v>249617132.409094</v>
      </c>
      <c r="S10" s="27" t="n">
        <f aca="false">$O10/E10</f>
        <v>259626334.471386</v>
      </c>
      <c r="T10" s="27" t="n">
        <f aca="false">$O10/F10</f>
        <v>223462741.323388</v>
      </c>
      <c r="U10" s="27" t="n">
        <f aca="false">$O10/G10</f>
        <v>202807083.711091</v>
      </c>
    </row>
    <row r="11" customFormat="false" ht="15" hidden="false" customHeight="false" outlineLevel="0" collapsed="false">
      <c r="A11" s="11" t="n">
        <v>32</v>
      </c>
      <c r="B11" s="33" t="n">
        <v>43.4121</v>
      </c>
      <c r="D11" s="56" t="n">
        <v>17.634</v>
      </c>
      <c r="E11" s="37" t="n">
        <v>17.0374</v>
      </c>
      <c r="F11" s="37" t="n">
        <v>19.1396</v>
      </c>
      <c r="G11" s="57" t="n">
        <v>21.6507</v>
      </c>
      <c r="I11" s="11" t="n">
        <v>32</v>
      </c>
      <c r="J11" s="58" t="n">
        <f aca="false">$B11/D11</f>
        <v>2.461840762164</v>
      </c>
      <c r="K11" s="39" t="n">
        <f aca="false">$B11/E11</f>
        <v>2.54804723725451</v>
      </c>
      <c r="L11" s="39" t="n">
        <f aca="false">$B11/F11</f>
        <v>2.26818219816506</v>
      </c>
      <c r="M11" s="41" t="n">
        <f aca="false">$B11/G11</f>
        <v>2.00511299865593</v>
      </c>
      <c r="O11" s="0" t="n">
        <v>4294967296</v>
      </c>
      <c r="P11" s="11" t="n">
        <v>32</v>
      </c>
      <c r="Q11" s="27" t="n">
        <f aca="false">O11/B11</f>
        <v>98934796.8884251</v>
      </c>
      <c r="R11" s="27" t="n">
        <f aca="false">$O11/D11</f>
        <v>243561715.776341</v>
      </c>
      <c r="S11" s="27" t="n">
        <f aca="false">$O11/E11</f>
        <v>252090535.879888</v>
      </c>
      <c r="T11" s="27" t="n">
        <f aca="false">$O11/F11</f>
        <v>224402145.081402</v>
      </c>
      <c r="U11" s="27" t="n">
        <f aca="false">$O11/G11</f>
        <v>198375447.260366</v>
      </c>
    </row>
    <row r="13" customFormat="false" ht="15" hidden="false" customHeight="false" outlineLevel="0" collapsed="false">
      <c r="Q13" s="2" t="s">
        <v>1</v>
      </c>
      <c r="R13" s="45" t="s">
        <v>8</v>
      </c>
      <c r="S13" s="45"/>
      <c r="T13" s="45"/>
      <c r="U13" s="45"/>
    </row>
    <row r="14" customFormat="false" ht="15" hidden="false" customHeight="false" outlineLevel="0" collapsed="false">
      <c r="Q14" s="2"/>
      <c r="R14" s="47" t="n">
        <v>4</v>
      </c>
      <c r="S14" s="48" t="n">
        <v>8</v>
      </c>
      <c r="T14" s="48" t="n">
        <v>16</v>
      </c>
      <c r="U14" s="49" t="n">
        <v>32</v>
      </c>
    </row>
    <row r="15" customFormat="false" ht="15" hidden="false" customHeight="false" outlineLevel="0" collapsed="false">
      <c r="Q15" s="7" t="s">
        <v>6</v>
      </c>
      <c r="R15" s="50" t="s">
        <v>16</v>
      </c>
      <c r="S15" s="4" t="s">
        <v>17</v>
      </c>
      <c r="T15" s="4" t="s">
        <v>18</v>
      </c>
      <c r="U15" s="51" t="s">
        <v>19</v>
      </c>
    </row>
    <row r="16" customFormat="false" ht="15" hidden="false" customHeight="false" outlineLevel="0" collapsed="false">
      <c r="Q16" s="27" t="n">
        <f aca="false">SUM(Q4:Q11)/8</f>
        <v>112494969.102183</v>
      </c>
      <c r="R16" s="27" t="n">
        <f aca="false">SUM(R4:R11)/8</f>
        <v>367144137.086882</v>
      </c>
      <c r="S16" s="27" t="n">
        <f aca="false">SUM(S4:S11)/8</f>
        <v>353599589.871933</v>
      </c>
      <c r="T16" s="27" t="n">
        <f aca="false">SUM(T4:T11)/8</f>
        <v>301149929.197907</v>
      </c>
      <c r="U16" s="27" t="n">
        <f aca="false">SUM(U4:U11)/8</f>
        <v>268195512.689303</v>
      </c>
    </row>
    <row r="17" customFormat="false" ht="15" hidden="false" customHeight="false" outlineLevel="0" collapsed="false">
      <c r="Q17" s="46" t="n">
        <f aca="false">Q16/$Q16</f>
        <v>1</v>
      </c>
      <c r="R17" s="46" t="n">
        <f aca="false">R16/$Q16</f>
        <v>3.26364938820858</v>
      </c>
      <c r="S17" s="46" t="n">
        <f aca="false">S16/$Q16</f>
        <v>3.14324802872515</v>
      </c>
      <c r="T17" s="46" t="n">
        <f aca="false">T16/$Q16</f>
        <v>2.677007972902</v>
      </c>
      <c r="U17" s="46" t="n">
        <f aca="false">U16/$Q16</f>
        <v>2.38406672609237</v>
      </c>
    </row>
  </sheetData>
  <mergeCells count="7">
    <mergeCell ref="B1:B2"/>
    <mergeCell ref="D1:G1"/>
    <mergeCell ref="J1:M1"/>
    <mergeCell ref="Q1:Q2"/>
    <mergeCell ref="R1:U1"/>
    <mergeCell ref="Q13:Q14"/>
    <mergeCell ref="R13:U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7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W1" activeCellId="1" sqref="Q5:T12 W1"/>
    </sheetView>
  </sheetViews>
  <sheetFormatPr defaultRowHeight="15"/>
  <cols>
    <col collapsed="false" hidden="false" max="1" min="1" style="0" width="4.2834008097166"/>
    <col collapsed="false" hidden="false" max="2" min="2" style="0" width="11.0323886639676"/>
    <col collapsed="false" hidden="false" max="8" min="3" style="0" width="8.57085020242915"/>
    <col collapsed="false" hidden="false" max="9" min="9" style="0" width="4.2834008097166"/>
    <col collapsed="false" hidden="false" max="14" min="10" style="0" width="8.57085020242915"/>
    <col collapsed="false" hidden="false" max="15" min="15" style="0" width="11.0323886639676"/>
    <col collapsed="false" hidden="false" max="16" min="16" style="0" width="4.2834008097166"/>
    <col collapsed="false" hidden="false" max="18" min="17" style="0" width="10.0688259109312"/>
    <col collapsed="false" hidden="false" max="19" min="19" style="0" width="9.73279352226721"/>
    <col collapsed="false" hidden="false" max="21" min="20" style="0" width="9.1417004048583"/>
    <col collapsed="false" hidden="false" max="1025" min="22" style="0" width="8.57085020242915"/>
  </cols>
  <sheetData>
    <row r="1" s="1" customFormat="true" ht="13.8" hidden="false" customHeight="false" outlineLevel="0" collapsed="false">
      <c r="A1" s="1" t="s">
        <v>0</v>
      </c>
      <c r="B1" s="2" t="s">
        <v>20</v>
      </c>
      <c r="D1" s="45" t="s">
        <v>9</v>
      </c>
      <c r="E1" s="45"/>
      <c r="F1" s="45"/>
      <c r="G1" s="45"/>
      <c r="I1" s="1" t="s">
        <v>0</v>
      </c>
      <c r="J1" s="45" t="s">
        <v>10</v>
      </c>
      <c r="K1" s="45"/>
      <c r="L1" s="45"/>
      <c r="M1" s="45"/>
      <c r="O1" s="1" t="s">
        <v>4</v>
      </c>
      <c r="P1" s="1" t="s">
        <v>0</v>
      </c>
      <c r="Q1" s="2" t="s">
        <v>20</v>
      </c>
      <c r="R1" s="45" t="s">
        <v>11</v>
      </c>
      <c r="S1" s="45"/>
      <c r="T1" s="45"/>
      <c r="U1" s="45"/>
      <c r="X1" s="1" t="s">
        <v>21</v>
      </c>
    </row>
    <row r="2" customFormat="false" ht="15" hidden="false" customHeight="false" outlineLevel="0" collapsed="false">
      <c r="B2" s="2"/>
      <c r="C2" s="1"/>
      <c r="D2" s="47" t="s">
        <v>12</v>
      </c>
      <c r="E2" s="48" t="s">
        <v>13</v>
      </c>
      <c r="F2" s="48" t="s">
        <v>14</v>
      </c>
      <c r="G2" s="49" t="s">
        <v>15</v>
      </c>
      <c r="J2" s="47" t="s">
        <v>12</v>
      </c>
      <c r="K2" s="48" t="s">
        <v>13</v>
      </c>
      <c r="L2" s="48" t="s">
        <v>14</v>
      </c>
      <c r="M2" s="49" t="s">
        <v>15</v>
      </c>
      <c r="Q2" s="2"/>
      <c r="R2" s="47" t="s">
        <v>12</v>
      </c>
      <c r="S2" s="48" t="s">
        <v>13</v>
      </c>
      <c r="T2" s="48" t="s">
        <v>14</v>
      </c>
      <c r="U2" s="49" t="s">
        <v>15</v>
      </c>
      <c r="W2" s="0" t="s">
        <v>22</v>
      </c>
      <c r="X2" s="0" t="n">
        <f aca="false">1*4</f>
        <v>4</v>
      </c>
      <c r="Y2" s="0" t="n">
        <f aca="false">2*4</f>
        <v>8</v>
      </c>
      <c r="Z2" s="0" t="n">
        <f aca="false">4*4</f>
        <v>16</v>
      </c>
      <c r="AA2" s="0" t="n">
        <f aca="false">4*8</f>
        <v>32</v>
      </c>
    </row>
    <row r="3" customFormat="false" ht="15" hidden="false" customHeight="false" outlineLevel="0" collapsed="false">
      <c r="B3" s="7" t="s">
        <v>23</v>
      </c>
      <c r="D3" s="50" t="s">
        <v>16</v>
      </c>
      <c r="E3" s="4" t="s">
        <v>17</v>
      </c>
      <c r="F3" s="4" t="s">
        <v>18</v>
      </c>
      <c r="G3" s="51" t="s">
        <v>19</v>
      </c>
      <c r="J3" s="50" t="s">
        <v>16</v>
      </c>
      <c r="K3" s="4" t="s">
        <v>17</v>
      </c>
      <c r="L3" s="4" t="s">
        <v>18</v>
      </c>
      <c r="M3" s="51" t="s">
        <v>19</v>
      </c>
      <c r="Q3" s="7" t="s">
        <v>23</v>
      </c>
      <c r="R3" s="50" t="s">
        <v>16</v>
      </c>
      <c r="S3" s="4" t="s">
        <v>17</v>
      </c>
      <c r="T3" s="4" t="s">
        <v>18</v>
      </c>
      <c r="U3" s="51" t="s">
        <v>19</v>
      </c>
    </row>
    <row r="4" customFormat="false" ht="13.8" hidden="false" customHeight="false" outlineLevel="0" collapsed="false">
      <c r="A4" s="11" t="n">
        <v>25</v>
      </c>
      <c r="B4" s="14" t="n">
        <v>0.201883</v>
      </c>
      <c r="D4" s="52" t="n">
        <v>0.0380929</v>
      </c>
      <c r="E4" s="53" t="n">
        <v>0.0424061</v>
      </c>
      <c r="F4" s="53" t="n">
        <v>0.0594189</v>
      </c>
      <c r="G4" s="54" t="n">
        <v>0.0735621</v>
      </c>
      <c r="I4" s="11" t="n">
        <v>25</v>
      </c>
      <c r="J4" s="55" t="n">
        <f aca="false">$B4/D4</f>
        <v>5.29975402240313</v>
      </c>
      <c r="K4" s="20" t="n">
        <f aca="false">$B4/E4</f>
        <v>4.76070659645664</v>
      </c>
      <c r="L4" s="20" t="n">
        <f aca="false">$B4/F4</f>
        <v>3.39762264195399</v>
      </c>
      <c r="M4" s="32" t="n">
        <f aca="false">$B4/G4</f>
        <v>2.74438875453528</v>
      </c>
      <c r="O4" s="0" t="n">
        <v>33554432</v>
      </c>
      <c r="P4" s="11" t="n">
        <v>25</v>
      </c>
      <c r="Q4" s="27" t="n">
        <f aca="false">O4/B4</f>
        <v>166207318.100088</v>
      </c>
      <c r="R4" s="27" t="n">
        <f aca="false">$O4/D4</f>
        <v>880857902.653776</v>
      </c>
      <c r="S4" s="27" t="n">
        <f aca="false">$O4/E4</f>
        <v>791264275.658455</v>
      </c>
      <c r="T4" s="27" t="n">
        <f aca="false">$O4/F4</f>
        <v>564709747.235307</v>
      </c>
      <c r="U4" s="27" t="n">
        <f aca="false">$O4/G4</f>
        <v>456137494.715349</v>
      </c>
      <c r="W4" s="0" t="n">
        <v>25</v>
      </c>
      <c r="X4" s="59" t="n">
        <f aca="false">J4/X$2</f>
        <v>1.32493850560078</v>
      </c>
      <c r="Y4" s="59" t="n">
        <f aca="false">K4/Y$2</f>
        <v>0.59508832455708</v>
      </c>
      <c r="Z4" s="59" t="n">
        <f aca="false">L4/Z$2</f>
        <v>0.212351415122124</v>
      </c>
      <c r="AA4" s="59" t="n">
        <f aca="false">M4/AA$2</f>
        <v>0.0857621485792276</v>
      </c>
    </row>
    <row r="5" customFormat="false" ht="13.8" hidden="false" customHeight="false" outlineLevel="0" collapsed="false">
      <c r="A5" s="11" t="n">
        <v>26</v>
      </c>
      <c r="B5" s="30" t="n">
        <v>0.408081</v>
      </c>
      <c r="D5" s="52" t="n">
        <v>0.158497</v>
      </c>
      <c r="E5" s="53" t="n">
        <v>0.174467</v>
      </c>
      <c r="F5" s="53" t="n">
        <v>0.175772</v>
      </c>
      <c r="G5" s="54" t="n">
        <v>0.179689</v>
      </c>
      <c r="I5" s="11" t="n">
        <v>26</v>
      </c>
      <c r="J5" s="55" t="n">
        <f aca="false">$B5/D5</f>
        <v>2.57469226546875</v>
      </c>
      <c r="K5" s="20" t="n">
        <f aca="false">$B5/E5</f>
        <v>2.33901540119335</v>
      </c>
      <c r="L5" s="20" t="n">
        <f aca="false">$B5/F5</f>
        <v>2.32164963702979</v>
      </c>
      <c r="M5" s="32" t="n">
        <f aca="false">$B5/G5</f>
        <v>2.27104052000957</v>
      </c>
      <c r="O5" s="0" t="n">
        <v>67108864</v>
      </c>
      <c r="P5" s="11" t="n">
        <v>26</v>
      </c>
      <c r="Q5" s="27" t="n">
        <f aca="false">O5/B5</f>
        <v>164449861.66962</v>
      </c>
      <c r="R5" s="27" t="n">
        <f aca="false">$O5/D5</f>
        <v>423407786.898175</v>
      </c>
      <c r="S5" s="27" t="n">
        <f aca="false">$O5/E5</f>
        <v>384650759.169356</v>
      </c>
      <c r="T5" s="27" t="n">
        <f aca="false">$O5/F5</f>
        <v>381794961.654871</v>
      </c>
      <c r="U5" s="27" t="n">
        <f aca="false">$O5/G5</f>
        <v>373472299.361675</v>
      </c>
      <c r="W5" s="0" t="n">
        <v>26</v>
      </c>
      <c r="X5" s="59" t="n">
        <f aca="false">J5/X$2</f>
        <v>0.643673066367187</v>
      </c>
      <c r="Y5" s="59" t="n">
        <f aca="false">K5/Y$2</f>
        <v>0.292376925149169</v>
      </c>
      <c r="Z5" s="59" t="n">
        <f aca="false">L5/Z$2</f>
        <v>0.145103102314362</v>
      </c>
      <c r="AA5" s="59" t="n">
        <f aca="false">M5/AA$2</f>
        <v>0.0709700162502991</v>
      </c>
    </row>
    <row r="6" customFormat="false" ht="13.8" hidden="false" customHeight="false" outlineLevel="0" collapsed="false">
      <c r="A6" s="11" t="n">
        <v>27</v>
      </c>
      <c r="B6" s="31" t="n">
        <v>0.871368</v>
      </c>
      <c r="D6" s="52" t="n">
        <v>0.415057</v>
      </c>
      <c r="E6" s="53" t="n">
        <v>0.41058</v>
      </c>
      <c r="F6" s="53" t="n">
        <v>0.463111</v>
      </c>
      <c r="G6" s="54" t="n">
        <v>0.505794</v>
      </c>
      <c r="I6" s="11" t="n">
        <v>27</v>
      </c>
      <c r="J6" s="55" t="n">
        <f aca="false">$B6/D6</f>
        <v>2.0993935772677</v>
      </c>
      <c r="K6" s="20" t="n">
        <f aca="false">$B6/E6</f>
        <v>2.12228554727459</v>
      </c>
      <c r="L6" s="20" t="n">
        <f aca="false">$B6/F6</f>
        <v>1.88155323453772</v>
      </c>
      <c r="M6" s="32" t="n">
        <f aca="false">$B6/G6</f>
        <v>1.72277251212944</v>
      </c>
      <c r="O6" s="0" t="n">
        <v>134217728</v>
      </c>
      <c r="P6" s="11" t="n">
        <v>27</v>
      </c>
      <c r="Q6" s="27" t="n">
        <f aca="false">O6/B6</f>
        <v>154031050.027084</v>
      </c>
      <c r="R6" s="27" t="n">
        <f aca="false">$O6/D6</f>
        <v>323371797.12666</v>
      </c>
      <c r="S6" s="27" t="n">
        <f aca="false">$O6/E6</f>
        <v>326897871.304009</v>
      </c>
      <c r="T6" s="27" t="n">
        <f aca="false">$O6/F6</f>
        <v>289817620.397702</v>
      </c>
      <c r="U6" s="27" t="n">
        <f aca="false">$O6/G6</f>
        <v>265360459.001095</v>
      </c>
      <c r="W6" s="0" t="n">
        <v>27</v>
      </c>
      <c r="X6" s="59" t="n">
        <f aca="false">J6/X$2</f>
        <v>0.524848394316925</v>
      </c>
      <c r="Y6" s="59" t="n">
        <f aca="false">K6/Y$2</f>
        <v>0.265285693409323</v>
      </c>
      <c r="Z6" s="59" t="n">
        <f aca="false">L6/Z$2</f>
        <v>0.117597077158608</v>
      </c>
      <c r="AA6" s="59" t="n">
        <f aca="false">M6/AA$2</f>
        <v>0.0538366410040451</v>
      </c>
    </row>
    <row r="7" customFormat="false" ht="13.8" hidden="false" customHeight="false" outlineLevel="0" collapsed="false">
      <c r="A7" s="11" t="n">
        <v>28</v>
      </c>
      <c r="B7" s="31" t="n">
        <v>1.8266</v>
      </c>
      <c r="D7" s="52" t="n">
        <v>0.929165</v>
      </c>
      <c r="E7" s="53" t="n">
        <v>0.919619</v>
      </c>
      <c r="F7" s="53" t="n">
        <v>1.04764</v>
      </c>
      <c r="G7" s="54" t="n">
        <v>1.16812</v>
      </c>
      <c r="I7" s="11" t="n">
        <v>28</v>
      </c>
      <c r="J7" s="55" t="n">
        <f aca="false">$B7/D7</f>
        <v>1.96585105982253</v>
      </c>
      <c r="K7" s="20" t="n">
        <f aca="false">$B7/E7</f>
        <v>1.98625735222956</v>
      </c>
      <c r="L7" s="20" t="n">
        <f aca="false">$B7/F7</f>
        <v>1.7435378565156</v>
      </c>
      <c r="M7" s="32" t="n">
        <f aca="false">$B7/G7</f>
        <v>1.56370920795809</v>
      </c>
      <c r="O7" s="0" t="n">
        <v>268435456</v>
      </c>
      <c r="P7" s="11" t="n">
        <v>28</v>
      </c>
      <c r="Q7" s="27" t="n">
        <f aca="false">O7/B7</f>
        <v>146959080.258404</v>
      </c>
      <c r="R7" s="27" t="n">
        <f aca="false">$O7/D7</f>
        <v>288899663.676527</v>
      </c>
      <c r="S7" s="27" t="n">
        <f aca="false">$O7/E7</f>
        <v>291898553.640149</v>
      </c>
      <c r="T7" s="27" t="n">
        <f aca="false">$O7/F7</f>
        <v>256228719.789241</v>
      </c>
      <c r="U7" s="27" t="n">
        <f aca="false">$O7/G7</f>
        <v>229801266.993117</v>
      </c>
      <c r="W7" s="0" t="n">
        <v>28</v>
      </c>
      <c r="X7" s="59" t="n">
        <f aca="false">J7/X$2</f>
        <v>0.491462764955632</v>
      </c>
      <c r="Y7" s="59" t="n">
        <f aca="false">K7/Y$2</f>
        <v>0.248282169028696</v>
      </c>
      <c r="Z7" s="59" t="n">
        <f aca="false">L7/Z$2</f>
        <v>0.108971116032225</v>
      </c>
      <c r="AA7" s="59" t="n">
        <f aca="false">M7/AA$2</f>
        <v>0.0488659127486902</v>
      </c>
    </row>
    <row r="8" customFormat="false" ht="13.8" hidden="false" customHeight="false" outlineLevel="0" collapsed="false">
      <c r="A8" s="11" t="n">
        <v>29</v>
      </c>
      <c r="B8" s="31" t="n">
        <v>3.8928</v>
      </c>
      <c r="D8" s="52" t="n">
        <v>1.98807</v>
      </c>
      <c r="E8" s="53" t="n">
        <v>2.13077</v>
      </c>
      <c r="F8" s="53" t="n">
        <v>2.27494</v>
      </c>
      <c r="G8" s="54" t="n">
        <v>2.50297</v>
      </c>
      <c r="I8" s="11" t="n">
        <v>29</v>
      </c>
      <c r="J8" s="55" t="n">
        <f aca="false">$B8/D8</f>
        <v>1.95807994688316</v>
      </c>
      <c r="K8" s="20" t="n">
        <f aca="false">$B8/E8</f>
        <v>1.82694518882845</v>
      </c>
      <c r="L8" s="20" t="n">
        <f aca="false">$B8/F8</f>
        <v>1.71116600877386</v>
      </c>
      <c r="M8" s="32" t="n">
        <f aca="false">$B8/G8</f>
        <v>1.55527233646428</v>
      </c>
      <c r="O8" s="0" t="n">
        <v>536870912</v>
      </c>
      <c r="P8" s="11" t="n">
        <v>29</v>
      </c>
      <c r="Q8" s="27" t="n">
        <f aca="false">O8/B8</f>
        <v>137913818.331278</v>
      </c>
      <c r="R8" s="27" t="n">
        <f aca="false">$O8/D8</f>
        <v>270046282.072563</v>
      </c>
      <c r="S8" s="27" t="n">
        <f aca="false">$O8/E8</f>
        <v>251960986.87329</v>
      </c>
      <c r="T8" s="27" t="n">
        <f aca="false">$O8/F8</f>
        <v>235993438.068696</v>
      </c>
      <c r="U8" s="27" t="n">
        <f aca="false">$O8/G8</f>
        <v>214493546.466797</v>
      </c>
      <c r="W8" s="0" t="n">
        <v>29</v>
      </c>
      <c r="X8" s="59" t="n">
        <f aca="false">J8/X$2</f>
        <v>0.48951998672079</v>
      </c>
      <c r="Y8" s="59" t="n">
        <f aca="false">K8/Y$2</f>
        <v>0.228368148603556</v>
      </c>
      <c r="Z8" s="59" t="n">
        <f aca="false">L8/Z$2</f>
        <v>0.106947875548366</v>
      </c>
      <c r="AA8" s="59" t="n">
        <f aca="false">M8/AA$2</f>
        <v>0.0486022605145088</v>
      </c>
    </row>
    <row r="9" customFormat="false" ht="13.8" hidden="false" customHeight="false" outlineLevel="0" collapsed="false">
      <c r="A9" s="11" t="n">
        <v>30</v>
      </c>
      <c r="B9" s="30" t="n">
        <v>8.08025</v>
      </c>
      <c r="D9" s="52" t="n">
        <v>4.17164</v>
      </c>
      <c r="E9" s="53" t="n">
        <v>3.97083</v>
      </c>
      <c r="F9" s="53" t="n">
        <v>4.61249</v>
      </c>
      <c r="G9" s="54" t="n">
        <v>5.23479</v>
      </c>
      <c r="I9" s="11" t="n">
        <v>30</v>
      </c>
      <c r="J9" s="55" t="n">
        <f aca="false">$B9/D9</f>
        <v>1.93694805879702</v>
      </c>
      <c r="K9" s="20" t="n">
        <f aca="false">$B9/E9</f>
        <v>2.03490202300275</v>
      </c>
      <c r="L9" s="20" t="n">
        <f aca="false">$B9/F9</f>
        <v>1.75181951613987</v>
      </c>
      <c r="M9" s="32" t="n">
        <f aca="false">$B9/G9</f>
        <v>1.54356717270416</v>
      </c>
      <c r="O9" s="0" t="n">
        <v>1073741824</v>
      </c>
      <c r="P9" s="11" t="n">
        <v>30</v>
      </c>
      <c r="Q9" s="27" t="n">
        <f aca="false">O9/B9</f>
        <v>132884728.071532</v>
      </c>
      <c r="R9" s="27" t="n">
        <f aca="false">$O9/D9</f>
        <v>257390816.081925</v>
      </c>
      <c r="S9" s="27" t="n">
        <f aca="false">$O9/E9</f>
        <v>270407401.978931</v>
      </c>
      <c r="T9" s="27" t="n">
        <f aca="false">$O9/F9</f>
        <v>232790060.03265</v>
      </c>
      <c r="U9" s="27" t="n">
        <f aca="false">$O9/G9</f>
        <v>205116504.004936</v>
      </c>
      <c r="W9" s="0" t="n">
        <v>30</v>
      </c>
      <c r="X9" s="59" t="n">
        <f aca="false">J9/X$2</f>
        <v>0.484237014699255</v>
      </c>
      <c r="Y9" s="59" t="n">
        <f aca="false">K9/Y$2</f>
        <v>0.254362752875343</v>
      </c>
      <c r="Z9" s="59" t="n">
        <f aca="false">L9/Z$2</f>
        <v>0.109488719758742</v>
      </c>
      <c r="AA9" s="59" t="n">
        <f aca="false">M9/AA$2</f>
        <v>0.0482364741470049</v>
      </c>
    </row>
    <row r="10" customFormat="false" ht="13.8" hidden="false" customHeight="false" outlineLevel="0" collapsed="false">
      <c r="A10" s="11" t="n">
        <v>31</v>
      </c>
      <c r="B10" s="31" t="n">
        <v>16.7036</v>
      </c>
      <c r="D10" s="52" t="n">
        <v>8.60311</v>
      </c>
      <c r="E10" s="53" t="n">
        <v>8.27144</v>
      </c>
      <c r="F10" s="53" t="n">
        <v>9.61003</v>
      </c>
      <c r="G10" s="54" t="n">
        <v>10.5888</v>
      </c>
      <c r="I10" s="11" t="n">
        <v>31</v>
      </c>
      <c r="J10" s="55" t="n">
        <f aca="false">$B10/D10</f>
        <v>1.9415769413619</v>
      </c>
      <c r="K10" s="20" t="n">
        <f aca="false">$B10/E10</f>
        <v>2.01943071581248</v>
      </c>
      <c r="L10" s="20" t="n">
        <f aca="false">$B10/F10</f>
        <v>1.73814233670446</v>
      </c>
      <c r="M10" s="32" t="n">
        <f aca="false">$B10/G10</f>
        <v>1.57747809005742</v>
      </c>
      <c r="O10" s="0" t="n">
        <v>2147483648</v>
      </c>
      <c r="P10" s="11" t="n">
        <v>31</v>
      </c>
      <c r="Q10" s="27" t="n">
        <f aca="false">O10/B10</f>
        <v>128564120.788333</v>
      </c>
      <c r="R10" s="27" t="n">
        <f aca="false">$O10/D10</f>
        <v>249617132.409094</v>
      </c>
      <c r="S10" s="27" t="n">
        <f aca="false">$O10/E10</f>
        <v>259626334.471386</v>
      </c>
      <c r="T10" s="27" t="n">
        <f aca="false">$O10/F10</f>
        <v>223462741.323388</v>
      </c>
      <c r="U10" s="27" t="n">
        <f aca="false">$O10/G10</f>
        <v>202807083.711091</v>
      </c>
      <c r="W10" s="0" t="n">
        <v>31</v>
      </c>
      <c r="X10" s="59" t="n">
        <f aca="false">J10/X$2</f>
        <v>0.485394235340476</v>
      </c>
      <c r="Y10" s="59" t="n">
        <f aca="false">K10/Y$2</f>
        <v>0.25242883947656</v>
      </c>
      <c r="Z10" s="59" t="n">
        <f aca="false">L10/Z$2</f>
        <v>0.108633896044029</v>
      </c>
      <c r="AA10" s="59" t="n">
        <f aca="false">M10/AA$2</f>
        <v>0.0492961903142944</v>
      </c>
    </row>
    <row r="11" customFormat="false" ht="13.8" hidden="false" customHeight="false" outlineLevel="0" collapsed="false">
      <c r="A11" s="11" t="n">
        <v>32</v>
      </c>
      <c r="B11" s="36" t="n">
        <v>34.434</v>
      </c>
      <c r="D11" s="56" t="n">
        <v>17.634</v>
      </c>
      <c r="E11" s="37" t="n">
        <v>17.0374</v>
      </c>
      <c r="F11" s="37" t="n">
        <v>19.1396</v>
      </c>
      <c r="G11" s="57" t="n">
        <v>21.6507</v>
      </c>
      <c r="I11" s="11" t="n">
        <v>32</v>
      </c>
      <c r="J11" s="58" t="n">
        <f aca="false">$B11/D11</f>
        <v>1.95270500170126</v>
      </c>
      <c r="K11" s="39" t="n">
        <f aca="false">$B11/E11</f>
        <v>2.02108302910068</v>
      </c>
      <c r="L11" s="39" t="n">
        <f aca="false">$B11/F11</f>
        <v>1.79909715981525</v>
      </c>
      <c r="M11" s="41" t="n">
        <f aca="false">$B11/G11</f>
        <v>1.59043356565839</v>
      </c>
      <c r="O11" s="0" t="n">
        <v>4294967296</v>
      </c>
      <c r="P11" s="11" t="n">
        <v>32</v>
      </c>
      <c r="Q11" s="27" t="n">
        <f aca="false">O11/B11</f>
        <v>124730420.398443</v>
      </c>
      <c r="R11" s="27" t="n">
        <f aca="false">$O11/D11</f>
        <v>243561715.776341</v>
      </c>
      <c r="S11" s="27" t="n">
        <f aca="false">$O11/E11</f>
        <v>252090535.879888</v>
      </c>
      <c r="T11" s="27" t="n">
        <f aca="false">$O11/F11</f>
        <v>224402145.081402</v>
      </c>
      <c r="U11" s="27" t="n">
        <f aca="false">$O11/G11</f>
        <v>198375447.260366</v>
      </c>
      <c r="W11" s="0" t="n">
        <v>32</v>
      </c>
      <c r="X11" s="59" t="n">
        <f aca="false">J11/X$2</f>
        <v>0.488176250425315</v>
      </c>
      <c r="Y11" s="59" t="n">
        <f aca="false">K11/Y$2</f>
        <v>0.252635378637585</v>
      </c>
      <c r="Z11" s="59" t="n">
        <f aca="false">L11/Z$2</f>
        <v>0.112443572488453</v>
      </c>
      <c r="AA11" s="59" t="n">
        <f aca="false">M11/AA$2</f>
        <v>0.0497010489268245</v>
      </c>
    </row>
    <row r="13" customFormat="false" ht="15" hidden="false" customHeight="false" outlineLevel="0" collapsed="false">
      <c r="Q13" s="2" t="s">
        <v>20</v>
      </c>
      <c r="R13" s="45" t="s">
        <v>8</v>
      </c>
      <c r="S13" s="45"/>
      <c r="T13" s="45"/>
      <c r="U13" s="45"/>
    </row>
    <row r="14" customFormat="false" ht="15" hidden="false" customHeight="false" outlineLevel="0" collapsed="false">
      <c r="Q14" s="2"/>
      <c r="R14" s="47" t="n">
        <v>4</v>
      </c>
      <c r="S14" s="48" t="n">
        <v>8</v>
      </c>
      <c r="T14" s="48" t="n">
        <v>16</v>
      </c>
      <c r="U14" s="49" t="n">
        <v>32</v>
      </c>
    </row>
    <row r="15" customFormat="false" ht="15" hidden="false" customHeight="false" outlineLevel="0" collapsed="false">
      <c r="Q15" s="7" t="s">
        <v>23</v>
      </c>
      <c r="R15" s="50" t="s">
        <v>16</v>
      </c>
      <c r="S15" s="4" t="s">
        <v>17</v>
      </c>
      <c r="T15" s="4" t="s">
        <v>18</v>
      </c>
      <c r="U15" s="51" t="s">
        <v>19</v>
      </c>
    </row>
    <row r="16" customFormat="false" ht="15" hidden="false" customHeight="false" outlineLevel="0" collapsed="false">
      <c r="Q16" s="27" t="n">
        <f aca="false">SUM(Q4:Q11)/8</f>
        <v>144467549.705598</v>
      </c>
      <c r="R16" s="27" t="n">
        <f aca="false">SUM(R4:R11)/8</f>
        <v>367144137.086882</v>
      </c>
      <c r="S16" s="27" t="n">
        <f aca="false">SUM(S4:S11)/8</f>
        <v>353599589.871933</v>
      </c>
      <c r="T16" s="27" t="n">
        <f aca="false">SUM(T4:T11)/8</f>
        <v>301149929.197907</v>
      </c>
      <c r="U16" s="27" t="n">
        <f aca="false">SUM(U4:U11)/8</f>
        <v>268195512.689303</v>
      </c>
    </row>
    <row r="17" customFormat="false" ht="15" hidden="false" customHeight="false" outlineLevel="0" collapsed="false">
      <c r="Q17" s="46" t="n">
        <f aca="false">Q16/$Q16</f>
        <v>1</v>
      </c>
      <c r="R17" s="46" t="n">
        <f aca="false">R16/$Q16</f>
        <v>2.54136058813945</v>
      </c>
      <c r="S17" s="46" t="n">
        <f aca="false">S16/$Q16</f>
        <v>2.4476056428763</v>
      </c>
      <c r="T17" s="46" t="n">
        <f aca="false">T16/$Q16</f>
        <v>2.08455068153093</v>
      </c>
      <c r="U17" s="46" t="n">
        <f aca="false">U16/$Q16</f>
        <v>1.85644120936393</v>
      </c>
    </row>
  </sheetData>
  <mergeCells count="7">
    <mergeCell ref="B1:B2"/>
    <mergeCell ref="D1:G1"/>
    <mergeCell ref="J1:M1"/>
    <mergeCell ref="Q1:Q2"/>
    <mergeCell ref="R1:U1"/>
    <mergeCell ref="Q13:Q14"/>
    <mergeCell ref="R13:U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5" activeCellId="0" sqref="Q5:T12"/>
    </sheetView>
  </sheetViews>
  <sheetFormatPr defaultRowHeight="15"/>
  <cols>
    <col collapsed="false" hidden="false" max="1" min="1" style="0" width="8.57085020242915"/>
    <col collapsed="false" hidden="false" max="2" min="2" style="0" width="11.0323886639676"/>
    <col collapsed="false" hidden="false" max="1025" min="3" style="0" width="8.57085020242915"/>
  </cols>
  <sheetData>
    <row r="1" customFormat="false" ht="13.8" hidden="false" customHeight="false" outlineLevel="0" collapsed="false">
      <c r="C1" s="60" t="s">
        <v>24</v>
      </c>
      <c r="D1" s="60"/>
      <c r="E1" s="60"/>
      <c r="F1" s="60"/>
      <c r="J1" s="60" t="s">
        <v>24</v>
      </c>
      <c r="K1" s="60"/>
      <c r="L1" s="60"/>
      <c r="M1" s="60"/>
    </row>
    <row r="2" customFormat="false" ht="13.8" hidden="false" customHeight="false" outlineLevel="0" collapsed="false">
      <c r="A2" s="1" t="s">
        <v>0</v>
      </c>
      <c r="B2" s="2" t="s">
        <v>1</v>
      </c>
      <c r="C2" s="50" t="n">
        <v>1</v>
      </c>
      <c r="D2" s="4" t="n">
        <v>2</v>
      </c>
      <c r="E2" s="4" t="n">
        <v>4</v>
      </c>
      <c r="F2" s="51" t="n">
        <v>8</v>
      </c>
      <c r="G2" s="61" t="s">
        <v>25</v>
      </c>
      <c r="I2" s="1" t="s">
        <v>0</v>
      </c>
      <c r="J2" s="50" t="s">
        <v>16</v>
      </c>
      <c r="K2" s="4" t="s">
        <v>17</v>
      </c>
      <c r="L2" s="4" t="s">
        <v>18</v>
      </c>
      <c r="M2" s="51" t="s">
        <v>19</v>
      </c>
      <c r="N2" s="61" t="s">
        <v>25</v>
      </c>
      <c r="P2" s="1"/>
      <c r="Q2" s="1" t="s">
        <v>21</v>
      </c>
      <c r="R2" s="1"/>
      <c r="S2" s="1"/>
      <c r="T2" s="1"/>
    </row>
    <row r="3" customFormat="false" ht="13.8" hidden="false" customHeight="false" outlineLevel="0" collapsed="false">
      <c r="A3" s="1"/>
      <c r="B3" s="2"/>
      <c r="C3" s="9" t="n">
        <v>4</v>
      </c>
      <c r="D3" s="3" t="n">
        <v>8</v>
      </c>
      <c r="E3" s="3" t="n">
        <v>16</v>
      </c>
      <c r="F3" s="10" t="n">
        <v>32</v>
      </c>
      <c r="G3" s="8" t="s">
        <v>26</v>
      </c>
      <c r="I3" s="1"/>
      <c r="J3" s="9" t="s">
        <v>12</v>
      </c>
      <c r="K3" s="3" t="s">
        <v>13</v>
      </c>
      <c r="L3" s="3" t="s">
        <v>14</v>
      </c>
      <c r="M3" s="10" t="s">
        <v>15</v>
      </c>
      <c r="N3" s="8" t="s">
        <v>26</v>
      </c>
      <c r="P3" s="0" t="s">
        <v>22</v>
      </c>
      <c r="Q3" s="0" t="n">
        <f aca="false">1*4</f>
        <v>4</v>
      </c>
      <c r="R3" s="0" t="n">
        <f aca="false">2*4</f>
        <v>8</v>
      </c>
      <c r="S3" s="0" t="n">
        <f aca="false">4*4</f>
        <v>16</v>
      </c>
      <c r="T3" s="0" t="n">
        <f aca="false">4*8</f>
        <v>32</v>
      </c>
    </row>
    <row r="4" customFormat="false" ht="13.8" hidden="false" customHeight="false" outlineLevel="0" collapsed="false">
      <c r="A4" s="1"/>
      <c r="B4" s="7" t="s">
        <v>6</v>
      </c>
      <c r="C4" s="62" t="n">
        <v>3</v>
      </c>
      <c r="D4" s="63" t="n">
        <v>2</v>
      </c>
      <c r="E4" s="63" t="n">
        <v>2</v>
      </c>
      <c r="F4" s="64" t="n">
        <v>1</v>
      </c>
      <c r="G4" s="65" t="s">
        <v>27</v>
      </c>
      <c r="I4" s="1"/>
      <c r="J4" s="62" t="s">
        <v>28</v>
      </c>
      <c r="K4" s="63" t="s">
        <v>29</v>
      </c>
      <c r="L4" s="63" t="s">
        <v>29</v>
      </c>
      <c r="M4" s="64" t="s">
        <v>30</v>
      </c>
      <c r="N4" s="65" t="s">
        <v>27</v>
      </c>
    </row>
    <row r="5" customFormat="false" ht="13.8" hidden="false" customHeight="false" outlineLevel="0" collapsed="false">
      <c r="A5" s="11" t="n">
        <v>25</v>
      </c>
      <c r="B5" s="12" t="n">
        <v>0.292435</v>
      </c>
      <c r="C5" s="13" t="n">
        <v>0.0360501</v>
      </c>
      <c r="D5" s="14" t="n">
        <v>0.0236659</v>
      </c>
      <c r="E5" s="14" t="n">
        <v>0.109089</v>
      </c>
      <c r="F5" s="66" t="n">
        <v>0.0656011</v>
      </c>
      <c r="I5" s="11" t="n">
        <v>25</v>
      </c>
      <c r="J5" s="46" t="n">
        <f aca="false">$B5/C5</f>
        <v>8.11190537612933</v>
      </c>
      <c r="K5" s="46" t="n">
        <f aca="false">$B5/D5</f>
        <v>12.3568087416916</v>
      </c>
      <c r="L5" s="46" t="n">
        <f aca="false">$B5/E5</f>
        <v>2.68070107893555</v>
      </c>
      <c r="M5" s="46" t="n">
        <f aca="false">$B5/F5</f>
        <v>4.45777586046575</v>
      </c>
      <c r="P5" s="0" t="n">
        <v>25</v>
      </c>
      <c r="Q5" s="59" t="n">
        <f aca="false">J5/Q$3</f>
        <v>2.02797634403233</v>
      </c>
      <c r="R5" s="59" t="n">
        <f aca="false">K5/R$3</f>
        <v>1.54460109271145</v>
      </c>
      <c r="S5" s="59" t="n">
        <f aca="false">L5/S$3</f>
        <v>0.167543817433472</v>
      </c>
      <c r="T5" s="59" t="n">
        <f aca="false">M5/T$3</f>
        <v>0.139305495639555</v>
      </c>
    </row>
    <row r="6" customFormat="false" ht="13.8" hidden="false" customHeight="false" outlineLevel="0" collapsed="false">
      <c r="A6" s="11" t="n">
        <v>26</v>
      </c>
      <c r="B6" s="28" t="n">
        <v>0.507651</v>
      </c>
      <c r="C6" s="67" t="n">
        <v>0.136277</v>
      </c>
      <c r="D6" s="30" t="n">
        <v>0.203681</v>
      </c>
      <c r="E6" s="30" t="n">
        <v>0.147836</v>
      </c>
      <c r="F6" s="68" t="n">
        <v>0.207895</v>
      </c>
      <c r="I6" s="11" t="n">
        <v>26</v>
      </c>
      <c r="J6" s="46" t="n">
        <f aca="false">$B6/C6</f>
        <v>3.72514070606192</v>
      </c>
      <c r="K6" s="46" t="n">
        <f aca="false">$B6/D6</f>
        <v>2.49238269647144</v>
      </c>
      <c r="L6" s="46" t="n">
        <f aca="false">$B6/E6</f>
        <v>3.43387943396737</v>
      </c>
      <c r="M6" s="46" t="n">
        <f aca="false">$B6/F6</f>
        <v>2.44186247865509</v>
      </c>
      <c r="P6" s="0" t="n">
        <v>26</v>
      </c>
      <c r="Q6" s="59" t="n">
        <f aca="false">J6/Q$3</f>
        <v>0.93128517651548</v>
      </c>
      <c r="R6" s="59" t="n">
        <f aca="false">K6/R$3</f>
        <v>0.31154783705893</v>
      </c>
      <c r="S6" s="59" t="n">
        <f aca="false">L6/S$3</f>
        <v>0.214617464622961</v>
      </c>
      <c r="T6" s="59" t="n">
        <f aca="false">M6/T$3</f>
        <v>0.0763082024579716</v>
      </c>
    </row>
    <row r="7" customFormat="false" ht="13.8" hidden="false" customHeight="false" outlineLevel="0" collapsed="false">
      <c r="A7" s="11" t="n">
        <v>27</v>
      </c>
      <c r="B7" s="28" t="n">
        <v>1.10705</v>
      </c>
      <c r="C7" s="67" t="n">
        <v>0.328504</v>
      </c>
      <c r="D7" s="30" t="n">
        <v>0.38826</v>
      </c>
      <c r="E7" s="30" t="n">
        <v>0.447889</v>
      </c>
      <c r="F7" s="68" t="n">
        <v>0.498171</v>
      </c>
      <c r="I7" s="11" t="n">
        <v>27</v>
      </c>
      <c r="J7" s="46" t="n">
        <f aca="false">$B7/C7</f>
        <v>3.36997418600687</v>
      </c>
      <c r="K7" s="46" t="n">
        <f aca="false">$B7/D7</f>
        <v>2.85131097718024</v>
      </c>
      <c r="L7" s="46" t="n">
        <f aca="false">$B7/E7</f>
        <v>2.47170615933859</v>
      </c>
      <c r="M7" s="46" t="n">
        <f aca="false">$B7/F7</f>
        <v>2.22222891336509</v>
      </c>
      <c r="P7" s="0" t="n">
        <v>27</v>
      </c>
      <c r="Q7" s="59" t="n">
        <f aca="false">J7/Q$3</f>
        <v>0.842493546501717</v>
      </c>
      <c r="R7" s="59" t="n">
        <f aca="false">K7/R$3</f>
        <v>0.35641387214753</v>
      </c>
      <c r="S7" s="59" t="n">
        <f aca="false">L7/S$3</f>
        <v>0.154481634958662</v>
      </c>
      <c r="T7" s="59" t="n">
        <f aca="false">M7/T$3</f>
        <v>0.0694446535426591</v>
      </c>
    </row>
    <row r="8" customFormat="false" ht="13.8" hidden="false" customHeight="false" outlineLevel="0" collapsed="false">
      <c r="A8" s="11" t="n">
        <v>28</v>
      </c>
      <c r="B8" s="28" t="n">
        <v>2.31964</v>
      </c>
      <c r="C8" s="67" t="n">
        <v>0.747908</v>
      </c>
      <c r="D8" s="30" t="n">
        <v>0.876097</v>
      </c>
      <c r="E8" s="30" t="n">
        <v>1.01574</v>
      </c>
      <c r="F8" s="68" t="n">
        <v>1.18423</v>
      </c>
      <c r="I8" s="11" t="n">
        <v>28</v>
      </c>
      <c r="J8" s="46" t="n">
        <f aca="false">$B8/C8</f>
        <v>3.10150446311578</v>
      </c>
      <c r="K8" s="46" t="n">
        <f aca="false">$B8/D8</f>
        <v>2.6476976864434</v>
      </c>
      <c r="L8" s="46" t="n">
        <f aca="false">$B8/E8</f>
        <v>2.28369464626775</v>
      </c>
      <c r="M8" s="46" t="n">
        <f aca="false">$B8/F8</f>
        <v>1.95877490014609</v>
      </c>
      <c r="P8" s="0" t="n">
        <v>28</v>
      </c>
      <c r="Q8" s="59" t="n">
        <f aca="false">J8/Q$3</f>
        <v>0.775376115778946</v>
      </c>
      <c r="R8" s="59" t="n">
        <f aca="false">K8/R$3</f>
        <v>0.330962210805425</v>
      </c>
      <c r="S8" s="59" t="n">
        <f aca="false">L8/S$3</f>
        <v>0.142730915391734</v>
      </c>
      <c r="T8" s="59" t="n">
        <f aca="false">M8/T$3</f>
        <v>0.0612117156295652</v>
      </c>
    </row>
    <row r="9" customFormat="false" ht="13.8" hidden="false" customHeight="false" outlineLevel="0" collapsed="false">
      <c r="A9" s="11" t="n">
        <v>29</v>
      </c>
      <c r="B9" s="28" t="n">
        <v>4.88145</v>
      </c>
      <c r="C9" s="67" t="n">
        <v>1.56727</v>
      </c>
      <c r="D9" s="30" t="n">
        <v>1.96105</v>
      </c>
      <c r="E9" s="30" t="n">
        <v>2.19773</v>
      </c>
      <c r="F9" s="68" t="n">
        <v>2.45224</v>
      </c>
      <c r="I9" s="11" t="n">
        <v>29</v>
      </c>
      <c r="J9" s="46" t="n">
        <f aca="false">$B9/C9</f>
        <v>3.11461968901338</v>
      </c>
      <c r="K9" s="46" t="n">
        <f aca="false">$B9/D9</f>
        <v>2.48920221310012</v>
      </c>
      <c r="L9" s="46" t="n">
        <f aca="false">$B9/E9</f>
        <v>2.22113271420966</v>
      </c>
      <c r="M9" s="46" t="n">
        <f aca="false">$B9/F9</f>
        <v>1.99060858643526</v>
      </c>
      <c r="P9" s="0" t="n">
        <v>29</v>
      </c>
      <c r="Q9" s="59" t="n">
        <f aca="false">J9/Q$3</f>
        <v>0.778654922253345</v>
      </c>
      <c r="R9" s="59" t="n">
        <f aca="false">K9/R$3</f>
        <v>0.311150276637516</v>
      </c>
      <c r="S9" s="59" t="n">
        <f aca="false">L9/S$3</f>
        <v>0.138820794638104</v>
      </c>
      <c r="T9" s="59" t="n">
        <f aca="false">M9/T$3</f>
        <v>0.0622065183261018</v>
      </c>
    </row>
    <row r="10" customFormat="false" ht="13.8" hidden="false" customHeight="false" outlineLevel="0" collapsed="false">
      <c r="A10" s="11" t="n">
        <v>30</v>
      </c>
      <c r="B10" s="28" t="n">
        <v>10.1624</v>
      </c>
      <c r="C10" s="67" t="n">
        <v>3.24473</v>
      </c>
      <c r="D10" s="30" t="n">
        <v>3.82451</v>
      </c>
      <c r="E10" s="30" t="n">
        <v>4.55786</v>
      </c>
      <c r="F10" s="68" t="n">
        <v>5.13564</v>
      </c>
      <c r="I10" s="11" t="n">
        <v>30</v>
      </c>
      <c r="J10" s="46" t="n">
        <f aca="false">$B10/C10</f>
        <v>3.13197091899788</v>
      </c>
      <c r="K10" s="46" t="n">
        <f aca="false">$B10/D10</f>
        <v>2.65717699783763</v>
      </c>
      <c r="L10" s="46" t="n">
        <f aca="false">$B10/E10</f>
        <v>2.22964285871001</v>
      </c>
      <c r="M10" s="46" t="n">
        <f aca="false">$B10/F10</f>
        <v>1.97879913701116</v>
      </c>
      <c r="P10" s="0" t="n">
        <v>30</v>
      </c>
      <c r="Q10" s="59" t="n">
        <f aca="false">J10/Q$3</f>
        <v>0.782992729749471</v>
      </c>
      <c r="R10" s="59" t="n">
        <f aca="false">K10/R$3</f>
        <v>0.332147124729704</v>
      </c>
      <c r="S10" s="59" t="n">
        <f aca="false">L10/S$3</f>
        <v>0.139352678669376</v>
      </c>
      <c r="T10" s="59" t="n">
        <f aca="false">M10/T$3</f>
        <v>0.0618374730315988</v>
      </c>
    </row>
    <row r="11" customFormat="false" ht="13.8" hidden="false" customHeight="false" outlineLevel="0" collapsed="false">
      <c r="A11" s="11" t="n">
        <v>31</v>
      </c>
      <c r="B11" s="28" t="n">
        <v>21.1603</v>
      </c>
      <c r="C11" s="67" t="n">
        <v>6.66219</v>
      </c>
      <c r="D11" s="30" t="n">
        <v>8.35714</v>
      </c>
      <c r="E11" s="30" t="n">
        <v>9.36615</v>
      </c>
      <c r="F11" s="68" t="n">
        <v>10.6923</v>
      </c>
      <c r="I11" s="11" t="n">
        <v>31</v>
      </c>
      <c r="J11" s="46" t="n">
        <f aca="false">$B11/C11</f>
        <v>3.17617780339498</v>
      </c>
      <c r="K11" s="46" t="n">
        <f aca="false">$B11/D11</f>
        <v>2.53200257504362</v>
      </c>
      <c r="L11" s="46" t="n">
        <f aca="false">$B11/E11</f>
        <v>2.25923138109042</v>
      </c>
      <c r="M11" s="46" t="n">
        <f aca="false">$B11/F11</f>
        <v>1.97902228706639</v>
      </c>
      <c r="P11" s="0" t="n">
        <v>31</v>
      </c>
      <c r="Q11" s="59" t="n">
        <f aca="false">J11/Q$3</f>
        <v>0.794044450848745</v>
      </c>
      <c r="R11" s="59" t="n">
        <f aca="false">K11/R$3</f>
        <v>0.316500321880452</v>
      </c>
      <c r="S11" s="59" t="n">
        <f aca="false">L11/S$3</f>
        <v>0.141201961318151</v>
      </c>
      <c r="T11" s="59" t="n">
        <f aca="false">M11/T$3</f>
        <v>0.0618444464708248</v>
      </c>
    </row>
    <row r="12" customFormat="false" ht="13.8" hidden="false" customHeight="false" outlineLevel="0" collapsed="false">
      <c r="A12" s="11" t="n">
        <v>32</v>
      </c>
      <c r="B12" s="33" t="n">
        <v>43.4121</v>
      </c>
      <c r="C12" s="69" t="n">
        <v>13.6403</v>
      </c>
      <c r="D12" s="35" t="n">
        <v>16.3153</v>
      </c>
      <c r="E12" s="35" t="n">
        <v>19.1129</v>
      </c>
      <c r="F12" s="70" t="n">
        <v>21.641</v>
      </c>
      <c r="I12" s="11" t="n">
        <v>32</v>
      </c>
      <c r="J12" s="46" t="n">
        <f aca="false">$B12/C12</f>
        <v>3.18263527928271</v>
      </c>
      <c r="K12" s="46" t="n">
        <f aca="false">$B12/D12</f>
        <v>2.66082143754635</v>
      </c>
      <c r="L12" s="46" t="n">
        <f aca="false">$B12/E12</f>
        <v>2.27135076309718</v>
      </c>
      <c r="M12" s="46" t="n">
        <f aca="false">$B12/F12</f>
        <v>2.00601173698073</v>
      </c>
      <c r="P12" s="0" t="n">
        <v>32</v>
      </c>
      <c r="Q12" s="59" t="n">
        <f aca="false">J12/Q$3</f>
        <v>0.795658819820678</v>
      </c>
      <c r="R12" s="59" t="n">
        <f aca="false">K12/R$3</f>
        <v>0.332602679693294</v>
      </c>
      <c r="S12" s="59" t="n">
        <f aca="false">L12/S$3</f>
        <v>0.141959422693573</v>
      </c>
      <c r="T12" s="59" t="n">
        <f aca="false">M12/T$3</f>
        <v>0.0626878667806478</v>
      </c>
    </row>
  </sheetData>
  <mergeCells count="3">
    <mergeCell ref="C1:F1"/>
    <mergeCell ref="J1:M1"/>
    <mergeCell ref="B2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1" sqref="Q5:T12 B2"/>
    </sheetView>
  </sheetViews>
  <sheetFormatPr defaultRowHeight="15"/>
  <cols>
    <col collapsed="false" hidden="false" max="1" min="1" style="0" width="8.57085020242915"/>
    <col collapsed="false" hidden="false" max="2" min="2" style="0" width="11.0323886639676"/>
    <col collapsed="false" hidden="false" max="1025" min="3" style="0" width="8.57085020242915"/>
  </cols>
  <sheetData>
    <row r="1" customFormat="false" ht="15" hidden="false" customHeight="false" outlineLevel="0" collapsed="false">
      <c r="C1" s="60" t="s">
        <v>24</v>
      </c>
      <c r="D1" s="60"/>
      <c r="E1" s="60"/>
      <c r="F1" s="60"/>
      <c r="J1" s="60" t="s">
        <v>24</v>
      </c>
      <c r="K1" s="60"/>
      <c r="L1" s="60"/>
      <c r="M1" s="60"/>
    </row>
    <row r="2" customFormat="false" ht="15" hidden="false" customHeight="false" outlineLevel="0" collapsed="false">
      <c r="A2" s="1" t="s">
        <v>0</v>
      </c>
      <c r="B2" s="2" t="s">
        <v>20</v>
      </c>
      <c r="C2" s="50" t="n">
        <v>1</v>
      </c>
      <c r="D2" s="4" t="n">
        <v>2</v>
      </c>
      <c r="E2" s="4" t="n">
        <v>4</v>
      </c>
      <c r="F2" s="51" t="n">
        <v>8</v>
      </c>
      <c r="G2" s="61" t="s">
        <v>25</v>
      </c>
      <c r="I2" s="1" t="s">
        <v>0</v>
      </c>
      <c r="J2" s="50" t="s">
        <v>16</v>
      </c>
      <c r="K2" s="4" t="s">
        <v>17</v>
      </c>
      <c r="L2" s="4" t="s">
        <v>18</v>
      </c>
      <c r="M2" s="51" t="s">
        <v>19</v>
      </c>
      <c r="N2" s="61" t="s">
        <v>25</v>
      </c>
    </row>
    <row r="3" customFormat="false" ht="15" hidden="false" customHeight="false" outlineLevel="0" collapsed="false">
      <c r="A3" s="1"/>
      <c r="B3" s="2"/>
      <c r="C3" s="9" t="n">
        <v>4</v>
      </c>
      <c r="D3" s="3" t="n">
        <v>8</v>
      </c>
      <c r="E3" s="3" t="n">
        <v>16</v>
      </c>
      <c r="F3" s="10" t="n">
        <v>32</v>
      </c>
      <c r="G3" s="8" t="s">
        <v>26</v>
      </c>
      <c r="I3" s="1"/>
      <c r="J3" s="9" t="s">
        <v>12</v>
      </c>
      <c r="K3" s="3" t="s">
        <v>13</v>
      </c>
      <c r="L3" s="3" t="s">
        <v>14</v>
      </c>
      <c r="M3" s="10" t="s">
        <v>15</v>
      </c>
      <c r="N3" s="8" t="s">
        <v>26</v>
      </c>
    </row>
    <row r="4" customFormat="false" ht="15" hidden="false" customHeight="false" outlineLevel="0" collapsed="false">
      <c r="A4" s="1"/>
      <c r="B4" s="7" t="s">
        <v>23</v>
      </c>
      <c r="C4" s="62" t="n">
        <v>3</v>
      </c>
      <c r="D4" s="63" t="n">
        <v>2</v>
      </c>
      <c r="E4" s="63" t="n">
        <v>2</v>
      </c>
      <c r="F4" s="64" t="n">
        <v>1</v>
      </c>
      <c r="G4" s="65" t="s">
        <v>27</v>
      </c>
      <c r="I4" s="1"/>
      <c r="J4" s="62" t="s">
        <v>28</v>
      </c>
      <c r="K4" s="63" t="s">
        <v>29</v>
      </c>
      <c r="L4" s="63" t="s">
        <v>29</v>
      </c>
      <c r="M4" s="64" t="s">
        <v>30</v>
      </c>
      <c r="N4" s="65" t="s">
        <v>27</v>
      </c>
    </row>
    <row r="5" customFormat="false" ht="15" hidden="false" customHeight="false" outlineLevel="0" collapsed="false">
      <c r="A5" s="11" t="n">
        <v>25</v>
      </c>
      <c r="B5" s="71" t="n">
        <v>0.201883</v>
      </c>
      <c r="C5" s="13" t="n">
        <v>0.0360501</v>
      </c>
      <c r="D5" s="14" t="n">
        <v>0.0236659</v>
      </c>
      <c r="E5" s="14" t="n">
        <v>0.109089</v>
      </c>
      <c r="F5" s="66" t="n">
        <v>0.0656011</v>
      </c>
      <c r="I5" s="11" t="n">
        <v>25</v>
      </c>
      <c r="J5" s="46" t="n">
        <f aca="false">$B5/C5</f>
        <v>5.60006768358479</v>
      </c>
      <c r="K5" s="46" t="n">
        <f aca="false">$B5/D5</f>
        <v>8.53054394719829</v>
      </c>
      <c r="L5" s="46" t="n">
        <f aca="false">$B5/E5</f>
        <v>1.85062655263134</v>
      </c>
      <c r="M5" s="46" t="n">
        <f aca="false">$B5/F5</f>
        <v>3.07743315279774</v>
      </c>
    </row>
    <row r="6" customFormat="false" ht="15" hidden="false" customHeight="false" outlineLevel="0" collapsed="false">
      <c r="A6" s="11" t="n">
        <v>26</v>
      </c>
      <c r="B6" s="53" t="n">
        <v>0.408081</v>
      </c>
      <c r="C6" s="67" t="n">
        <v>0.136277</v>
      </c>
      <c r="D6" s="30" t="n">
        <v>0.203681</v>
      </c>
      <c r="E6" s="30" t="n">
        <v>0.147836</v>
      </c>
      <c r="F6" s="68" t="n">
        <v>0.207895</v>
      </c>
      <c r="I6" s="11" t="n">
        <v>26</v>
      </c>
      <c r="J6" s="46" t="n">
        <f aca="false">$B6/C6</f>
        <v>2.99449650344519</v>
      </c>
      <c r="K6" s="46" t="n">
        <f aca="false">$B6/D6</f>
        <v>2.0035300298015</v>
      </c>
      <c r="L6" s="46" t="n">
        <f aca="false">$B6/E6</f>
        <v>2.76036283449228</v>
      </c>
      <c r="M6" s="46" t="n">
        <f aca="false">$B6/F6</f>
        <v>1.96291878111547</v>
      </c>
    </row>
    <row r="7" customFormat="false" ht="15" hidden="false" customHeight="false" outlineLevel="0" collapsed="false">
      <c r="A7" s="11" t="n">
        <v>27</v>
      </c>
      <c r="B7" s="53" t="n">
        <v>0.871368</v>
      </c>
      <c r="C7" s="67" t="n">
        <v>0.328504</v>
      </c>
      <c r="D7" s="30" t="n">
        <v>0.38826</v>
      </c>
      <c r="E7" s="30" t="n">
        <v>0.447889</v>
      </c>
      <c r="F7" s="68" t="n">
        <v>0.498171</v>
      </c>
      <c r="I7" s="11" t="n">
        <v>27</v>
      </c>
      <c r="J7" s="46" t="n">
        <f aca="false">$B7/C7</f>
        <v>2.65253391130702</v>
      </c>
      <c r="K7" s="46" t="n">
        <f aca="false">$B7/D7</f>
        <v>2.24428990882398</v>
      </c>
      <c r="L7" s="46" t="n">
        <f aca="false">$B7/E7</f>
        <v>1.94549988948155</v>
      </c>
      <c r="M7" s="46" t="n">
        <f aca="false">$B7/F7</f>
        <v>1.74913433339155</v>
      </c>
    </row>
    <row r="8" customFormat="false" ht="15" hidden="false" customHeight="false" outlineLevel="0" collapsed="false">
      <c r="A8" s="11" t="n">
        <v>28</v>
      </c>
      <c r="B8" s="53" t="n">
        <v>1.8266</v>
      </c>
      <c r="C8" s="67" t="n">
        <v>0.747908</v>
      </c>
      <c r="D8" s="30" t="n">
        <v>0.876097</v>
      </c>
      <c r="E8" s="30" t="n">
        <v>1.01574</v>
      </c>
      <c r="F8" s="68" t="n">
        <v>1.18423</v>
      </c>
      <c r="I8" s="11" t="n">
        <v>28</v>
      </c>
      <c r="J8" s="46" t="n">
        <f aca="false">$B8/C8</f>
        <v>2.44227899688197</v>
      </c>
      <c r="K8" s="46" t="n">
        <f aca="false">$B8/D8</f>
        <v>2.08492895193112</v>
      </c>
      <c r="L8" s="46" t="n">
        <f aca="false">$B8/E8</f>
        <v>1.79829483923051</v>
      </c>
      <c r="M8" s="46" t="n">
        <f aca="false">$B8/F8</f>
        <v>1.54243685770501</v>
      </c>
    </row>
    <row r="9" customFormat="false" ht="15" hidden="false" customHeight="false" outlineLevel="0" collapsed="false">
      <c r="A9" s="11" t="n">
        <v>29</v>
      </c>
      <c r="B9" s="53" t="n">
        <v>3.8928</v>
      </c>
      <c r="C9" s="67" t="n">
        <v>1.56727</v>
      </c>
      <c r="D9" s="30" t="n">
        <v>1.96105</v>
      </c>
      <c r="E9" s="30" t="n">
        <v>2.19773</v>
      </c>
      <c r="F9" s="68" t="n">
        <v>2.45224</v>
      </c>
      <c r="I9" s="11" t="n">
        <v>29</v>
      </c>
      <c r="J9" s="46" t="n">
        <f aca="false">$B9/C9</f>
        <v>2.48380942658253</v>
      </c>
      <c r="K9" s="46" t="n">
        <f aca="false">$B9/D9</f>
        <v>1.98505902450218</v>
      </c>
      <c r="L9" s="46" t="n">
        <f aca="false">$B9/E9</f>
        <v>1.77128218661983</v>
      </c>
      <c r="M9" s="46" t="n">
        <f aca="false">$B9/F9</f>
        <v>1.58744657945389</v>
      </c>
    </row>
    <row r="10" customFormat="false" ht="15" hidden="false" customHeight="false" outlineLevel="0" collapsed="false">
      <c r="A10" s="11" t="n">
        <v>30</v>
      </c>
      <c r="B10" s="53" t="n">
        <v>8.08025</v>
      </c>
      <c r="C10" s="67" t="n">
        <v>3.24473</v>
      </c>
      <c r="D10" s="30" t="n">
        <v>3.82451</v>
      </c>
      <c r="E10" s="30" t="n">
        <v>4.55786</v>
      </c>
      <c r="F10" s="68" t="n">
        <v>5.13564</v>
      </c>
      <c r="I10" s="11" t="n">
        <v>30</v>
      </c>
      <c r="J10" s="46" t="n">
        <f aca="false">$B10/C10</f>
        <v>2.4902688359278</v>
      </c>
      <c r="K10" s="46" t="n">
        <f aca="false">$B10/D10</f>
        <v>2.11275431362449</v>
      </c>
      <c r="L10" s="46" t="n">
        <f aca="false">$B10/E10</f>
        <v>1.77281662885652</v>
      </c>
      <c r="M10" s="46" t="n">
        <f aca="false">$B10/F10</f>
        <v>1.57336768153531</v>
      </c>
    </row>
    <row r="11" customFormat="false" ht="15" hidden="false" customHeight="false" outlineLevel="0" collapsed="false">
      <c r="A11" s="11" t="n">
        <v>31</v>
      </c>
      <c r="B11" s="53" t="n">
        <v>16.7036</v>
      </c>
      <c r="C11" s="67" t="n">
        <v>6.66219</v>
      </c>
      <c r="D11" s="30" t="n">
        <v>8.35714</v>
      </c>
      <c r="E11" s="30" t="n">
        <v>9.36615</v>
      </c>
      <c r="F11" s="68" t="n">
        <v>10.6923</v>
      </c>
      <c r="I11" s="11" t="n">
        <v>31</v>
      </c>
      <c r="J11" s="46" t="n">
        <f aca="false">$B11/C11</f>
        <v>2.50722360064784</v>
      </c>
      <c r="K11" s="46" t="n">
        <f aca="false">$B11/D11</f>
        <v>1.99872205084515</v>
      </c>
      <c r="L11" s="46" t="n">
        <f aca="false">$B11/E11</f>
        <v>1.78340086374871</v>
      </c>
      <c r="M11" s="46" t="n">
        <f aca="false">$B11/F11</f>
        <v>1.56220831813548</v>
      </c>
    </row>
    <row r="12" customFormat="false" ht="15" hidden="false" customHeight="false" outlineLevel="0" collapsed="false">
      <c r="A12" s="11" t="n">
        <v>32</v>
      </c>
      <c r="B12" s="37" t="n">
        <v>34.434</v>
      </c>
      <c r="C12" s="69" t="n">
        <v>13.6403</v>
      </c>
      <c r="D12" s="35" t="n">
        <v>16.3153</v>
      </c>
      <c r="E12" s="35" t="n">
        <v>19.1129</v>
      </c>
      <c r="F12" s="70" t="n">
        <v>21.641</v>
      </c>
      <c r="I12" s="11" t="n">
        <v>32</v>
      </c>
      <c r="J12" s="46" t="n">
        <f aca="false">$B12/C12</f>
        <v>2.52443128083693</v>
      </c>
      <c r="K12" s="46" t="n">
        <f aca="false">$B12/D12</f>
        <v>2.11053428377045</v>
      </c>
      <c r="L12" s="46" t="n">
        <f aca="false">$B12/E12</f>
        <v>1.80161043065155</v>
      </c>
      <c r="M12" s="46" t="n">
        <f aca="false">$B12/F12</f>
        <v>1.59114643500762</v>
      </c>
    </row>
  </sheetData>
  <mergeCells count="3">
    <mergeCell ref="C1:F1"/>
    <mergeCell ref="J1:M1"/>
    <mergeCell ref="B2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windowProtection="false" showFormulas="false" showGridLines="true" showRowColHeaders="true" showZeros="true" rightToLeft="false" tabSelected="false" showOutlineSymbols="true" defaultGridColor="true" view="normal" topLeftCell="C16" colorId="64" zoomScale="100" zoomScaleNormal="100" zoomScalePageLayoutView="100" workbookViewId="0">
      <selection pane="topLeft" activeCell="N2" activeCellId="1" sqref="Q5:T12 N2"/>
    </sheetView>
  </sheetViews>
  <sheetFormatPr defaultRowHeight="15"/>
  <cols>
    <col collapsed="false" hidden="false" max="1" min="1" style="0" width="8.57085020242915"/>
    <col collapsed="false" hidden="false" max="3" min="2" style="0" width="11.0323886639676"/>
    <col collapsed="false" hidden="false" max="1025" min="4" style="0" width="8.57085020242915"/>
  </cols>
  <sheetData>
    <row r="1" customFormat="false" ht="15" hidden="false" customHeight="false" outlineLevel="0" collapsed="false">
      <c r="H1" s="60" t="s">
        <v>24</v>
      </c>
      <c r="I1" s="60"/>
      <c r="J1" s="60"/>
      <c r="K1" s="60"/>
      <c r="M1" s="1" t="s">
        <v>0</v>
      </c>
      <c r="N1" s="1"/>
      <c r="O1" s="45" t="s">
        <v>9</v>
      </c>
      <c r="P1" s="45"/>
      <c r="Q1" s="45"/>
      <c r="R1" s="45"/>
      <c r="S1" s="60" t="s">
        <v>31</v>
      </c>
      <c r="T1" s="60"/>
      <c r="U1" s="60"/>
      <c r="V1" s="60"/>
    </row>
    <row r="2" customFormat="false" ht="15" hidden="false" customHeight="false" outlineLevel="0" collapsed="false">
      <c r="A2" s="1" t="s">
        <v>0</v>
      </c>
      <c r="B2" s="2" t="s">
        <v>1</v>
      </c>
      <c r="C2" s="72" t="s">
        <v>20</v>
      </c>
      <c r="D2" s="45" t="s">
        <v>9</v>
      </c>
      <c r="E2" s="45"/>
      <c r="F2" s="45"/>
      <c r="G2" s="45"/>
      <c r="H2" s="50" t="n">
        <v>1</v>
      </c>
      <c r="I2" s="4" t="n">
        <v>2</v>
      </c>
      <c r="J2" s="4" t="n">
        <v>4</v>
      </c>
      <c r="K2" s="51" t="n">
        <v>8</v>
      </c>
      <c r="N2" s="72" t="s">
        <v>20</v>
      </c>
      <c r="O2" s="0" t="s">
        <v>9</v>
      </c>
      <c r="P2" s="0" t="s">
        <v>9</v>
      </c>
      <c r="Q2" s="0" t="s">
        <v>9</v>
      </c>
      <c r="R2" s="0" t="s">
        <v>9</v>
      </c>
      <c r="S2" s="50" t="s">
        <v>16</v>
      </c>
      <c r="T2" s="4" t="s">
        <v>17</v>
      </c>
      <c r="U2" s="4" t="s">
        <v>18</v>
      </c>
      <c r="V2" s="51" t="s">
        <v>19</v>
      </c>
    </row>
    <row r="3" customFormat="false" ht="15" hidden="false" customHeight="false" outlineLevel="0" collapsed="false">
      <c r="A3" s="1"/>
      <c r="B3" s="2"/>
      <c r="C3" s="72"/>
      <c r="D3" s="47" t="s">
        <v>12</v>
      </c>
      <c r="E3" s="48" t="s">
        <v>13</v>
      </c>
      <c r="F3" s="48" t="s">
        <v>14</v>
      </c>
      <c r="G3" s="49" t="s">
        <v>15</v>
      </c>
      <c r="H3" s="9" t="n">
        <v>4</v>
      </c>
      <c r="I3" s="3" t="n">
        <v>8</v>
      </c>
      <c r="J3" s="3" t="n">
        <v>16</v>
      </c>
      <c r="K3" s="10" t="n">
        <v>32</v>
      </c>
      <c r="M3" s="1"/>
      <c r="N3" s="72"/>
      <c r="O3" s="47" t="s">
        <v>12</v>
      </c>
      <c r="P3" s="48" t="s">
        <v>13</v>
      </c>
      <c r="Q3" s="48" t="s">
        <v>14</v>
      </c>
      <c r="R3" s="49" t="s">
        <v>15</v>
      </c>
      <c r="S3" s="9" t="s">
        <v>12</v>
      </c>
      <c r="T3" s="3" t="s">
        <v>13</v>
      </c>
      <c r="U3" s="3" t="s">
        <v>14</v>
      </c>
      <c r="V3" s="10" t="s">
        <v>15</v>
      </c>
    </row>
    <row r="4" customFormat="false" ht="15" hidden="false" customHeight="false" outlineLevel="0" collapsed="false">
      <c r="A4" s="1"/>
      <c r="B4" s="7" t="s">
        <v>6</v>
      </c>
      <c r="C4" s="63" t="s">
        <v>23</v>
      </c>
      <c r="D4" s="50" t="s">
        <v>16</v>
      </c>
      <c r="E4" s="4" t="s">
        <v>17</v>
      </c>
      <c r="F4" s="4" t="s">
        <v>18</v>
      </c>
      <c r="G4" s="51" t="s">
        <v>19</v>
      </c>
      <c r="H4" s="62" t="n">
        <v>3</v>
      </c>
      <c r="I4" s="63" t="n">
        <v>2</v>
      </c>
      <c r="J4" s="63" t="n">
        <v>2</v>
      </c>
      <c r="K4" s="64" t="n">
        <v>1</v>
      </c>
      <c r="M4" s="1"/>
      <c r="N4" s="63" t="s">
        <v>23</v>
      </c>
      <c r="O4" s="50" t="s">
        <v>16</v>
      </c>
      <c r="P4" s="4" t="s">
        <v>17</v>
      </c>
      <c r="Q4" s="4" t="s">
        <v>18</v>
      </c>
      <c r="R4" s="51" t="s">
        <v>19</v>
      </c>
      <c r="S4" s="62" t="s">
        <v>28</v>
      </c>
      <c r="T4" s="63" t="s">
        <v>29</v>
      </c>
      <c r="U4" s="63" t="s">
        <v>29</v>
      </c>
      <c r="V4" s="64" t="s">
        <v>30</v>
      </c>
    </row>
    <row r="5" customFormat="false" ht="15" hidden="false" customHeight="false" outlineLevel="0" collapsed="false">
      <c r="A5" s="11" t="n">
        <v>25</v>
      </c>
      <c r="B5" s="12" t="n">
        <v>0.292435</v>
      </c>
      <c r="C5" s="71" t="n">
        <v>0.201883</v>
      </c>
      <c r="D5" s="52" t="n">
        <v>0.0380929</v>
      </c>
      <c r="E5" s="53" t="n">
        <v>0.0424061</v>
      </c>
      <c r="F5" s="53" t="n">
        <v>0.0594189</v>
      </c>
      <c r="G5" s="54" t="n">
        <v>0.0735621</v>
      </c>
      <c r="H5" s="13" t="n">
        <v>0.0360501</v>
      </c>
      <c r="I5" s="14" t="n">
        <v>0.0236659</v>
      </c>
      <c r="J5" s="14" t="n">
        <v>0.109089</v>
      </c>
      <c r="K5" s="66" t="n">
        <v>0.0656011</v>
      </c>
      <c r="M5" s="11" t="n">
        <v>25</v>
      </c>
      <c r="N5" s="46" t="n">
        <f aca="false">$B5/C5</f>
        <v>1.4485370239198</v>
      </c>
      <c r="O5" s="46" t="n">
        <f aca="false">$B5/D5</f>
        <v>7.67688991911879</v>
      </c>
      <c r="P5" s="46" t="n">
        <f aca="false">$B5/E5</f>
        <v>6.89605976498664</v>
      </c>
      <c r="Q5" s="46" t="n">
        <f aca="false">$B5/F5</f>
        <v>4.92158219017855</v>
      </c>
      <c r="R5" s="46" t="n">
        <f aca="false">$B5/G5</f>
        <v>3.97534871897349</v>
      </c>
      <c r="S5" s="46" t="n">
        <f aca="false">$B5/H5</f>
        <v>8.11190537612933</v>
      </c>
      <c r="T5" s="46" t="n">
        <f aca="false">$B5/I5</f>
        <v>12.3568087416916</v>
      </c>
      <c r="U5" s="46" t="n">
        <f aca="false">$B5/J5</f>
        <v>2.68070107893555</v>
      </c>
      <c r="V5" s="46" t="n">
        <f aca="false">$B5/K5</f>
        <v>4.45777586046575</v>
      </c>
    </row>
    <row r="6" customFormat="false" ht="15" hidden="false" customHeight="false" outlineLevel="0" collapsed="false">
      <c r="A6" s="11" t="n">
        <v>26</v>
      </c>
      <c r="B6" s="28" t="n">
        <v>0.507651</v>
      </c>
      <c r="C6" s="53" t="n">
        <v>0.408081</v>
      </c>
      <c r="D6" s="52" t="n">
        <v>0.158497</v>
      </c>
      <c r="E6" s="53" t="n">
        <v>0.174467</v>
      </c>
      <c r="F6" s="53" t="n">
        <v>0.175772</v>
      </c>
      <c r="G6" s="54" t="n">
        <v>0.179689</v>
      </c>
      <c r="H6" s="67" t="n">
        <v>0.136277</v>
      </c>
      <c r="I6" s="30" t="n">
        <v>0.203681</v>
      </c>
      <c r="J6" s="30" t="n">
        <v>0.147836</v>
      </c>
      <c r="K6" s="68" t="n">
        <v>0.207895</v>
      </c>
      <c r="M6" s="11" t="n">
        <v>26</v>
      </c>
      <c r="N6" s="46" t="n">
        <f aca="false">$B6/C6</f>
        <v>1.24399567732877</v>
      </c>
      <c r="O6" s="46" t="n">
        <f aca="false">$B6/D6</f>
        <v>3.20290604869493</v>
      </c>
      <c r="P6" s="46" t="n">
        <f aca="false">$B6/E6</f>
        <v>2.90972504828993</v>
      </c>
      <c r="Q6" s="46" t="n">
        <f aca="false">$B6/F6</f>
        <v>2.88812211273695</v>
      </c>
      <c r="R6" s="46" t="n">
        <f aca="false">$B6/G6</f>
        <v>2.82516458993038</v>
      </c>
      <c r="S6" s="46" t="n">
        <f aca="false">$B6/H6</f>
        <v>3.72514070606192</v>
      </c>
      <c r="T6" s="46" t="n">
        <f aca="false">$B6/I6</f>
        <v>2.49238269647144</v>
      </c>
      <c r="U6" s="46" t="n">
        <f aca="false">$B6/J6</f>
        <v>3.43387943396737</v>
      </c>
      <c r="V6" s="46" t="n">
        <f aca="false">$B6/K6</f>
        <v>2.44186247865509</v>
      </c>
    </row>
    <row r="7" customFormat="false" ht="15" hidden="false" customHeight="false" outlineLevel="0" collapsed="false">
      <c r="A7" s="11" t="n">
        <v>27</v>
      </c>
      <c r="B7" s="28" t="n">
        <v>1.10705</v>
      </c>
      <c r="C7" s="53" t="n">
        <v>0.871368</v>
      </c>
      <c r="D7" s="52" t="n">
        <v>0.415057</v>
      </c>
      <c r="E7" s="53" t="n">
        <v>0.41058</v>
      </c>
      <c r="F7" s="53" t="n">
        <v>0.463111</v>
      </c>
      <c r="G7" s="54" t="n">
        <v>0.505794</v>
      </c>
      <c r="H7" s="67" t="n">
        <v>0.328504</v>
      </c>
      <c r="I7" s="30" t="n">
        <v>0.38826</v>
      </c>
      <c r="J7" s="30" t="n">
        <v>0.447889</v>
      </c>
      <c r="K7" s="68" t="n">
        <v>0.498171</v>
      </c>
      <c r="M7" s="11" t="n">
        <v>27</v>
      </c>
      <c r="N7" s="46" t="n">
        <f aca="false">$B7/C7</f>
        <v>1.27047355422738</v>
      </c>
      <c r="O7" s="46" t="n">
        <f aca="false">$B7/D7</f>
        <v>2.66722401983342</v>
      </c>
      <c r="P7" s="46" t="n">
        <f aca="false">$B7/E7</f>
        <v>2.69630766233134</v>
      </c>
      <c r="Q7" s="46" t="n">
        <f aca="false">$B7/F7</f>
        <v>2.39046362535116</v>
      </c>
      <c r="R7" s="46" t="n">
        <f aca="false">$B7/G7</f>
        <v>2.18873691661032</v>
      </c>
      <c r="S7" s="46" t="n">
        <f aca="false">$B7/H7</f>
        <v>3.36997418600687</v>
      </c>
      <c r="T7" s="46" t="n">
        <f aca="false">$B7/I7</f>
        <v>2.85131097718024</v>
      </c>
      <c r="U7" s="46" t="n">
        <f aca="false">$B7/J7</f>
        <v>2.47170615933859</v>
      </c>
      <c r="V7" s="46" t="n">
        <f aca="false">$B7/K7</f>
        <v>2.22222891336509</v>
      </c>
    </row>
    <row r="8" customFormat="false" ht="15" hidden="false" customHeight="false" outlineLevel="0" collapsed="false">
      <c r="A8" s="11" t="n">
        <v>28</v>
      </c>
      <c r="B8" s="28" t="n">
        <v>2.31964</v>
      </c>
      <c r="C8" s="53" t="n">
        <v>1.8266</v>
      </c>
      <c r="D8" s="52" t="n">
        <v>0.929165</v>
      </c>
      <c r="E8" s="53" t="n">
        <v>0.919619</v>
      </c>
      <c r="F8" s="53" t="n">
        <v>1.04764</v>
      </c>
      <c r="G8" s="54" t="n">
        <v>1.16812</v>
      </c>
      <c r="H8" s="67" t="n">
        <v>0.747908</v>
      </c>
      <c r="I8" s="30" t="n">
        <v>0.876097</v>
      </c>
      <c r="J8" s="30" t="n">
        <v>1.01574</v>
      </c>
      <c r="K8" s="68" t="n">
        <v>1.18423</v>
      </c>
      <c r="M8" s="11" t="n">
        <v>28</v>
      </c>
      <c r="N8" s="46" t="n">
        <f aca="false">$B8/C8</f>
        <v>1.26992225993649</v>
      </c>
      <c r="O8" s="46" t="n">
        <f aca="false">$B8/D8</f>
        <v>2.49647802058838</v>
      </c>
      <c r="P8" s="46" t="n">
        <f aca="false">$B8/E8</f>
        <v>2.52239242555885</v>
      </c>
      <c r="Q8" s="46" t="n">
        <f aca="false">$B8/F8</f>
        <v>2.21415753503112</v>
      </c>
      <c r="R8" s="46" t="n">
        <f aca="false">$B8/G8</f>
        <v>1.98578913125364</v>
      </c>
      <c r="S8" s="46" t="n">
        <f aca="false">$B8/H8</f>
        <v>3.10150446311578</v>
      </c>
      <c r="T8" s="46" t="n">
        <f aca="false">$B8/I8</f>
        <v>2.6476976864434</v>
      </c>
      <c r="U8" s="46" t="n">
        <f aca="false">$B8/J8</f>
        <v>2.28369464626775</v>
      </c>
      <c r="V8" s="46" t="n">
        <f aca="false">$B8/K8</f>
        <v>1.95877490014609</v>
      </c>
    </row>
    <row r="9" customFormat="false" ht="15" hidden="false" customHeight="false" outlineLevel="0" collapsed="false">
      <c r="A9" s="11" t="n">
        <v>29</v>
      </c>
      <c r="B9" s="28" t="n">
        <v>4.88145</v>
      </c>
      <c r="C9" s="53" t="n">
        <v>3.8928</v>
      </c>
      <c r="D9" s="52" t="n">
        <v>1.98807</v>
      </c>
      <c r="E9" s="53" t="n">
        <v>2.13077</v>
      </c>
      <c r="F9" s="53" t="n">
        <v>2.27494</v>
      </c>
      <c r="G9" s="54" t="n">
        <v>2.50297</v>
      </c>
      <c r="H9" s="67" t="n">
        <v>1.56727</v>
      </c>
      <c r="I9" s="30" t="n">
        <v>1.96105</v>
      </c>
      <c r="J9" s="30" t="n">
        <v>2.19773</v>
      </c>
      <c r="K9" s="68" t="n">
        <v>2.45224</v>
      </c>
      <c r="M9" s="11" t="n">
        <v>29</v>
      </c>
      <c r="N9" s="46" t="n">
        <f aca="false">$B9/C9</f>
        <v>1.25396886559803</v>
      </c>
      <c r="O9" s="46" t="n">
        <f aca="false">$B9/D9</f>
        <v>2.45537128974332</v>
      </c>
      <c r="P9" s="46" t="n">
        <f aca="false">$B9/E9</f>
        <v>2.29093238594499</v>
      </c>
      <c r="Q9" s="46" t="n">
        <f aca="false">$B9/F9</f>
        <v>2.14574889887206</v>
      </c>
      <c r="R9" s="46" t="n">
        <f aca="false">$B9/G9</f>
        <v>1.95026308745211</v>
      </c>
      <c r="S9" s="46" t="n">
        <f aca="false">$B9/H9</f>
        <v>3.11461968901338</v>
      </c>
      <c r="T9" s="46" t="n">
        <f aca="false">$B9/I9</f>
        <v>2.48920221310012</v>
      </c>
      <c r="U9" s="46" t="n">
        <f aca="false">$B9/J9</f>
        <v>2.22113271420966</v>
      </c>
      <c r="V9" s="46" t="n">
        <f aca="false">$B9/K9</f>
        <v>1.99060858643526</v>
      </c>
    </row>
    <row r="10" customFormat="false" ht="15" hidden="false" customHeight="false" outlineLevel="0" collapsed="false">
      <c r="A10" s="11" t="n">
        <v>30</v>
      </c>
      <c r="B10" s="28" t="n">
        <v>10.1624</v>
      </c>
      <c r="C10" s="53" t="n">
        <v>8.08025</v>
      </c>
      <c r="D10" s="52" t="n">
        <v>4.17164</v>
      </c>
      <c r="E10" s="53" t="n">
        <v>3.97083</v>
      </c>
      <c r="F10" s="53" t="n">
        <v>4.61249</v>
      </c>
      <c r="G10" s="54" t="n">
        <v>5.23479</v>
      </c>
      <c r="H10" s="67" t="n">
        <v>3.24473</v>
      </c>
      <c r="I10" s="30" t="n">
        <v>3.82451</v>
      </c>
      <c r="J10" s="30" t="n">
        <v>4.55786</v>
      </c>
      <c r="K10" s="68" t="n">
        <v>5.13564</v>
      </c>
      <c r="M10" s="11" t="n">
        <v>30</v>
      </c>
      <c r="N10" s="46" t="n">
        <f aca="false">$B10/C10</f>
        <v>1.2576838587915</v>
      </c>
      <c r="O10" s="46" t="n">
        <f aca="false">$B10/D10</f>
        <v>2.43606830886654</v>
      </c>
      <c r="P10" s="46" t="n">
        <f aca="false">$B10/E10</f>
        <v>2.55926342855272</v>
      </c>
      <c r="Q10" s="46" t="n">
        <f aca="false">$B10/F10</f>
        <v>2.20323512896505</v>
      </c>
      <c r="R10" s="46" t="n">
        <f aca="false">$B10/G10</f>
        <v>1.94131951807045</v>
      </c>
      <c r="S10" s="46" t="n">
        <f aca="false">$B10/H10</f>
        <v>3.13197091899788</v>
      </c>
      <c r="T10" s="46" t="n">
        <f aca="false">$B10/I10</f>
        <v>2.65717699783763</v>
      </c>
      <c r="U10" s="46" t="n">
        <f aca="false">$B10/J10</f>
        <v>2.22964285871001</v>
      </c>
      <c r="V10" s="46" t="n">
        <f aca="false">$B10/K10</f>
        <v>1.97879913701116</v>
      </c>
    </row>
    <row r="11" customFormat="false" ht="15" hidden="false" customHeight="false" outlineLevel="0" collapsed="false">
      <c r="A11" s="11" t="n">
        <v>31</v>
      </c>
      <c r="B11" s="28" t="n">
        <v>21.1603</v>
      </c>
      <c r="C11" s="53" t="n">
        <v>16.7036</v>
      </c>
      <c r="D11" s="52" t="n">
        <v>8.60311</v>
      </c>
      <c r="E11" s="53" t="n">
        <v>8.27144</v>
      </c>
      <c r="F11" s="53" t="n">
        <v>9.61003</v>
      </c>
      <c r="G11" s="54" t="n">
        <v>10.5888</v>
      </c>
      <c r="H11" s="67" t="n">
        <v>6.66219</v>
      </c>
      <c r="I11" s="30" t="n">
        <v>8.35714</v>
      </c>
      <c r="J11" s="30" t="n">
        <v>9.36615</v>
      </c>
      <c r="K11" s="68" t="n">
        <v>10.6923</v>
      </c>
      <c r="M11" s="11" t="n">
        <v>31</v>
      </c>
      <c r="N11" s="46" t="n">
        <f aca="false">$B11/C11</f>
        <v>1.2668107473838</v>
      </c>
      <c r="O11" s="46" t="n">
        <f aca="false">$B11/D11</f>
        <v>2.45961053618982</v>
      </c>
      <c r="P11" s="46" t="n">
        <f aca="false">$B11/E11</f>
        <v>2.55823653438821</v>
      </c>
      <c r="Q11" s="46" t="n">
        <f aca="false">$B11/F11</f>
        <v>2.20189739262</v>
      </c>
      <c r="R11" s="46" t="n">
        <f aca="false">$B11/G11</f>
        <v>1.9983661982472</v>
      </c>
      <c r="S11" s="46" t="n">
        <f aca="false">$B11/H11</f>
        <v>3.17617780339498</v>
      </c>
      <c r="T11" s="46" t="n">
        <f aca="false">$B11/I11</f>
        <v>2.53200257504362</v>
      </c>
      <c r="U11" s="46" t="n">
        <f aca="false">$B11/J11</f>
        <v>2.25923138109042</v>
      </c>
      <c r="V11" s="46" t="n">
        <f aca="false">$B11/K11</f>
        <v>1.97902228706639</v>
      </c>
    </row>
    <row r="12" customFormat="false" ht="15" hidden="false" customHeight="false" outlineLevel="0" collapsed="false">
      <c r="A12" s="11" t="n">
        <v>32</v>
      </c>
      <c r="B12" s="33" t="n">
        <v>43.4121</v>
      </c>
      <c r="C12" s="37" t="n">
        <v>34.434</v>
      </c>
      <c r="D12" s="56" t="n">
        <v>17.634</v>
      </c>
      <c r="E12" s="37" t="n">
        <v>17.0374</v>
      </c>
      <c r="F12" s="37" t="n">
        <v>19.1396</v>
      </c>
      <c r="G12" s="57" t="n">
        <v>21.6507</v>
      </c>
      <c r="H12" s="69" t="n">
        <v>13.6403</v>
      </c>
      <c r="I12" s="35" t="n">
        <v>16.3153</v>
      </c>
      <c r="J12" s="35" t="n">
        <v>19.1129</v>
      </c>
      <c r="K12" s="70" t="n">
        <v>21.641</v>
      </c>
      <c r="M12" s="11" t="n">
        <v>32</v>
      </c>
      <c r="N12" s="46" t="n">
        <f aca="false">$B12/C12</f>
        <v>1.26073357727827</v>
      </c>
      <c r="O12" s="46" t="n">
        <f aca="false">$B12/D12</f>
        <v>2.461840762164</v>
      </c>
      <c r="P12" s="46" t="n">
        <f aca="false">$B12/E12</f>
        <v>2.54804723725451</v>
      </c>
      <c r="Q12" s="46" t="n">
        <f aca="false">$B12/F12</f>
        <v>2.26818219816506</v>
      </c>
      <c r="R12" s="46" t="n">
        <f aca="false">$B12/G12</f>
        <v>2.00511299865593</v>
      </c>
      <c r="S12" s="46" t="n">
        <f aca="false">$B12/H12</f>
        <v>3.18263527928271</v>
      </c>
      <c r="T12" s="46" t="n">
        <f aca="false">$B12/I12</f>
        <v>2.66082143754635</v>
      </c>
      <c r="U12" s="46" t="n">
        <f aca="false">$B12/J12</f>
        <v>2.27135076309718</v>
      </c>
      <c r="V12" s="46" t="n">
        <f aca="false">$B12/K12</f>
        <v>2.00601173698073</v>
      </c>
    </row>
  </sheetData>
  <mergeCells count="7">
    <mergeCell ref="H1:K1"/>
    <mergeCell ref="O1:R1"/>
    <mergeCell ref="S1:V1"/>
    <mergeCell ref="B2:B3"/>
    <mergeCell ref="C2:C3"/>
    <mergeCell ref="D2:G2"/>
    <mergeCell ref="N2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Q5:T12 F3"/>
    </sheetView>
  </sheetViews>
  <sheetFormatPr defaultRowHeight="15"/>
  <cols>
    <col collapsed="false" hidden="false" max="2" min="1" style="0" width="8.57085020242915"/>
    <col collapsed="false" hidden="false" max="3" min="3" style="0" width="11.0323886639676"/>
    <col collapsed="false" hidden="false" max="5" min="4" style="0" width="8.57085020242915"/>
    <col collapsed="false" hidden="false" max="6" min="6" style="0" width="10.0688259109312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4</v>
      </c>
      <c r="B1" s="1" t="s">
        <v>0</v>
      </c>
      <c r="C1" s="2" t="s">
        <v>1</v>
      </c>
    </row>
    <row r="2" customFormat="false" ht="15" hidden="false" customHeight="false" outlineLevel="0" collapsed="false">
      <c r="A2" s="1"/>
      <c r="B2" s="1"/>
      <c r="C2" s="2"/>
    </row>
    <row r="3" customFormat="false" ht="15" hidden="false" customHeight="false" outlineLevel="0" collapsed="false">
      <c r="A3" s="1"/>
      <c r="B3" s="1"/>
      <c r="C3" s="7" t="s">
        <v>6</v>
      </c>
      <c r="F3" s="0" t="s">
        <v>32</v>
      </c>
    </row>
    <row r="4" customFormat="false" ht="15" hidden="false" customHeight="false" outlineLevel="0" collapsed="false">
      <c r="A4" s="0" t="n">
        <v>33554432</v>
      </c>
      <c r="B4" s="11" t="n">
        <v>25</v>
      </c>
      <c r="C4" s="12" t="n">
        <v>0.292435</v>
      </c>
      <c r="E4" s="11" t="n">
        <v>25</v>
      </c>
      <c r="F4" s="0" t="n">
        <f aca="false">A4/C4/1000000</f>
        <v>114.741504949818</v>
      </c>
    </row>
    <row r="5" customFormat="false" ht="15" hidden="false" customHeight="false" outlineLevel="0" collapsed="false">
      <c r="A5" s="0" t="n">
        <v>67108864</v>
      </c>
      <c r="B5" s="11" t="n">
        <v>26</v>
      </c>
      <c r="C5" s="28" t="n">
        <v>0.507651</v>
      </c>
      <c r="E5" s="11" t="n">
        <v>26</v>
      </c>
      <c r="F5" s="0" t="n">
        <f aca="false">A5/C5/1000000</f>
        <v>132.194881916907</v>
      </c>
    </row>
    <row r="6" customFormat="false" ht="15" hidden="false" customHeight="false" outlineLevel="0" collapsed="false">
      <c r="A6" s="0" t="n">
        <v>134217728</v>
      </c>
      <c r="B6" s="11" t="n">
        <v>27</v>
      </c>
      <c r="C6" s="28" t="n">
        <v>1.10705</v>
      </c>
      <c r="E6" s="11" t="n">
        <v>27</v>
      </c>
      <c r="F6" s="0" t="n">
        <f aca="false">A6/C6/1000000</f>
        <v>121.239084052211</v>
      </c>
    </row>
    <row r="7" customFormat="false" ht="15" hidden="false" customHeight="false" outlineLevel="0" collapsed="false">
      <c r="A7" s="0" t="n">
        <v>268435456</v>
      </c>
      <c r="B7" s="11" t="n">
        <v>28</v>
      </c>
      <c r="C7" s="28" t="n">
        <v>2.31964</v>
      </c>
      <c r="E7" s="11" t="n">
        <v>28</v>
      </c>
      <c r="F7" s="0" t="n">
        <f aca="false">A7/C7/1000000</f>
        <v>115.722894931972</v>
      </c>
    </row>
    <row r="8" customFormat="false" ht="15" hidden="false" customHeight="false" outlineLevel="0" collapsed="false">
      <c r="A8" s="0" t="n">
        <v>536870912</v>
      </c>
      <c r="B8" s="11" t="n">
        <v>29</v>
      </c>
      <c r="C8" s="28" t="n">
        <v>4.88145</v>
      </c>
      <c r="E8" s="11" t="n">
        <v>29</v>
      </c>
      <c r="F8" s="0" t="n">
        <f aca="false">A8/C8/1000000</f>
        <v>109.981852113614</v>
      </c>
    </row>
    <row r="9" customFormat="false" ht="15" hidden="false" customHeight="false" outlineLevel="0" collapsed="false">
      <c r="A9" s="0" t="n">
        <v>1073741824</v>
      </c>
      <c r="B9" s="11" t="n">
        <v>30</v>
      </c>
      <c r="C9" s="28" t="n">
        <v>10.1624</v>
      </c>
      <c r="E9" s="11" t="n">
        <v>30</v>
      </c>
      <c r="F9" s="0" t="n">
        <f aca="false">A9/C9/1000000</f>
        <v>105.658291742108</v>
      </c>
    </row>
    <row r="10" customFormat="false" ht="15" hidden="false" customHeight="false" outlineLevel="0" collapsed="false">
      <c r="A10" s="0" t="n">
        <v>2147483648</v>
      </c>
      <c r="B10" s="11" t="n">
        <v>31</v>
      </c>
      <c r="C10" s="28" t="n">
        <v>21.1603</v>
      </c>
      <c r="E10" s="11" t="n">
        <v>31</v>
      </c>
      <c r="F10" s="0" t="n">
        <f aca="false">A10/C10/1000000</f>
        <v>101.486446222407</v>
      </c>
    </row>
    <row r="11" customFormat="false" ht="15" hidden="false" customHeight="false" outlineLevel="0" collapsed="false">
      <c r="A11" s="0" t="n">
        <v>4294967296</v>
      </c>
      <c r="B11" s="11" t="n">
        <v>32</v>
      </c>
      <c r="C11" s="33" t="n">
        <v>43.4121</v>
      </c>
      <c r="E11" s="11" t="n">
        <v>32</v>
      </c>
      <c r="F11" s="0" t="n">
        <f aca="false">A11/C11/1000000</f>
        <v>98.9347968884251</v>
      </c>
    </row>
  </sheetData>
  <mergeCells count="1">
    <mergeCell ref="C1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2016-05-25T03:46:53Z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