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96930_tecnico_ulisboa_pt/Documents/Documentos/ROB9-16/Projetos/Dogrob/"/>
    </mc:Choice>
  </mc:AlternateContent>
  <xr:revisionPtr revIDLastSave="1" documentId="11_AD4DF034E34935FBC521DC6DBF5C61F85BDEDD8E" xr6:coauthVersionLast="47" xr6:coauthVersionMax="47" xr10:uidLastSave="{601FE619-EB58-4912-85F9-040D1AA0BD79}"/>
  <bookViews>
    <workbookView xWindow="-120" yWindow="-120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0" i="1" l="1"/>
  <c r="V19" i="1"/>
  <c r="Q19" i="1"/>
  <c r="V18" i="1"/>
  <c r="V17" i="1"/>
  <c r="V16" i="1"/>
  <c r="V15" i="1"/>
  <c r="H15" i="1"/>
  <c r="V14" i="1"/>
  <c r="M14" i="1"/>
  <c r="L14" i="1"/>
  <c r="E14" i="1"/>
  <c r="G14" i="1" s="1"/>
  <c r="V13" i="1"/>
  <c r="M13" i="1"/>
  <c r="L13" i="1"/>
  <c r="G13" i="1"/>
  <c r="E13" i="1"/>
  <c r="V12" i="1"/>
  <c r="M12" i="1"/>
  <c r="L12" i="1"/>
  <c r="E12" i="1"/>
  <c r="G12" i="1" s="1"/>
  <c r="V11" i="1"/>
  <c r="M11" i="1"/>
  <c r="L11" i="1"/>
  <c r="G11" i="1"/>
  <c r="E11" i="1"/>
  <c r="V10" i="1"/>
  <c r="M10" i="1"/>
  <c r="L10" i="1"/>
  <c r="E10" i="1"/>
  <c r="G10" i="1" s="1"/>
  <c r="V9" i="1"/>
  <c r="M9" i="1"/>
  <c r="L9" i="1"/>
  <c r="E9" i="1"/>
  <c r="G9" i="1" s="1"/>
  <c r="V8" i="1"/>
  <c r="M8" i="1"/>
  <c r="L8" i="1"/>
  <c r="E8" i="1"/>
  <c r="G8" i="1" s="1"/>
  <c r="V7" i="1"/>
  <c r="M7" i="1"/>
  <c r="L7" i="1"/>
  <c r="E7" i="1"/>
  <c r="G7" i="1" s="1"/>
  <c r="V6" i="1"/>
  <c r="M6" i="1"/>
  <c r="L6" i="1"/>
  <c r="G6" i="1"/>
  <c r="V5" i="1"/>
  <c r="M5" i="1"/>
  <c r="L5" i="1"/>
  <c r="G5" i="1"/>
  <c r="V4" i="1"/>
  <c r="V23" i="1" s="1"/>
  <c r="M4" i="1"/>
  <c r="L4" i="1"/>
  <c r="E4" i="1"/>
  <c r="G4" i="1" s="1"/>
  <c r="M3" i="1"/>
  <c r="M19" i="1" s="1"/>
  <c r="M20" i="1" s="1"/>
  <c r="M21" i="1" s="1"/>
  <c r="L3" i="1"/>
  <c r="L19" i="1" s="1"/>
  <c r="L20" i="1" s="1"/>
  <c r="L21" i="1" s="1"/>
  <c r="L22" i="1" s="1"/>
  <c r="E3" i="1"/>
  <c r="G3" i="1" s="1"/>
</calcChain>
</file>

<file path=xl/sharedStrings.xml><?xml version="1.0" encoding="utf-8"?>
<sst xmlns="http://schemas.openxmlformats.org/spreadsheetml/2006/main" count="101" uniqueCount="75">
  <si>
    <t>QUANTIDADE TOTAL DE ROBOS</t>
  </si>
  <si>
    <t>PEÇA</t>
  </si>
  <si>
    <t>FICHEIRO MODELO</t>
  </si>
  <si>
    <t>QUANTIDADE POR UNIDADE</t>
  </si>
  <si>
    <t>QUANTIDADE TOTAL</t>
  </si>
  <si>
    <t>UNIDADES POR FICHEIRO</t>
  </si>
  <si>
    <t>NUMERO DE IMPRESSÕES NECESSÁRIAS</t>
  </si>
  <si>
    <t>NUMERO DE IMPRESSÕES ARREDONDADAS</t>
  </si>
  <si>
    <t>FICHEIRO DE PROJETO DE IMPRESSÃO</t>
  </si>
  <si>
    <t>TEMPO DE IMPRESSÃO POR FICHEIRO [Horas]</t>
  </si>
  <si>
    <t>QUANTIDADE DE FILAMENTO POR FICHEIRO [g]</t>
  </si>
  <si>
    <t>TEMPO TOTAL DE IMPRESSÃO  [Horas]</t>
  </si>
  <si>
    <t>QUANTIDADE TOTAL DE FILAMENTO [g]</t>
  </si>
  <si>
    <t>FILAMENTO DISPONIVEL</t>
  </si>
  <si>
    <t>ORGANIZAÇÃO DO FILAMENTO</t>
  </si>
  <si>
    <t>perna baixo esquerda</t>
  </si>
  <si>
    <t>down_left_leg_x2</t>
  </si>
  <si>
    <t>CCR20PRO_down_left_leg_x2</t>
  </si>
  <si>
    <t>COR</t>
  </si>
  <si>
    <t>PESO</t>
  </si>
  <si>
    <t>nº bobine</t>
  </si>
  <si>
    <t>impressão</t>
  </si>
  <si>
    <t>peso</t>
  </si>
  <si>
    <t>PESO + 25%</t>
  </si>
  <si>
    <t>filamento</t>
  </si>
  <si>
    <t>perna baixo direito</t>
  </si>
  <si>
    <t>down_right_leg_x2</t>
  </si>
  <si>
    <t>CCR20PRO_down_right_leg_x2</t>
  </si>
  <si>
    <t>Azul</t>
  </si>
  <si>
    <t>Características de impressão</t>
  </si>
  <si>
    <t>corpo estrutura - parte 1</t>
  </si>
  <si>
    <t>lower_body_x1</t>
  </si>
  <si>
    <t>CCR20PRO_Lower_body_x1-parte1</t>
  </si>
  <si>
    <t>preto</t>
  </si>
  <si>
    <t>in fill de 20%</t>
  </si>
  <si>
    <t>corpo estrutura - parte 2</t>
  </si>
  <si>
    <t>CCR20PRO_Lower_body_x1-parte2</t>
  </si>
  <si>
    <t>suportes 5%</t>
  </si>
  <si>
    <t>parte frente rolamentos</t>
  </si>
  <si>
    <t>main_back__x1</t>
  </si>
  <si>
    <t>CCR20PRO_main_back__x1</t>
  </si>
  <si>
    <t>verde</t>
  </si>
  <si>
    <t>parte tras rolamentos</t>
  </si>
  <si>
    <t>main_front_x1</t>
  </si>
  <si>
    <t>CCR20PRO_main_front_x1</t>
  </si>
  <si>
    <t>ombro tras esquerda</t>
  </si>
  <si>
    <t>shoulder_LB_x1</t>
  </si>
  <si>
    <t>CCR20PRO_shoulder_LB_x1</t>
  </si>
  <si>
    <t>vermelho</t>
  </si>
  <si>
    <t xml:space="preserve">estas quantidades dá-se pelo </t>
  </si>
  <si>
    <t>ombro frente esquerda</t>
  </si>
  <si>
    <t>shoulder_LF_x1</t>
  </si>
  <si>
    <t>CCR20PRO_shoulder_LF_x1</t>
  </si>
  <si>
    <t xml:space="preserve">facto da peça sermuito grande </t>
  </si>
  <si>
    <t>ombro tras direita</t>
  </si>
  <si>
    <t>shoulder_RB_x1</t>
  </si>
  <si>
    <t>CCR20PRO_shoulder_RB_x1</t>
  </si>
  <si>
    <t>amarelo</t>
  </si>
  <si>
    <t>e assim pode-se poupar</t>
  </si>
  <si>
    <t>ombro frente direita</t>
  </si>
  <si>
    <t>shoulder_RF_x1</t>
  </si>
  <si>
    <t>CCR20PRO_shoulder_RF_x1</t>
  </si>
  <si>
    <t>branco</t>
  </si>
  <si>
    <t>tampa</t>
  </si>
  <si>
    <t>Top_body_x1</t>
  </si>
  <si>
    <t>CCR20PRO_Top_body_x1</t>
  </si>
  <si>
    <t>parte de cima da perna</t>
  </si>
  <si>
    <t>upper_leg_x4</t>
  </si>
  <si>
    <t>CCR20PRO_upper_leg_x4</t>
  </si>
  <si>
    <t>por a mão</t>
  </si>
  <si>
    <t>TOTAIS [Horas e Gramas]</t>
  </si>
  <si>
    <t>SOMA DOS AMARELOS</t>
  </si>
  <si>
    <t>TOTAIS [Dias e Bobines]</t>
  </si>
  <si>
    <t>TOTAIS [Dias e Bobines] arredondados</t>
  </si>
  <si>
    <t>TOTAIS [Dias e Bobines] arredondados com duas 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</si>
</sst>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masis MT Pro"/>
      <family val="1"/>
    </font>
    <font>
      <b/>
      <sz val="12"/>
      <color theme="1"/>
      <name val="Amasis MT Pro"/>
      <family val="1"/>
    </font>
    <font>
      <sz val="10"/>
      <color theme="1"/>
      <name val="Amasis MT Pro"/>
      <family val="1"/>
    </font>
    <font>
      <b/>
      <sz val="10"/>
      <color theme="1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D7" sqref="D7"/>
    </sheetView>
  </sheetViews>
  <sheetFormatPr defaultColWidth="9.140625" defaultRowHeight="12.75" x14ac:dyDescent="0.25"/>
  <cols>
    <col min="1" max="1" width="42.7109375" style="3" bestFit="1" customWidth="1"/>
    <col min="2" max="2" width="22" style="3" bestFit="1" customWidth="1"/>
    <col min="3" max="3" width="29.42578125" style="3" bestFit="1" customWidth="1"/>
    <col min="4" max="4" width="42.7109375" style="3" customWidth="1"/>
    <col min="5" max="5" width="31.85546875" style="3" customWidth="1"/>
    <col min="6" max="6" width="39.140625" style="3" bestFit="1" customWidth="1"/>
    <col min="7" max="7" width="62" style="3" bestFit="1" customWidth="1"/>
    <col min="8" max="8" width="66.140625" style="3" bestFit="1" customWidth="1"/>
    <col min="9" max="9" width="59.140625" style="3" bestFit="1" customWidth="1"/>
    <col min="10" max="10" width="63.5703125" style="3" bestFit="1" customWidth="1"/>
    <col min="11" max="11" width="71.28515625" style="3" bestFit="1" customWidth="1"/>
    <col min="12" max="12" width="51.85546875" style="3" customWidth="1"/>
    <col min="13" max="13" width="59.5703125" style="3" customWidth="1"/>
    <col min="14" max="15" width="9.140625" style="3"/>
    <col min="16" max="16" width="21.140625" style="3" bestFit="1" customWidth="1"/>
    <col min="17" max="17" width="16.5703125" style="3" customWidth="1"/>
    <col min="18" max="19" width="9.140625" style="3"/>
    <col min="20" max="20" width="32.5703125" style="3" bestFit="1" customWidth="1"/>
    <col min="21" max="21" width="14.5703125" style="3" customWidth="1"/>
    <col min="22" max="22" width="12.85546875" style="3" customWidth="1"/>
    <col min="23" max="16384" width="9.140625" style="3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P1" s="2" t="s">
        <v>13</v>
      </c>
      <c r="Q1" s="2"/>
      <c r="R1" s="2"/>
      <c r="T1" s="2" t="s">
        <v>14</v>
      </c>
      <c r="U1" s="2"/>
      <c r="V1" s="2"/>
      <c r="W1" s="2"/>
    </row>
    <row r="2" spans="1:23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P2" s="2"/>
      <c r="Q2" s="2"/>
      <c r="R2" s="2"/>
      <c r="T2" s="2"/>
      <c r="U2" s="2"/>
      <c r="V2" s="2"/>
      <c r="W2" s="2"/>
    </row>
    <row r="3" spans="1:23" ht="16.5" x14ac:dyDescent="0.25">
      <c r="A3" s="4">
        <v>11</v>
      </c>
      <c r="B3" s="3" t="s">
        <v>15</v>
      </c>
      <c r="C3" s="3" t="s">
        <v>16</v>
      </c>
      <c r="D3" s="3">
        <v>2</v>
      </c>
      <c r="E3" s="3">
        <f>$A$3*D3</f>
        <v>22</v>
      </c>
      <c r="F3" s="3">
        <v>22</v>
      </c>
      <c r="G3" s="5">
        <f t="shared" ref="G3:G14" si="0">E3/F3</f>
        <v>1</v>
      </c>
      <c r="H3" s="6">
        <v>1</v>
      </c>
      <c r="I3" s="7" t="s">
        <v>17</v>
      </c>
      <c r="J3" s="5">
        <v>46.18</v>
      </c>
      <c r="K3" s="3">
        <v>278</v>
      </c>
      <c r="L3" s="5">
        <f>H3*J3</f>
        <v>46.18</v>
      </c>
      <c r="M3" s="8">
        <f>H3*K3</f>
        <v>278</v>
      </c>
      <c r="P3" s="3" t="s">
        <v>18</v>
      </c>
      <c r="Q3" s="3" t="s">
        <v>19</v>
      </c>
      <c r="R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</row>
    <row r="4" spans="1:23" x14ac:dyDescent="0.25">
      <c r="B4" s="3" t="s">
        <v>25</v>
      </c>
      <c r="C4" s="3" t="s">
        <v>26</v>
      </c>
      <c r="D4" s="3">
        <v>2</v>
      </c>
      <c r="E4" s="3">
        <f t="shared" ref="E4:E14" si="1">$A$3*D4</f>
        <v>22</v>
      </c>
      <c r="F4" s="3">
        <v>22</v>
      </c>
      <c r="G4" s="5">
        <f t="shared" si="0"/>
        <v>1</v>
      </c>
      <c r="H4" s="6">
        <v>1</v>
      </c>
      <c r="I4" s="7" t="s">
        <v>27</v>
      </c>
      <c r="J4" s="5">
        <v>48.1</v>
      </c>
      <c r="K4" s="3">
        <v>275</v>
      </c>
      <c r="L4" s="5">
        <f t="shared" ref="L4:L14" si="2">H4*J4</f>
        <v>48.1</v>
      </c>
      <c r="M4" s="8">
        <f t="shared" ref="M4:M14" si="3">H4*K4</f>
        <v>275</v>
      </c>
      <c r="P4" s="9" t="s">
        <v>28</v>
      </c>
      <c r="Q4" s="9">
        <v>103</v>
      </c>
      <c r="R4" s="9">
        <v>1</v>
      </c>
      <c r="T4" s="10" t="s">
        <v>17</v>
      </c>
      <c r="U4" s="3">
        <v>278</v>
      </c>
      <c r="V4" s="8">
        <f>U4*1.15</f>
        <v>319.7</v>
      </c>
      <c r="W4" s="3">
        <v>14</v>
      </c>
    </row>
    <row r="5" spans="1:23" ht="13.5" x14ac:dyDescent="0.25">
      <c r="A5" s="11" t="s">
        <v>29</v>
      </c>
      <c r="B5" s="3" t="s">
        <v>30</v>
      </c>
      <c r="C5" s="3" t="s">
        <v>31</v>
      </c>
      <c r="D5" s="10">
        <v>1</v>
      </c>
      <c r="E5" s="10">
        <v>6</v>
      </c>
      <c r="F5" s="10">
        <v>6</v>
      </c>
      <c r="G5" s="5">
        <f t="shared" si="0"/>
        <v>1</v>
      </c>
      <c r="H5" s="6">
        <v>1</v>
      </c>
      <c r="I5" s="7" t="s">
        <v>32</v>
      </c>
      <c r="J5" s="5">
        <v>97.5</v>
      </c>
      <c r="K5" s="3">
        <v>664</v>
      </c>
      <c r="L5" s="5">
        <f t="shared" si="2"/>
        <v>97.5</v>
      </c>
      <c r="M5" s="8">
        <f t="shared" si="3"/>
        <v>664</v>
      </c>
      <c r="P5" s="12" t="s">
        <v>33</v>
      </c>
      <c r="Q5" s="12">
        <v>520</v>
      </c>
      <c r="R5" s="12">
        <v>3</v>
      </c>
      <c r="T5" s="10" t="s">
        <v>27</v>
      </c>
      <c r="U5" s="3">
        <v>275</v>
      </c>
      <c r="V5" s="8">
        <f t="shared" ref="V5:V20" si="4">U5*1.15</f>
        <v>316.25</v>
      </c>
      <c r="W5" s="3">
        <v>3</v>
      </c>
    </row>
    <row r="6" spans="1:23" x14ac:dyDescent="0.25">
      <c r="A6" s="3" t="s">
        <v>34</v>
      </c>
      <c r="B6" s="3" t="s">
        <v>35</v>
      </c>
      <c r="C6" s="3" t="s">
        <v>31</v>
      </c>
      <c r="D6" s="10">
        <v>1</v>
      </c>
      <c r="E6" s="10">
        <v>5</v>
      </c>
      <c r="F6" s="10">
        <v>5</v>
      </c>
      <c r="G6" s="5">
        <f t="shared" si="0"/>
        <v>1</v>
      </c>
      <c r="H6" s="6">
        <v>1</v>
      </c>
      <c r="I6" s="7" t="s">
        <v>36</v>
      </c>
      <c r="J6" s="5">
        <v>81.2</v>
      </c>
      <c r="K6" s="3">
        <v>554</v>
      </c>
      <c r="L6" s="5">
        <f t="shared" si="2"/>
        <v>81.2</v>
      </c>
      <c r="M6" s="8">
        <f t="shared" si="3"/>
        <v>554</v>
      </c>
      <c r="P6" s="12" t="s">
        <v>33</v>
      </c>
      <c r="Q6" s="12">
        <v>1000</v>
      </c>
      <c r="R6" s="12">
        <v>14</v>
      </c>
      <c r="T6" s="3" t="s">
        <v>32</v>
      </c>
      <c r="U6" s="3">
        <v>664</v>
      </c>
      <c r="V6" s="8">
        <f t="shared" si="4"/>
        <v>763.59999999999991</v>
      </c>
    </row>
    <row r="7" spans="1:23" x14ac:dyDescent="0.25">
      <c r="A7" s="3" t="s">
        <v>37</v>
      </c>
      <c r="B7" s="3" t="s">
        <v>38</v>
      </c>
      <c r="C7" s="3" t="s">
        <v>39</v>
      </c>
      <c r="D7" s="3">
        <v>1</v>
      </c>
      <c r="E7" s="3">
        <f t="shared" si="1"/>
        <v>11</v>
      </c>
      <c r="F7" s="3">
        <v>6</v>
      </c>
      <c r="G7" s="5">
        <f t="shared" si="0"/>
        <v>1.8333333333333333</v>
      </c>
      <c r="H7" s="6">
        <v>2</v>
      </c>
      <c r="I7" s="7" t="s">
        <v>40</v>
      </c>
      <c r="J7" s="5">
        <v>15.8</v>
      </c>
      <c r="K7" s="3">
        <v>108</v>
      </c>
      <c r="L7" s="5">
        <f t="shared" si="2"/>
        <v>31.6</v>
      </c>
      <c r="M7" s="8">
        <f t="shared" si="3"/>
        <v>216</v>
      </c>
      <c r="P7" s="12" t="s">
        <v>41</v>
      </c>
      <c r="Q7" s="12">
        <v>887</v>
      </c>
      <c r="R7" s="12">
        <v>4</v>
      </c>
      <c r="T7" s="3" t="s">
        <v>36</v>
      </c>
      <c r="U7" s="3">
        <v>554</v>
      </c>
      <c r="V7" s="8">
        <f t="shared" si="4"/>
        <v>637.09999999999991</v>
      </c>
    </row>
    <row r="8" spans="1:23" x14ac:dyDescent="0.25">
      <c r="B8" s="3" t="s">
        <v>42</v>
      </c>
      <c r="C8" s="3" t="s">
        <v>43</v>
      </c>
      <c r="D8" s="3">
        <v>1</v>
      </c>
      <c r="E8" s="3">
        <f t="shared" si="1"/>
        <v>11</v>
      </c>
      <c r="F8" s="3">
        <v>6</v>
      </c>
      <c r="G8" s="5">
        <f t="shared" si="0"/>
        <v>1.8333333333333333</v>
      </c>
      <c r="H8" s="6">
        <v>2</v>
      </c>
      <c r="I8" s="7" t="s">
        <v>44</v>
      </c>
      <c r="J8" s="5">
        <v>15.8</v>
      </c>
      <c r="K8" s="3">
        <v>108</v>
      </c>
      <c r="L8" s="5">
        <f t="shared" si="2"/>
        <v>31.6</v>
      </c>
      <c r="M8" s="8">
        <f t="shared" si="3"/>
        <v>216</v>
      </c>
      <c r="P8" s="12" t="s">
        <v>41</v>
      </c>
      <c r="Q8" s="12">
        <v>739</v>
      </c>
      <c r="R8" s="12">
        <v>5</v>
      </c>
      <c r="T8" s="3" t="s">
        <v>40</v>
      </c>
      <c r="U8" s="3">
        <v>108</v>
      </c>
      <c r="V8" s="8">
        <f t="shared" si="4"/>
        <v>124.19999999999999</v>
      </c>
    </row>
    <row r="9" spans="1:23" x14ac:dyDescent="0.25">
      <c r="B9" s="3" t="s">
        <v>45</v>
      </c>
      <c r="C9" s="3" t="s">
        <v>46</v>
      </c>
      <c r="D9" s="3">
        <v>1</v>
      </c>
      <c r="E9" s="3">
        <f t="shared" si="1"/>
        <v>11</v>
      </c>
      <c r="F9" s="3">
        <v>11</v>
      </c>
      <c r="G9" s="5">
        <f t="shared" si="0"/>
        <v>1</v>
      </c>
      <c r="H9" s="6">
        <v>1</v>
      </c>
      <c r="I9" s="7" t="s">
        <v>47</v>
      </c>
      <c r="J9" s="5">
        <v>21.4</v>
      </c>
      <c r="K9" s="3">
        <v>128</v>
      </c>
      <c r="L9" s="5">
        <f t="shared" si="2"/>
        <v>21.4</v>
      </c>
      <c r="M9" s="8">
        <f t="shared" si="3"/>
        <v>128</v>
      </c>
      <c r="P9" s="9" t="s">
        <v>48</v>
      </c>
      <c r="Q9" s="9">
        <v>115</v>
      </c>
      <c r="R9" s="9">
        <v>2</v>
      </c>
      <c r="T9" s="3" t="s">
        <v>40</v>
      </c>
      <c r="U9" s="3">
        <v>108</v>
      </c>
      <c r="V9" s="8">
        <f t="shared" si="4"/>
        <v>124.19999999999999</v>
      </c>
    </row>
    <row r="10" spans="1:23" x14ac:dyDescent="0.25">
      <c r="A10" s="10" t="s">
        <v>49</v>
      </c>
      <c r="B10" s="3" t="s">
        <v>50</v>
      </c>
      <c r="C10" s="3" t="s">
        <v>51</v>
      </c>
      <c r="D10" s="3">
        <v>1</v>
      </c>
      <c r="E10" s="3">
        <f t="shared" si="1"/>
        <v>11</v>
      </c>
      <c r="F10" s="3">
        <v>11</v>
      </c>
      <c r="G10" s="5">
        <f t="shared" si="0"/>
        <v>1</v>
      </c>
      <c r="H10" s="6">
        <v>1</v>
      </c>
      <c r="I10" s="7" t="s">
        <v>52</v>
      </c>
      <c r="J10" s="5">
        <v>21.2</v>
      </c>
      <c r="K10" s="3">
        <v>128</v>
      </c>
      <c r="L10" s="5">
        <f t="shared" si="2"/>
        <v>21.2</v>
      </c>
      <c r="M10" s="8">
        <f t="shared" si="3"/>
        <v>128</v>
      </c>
      <c r="P10" s="12" t="s">
        <v>48</v>
      </c>
      <c r="Q10" s="12">
        <v>829</v>
      </c>
      <c r="R10" s="12">
        <v>6</v>
      </c>
      <c r="T10" s="3" t="s">
        <v>44</v>
      </c>
      <c r="U10" s="3">
        <v>108</v>
      </c>
      <c r="V10" s="8">
        <f t="shared" si="4"/>
        <v>124.19999999999999</v>
      </c>
    </row>
    <row r="11" spans="1:23" x14ac:dyDescent="0.25">
      <c r="A11" s="10" t="s">
        <v>53</v>
      </c>
      <c r="B11" s="3" t="s">
        <v>54</v>
      </c>
      <c r="C11" s="3" t="s">
        <v>55</v>
      </c>
      <c r="D11" s="3">
        <v>1</v>
      </c>
      <c r="E11" s="3">
        <f t="shared" si="1"/>
        <v>11</v>
      </c>
      <c r="F11" s="3">
        <v>11</v>
      </c>
      <c r="G11" s="5">
        <f t="shared" si="0"/>
        <v>1</v>
      </c>
      <c r="H11" s="6">
        <v>1</v>
      </c>
      <c r="I11" s="7" t="s">
        <v>56</v>
      </c>
      <c r="J11" s="5">
        <v>21.4</v>
      </c>
      <c r="K11" s="3">
        <v>128</v>
      </c>
      <c r="L11" s="5">
        <f t="shared" si="2"/>
        <v>21.4</v>
      </c>
      <c r="M11" s="8">
        <f t="shared" si="3"/>
        <v>128</v>
      </c>
      <c r="P11" s="12" t="s">
        <v>57</v>
      </c>
      <c r="Q11" s="12">
        <v>184</v>
      </c>
      <c r="R11" s="12">
        <v>7</v>
      </c>
      <c r="T11" s="3" t="s">
        <v>44</v>
      </c>
      <c r="U11" s="3">
        <v>108</v>
      </c>
      <c r="V11" s="8">
        <f t="shared" si="4"/>
        <v>124.19999999999999</v>
      </c>
    </row>
    <row r="12" spans="1:23" x14ac:dyDescent="0.25">
      <c r="A12" s="10" t="s">
        <v>58</v>
      </c>
      <c r="B12" s="3" t="s">
        <v>59</v>
      </c>
      <c r="C12" s="3" t="s">
        <v>60</v>
      </c>
      <c r="D12" s="3">
        <v>1</v>
      </c>
      <c r="E12" s="3">
        <f t="shared" si="1"/>
        <v>11</v>
      </c>
      <c r="F12" s="3">
        <v>11</v>
      </c>
      <c r="G12" s="5">
        <f t="shared" si="0"/>
        <v>1</v>
      </c>
      <c r="H12" s="6">
        <v>1</v>
      </c>
      <c r="I12" s="7" t="s">
        <v>61</v>
      </c>
      <c r="J12" s="5">
        <v>21.1</v>
      </c>
      <c r="K12" s="3">
        <v>128</v>
      </c>
      <c r="L12" s="5">
        <f t="shared" si="2"/>
        <v>21.1</v>
      </c>
      <c r="M12" s="8">
        <f t="shared" si="3"/>
        <v>128</v>
      </c>
      <c r="P12" s="12" t="s">
        <v>62</v>
      </c>
      <c r="Q12" s="12">
        <v>140</v>
      </c>
      <c r="R12" s="12">
        <v>8</v>
      </c>
      <c r="T12" s="3" t="s">
        <v>47</v>
      </c>
      <c r="U12" s="3">
        <v>128</v>
      </c>
      <c r="V12" s="8">
        <f t="shared" si="4"/>
        <v>147.19999999999999</v>
      </c>
    </row>
    <row r="13" spans="1:23" x14ac:dyDescent="0.25">
      <c r="B13" s="3" t="s">
        <v>63</v>
      </c>
      <c r="C13" s="3" t="s">
        <v>64</v>
      </c>
      <c r="D13" s="3">
        <v>1</v>
      </c>
      <c r="E13" s="3">
        <f t="shared" si="1"/>
        <v>11</v>
      </c>
      <c r="F13" s="3">
        <v>4</v>
      </c>
      <c r="G13" s="5">
        <f t="shared" si="0"/>
        <v>2.75</v>
      </c>
      <c r="H13" s="6">
        <v>3</v>
      </c>
      <c r="I13" s="7" t="s">
        <v>65</v>
      </c>
      <c r="J13" s="5">
        <v>22.9</v>
      </c>
      <c r="K13" s="3">
        <v>142</v>
      </c>
      <c r="L13" s="5">
        <f t="shared" si="2"/>
        <v>68.699999999999989</v>
      </c>
      <c r="M13" s="8">
        <f t="shared" si="3"/>
        <v>426</v>
      </c>
      <c r="P13" s="9" t="s">
        <v>62</v>
      </c>
      <c r="Q13" s="9">
        <v>109</v>
      </c>
      <c r="R13" s="9">
        <v>9</v>
      </c>
      <c r="T13" s="3" t="s">
        <v>52</v>
      </c>
      <c r="U13" s="3">
        <v>128</v>
      </c>
      <c r="V13" s="8">
        <f t="shared" si="4"/>
        <v>147.19999999999999</v>
      </c>
    </row>
    <row r="14" spans="1:23" x14ac:dyDescent="0.25">
      <c r="B14" s="3" t="s">
        <v>66</v>
      </c>
      <c r="C14" s="3" t="s">
        <v>67</v>
      </c>
      <c r="D14" s="3">
        <v>4</v>
      </c>
      <c r="E14" s="3">
        <f t="shared" si="1"/>
        <v>44</v>
      </c>
      <c r="F14" s="3">
        <v>22</v>
      </c>
      <c r="G14" s="3">
        <f t="shared" si="0"/>
        <v>2</v>
      </c>
      <c r="H14" s="13">
        <v>2</v>
      </c>
      <c r="I14" s="7" t="s">
        <v>68</v>
      </c>
      <c r="J14" s="5">
        <v>47.9</v>
      </c>
      <c r="K14" s="3">
        <v>258</v>
      </c>
      <c r="L14" s="5">
        <f t="shared" si="2"/>
        <v>95.8</v>
      </c>
      <c r="M14" s="8">
        <f t="shared" si="3"/>
        <v>516</v>
      </c>
      <c r="P14" s="9" t="s">
        <v>62</v>
      </c>
      <c r="Q14" s="9">
        <v>133</v>
      </c>
      <c r="R14" s="9">
        <v>10</v>
      </c>
      <c r="T14" s="3" t="s">
        <v>56</v>
      </c>
      <c r="U14" s="3">
        <v>128</v>
      </c>
      <c r="V14" s="8">
        <f t="shared" si="4"/>
        <v>147.19999999999999</v>
      </c>
    </row>
    <row r="15" spans="1:23" x14ac:dyDescent="0.25">
      <c r="A15" s="6" t="s">
        <v>69</v>
      </c>
      <c r="H15" s="3">
        <f>SUM(H3:H14)</f>
        <v>17</v>
      </c>
      <c r="P15" s="12" t="s">
        <v>62</v>
      </c>
      <c r="Q15" s="12">
        <v>200</v>
      </c>
      <c r="R15" s="12">
        <v>11</v>
      </c>
      <c r="T15" s="3" t="s">
        <v>61</v>
      </c>
      <c r="U15" s="3">
        <v>128</v>
      </c>
      <c r="V15" s="8">
        <f t="shared" si="4"/>
        <v>147.19999999999999</v>
      </c>
    </row>
    <row r="16" spans="1:23" x14ac:dyDescent="0.25">
      <c r="P16" s="9" t="s">
        <v>62</v>
      </c>
      <c r="Q16" s="9">
        <v>130</v>
      </c>
      <c r="R16" s="9">
        <v>12</v>
      </c>
      <c r="T16" s="3" t="s">
        <v>65</v>
      </c>
      <c r="U16" s="3">
        <v>142</v>
      </c>
      <c r="V16" s="8">
        <f t="shared" si="4"/>
        <v>163.29999999999998</v>
      </c>
    </row>
    <row r="17" spans="11:22" x14ac:dyDescent="0.25">
      <c r="P17" s="9" t="s">
        <v>62</v>
      </c>
      <c r="Q17" s="9">
        <v>60</v>
      </c>
      <c r="R17" s="9">
        <v>13</v>
      </c>
      <c r="T17" s="3" t="s">
        <v>65</v>
      </c>
      <c r="U17" s="3">
        <v>142</v>
      </c>
      <c r="V17" s="8">
        <f t="shared" si="4"/>
        <v>163.29999999999998</v>
      </c>
    </row>
    <row r="18" spans="11:22" x14ac:dyDescent="0.25">
      <c r="T18" s="3" t="s">
        <v>65</v>
      </c>
      <c r="U18" s="3">
        <v>142</v>
      </c>
      <c r="V18" s="8">
        <f t="shared" si="4"/>
        <v>163.29999999999998</v>
      </c>
    </row>
    <row r="19" spans="11:22" x14ac:dyDescent="0.25">
      <c r="K19" s="12" t="s">
        <v>70</v>
      </c>
      <c r="L19" s="14">
        <f>SUM(L3:L14)</f>
        <v>585.78</v>
      </c>
      <c r="M19" s="15">
        <f>SUM(M3:M14)</f>
        <v>3657</v>
      </c>
      <c r="P19" s="3" t="s">
        <v>71</v>
      </c>
      <c r="Q19" s="3">
        <f>SUM(Q5:Q8,Q10:Q12,Q15)</f>
        <v>4499</v>
      </c>
      <c r="T19" s="3" t="s">
        <v>68</v>
      </c>
      <c r="U19" s="3">
        <v>258</v>
      </c>
      <c r="V19" s="8">
        <f t="shared" si="4"/>
        <v>296.7</v>
      </c>
    </row>
    <row r="20" spans="11:22" x14ac:dyDescent="0.25">
      <c r="K20" s="12" t="s">
        <v>72</v>
      </c>
      <c r="L20" s="14">
        <f>L19/24</f>
        <v>24.407499999999999</v>
      </c>
      <c r="M20" s="12">
        <f>M19/1000</f>
        <v>3.657</v>
      </c>
      <c r="T20" s="3" t="s">
        <v>68</v>
      </c>
      <c r="U20" s="3">
        <v>258</v>
      </c>
      <c r="V20" s="8">
        <f t="shared" si="4"/>
        <v>296.7</v>
      </c>
    </row>
    <row r="21" spans="11:22" x14ac:dyDescent="0.25">
      <c r="K21" s="12" t="s">
        <v>73</v>
      </c>
      <c r="L21" s="12">
        <f>_xlfn.CEILING.MATH(L20)</f>
        <v>25</v>
      </c>
      <c r="M21" s="12">
        <f>_xlfn.CEILING.MATH(M20)</f>
        <v>4</v>
      </c>
    </row>
    <row r="22" spans="11:22" x14ac:dyDescent="0.25">
      <c r="K22" s="12" t="s">
        <v>74</v>
      </c>
      <c r="L22" s="12">
        <f>L21/2</f>
        <v>12.5</v>
      </c>
      <c r="M22" s="12">
        <v>4</v>
      </c>
    </row>
    <row r="23" spans="11:22" x14ac:dyDescent="0.25">
      <c r="V23" s="8">
        <f>SUM(V4:V20)</f>
        <v>4205.5499999999993</v>
      </c>
    </row>
  </sheetData>
  <mergeCells count="15">
    <mergeCell ref="M1:M2"/>
    <mergeCell ref="P1:R2"/>
    <mergeCell ref="T1:W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Gaspar</dc:creator>
  <cp:lastModifiedBy>João Gaspar</cp:lastModifiedBy>
  <dcterms:created xsi:type="dcterms:W3CDTF">2015-06-05T18:19:34Z</dcterms:created>
  <dcterms:modified xsi:type="dcterms:W3CDTF">2022-08-17T14:44:54Z</dcterms:modified>
</cp:coreProperties>
</file>