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OneDrive - Universidade de Aveiro\Desktop\UA\2ºANO-LECI\1º SEMESTRE\MCE\PL\Relatório_PL1\"/>
    </mc:Choice>
  </mc:AlternateContent>
  <xr:revisionPtr revIDLastSave="0" documentId="13_ncr:1_{4FDC46EE-95E3-45F9-B070-EFDB014B6984}" xr6:coauthVersionLast="47" xr6:coauthVersionMax="47" xr10:uidLastSave="{00000000-0000-0000-0000-000000000000}"/>
  <bookViews>
    <workbookView xWindow="1428" yWindow="1428" windowWidth="17280" windowHeight="8880" xr2:uid="{C3C26CCB-F180-423C-A344-30296616664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7" i="1" l="1"/>
  <c r="M41" i="1"/>
  <c r="M40" i="1"/>
  <c r="L37" i="1"/>
  <c r="M39" i="1" s="1"/>
  <c r="I34" i="1"/>
  <c r="K28" i="1"/>
  <c r="K25" i="1"/>
  <c r="K22" i="1"/>
  <c r="K19" i="1"/>
  <c r="J30" i="1"/>
  <c r="J29" i="1"/>
  <c r="J28" i="1"/>
  <c r="J27" i="1"/>
  <c r="J26" i="1"/>
  <c r="J25" i="1"/>
  <c r="J24" i="1"/>
  <c r="J23" i="1"/>
  <c r="J22" i="1"/>
  <c r="J21" i="1"/>
  <c r="J20" i="1"/>
  <c r="J19" i="1"/>
  <c r="K16" i="1"/>
  <c r="J18" i="1"/>
  <c r="J17" i="1"/>
  <c r="J16" i="1"/>
  <c r="I28" i="1"/>
  <c r="I25" i="1"/>
  <c r="I22" i="1"/>
  <c r="I19" i="1"/>
  <c r="I16" i="1"/>
  <c r="P16" i="1"/>
  <c r="O18" i="1"/>
  <c r="O17" i="1"/>
  <c r="O16" i="1"/>
  <c r="F28" i="1"/>
  <c r="E30" i="1"/>
  <c r="E29" i="1"/>
  <c r="E28" i="1"/>
  <c r="F25" i="1"/>
  <c r="E27" i="1"/>
  <c r="E26" i="1"/>
  <c r="E25" i="1"/>
  <c r="F22" i="1"/>
  <c r="E24" i="1"/>
  <c r="E23" i="1"/>
  <c r="E22" i="1"/>
  <c r="F19" i="1"/>
  <c r="E21" i="1"/>
  <c r="E20" i="1"/>
  <c r="E19" i="1"/>
  <c r="K5" i="1"/>
  <c r="F5" i="1"/>
  <c r="F16" i="1"/>
  <c r="E18" i="1"/>
  <c r="E17" i="1"/>
  <c r="E16" i="1"/>
  <c r="M5" i="1"/>
  <c r="L5" i="1"/>
  <c r="J7" i="1"/>
  <c r="J6" i="1"/>
  <c r="J5" i="1"/>
  <c r="E5" i="1"/>
  <c r="E6" i="1"/>
  <c r="E7" i="1"/>
  <c r="I5" i="1"/>
  <c r="D5" i="1"/>
  <c r="D28" i="1"/>
  <c r="D25" i="1"/>
  <c r="D22" i="1"/>
  <c r="D19" i="1"/>
  <c r="D16" i="1"/>
  <c r="D10" i="1"/>
  <c r="M38" i="1" l="1"/>
  <c r="M37" i="1"/>
  <c r="F10" i="1"/>
  <c r="N5" i="1" l="1"/>
</calcChain>
</file>

<file path=xl/sharedStrings.xml><?xml version="1.0" encoding="utf-8"?>
<sst xmlns="http://schemas.openxmlformats.org/spreadsheetml/2006/main" count="87" uniqueCount="45">
  <si>
    <t>Bola de Metal</t>
  </si>
  <si>
    <t>Short Range</t>
  </si>
  <si>
    <t>Distância</t>
  </si>
  <si>
    <t>L</t>
  </si>
  <si>
    <t>média L</t>
  </si>
  <si>
    <t>desvio</t>
  </si>
  <si>
    <t>Tempo</t>
  </si>
  <si>
    <t>Velocidade</t>
  </si>
  <si>
    <t>mm</t>
  </si>
  <si>
    <t>incerteza</t>
  </si>
  <si>
    <t>s</t>
  </si>
  <si>
    <t>m/s</t>
  </si>
  <si>
    <t>%</t>
  </si>
  <si>
    <t>V</t>
  </si>
  <si>
    <t>média t</t>
  </si>
  <si>
    <t>devio</t>
  </si>
  <si>
    <t>incerteza t</t>
  </si>
  <si>
    <t xml:space="preserve">t </t>
  </si>
  <si>
    <r>
      <t xml:space="preserve">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t</t>
    </r>
  </si>
  <si>
    <t>ΔV</t>
  </si>
  <si>
    <t>valor final</t>
  </si>
  <si>
    <t xml:space="preserve">v = </t>
  </si>
  <si>
    <t>±</t>
  </si>
  <si>
    <t>X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</si>
  <si>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L</t>
    </r>
  </si>
  <si>
    <t>média X</t>
  </si>
  <si>
    <t>ΔX</t>
  </si>
  <si>
    <t>Angulo</t>
  </si>
  <si>
    <t>θ</t>
  </si>
  <si>
    <t>média θ</t>
  </si>
  <si>
    <t>incerteza θ</t>
  </si>
  <si>
    <t>Δθ</t>
  </si>
  <si>
    <t>Altura</t>
  </si>
  <si>
    <t>Y</t>
  </si>
  <si>
    <t>ΔY</t>
  </si>
  <si>
    <t>média Y</t>
  </si>
  <si>
    <t>º</t>
  </si>
  <si>
    <t>Massa Bola</t>
  </si>
  <si>
    <t>Massa Pendolo</t>
  </si>
  <si>
    <t>Comprimento Pendolo</t>
  </si>
  <si>
    <t>angulo max</t>
  </si>
  <si>
    <t>35,1 ± 0,1 cm</t>
  </si>
  <si>
    <t>Angulo Máximo</t>
  </si>
  <si>
    <t>63,5 ± 0,1 g</t>
  </si>
  <si>
    <t>263,5 ± 0,1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</si>
</sst>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%"/>
    <numFmt numFmtId="166" formatCode="0.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65" fontId="0" fillId="0" borderId="6" xfId="0" applyNumberFormat="1" applyBorder="1"/>
    <xf numFmtId="0" fontId="1" fillId="0" borderId="0" xfId="0" applyFont="1"/>
    <xf numFmtId="0" fontId="0" fillId="0" borderId="8" xfId="0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6" fontId="0" fillId="0" borderId="5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6" fontId="0" fillId="0" borderId="6" xfId="0" applyNumberFormat="1" applyBorder="1"/>
    <xf numFmtId="166" fontId="0" fillId="0" borderId="5" xfId="0" applyNumberFormat="1" applyBorder="1" applyAlignment="1">
      <alignment vertical="center"/>
    </xf>
    <xf numFmtId="9" fontId="0" fillId="0" borderId="5" xfId="2" applyFont="1" applyBorder="1"/>
    <xf numFmtId="164" fontId="0" fillId="0" borderId="2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166" fontId="0" fillId="0" borderId="13" xfId="0" applyNumberFormat="1" applyBorder="1"/>
    <xf numFmtId="0" fontId="0" fillId="0" borderId="17" xfId="0" applyBorder="1"/>
    <xf numFmtId="43" fontId="0" fillId="0" borderId="17" xfId="1" applyFont="1" applyBorder="1"/>
    <xf numFmtId="2" fontId="1" fillId="0" borderId="17" xfId="0" applyNumberFormat="1" applyFont="1" applyBorder="1" applyAlignment="1">
      <alignment horizontal="center"/>
    </xf>
    <xf numFmtId="2" fontId="0" fillId="0" borderId="17" xfId="0" applyNumberFormat="1" applyBorder="1"/>
    <xf numFmtId="0" fontId="0" fillId="0" borderId="18" xfId="0" applyBorder="1"/>
    <xf numFmtId="166" fontId="0" fillId="0" borderId="7" xfId="0" applyNumberForma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628E-977C-4705-8751-728BC54CCBAD}">
  <dimension ref="A2:P41"/>
  <sheetViews>
    <sheetView tabSelected="1" topLeftCell="A12" zoomScale="58" zoomScaleNormal="55" workbookViewId="0">
      <selection activeCell="D35" sqref="D35"/>
    </sheetView>
  </sheetViews>
  <sheetFormatPr defaultRowHeight="14.4" x14ac:dyDescent="0.3"/>
  <cols>
    <col min="1" max="1" width="14.77734375" customWidth="1"/>
    <col min="2" max="2" width="11.33203125" customWidth="1"/>
    <col min="3" max="3" width="4.44140625" customWidth="1"/>
    <col min="4" max="4" width="13.33203125" customWidth="1"/>
    <col min="5" max="5" width="7.21875" customWidth="1"/>
    <col min="6" max="6" width="20.5546875" customWidth="1"/>
    <col min="7" max="7" width="15.6640625" customWidth="1"/>
    <col min="8" max="8" width="10.21875" customWidth="1"/>
    <col min="9" max="9" width="10.44140625" bestFit="1" customWidth="1"/>
    <col min="11" max="11" width="10.33203125" customWidth="1"/>
    <col min="13" max="13" width="9.44140625" bestFit="1" customWidth="1"/>
    <col min="14" max="14" width="10.88671875" customWidth="1"/>
    <col min="16" max="16" width="8.88671875" customWidth="1"/>
    <col min="17" max="17" width="10.77734375" customWidth="1"/>
    <col min="18" max="18" width="10.6640625" customWidth="1"/>
  </cols>
  <sheetData>
    <row r="2" spans="1:16" x14ac:dyDescent="0.3">
      <c r="A2" t="s">
        <v>0</v>
      </c>
      <c r="B2" s="39" t="s">
        <v>2</v>
      </c>
      <c r="C2" s="39"/>
      <c r="D2" s="39"/>
      <c r="E2" s="39"/>
      <c r="F2" s="39"/>
      <c r="G2" s="39" t="s">
        <v>6</v>
      </c>
      <c r="H2" s="39"/>
      <c r="I2" s="39"/>
      <c r="J2" s="39"/>
      <c r="K2" s="39"/>
      <c r="L2" s="39" t="s">
        <v>7</v>
      </c>
      <c r="M2" s="39"/>
      <c r="N2" s="39"/>
    </row>
    <row r="3" spans="1:16" x14ac:dyDescent="0.3">
      <c r="A3" t="s">
        <v>1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9</v>
      </c>
      <c r="G3" s="1" t="s">
        <v>17</v>
      </c>
      <c r="H3" s="1" t="s">
        <v>18</v>
      </c>
      <c r="I3" s="1" t="s">
        <v>14</v>
      </c>
      <c r="J3" s="1" t="s">
        <v>15</v>
      </c>
      <c r="K3" s="1" t="s">
        <v>16</v>
      </c>
      <c r="L3" s="1" t="s">
        <v>13</v>
      </c>
      <c r="M3" s="1" t="s">
        <v>19</v>
      </c>
      <c r="N3" s="1" t="s">
        <v>12</v>
      </c>
    </row>
    <row r="4" spans="1:16" x14ac:dyDescent="0.3"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11</v>
      </c>
      <c r="M4" s="1" t="s">
        <v>11</v>
      </c>
      <c r="N4" s="1"/>
    </row>
    <row r="5" spans="1:16" x14ac:dyDescent="0.3">
      <c r="B5" s="1">
        <v>99</v>
      </c>
      <c r="C5" s="1">
        <v>1</v>
      </c>
      <c r="D5" s="24">
        <f>AVERAGE(B5:B7)</f>
        <v>99.333333333333329</v>
      </c>
      <c r="E5" s="27">
        <f>ABS(D5-B5)</f>
        <v>0.3333333333333286</v>
      </c>
      <c r="F5" s="29">
        <f>MAX(E5:E7)</f>
        <v>0.6666666666666714</v>
      </c>
      <c r="G5" s="1">
        <v>4.58E-2</v>
      </c>
      <c r="H5" s="1">
        <v>5.0000000000000002E-5</v>
      </c>
      <c r="I5" s="30">
        <f>AVERAGE(G5:G7)</f>
        <v>4.5666666666666668E-2</v>
      </c>
      <c r="J5" s="28">
        <f>ABS(I5-G5)</f>
        <v>1.3333333333333253E-4</v>
      </c>
      <c r="K5" s="30">
        <f>MAX(J5:J7)</f>
        <v>3.6666666666666792E-4</v>
      </c>
      <c r="L5" s="30">
        <f>D5*0.001/I5</f>
        <v>2.1751824817518246</v>
      </c>
      <c r="M5" s="26">
        <f>L5*((F5/D5)+(K5/I5))</f>
        <v>3.2063508977569558E-2</v>
      </c>
      <c r="N5" s="25">
        <f>1-(M5)</f>
        <v>0.9679364910224304</v>
      </c>
    </row>
    <row r="6" spans="1:16" x14ac:dyDescent="0.3">
      <c r="B6" s="1">
        <v>99</v>
      </c>
      <c r="C6" s="1">
        <v>1</v>
      </c>
      <c r="D6" s="8"/>
      <c r="E6" s="27">
        <f>ABS(D5-B6)</f>
        <v>0.3333333333333286</v>
      </c>
      <c r="F6" s="2"/>
      <c r="G6" s="1">
        <v>4.53E-2</v>
      </c>
      <c r="H6" s="1">
        <v>5.0000000000000002E-5</v>
      </c>
      <c r="I6" s="2"/>
      <c r="J6" s="28">
        <f>ABS(I5-G6)</f>
        <v>3.6666666666666792E-4</v>
      </c>
      <c r="K6" s="2"/>
      <c r="L6" s="2"/>
      <c r="M6" s="2"/>
      <c r="N6" s="10"/>
    </row>
    <row r="7" spans="1:16" x14ac:dyDescent="0.3">
      <c r="B7" s="1">
        <v>100</v>
      </c>
      <c r="C7" s="1">
        <v>1</v>
      </c>
      <c r="D7" s="9"/>
      <c r="E7" s="27">
        <f>ABS(D5-B7)</f>
        <v>0.6666666666666714</v>
      </c>
      <c r="F7" s="3"/>
      <c r="G7" s="1">
        <v>4.5900000000000003E-2</v>
      </c>
      <c r="H7" s="1">
        <v>5.0000000000000002E-5</v>
      </c>
      <c r="I7" s="3"/>
      <c r="J7" s="28">
        <f>ABS(I5-G7)</f>
        <v>2.3333333333333539E-4</v>
      </c>
      <c r="K7" s="3"/>
      <c r="L7" s="3"/>
      <c r="M7" s="3"/>
      <c r="N7" s="6"/>
    </row>
    <row r="10" spans="1:16" x14ac:dyDescent="0.3">
      <c r="B10" s="1" t="s">
        <v>20</v>
      </c>
      <c r="C10" s="32" t="s">
        <v>21</v>
      </c>
      <c r="D10" s="33">
        <f>L5</f>
        <v>2.1751824817518246</v>
      </c>
      <c r="E10" s="34" t="s">
        <v>22</v>
      </c>
      <c r="F10" s="35">
        <f>M5</f>
        <v>3.2063508977569558E-2</v>
      </c>
      <c r="G10" s="36" t="s">
        <v>11</v>
      </c>
    </row>
    <row r="11" spans="1:16" x14ac:dyDescent="0.3">
      <c r="D11" s="7"/>
      <c r="H11" s="7"/>
    </row>
    <row r="13" spans="1:16" x14ac:dyDescent="0.3">
      <c r="A13" t="s">
        <v>0</v>
      </c>
      <c r="B13" s="39" t="s">
        <v>2</v>
      </c>
      <c r="C13" s="39"/>
      <c r="D13" s="39"/>
      <c r="E13" s="39"/>
      <c r="F13" s="39"/>
      <c r="G13" s="39" t="s">
        <v>27</v>
      </c>
      <c r="H13" s="39"/>
      <c r="I13" s="39"/>
      <c r="J13" s="39"/>
      <c r="K13" s="39"/>
      <c r="L13" s="39" t="s">
        <v>32</v>
      </c>
      <c r="M13" s="39"/>
      <c r="N13" s="39"/>
      <c r="O13" s="39"/>
      <c r="P13" s="39"/>
    </row>
    <row r="14" spans="1:16" x14ac:dyDescent="0.3">
      <c r="A14" t="s">
        <v>1</v>
      </c>
      <c r="B14" s="1" t="s">
        <v>23</v>
      </c>
      <c r="C14" s="13" t="s">
        <v>26</v>
      </c>
      <c r="D14" s="13" t="s">
        <v>25</v>
      </c>
      <c r="E14" s="13" t="s">
        <v>5</v>
      </c>
      <c r="F14" s="13" t="s">
        <v>9</v>
      </c>
      <c r="G14" s="13" t="s">
        <v>28</v>
      </c>
      <c r="H14" s="1" t="s">
        <v>31</v>
      </c>
      <c r="I14" s="1" t="s">
        <v>29</v>
      </c>
      <c r="J14" s="1" t="s">
        <v>5</v>
      </c>
      <c r="K14" s="1" t="s">
        <v>30</v>
      </c>
      <c r="L14" s="1" t="s">
        <v>33</v>
      </c>
      <c r="M14" s="13" t="s">
        <v>34</v>
      </c>
      <c r="N14" s="13" t="s">
        <v>35</v>
      </c>
      <c r="O14" s="13" t="s">
        <v>5</v>
      </c>
      <c r="P14" s="13" t="s">
        <v>9</v>
      </c>
    </row>
    <row r="15" spans="1:16" x14ac:dyDescent="0.3"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</row>
    <row r="16" spans="1:16" x14ac:dyDescent="0.3">
      <c r="B16" s="1">
        <v>74.8</v>
      </c>
      <c r="C16" s="1">
        <v>1</v>
      </c>
      <c r="D16" s="18">
        <f>AVERAGE(B16:B18)</f>
        <v>74.866666666666674</v>
      </c>
      <c r="E16" s="27">
        <f>ABS(D16-B16)</f>
        <v>6.6666666666677088E-2</v>
      </c>
      <c r="F16" s="18">
        <f>MAX(E16:E18)</f>
        <v>0.43333333333332291</v>
      </c>
      <c r="G16" s="1">
        <v>30</v>
      </c>
      <c r="H16" s="1">
        <v>1</v>
      </c>
      <c r="I16" s="4">
        <f>AVERAGE(G16:G18)</f>
        <v>30</v>
      </c>
      <c r="J16" s="1">
        <f>ABS(I16-G16)</f>
        <v>0</v>
      </c>
      <c r="K16" s="4">
        <f>MAX(J16:J18)</f>
        <v>0</v>
      </c>
      <c r="L16" s="1">
        <v>26.1</v>
      </c>
      <c r="M16" s="1">
        <v>1</v>
      </c>
      <c r="N16" s="14">
        <v>26.1</v>
      </c>
      <c r="O16" s="1">
        <f>ABS(N16-L16)</f>
        <v>0</v>
      </c>
      <c r="P16" s="15">
        <f>MAX(O16:O18)</f>
        <v>0.10000000000000142</v>
      </c>
    </row>
    <row r="17" spans="2:16" x14ac:dyDescent="0.3">
      <c r="B17" s="1">
        <v>74.5</v>
      </c>
      <c r="C17" s="1">
        <v>1</v>
      </c>
      <c r="D17" s="5"/>
      <c r="E17" s="27">
        <f>ABS(D16-B17)</f>
        <v>0.36666666666667425</v>
      </c>
      <c r="F17" s="5"/>
      <c r="G17" s="1">
        <v>30</v>
      </c>
      <c r="H17" s="1">
        <v>1</v>
      </c>
      <c r="I17" s="5"/>
      <c r="J17" s="1">
        <f>ABS(I16-G17)</f>
        <v>0</v>
      </c>
      <c r="K17" s="5"/>
      <c r="L17" s="1">
        <v>26.2</v>
      </c>
      <c r="M17" s="1">
        <v>1</v>
      </c>
      <c r="O17" s="1">
        <f>ABS(N16-L17)</f>
        <v>9.9999999999997868E-2</v>
      </c>
      <c r="P17" s="16"/>
    </row>
    <row r="18" spans="2:16" ht="15" thickBot="1" x14ac:dyDescent="0.35">
      <c r="B18" s="19">
        <v>75.3</v>
      </c>
      <c r="C18" s="19">
        <v>1</v>
      </c>
      <c r="D18" s="20"/>
      <c r="E18" s="31">
        <f>ABS(D16-B18)</f>
        <v>0.43333333333332291</v>
      </c>
      <c r="F18" s="20"/>
      <c r="G18" s="19">
        <v>30</v>
      </c>
      <c r="H18" s="19">
        <v>1</v>
      </c>
      <c r="I18" s="20"/>
      <c r="J18" s="19">
        <f>ABS(I16-G18)</f>
        <v>0</v>
      </c>
      <c r="K18" s="20"/>
      <c r="L18" s="1">
        <v>26</v>
      </c>
      <c r="M18" s="1">
        <v>1</v>
      </c>
      <c r="N18" s="12"/>
      <c r="O18" s="1">
        <f>ABS(N16-L18)</f>
        <v>0.10000000000000142</v>
      </c>
      <c r="P18" s="17"/>
    </row>
    <row r="19" spans="2:16" x14ac:dyDescent="0.3">
      <c r="B19" s="6">
        <v>75.5</v>
      </c>
      <c r="C19" s="6">
        <v>1</v>
      </c>
      <c r="D19" s="5">
        <f>AVERAGE(B19:B21)</f>
        <v>75.5</v>
      </c>
      <c r="E19" s="6">
        <f>ABS(D19-B19)</f>
        <v>0</v>
      </c>
      <c r="F19" s="5">
        <f>MAX(E19:E21)</f>
        <v>0.20000000000000284</v>
      </c>
      <c r="G19" s="6">
        <v>34</v>
      </c>
      <c r="H19" s="6">
        <v>1</v>
      </c>
      <c r="I19" s="5">
        <f>AVERAGE(G19:G21)</f>
        <v>34</v>
      </c>
      <c r="J19" s="6">
        <f>ABS(I19-G19)</f>
        <v>0</v>
      </c>
      <c r="K19" s="5">
        <f>MAX(J19:J21)</f>
        <v>0</v>
      </c>
    </row>
    <row r="20" spans="2:16" x14ac:dyDescent="0.3">
      <c r="B20" s="1">
        <v>75.7</v>
      </c>
      <c r="C20" s="1">
        <v>1</v>
      </c>
      <c r="D20" s="5"/>
      <c r="E20" s="1">
        <f>ABS(D19-B20)</f>
        <v>0.20000000000000284</v>
      </c>
      <c r="F20" s="5"/>
      <c r="G20" s="1">
        <v>34</v>
      </c>
      <c r="H20" s="1">
        <v>1</v>
      </c>
      <c r="I20" s="5"/>
      <c r="J20" s="1">
        <f>ABS(I19-G20)</f>
        <v>0</v>
      </c>
      <c r="K20" s="5"/>
    </row>
    <row r="21" spans="2:16" ht="15" thickBot="1" x14ac:dyDescent="0.35">
      <c r="B21" s="4">
        <v>75.3</v>
      </c>
      <c r="C21" s="4">
        <v>1</v>
      </c>
      <c r="D21" s="5"/>
      <c r="E21" s="4">
        <f>ABS(D19-B21)</f>
        <v>0.20000000000000284</v>
      </c>
      <c r="F21" s="5"/>
      <c r="G21" s="4">
        <v>34</v>
      </c>
      <c r="H21" s="4">
        <v>1</v>
      </c>
      <c r="I21" s="5"/>
      <c r="J21" s="4">
        <f>ABS(I19-G21)</f>
        <v>0</v>
      </c>
      <c r="K21" s="5"/>
    </row>
    <row r="22" spans="2:16" x14ac:dyDescent="0.3">
      <c r="B22" s="21">
        <v>75.400000000000006</v>
      </c>
      <c r="C22" s="21">
        <v>1</v>
      </c>
      <c r="D22" s="22">
        <f>AVERAGE(B22:B24)</f>
        <v>75.3</v>
      </c>
      <c r="E22" s="21">
        <f>ABS(D22-B22)</f>
        <v>0.10000000000000853</v>
      </c>
      <c r="F22" s="22">
        <f>MAX(E22:E24)</f>
        <v>0.10000000000000853</v>
      </c>
      <c r="G22" s="21">
        <v>38</v>
      </c>
      <c r="H22" s="21">
        <v>1</v>
      </c>
      <c r="I22" s="22">
        <f>AVERAGE(G22:G24)</f>
        <v>38</v>
      </c>
      <c r="J22" s="21">
        <f>ABS(I22-G22)</f>
        <v>0</v>
      </c>
      <c r="K22" s="22">
        <f>MAX(J22:J24)</f>
        <v>0</v>
      </c>
    </row>
    <row r="23" spans="2:16" x14ac:dyDescent="0.3">
      <c r="B23" s="1">
        <v>75.3</v>
      </c>
      <c r="C23" s="1">
        <v>1</v>
      </c>
      <c r="D23" s="5"/>
      <c r="E23" s="1">
        <f>ABS(D22-B23)</f>
        <v>0</v>
      </c>
      <c r="F23" s="5"/>
      <c r="G23" s="1">
        <v>38</v>
      </c>
      <c r="H23" s="1">
        <v>1</v>
      </c>
      <c r="I23" s="5"/>
      <c r="J23" s="1">
        <f>ABS(I22-G23)</f>
        <v>0</v>
      </c>
      <c r="K23" s="5"/>
    </row>
    <row r="24" spans="2:16" ht="15" thickBot="1" x14ac:dyDescent="0.35">
      <c r="B24" s="19">
        <v>75.2</v>
      </c>
      <c r="C24" s="19">
        <v>1</v>
      </c>
      <c r="D24" s="20"/>
      <c r="E24" s="19">
        <f>ABS(D22-B24)</f>
        <v>9.9999999999994316E-2</v>
      </c>
      <c r="F24" s="20"/>
      <c r="G24" s="19">
        <v>38</v>
      </c>
      <c r="H24" s="19">
        <v>1</v>
      </c>
      <c r="I24" s="20"/>
      <c r="J24" s="19">
        <f>ABS(I22-G24)</f>
        <v>0</v>
      </c>
      <c r="K24" s="20"/>
    </row>
    <row r="25" spans="2:16" x14ac:dyDescent="0.3">
      <c r="B25" s="6">
        <v>75.3</v>
      </c>
      <c r="C25" s="6">
        <v>1</v>
      </c>
      <c r="D25" s="23">
        <f>AVERAGE(B25:B27)</f>
        <v>75.266666666666666</v>
      </c>
      <c r="E25" s="37">
        <f>ABS(D25-B25)</f>
        <v>3.3333333333331439E-2</v>
      </c>
      <c r="F25" s="23">
        <f>MAX(E25:E27)</f>
        <v>6.6666666666662877E-2</v>
      </c>
      <c r="G25" s="6">
        <v>40</v>
      </c>
      <c r="H25" s="6">
        <v>1</v>
      </c>
      <c r="I25" s="5">
        <f>AVERAGE(G25:G27)</f>
        <v>40</v>
      </c>
      <c r="J25" s="6">
        <f>ABS(I25-G25)</f>
        <v>0</v>
      </c>
      <c r="K25" s="5">
        <f>MAX(J25:J27)</f>
        <v>0</v>
      </c>
    </row>
    <row r="26" spans="2:16" x14ac:dyDescent="0.3">
      <c r="B26" s="1">
        <v>75.2</v>
      </c>
      <c r="C26" s="1">
        <v>1</v>
      </c>
      <c r="D26" s="5"/>
      <c r="E26" s="27">
        <f>ABS(D25-B26)</f>
        <v>6.6666666666662877E-2</v>
      </c>
      <c r="F26" s="5"/>
      <c r="G26" s="1">
        <v>40</v>
      </c>
      <c r="H26" s="1">
        <v>1</v>
      </c>
      <c r="I26" s="5"/>
      <c r="J26" s="1">
        <f>ABS(I25-G26)</f>
        <v>0</v>
      </c>
      <c r="K26" s="5"/>
    </row>
    <row r="27" spans="2:16" ht="15" thickBot="1" x14ac:dyDescent="0.35">
      <c r="B27" s="19">
        <v>75.3</v>
      </c>
      <c r="C27" s="19">
        <v>1</v>
      </c>
      <c r="D27" s="20"/>
      <c r="E27" s="31">
        <f>ABS(D25-B27)</f>
        <v>3.3333333333331439E-2</v>
      </c>
      <c r="F27" s="20"/>
      <c r="G27" s="19">
        <v>40</v>
      </c>
      <c r="H27" s="19">
        <v>1</v>
      </c>
      <c r="I27" s="20"/>
      <c r="J27" s="19">
        <f>ABS(I25-G27)</f>
        <v>0</v>
      </c>
      <c r="K27" s="20"/>
    </row>
    <row r="28" spans="2:16" x14ac:dyDescent="0.3">
      <c r="B28" s="6">
        <v>74.3</v>
      </c>
      <c r="C28" s="6">
        <v>1</v>
      </c>
      <c r="D28" s="5">
        <f>AVERAGE(B28:B30)</f>
        <v>74.3</v>
      </c>
      <c r="E28" s="6">
        <f>ABS(D28-B28)</f>
        <v>0</v>
      </c>
      <c r="F28" s="5">
        <f>MAX(E28:E30)</f>
        <v>0.10000000000000853</v>
      </c>
      <c r="G28" s="6">
        <v>43</v>
      </c>
      <c r="H28" s="6">
        <v>1</v>
      </c>
      <c r="I28" s="5">
        <f>AVERAGE(G28:G30)</f>
        <v>43</v>
      </c>
      <c r="J28" s="6">
        <f>ABS(I28-G28)</f>
        <v>0</v>
      </c>
      <c r="K28" s="5">
        <f>MAX(J28:J30)</f>
        <v>0</v>
      </c>
    </row>
    <row r="29" spans="2:16" x14ac:dyDescent="0.3">
      <c r="B29" s="1">
        <v>74.2</v>
      </c>
      <c r="C29" s="1">
        <v>1</v>
      </c>
      <c r="D29" s="5"/>
      <c r="E29" s="1">
        <f>ABS(D28-B29)</f>
        <v>9.9999999999994316E-2</v>
      </c>
      <c r="F29" s="5"/>
      <c r="G29" s="1">
        <v>43</v>
      </c>
      <c r="H29" s="1">
        <v>1</v>
      </c>
      <c r="I29" s="5"/>
      <c r="J29" s="1">
        <f>ABS(I28-G29)</f>
        <v>0</v>
      </c>
      <c r="K29" s="5"/>
    </row>
    <row r="30" spans="2:16" x14ac:dyDescent="0.3">
      <c r="B30" s="1">
        <v>74.400000000000006</v>
      </c>
      <c r="C30" s="1">
        <v>1</v>
      </c>
      <c r="D30" s="6"/>
      <c r="E30" s="1">
        <f>ABS(D28-B30)</f>
        <v>0.10000000000000853</v>
      </c>
      <c r="F30" s="6"/>
      <c r="G30" s="1">
        <v>43</v>
      </c>
      <c r="H30" s="1">
        <v>1</v>
      </c>
      <c r="I30" s="6"/>
      <c r="J30" s="1">
        <f>ABS(I28-G30)</f>
        <v>0</v>
      </c>
      <c r="K30" s="6"/>
    </row>
    <row r="34" spans="2:14" x14ac:dyDescent="0.3">
      <c r="B34" s="1" t="s">
        <v>37</v>
      </c>
      <c r="D34" s="1" t="s">
        <v>38</v>
      </c>
      <c r="F34" s="1" t="s">
        <v>39</v>
      </c>
      <c r="H34" t="s">
        <v>40</v>
      </c>
      <c r="I34">
        <f>+- 0.5</f>
        <v>-0.5</v>
      </c>
      <c r="J34" s="39" t="s">
        <v>42</v>
      </c>
      <c r="K34" s="39"/>
      <c r="L34" s="39"/>
      <c r="M34" s="39"/>
      <c r="N34" s="39"/>
    </row>
    <row r="35" spans="2:14" x14ac:dyDescent="0.3">
      <c r="B35" s="1" t="s">
        <v>43</v>
      </c>
      <c r="D35" s="1" t="s">
        <v>44</v>
      </c>
      <c r="F35" s="1" t="s">
        <v>41</v>
      </c>
      <c r="H35">
        <v>16</v>
      </c>
      <c r="I35" s="7"/>
      <c r="J35" s="13" t="s">
        <v>28</v>
      </c>
      <c r="K35" s="1" t="s">
        <v>31</v>
      </c>
      <c r="L35" s="1" t="s">
        <v>29</v>
      </c>
      <c r="M35" s="1" t="s">
        <v>5</v>
      </c>
      <c r="N35" s="1" t="s">
        <v>30</v>
      </c>
    </row>
    <row r="36" spans="2:14" x14ac:dyDescent="0.3">
      <c r="B36" s="11"/>
      <c r="H36">
        <v>16.5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</row>
    <row r="37" spans="2:14" x14ac:dyDescent="0.3">
      <c r="H37">
        <v>15.5</v>
      </c>
      <c r="J37" s="1">
        <v>16</v>
      </c>
      <c r="K37" s="1">
        <v>0.5</v>
      </c>
      <c r="L37" s="4">
        <f>AVERAGE(J37:J41)</f>
        <v>15.8</v>
      </c>
      <c r="M37" s="1">
        <f>ABS(L37-J37)</f>
        <v>0.19999999999999929</v>
      </c>
      <c r="N37" s="4">
        <f>MAX(M37:M41)</f>
        <v>0.69999999999999929</v>
      </c>
    </row>
    <row r="38" spans="2:14" x14ac:dyDescent="0.3">
      <c r="H38">
        <v>15.5</v>
      </c>
      <c r="J38" s="1">
        <v>16.5</v>
      </c>
      <c r="K38" s="1">
        <v>0.5</v>
      </c>
      <c r="L38" s="5"/>
      <c r="M38" s="1">
        <f>ABS(L37-J38)</f>
        <v>0.69999999999999929</v>
      </c>
      <c r="N38" s="5"/>
    </row>
    <row r="39" spans="2:14" x14ac:dyDescent="0.3">
      <c r="H39" s="38">
        <v>15.5</v>
      </c>
      <c r="J39" s="1">
        <v>15.5</v>
      </c>
      <c r="K39" s="1">
        <v>0.5</v>
      </c>
      <c r="L39" s="5"/>
      <c r="M39" s="1">
        <f>ABS(L37-J39)</f>
        <v>0.30000000000000071</v>
      </c>
      <c r="N39" s="5"/>
    </row>
    <row r="40" spans="2:14" x14ac:dyDescent="0.3">
      <c r="J40" s="1">
        <v>15.5</v>
      </c>
      <c r="K40" s="1">
        <v>0.5</v>
      </c>
      <c r="L40" s="5"/>
      <c r="M40" s="1">
        <f>ABS(L37-J40)</f>
        <v>0.30000000000000071</v>
      </c>
      <c r="N40" s="16"/>
    </row>
    <row r="41" spans="2:14" x14ac:dyDescent="0.3">
      <c r="J41" s="1">
        <v>15.5</v>
      </c>
      <c r="K41" s="1">
        <v>0.5</v>
      </c>
      <c r="L41" s="6"/>
      <c r="M41" s="1">
        <f>ABS(L37-J41)</f>
        <v>0.30000000000000071</v>
      </c>
      <c r="N41" s="17"/>
    </row>
  </sheetData>
  <mergeCells count="7">
    <mergeCell ref="J34:N34"/>
    <mergeCell ref="B2:F2"/>
    <mergeCell ref="G2:K2"/>
    <mergeCell ref="L2:N2"/>
    <mergeCell ref="B13:F13"/>
    <mergeCell ref="G13:K13"/>
    <mergeCell ref="L13:P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 28g</dc:creator>
  <cp:lastModifiedBy>Joao Gaspar</cp:lastModifiedBy>
  <dcterms:created xsi:type="dcterms:W3CDTF">2022-09-22T09:29:18Z</dcterms:created>
  <dcterms:modified xsi:type="dcterms:W3CDTF">2022-10-20T09:35:03Z</dcterms:modified>
</cp:coreProperties>
</file>