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 - Universidade de Aveiro\Desktop\UA\2ºANO-LECI\1º SEMESTRE\MCE\PL\Relatório_PL2(Doutro)\"/>
    </mc:Choice>
  </mc:AlternateContent>
  <xr:revisionPtr revIDLastSave="0" documentId="13_ncr:1_{492AA875-C7E6-4060-960E-3BBEE185ED0F}" xr6:coauthVersionLast="47" xr6:coauthVersionMax="47" xr10:uidLastSave="{00000000-0000-0000-0000-000000000000}"/>
  <bookViews>
    <workbookView xWindow="1920" yWindow="1920" windowWidth="17280" windowHeight="8880" xr2:uid="{4291A316-1923-4F19-8778-22285B9FDE2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E8" i="1"/>
  <c r="I8" i="1"/>
  <c r="J8" i="1"/>
  <c r="N8" i="1"/>
  <c r="O8" i="1"/>
  <c r="E9" i="1"/>
  <c r="I9" i="1"/>
  <c r="J9" i="1"/>
  <c r="N9" i="1"/>
  <c r="O9" i="1"/>
  <c r="D10" i="1"/>
  <c r="E10" i="1"/>
  <c r="I10" i="1"/>
  <c r="J10" i="1"/>
  <c r="N10" i="1"/>
  <c r="O10" i="1"/>
  <c r="D11" i="1"/>
  <c r="E11" i="1"/>
  <c r="I11" i="1"/>
  <c r="J11" i="1"/>
  <c r="N11" i="1"/>
  <c r="O11" i="1"/>
  <c r="D12" i="1"/>
  <c r="E12" i="1"/>
  <c r="I12" i="1"/>
  <c r="J12" i="1"/>
  <c r="N12" i="1"/>
  <c r="O12" i="1"/>
  <c r="D13" i="1"/>
  <c r="E13" i="1"/>
  <c r="I13" i="1"/>
  <c r="J13" i="1"/>
  <c r="N13" i="1"/>
  <c r="O13" i="1"/>
  <c r="D14" i="1"/>
  <c r="E14" i="1"/>
  <c r="I14" i="1"/>
  <c r="J14" i="1"/>
  <c r="N14" i="1"/>
  <c r="O14" i="1"/>
  <c r="D15" i="1"/>
  <c r="E15" i="1"/>
  <c r="I15" i="1"/>
  <c r="J15" i="1"/>
  <c r="N15" i="1"/>
  <c r="O15" i="1"/>
  <c r="D16" i="1"/>
  <c r="E16" i="1"/>
  <c r="I16" i="1"/>
  <c r="J16" i="1"/>
  <c r="N16" i="1"/>
  <c r="O16" i="1"/>
  <c r="D17" i="1"/>
  <c r="E17" i="1"/>
  <c r="I17" i="1"/>
  <c r="J17" i="1"/>
  <c r="N17" i="1"/>
  <c r="O17" i="1"/>
  <c r="D18" i="1"/>
  <c r="E18" i="1"/>
  <c r="I18" i="1"/>
  <c r="J18" i="1"/>
  <c r="N18" i="1"/>
  <c r="O18" i="1"/>
  <c r="D19" i="1"/>
  <c r="E19" i="1"/>
  <c r="I19" i="1"/>
  <c r="J19" i="1"/>
  <c r="N19" i="1"/>
  <c r="O19" i="1"/>
  <c r="D20" i="1"/>
  <c r="E20" i="1"/>
  <c r="I20" i="1"/>
  <c r="J20" i="1"/>
  <c r="N20" i="1"/>
  <c r="O20" i="1"/>
  <c r="D21" i="1"/>
  <c r="E21" i="1"/>
  <c r="I21" i="1"/>
  <c r="J21" i="1"/>
  <c r="N21" i="1"/>
  <c r="O21" i="1"/>
  <c r="D22" i="1"/>
  <c r="E22" i="1"/>
  <c r="I22" i="1"/>
  <c r="J22" i="1"/>
  <c r="N22" i="1"/>
  <c r="O22" i="1"/>
  <c r="D23" i="1"/>
  <c r="E23" i="1"/>
  <c r="I23" i="1"/>
  <c r="J23" i="1"/>
  <c r="N23" i="1"/>
  <c r="O23" i="1"/>
  <c r="D24" i="1"/>
  <c r="E24" i="1"/>
  <c r="I24" i="1"/>
  <c r="J24" i="1"/>
  <c r="N24" i="1"/>
  <c r="O24" i="1"/>
  <c r="D25" i="1"/>
  <c r="E25" i="1"/>
  <c r="I25" i="1"/>
  <c r="J25" i="1"/>
  <c r="N25" i="1"/>
  <c r="O25" i="1"/>
  <c r="D26" i="1"/>
  <c r="E26" i="1"/>
  <c r="I26" i="1"/>
  <c r="J26" i="1"/>
  <c r="N26" i="1"/>
  <c r="O26" i="1"/>
  <c r="D27" i="1"/>
  <c r="E27" i="1"/>
  <c r="I27" i="1"/>
  <c r="J27" i="1"/>
  <c r="N27" i="1"/>
  <c r="O27" i="1"/>
  <c r="D28" i="1"/>
  <c r="E28" i="1"/>
  <c r="I28" i="1"/>
  <c r="J28" i="1"/>
  <c r="N28" i="1"/>
  <c r="O28" i="1"/>
  <c r="D29" i="1"/>
  <c r="E29" i="1"/>
  <c r="I29" i="1"/>
  <c r="J29" i="1"/>
  <c r="N29" i="1"/>
  <c r="O29" i="1"/>
  <c r="D30" i="1"/>
  <c r="E30" i="1"/>
  <c r="I30" i="1"/>
  <c r="J30" i="1"/>
  <c r="N30" i="1"/>
  <c r="O30" i="1"/>
  <c r="D31" i="1"/>
  <c r="E31" i="1"/>
  <c r="I31" i="1"/>
  <c r="J31" i="1"/>
  <c r="N31" i="1"/>
  <c r="O31" i="1"/>
  <c r="L112" i="1"/>
  <c r="L107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E45" i="1"/>
  <c r="E42" i="1"/>
  <c r="E41" i="1"/>
  <c r="E37" i="1"/>
  <c r="E34" i="1"/>
  <c r="E33" i="1"/>
  <c r="E32" i="1"/>
  <c r="E35" i="1"/>
  <c r="E36" i="1"/>
  <c r="E38" i="1"/>
  <c r="E39" i="1"/>
  <c r="E40" i="1"/>
  <c r="E43" i="1"/>
  <c r="E44" i="1"/>
  <c r="E46" i="1"/>
  <c r="E47" i="1"/>
  <c r="E48" i="1"/>
  <c r="C5" i="1"/>
  <c r="C4" i="1"/>
  <c r="C3" i="1"/>
  <c r="N48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T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D32" i="1"/>
  <c r="D35" i="1"/>
  <c r="D36" i="1"/>
  <c r="D37" i="1"/>
  <c r="D38" i="1"/>
  <c r="D39" i="1"/>
  <c r="T39" i="1" s="1"/>
  <c r="D40" i="1"/>
  <c r="D43" i="1"/>
  <c r="D44" i="1"/>
  <c r="D45" i="1"/>
  <c r="D46" i="1"/>
  <c r="D47" i="1"/>
  <c r="D48" i="1"/>
  <c r="T37" i="1" l="1"/>
  <c r="T40" i="1"/>
  <c r="T38" i="1"/>
  <c r="T35" i="1"/>
  <c r="T36" i="1"/>
  <c r="T44" i="1"/>
  <c r="T43" i="1"/>
  <c r="T47" i="1"/>
  <c r="T48" i="1"/>
  <c r="T46" i="1"/>
  <c r="T45" i="1"/>
  <c r="T32" i="1"/>
  <c r="D42" i="1"/>
  <c r="T42" i="1" s="1"/>
  <c r="D34" i="1"/>
  <c r="T34" i="1" s="1"/>
  <c r="D41" i="1"/>
  <c r="T41" i="1" s="1"/>
  <c r="D33" i="1"/>
  <c r="T33" i="1" s="1"/>
  <c r="L110" i="1"/>
  <c r="L114" i="1" s="1"/>
</calcChain>
</file>

<file path=xl/sharedStrings.xml><?xml version="1.0" encoding="utf-8"?>
<sst xmlns="http://schemas.openxmlformats.org/spreadsheetml/2006/main" count="27" uniqueCount="22">
  <si>
    <t>bobina 1</t>
  </si>
  <si>
    <t xml:space="preserve">raio </t>
  </si>
  <si>
    <t>bobina 2</t>
  </si>
  <si>
    <t>bobina2</t>
  </si>
  <si>
    <t>b1+b2</t>
  </si>
  <si>
    <t>mV</t>
  </si>
  <si>
    <t>cc</t>
  </si>
  <si>
    <t>B1(T)</t>
  </si>
  <si>
    <t>B2(T)</t>
  </si>
  <si>
    <t>B1+B2(T)</t>
  </si>
  <si>
    <t>bobina(+/-0.05)</t>
  </si>
  <si>
    <t>m(+/- 0.0005)</t>
  </si>
  <si>
    <t>V</t>
  </si>
  <si>
    <t>R=</t>
  </si>
  <si>
    <t>X=</t>
  </si>
  <si>
    <t>0.03</t>
  </si>
  <si>
    <t>m</t>
  </si>
  <si>
    <t>tensões(bobina1+bobina2)</t>
  </si>
  <si>
    <t>campos(B1+ B2)(T)</t>
  </si>
  <si>
    <t>media dos campos</t>
  </si>
  <si>
    <t>nºespiras</t>
  </si>
  <si>
    <t>campo de 1 espira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</si>
</sst>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Bobina 1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Folha1!$E$8:$E$48</c:f>
              <c:numCache>
                <c:formatCode>General</c:formatCode>
                <c:ptCount val="41"/>
                <c:pt idx="0">
                  <c:v>3.5000000000000001E-3</c:v>
                </c:pt>
                <c:pt idx="1">
                  <c:v>3.5000000000000001E-3</c:v>
                </c:pt>
                <c:pt idx="2">
                  <c:v>3.7000000000000002E-3</c:v>
                </c:pt>
                <c:pt idx="3">
                  <c:v>3.5999999999999999E-3</c:v>
                </c:pt>
                <c:pt idx="4">
                  <c:v>3.5999999999999999E-3</c:v>
                </c:pt>
                <c:pt idx="5">
                  <c:v>3.5999999999999999E-3</c:v>
                </c:pt>
                <c:pt idx="6">
                  <c:v>3.5999999999999999E-3</c:v>
                </c:pt>
                <c:pt idx="7">
                  <c:v>3.5999999999999999E-3</c:v>
                </c:pt>
                <c:pt idx="8">
                  <c:v>3.7000000000000002E-3</c:v>
                </c:pt>
                <c:pt idx="9">
                  <c:v>3.8E-3</c:v>
                </c:pt>
                <c:pt idx="10">
                  <c:v>3.8999999999999998E-3</c:v>
                </c:pt>
                <c:pt idx="11">
                  <c:v>4.0999999999999995E-3</c:v>
                </c:pt>
                <c:pt idx="12">
                  <c:v>4.0999999999999995E-3</c:v>
                </c:pt>
                <c:pt idx="13">
                  <c:v>4.4000000000000003E-3</c:v>
                </c:pt>
                <c:pt idx="14">
                  <c:v>4.5999999999999999E-3</c:v>
                </c:pt>
                <c:pt idx="15">
                  <c:v>4.7999999999999996E-3</c:v>
                </c:pt>
                <c:pt idx="16">
                  <c:v>5.1999999999999998E-3</c:v>
                </c:pt>
                <c:pt idx="17">
                  <c:v>5.4999999999999997E-3</c:v>
                </c:pt>
                <c:pt idx="18">
                  <c:v>6.0999999999999995E-3</c:v>
                </c:pt>
                <c:pt idx="19">
                  <c:v>6.7000000000000002E-3</c:v>
                </c:pt>
                <c:pt idx="20">
                  <c:v>7.7999999999999996E-3</c:v>
                </c:pt>
                <c:pt idx="21">
                  <c:v>9.1999999999999998E-3</c:v>
                </c:pt>
                <c:pt idx="22">
                  <c:v>1.11E-2</c:v>
                </c:pt>
                <c:pt idx="23">
                  <c:v>1.41E-2</c:v>
                </c:pt>
                <c:pt idx="24">
                  <c:v>1.84E-2</c:v>
                </c:pt>
                <c:pt idx="25">
                  <c:v>2.41E-2</c:v>
                </c:pt>
                <c:pt idx="26">
                  <c:v>3.1800000000000002E-2</c:v>
                </c:pt>
                <c:pt idx="27">
                  <c:v>4.2500000000000003E-2</c:v>
                </c:pt>
                <c:pt idx="28">
                  <c:v>5.2700000000000004E-2</c:v>
                </c:pt>
                <c:pt idx="29">
                  <c:v>5.8299999999999998E-2</c:v>
                </c:pt>
                <c:pt idx="30">
                  <c:v>5.4799999999999995E-2</c:v>
                </c:pt>
                <c:pt idx="31">
                  <c:v>4.4999999999999998E-2</c:v>
                </c:pt>
                <c:pt idx="32">
                  <c:v>3.4200000000000001E-2</c:v>
                </c:pt>
                <c:pt idx="33">
                  <c:v>2.4799999999999999E-2</c:v>
                </c:pt>
                <c:pt idx="34">
                  <c:v>1.8600000000000002E-2</c:v>
                </c:pt>
                <c:pt idx="35">
                  <c:v>1.43E-2</c:v>
                </c:pt>
                <c:pt idx="36">
                  <c:v>1.15E-2</c:v>
                </c:pt>
                <c:pt idx="37">
                  <c:v>9.4999999999999998E-3</c:v>
                </c:pt>
                <c:pt idx="38">
                  <c:v>8.0999999999999996E-3</c:v>
                </c:pt>
                <c:pt idx="39">
                  <c:v>7.0999999999999995E-3</c:v>
                </c:pt>
                <c:pt idx="40">
                  <c:v>6.4000000000000003E-3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33-4986-BB80-A7F0E1926841}"/>
            </c:ext>
          </c:extLst>
        </c:ser>
        <c:ser>
          <c:idx val="2"/>
          <c:order val="1"/>
          <c:tx>
            <c:v>Bobina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33-4986-BB80-A7F0E1926841}"/>
            </c:ext>
          </c:extLst>
        </c:ser>
        <c:ser>
          <c:idx val="3"/>
          <c:order val="2"/>
          <c:tx>
            <c:v>Bobina 1 + Bobina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33-4986-BB80-A7F0E1926841}"/>
            </c:ext>
          </c:extLst>
        </c:ser>
        <c:ser>
          <c:idx val="0"/>
          <c:order val="3"/>
          <c:tx>
            <c:v>Bobinas em série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33-4986-BB80-A7F0E192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Tensão em função da distância(bobina 2)</a:t>
            </a:r>
            <a:endParaRPr lang="pt-PT"/>
          </a:p>
        </c:rich>
      </c:tx>
      <c:layout>
        <c:manualLayout>
          <c:xMode val="edge"/>
          <c:yMode val="edge"/>
          <c:x val="0.1699512248468941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Folha1!$G$8:$G$48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Folha1!$J$8:$J$48</c:f>
              <c:numCache>
                <c:formatCode>General</c:formatCode>
                <c:ptCount val="41"/>
                <c:pt idx="0">
                  <c:v>4.4000000000000003E-3</c:v>
                </c:pt>
                <c:pt idx="1">
                  <c:v>4.4000000000000003E-3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4.4999999999999997E-3</c:v>
                </c:pt>
                <c:pt idx="5">
                  <c:v>4.4999999999999997E-3</c:v>
                </c:pt>
                <c:pt idx="6">
                  <c:v>4.5999999999999999E-3</c:v>
                </c:pt>
                <c:pt idx="7">
                  <c:v>4.5999999999999999E-3</c:v>
                </c:pt>
                <c:pt idx="8">
                  <c:v>4.5999999999999999E-3</c:v>
                </c:pt>
                <c:pt idx="9">
                  <c:v>4.5999999999999999E-3</c:v>
                </c:pt>
                <c:pt idx="10">
                  <c:v>4.5999999999999999E-3</c:v>
                </c:pt>
                <c:pt idx="11">
                  <c:v>4.7999999999999996E-3</c:v>
                </c:pt>
                <c:pt idx="12">
                  <c:v>4.7000000000000002E-3</c:v>
                </c:pt>
                <c:pt idx="13">
                  <c:v>4.7999999999999996E-3</c:v>
                </c:pt>
                <c:pt idx="14">
                  <c:v>4.7999999999999996E-3</c:v>
                </c:pt>
                <c:pt idx="15">
                  <c:v>4.9000000000000007E-3</c:v>
                </c:pt>
                <c:pt idx="16">
                  <c:v>5.0000000000000001E-3</c:v>
                </c:pt>
                <c:pt idx="17">
                  <c:v>5.0999999999999995E-3</c:v>
                </c:pt>
                <c:pt idx="18">
                  <c:v>5.4999999999999997E-3</c:v>
                </c:pt>
                <c:pt idx="19">
                  <c:v>5.5999999999999999E-3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6.4000000000000003E-3</c:v>
                </c:pt>
                <c:pt idx="23">
                  <c:v>6.9000000000000008E-3</c:v>
                </c:pt>
                <c:pt idx="24">
                  <c:v>7.4999999999999997E-3</c:v>
                </c:pt>
                <c:pt idx="25">
                  <c:v>8.5000000000000006E-3</c:v>
                </c:pt>
                <c:pt idx="26">
                  <c:v>9.8000000000000014E-3</c:v>
                </c:pt>
                <c:pt idx="27">
                  <c:v>1.1699999999999999E-2</c:v>
                </c:pt>
                <c:pt idx="28">
                  <c:v>1.43E-2</c:v>
                </c:pt>
                <c:pt idx="29">
                  <c:v>1.8200000000000001E-2</c:v>
                </c:pt>
                <c:pt idx="30">
                  <c:v>2.4E-2</c:v>
                </c:pt>
                <c:pt idx="31">
                  <c:v>3.2399999999999998E-2</c:v>
                </c:pt>
                <c:pt idx="32">
                  <c:v>4.2000000000000003E-2</c:v>
                </c:pt>
                <c:pt idx="33">
                  <c:v>5.3100000000000001E-2</c:v>
                </c:pt>
                <c:pt idx="34">
                  <c:v>5.7200000000000001E-2</c:v>
                </c:pt>
                <c:pt idx="35">
                  <c:v>5.1400000000000001E-2</c:v>
                </c:pt>
                <c:pt idx="36">
                  <c:v>3.8399999999999997E-2</c:v>
                </c:pt>
                <c:pt idx="37">
                  <c:v>2.81E-2</c:v>
                </c:pt>
                <c:pt idx="38">
                  <c:v>2.0899999999999998E-2</c:v>
                </c:pt>
                <c:pt idx="39">
                  <c:v>1.5800000000000002E-2</c:v>
                </c:pt>
                <c:pt idx="40">
                  <c:v>1.26E-2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57A-970D-77B2F90C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325040"/>
        <c:axId val="1245324624"/>
      </c:scatterChart>
      <c:valAx>
        <c:axId val="12453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4624"/>
        <c:crosses val="autoZero"/>
        <c:crossBetween val="midCat"/>
      </c:valAx>
      <c:valAx>
        <c:axId val="1245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53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PT" sz="1400"/>
              <a:t>Tensão em função da distância(bobinas em série)</a:t>
            </a:r>
          </a:p>
        </c:rich>
      </c:tx>
      <c:layout>
        <c:manualLayout>
          <c:xMode val="edge"/>
          <c:yMode val="edge"/>
          <c:x val="0.155861111111111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Folha1!$O$8:$O$48</c:f>
              <c:numCache>
                <c:formatCode>General</c:formatCode>
                <c:ptCount val="41"/>
                <c:pt idx="0">
                  <c:v>4.5999999999999999E-3</c:v>
                </c:pt>
                <c:pt idx="1">
                  <c:v>4.5999999999999999E-3</c:v>
                </c:pt>
                <c:pt idx="2">
                  <c:v>4.9000000000000007E-3</c:v>
                </c:pt>
                <c:pt idx="3">
                  <c:v>4.9000000000000007E-3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5.0999999999999995E-3</c:v>
                </c:pt>
                <c:pt idx="7">
                  <c:v>5.0999999999999995E-3</c:v>
                </c:pt>
                <c:pt idx="8">
                  <c:v>5.1999999999999998E-3</c:v>
                </c:pt>
                <c:pt idx="9">
                  <c:v>5.3E-3</c:v>
                </c:pt>
                <c:pt idx="10">
                  <c:v>5.4999999999999997E-3</c:v>
                </c:pt>
                <c:pt idx="11">
                  <c:v>5.5999999999999999E-3</c:v>
                </c:pt>
                <c:pt idx="12">
                  <c:v>5.7999999999999996E-3</c:v>
                </c:pt>
                <c:pt idx="13">
                  <c:v>6.0999999999999995E-3</c:v>
                </c:pt>
                <c:pt idx="14">
                  <c:v>6.3E-3</c:v>
                </c:pt>
                <c:pt idx="15">
                  <c:v>6.7999999999999996E-3</c:v>
                </c:pt>
                <c:pt idx="16">
                  <c:v>7.3000000000000001E-3</c:v>
                </c:pt>
                <c:pt idx="17">
                  <c:v>7.7999999999999996E-3</c:v>
                </c:pt>
                <c:pt idx="18">
                  <c:v>8.8000000000000005E-3</c:v>
                </c:pt>
                <c:pt idx="19">
                  <c:v>9.9000000000000008E-3</c:v>
                </c:pt>
                <c:pt idx="20">
                  <c:v>1.15E-2</c:v>
                </c:pt>
                <c:pt idx="21">
                  <c:v>1.3800000000000002E-2</c:v>
                </c:pt>
                <c:pt idx="22">
                  <c:v>1.7000000000000001E-2</c:v>
                </c:pt>
                <c:pt idx="23">
                  <c:v>2.23E-2</c:v>
                </c:pt>
                <c:pt idx="24">
                  <c:v>2.8399999999999998E-2</c:v>
                </c:pt>
                <c:pt idx="25">
                  <c:v>3.78E-2</c:v>
                </c:pt>
                <c:pt idx="26">
                  <c:v>4.9299999999999997E-2</c:v>
                </c:pt>
                <c:pt idx="27">
                  <c:v>0.06</c:v>
                </c:pt>
                <c:pt idx="28">
                  <c:v>6.5500000000000003E-2</c:v>
                </c:pt>
                <c:pt idx="29">
                  <c:v>6.5200000000000008E-2</c:v>
                </c:pt>
                <c:pt idx="30">
                  <c:v>6.0999999999999999E-2</c:v>
                </c:pt>
                <c:pt idx="31">
                  <c:v>5.8700000000000002E-2</c:v>
                </c:pt>
                <c:pt idx="32">
                  <c:v>6.0700000000000004E-2</c:v>
                </c:pt>
                <c:pt idx="33">
                  <c:v>6.6200000000000009E-2</c:v>
                </c:pt>
                <c:pt idx="34">
                  <c:v>6.9699999999999998E-2</c:v>
                </c:pt>
                <c:pt idx="35">
                  <c:v>5.9299999999999999E-2</c:v>
                </c:pt>
                <c:pt idx="36">
                  <c:v>4.4299999999999999E-2</c:v>
                </c:pt>
                <c:pt idx="37">
                  <c:v>3.1100000000000003E-2</c:v>
                </c:pt>
                <c:pt idx="38">
                  <c:v>2.2600000000000002E-2</c:v>
                </c:pt>
                <c:pt idx="39">
                  <c:v>1.7299999999999999E-2</c:v>
                </c:pt>
                <c:pt idx="40">
                  <c:v>1.3599999999999999E-2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9-432B-B6A7-49344297B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7040"/>
        <c:axId val="1310235792"/>
      </c:scatterChart>
      <c:valAx>
        <c:axId val="13102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5792"/>
        <c:crosses val="autoZero"/>
        <c:crossBetween val="midCat"/>
      </c:valAx>
      <c:valAx>
        <c:axId val="13102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102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effectLst/>
              </a:rPr>
              <a:t>Tensão em função da distância(bobina 1 e bobina 2)</a:t>
            </a:r>
            <a:endParaRPr lang="pt-PT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Folha1!$L$8:$L$48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Folha1!$Q$8:$Q$48</c:f>
              <c:numCache>
                <c:formatCode>General</c:formatCode>
                <c:ptCount val="41"/>
                <c:pt idx="23">
                  <c:v>2.1000000000000001E-2</c:v>
                </c:pt>
                <c:pt idx="24">
                  <c:v>2.5899999999999999E-2</c:v>
                </c:pt>
                <c:pt idx="25">
                  <c:v>3.2600000000000004E-2</c:v>
                </c:pt>
                <c:pt idx="26">
                  <c:v>4.1599999999999998E-2</c:v>
                </c:pt>
                <c:pt idx="27">
                  <c:v>5.4200000000000005E-2</c:v>
                </c:pt>
                <c:pt idx="28">
                  <c:v>6.7000000000000004E-2</c:v>
                </c:pt>
                <c:pt idx="29">
                  <c:v>7.6499999999999999E-2</c:v>
                </c:pt>
                <c:pt idx="30">
                  <c:v>7.8799999999999995E-2</c:v>
                </c:pt>
                <c:pt idx="31">
                  <c:v>7.740000000000001E-2</c:v>
                </c:pt>
                <c:pt idx="32">
                  <c:v>7.6200000000000004E-2</c:v>
                </c:pt>
                <c:pt idx="33">
                  <c:v>7.7900000000000011E-2</c:v>
                </c:pt>
                <c:pt idx="34">
                  <c:v>7.5800000000000006E-2</c:v>
                </c:pt>
                <c:pt idx="35">
                  <c:v>6.5700000000000008E-2</c:v>
                </c:pt>
                <c:pt idx="36">
                  <c:v>4.99E-2</c:v>
                </c:pt>
                <c:pt idx="37">
                  <c:v>3.7600000000000001E-2</c:v>
                </c:pt>
                <c:pt idx="38">
                  <c:v>2.9000000000000001E-2</c:v>
                </c:pt>
                <c:pt idx="39">
                  <c:v>2.29E-2</c:v>
                </c:pt>
                <c:pt idx="4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8-484F-B6A8-21B13260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21984"/>
        <c:axId val="1414825728"/>
      </c:scatterChart>
      <c:valAx>
        <c:axId val="14148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5728"/>
        <c:crosses val="autoZero"/>
        <c:crossBetween val="midCat"/>
      </c:valAx>
      <c:valAx>
        <c:axId val="14148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148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0-4F22-A9F8-7DD4E15C35C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0-4F22-A9F8-7DD4E15C3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B1+B2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9-4178-A104-FBE5CC77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B2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0-4438-A736-FEAFF425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B1</a:t>
            </a:r>
            <a:r>
              <a:rPr lang="pt-PT" baseline="0"/>
              <a:t> em função da distância</a:t>
            </a:r>
            <a:endParaRPr lang="pt-P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Bobinas em série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Folha1!$N$8:$N$48</c:f>
              <c:numCache>
                <c:formatCode>General</c:formatCode>
                <c:ptCount val="41"/>
                <c:pt idx="0">
                  <c:v>1.4618779388187787E-4</c:v>
                </c:pt>
                <c:pt idx="1">
                  <c:v>1.4618779388187787E-4</c:v>
                </c:pt>
                <c:pt idx="2">
                  <c:v>1.5572178043939166E-4</c:v>
                </c:pt>
                <c:pt idx="3">
                  <c:v>1.5572178043939166E-4</c:v>
                </c:pt>
                <c:pt idx="4">
                  <c:v>1.5889977595856292E-4</c:v>
                </c:pt>
                <c:pt idx="5">
                  <c:v>1.5889977595856292E-4</c:v>
                </c:pt>
                <c:pt idx="6">
                  <c:v>1.6207777147773415E-4</c:v>
                </c:pt>
                <c:pt idx="7">
                  <c:v>1.6207777147773415E-4</c:v>
                </c:pt>
                <c:pt idx="8">
                  <c:v>1.6525576699690544E-4</c:v>
                </c:pt>
                <c:pt idx="9">
                  <c:v>1.6843376251607668E-4</c:v>
                </c:pt>
                <c:pt idx="10">
                  <c:v>1.747897535544192E-4</c:v>
                </c:pt>
                <c:pt idx="11">
                  <c:v>1.7796774907359044E-4</c:v>
                </c:pt>
                <c:pt idx="12">
                  <c:v>1.8432374011193297E-4</c:v>
                </c:pt>
                <c:pt idx="13">
                  <c:v>1.9385772666944673E-4</c:v>
                </c:pt>
                <c:pt idx="14">
                  <c:v>2.0021371770778925E-4</c:v>
                </c:pt>
                <c:pt idx="15">
                  <c:v>2.1610369530364554E-4</c:v>
                </c:pt>
                <c:pt idx="16">
                  <c:v>2.3199367289950185E-4</c:v>
                </c:pt>
                <c:pt idx="17">
                  <c:v>2.4788365049535811E-4</c:v>
                </c:pt>
                <c:pt idx="18">
                  <c:v>2.7966360568707079E-4</c:v>
                </c:pt>
                <c:pt idx="19">
                  <c:v>3.1462155639795457E-4</c:v>
                </c:pt>
                <c:pt idx="20">
                  <c:v>3.6546948470469472E-4</c:v>
                </c:pt>
                <c:pt idx="21">
                  <c:v>4.3856338164563366E-4</c:v>
                </c:pt>
                <c:pt idx="22">
                  <c:v>5.402592382591139E-4</c:v>
                </c:pt>
                <c:pt idx="23">
                  <c:v>7.0869300077519061E-4</c:v>
                </c:pt>
                <c:pt idx="24">
                  <c:v>9.0255072744463731E-4</c:v>
                </c:pt>
                <c:pt idx="25">
                  <c:v>1.2012823062467356E-3</c:v>
                </c:pt>
                <c:pt idx="26">
                  <c:v>1.5667517909514301E-3</c:v>
                </c:pt>
                <c:pt idx="27">
                  <c:v>1.906797311502755E-3</c:v>
                </c:pt>
                <c:pt idx="28">
                  <c:v>2.0815870650571743E-3</c:v>
                </c:pt>
                <c:pt idx="29">
                  <c:v>2.0720530784996607E-3</c:v>
                </c:pt>
                <c:pt idx="30">
                  <c:v>1.9385772666944674E-3</c:v>
                </c:pt>
                <c:pt idx="31">
                  <c:v>1.8654833697535286E-3</c:v>
                </c:pt>
                <c:pt idx="32">
                  <c:v>1.9290432801369539E-3</c:v>
                </c:pt>
                <c:pt idx="33">
                  <c:v>2.1038330336913729E-3</c:v>
                </c:pt>
                <c:pt idx="34">
                  <c:v>2.2150628768623673E-3</c:v>
                </c:pt>
                <c:pt idx="35">
                  <c:v>1.8845513428685562E-3</c:v>
                </c:pt>
                <c:pt idx="36">
                  <c:v>1.4078520149928672E-3</c:v>
                </c:pt>
                <c:pt idx="37">
                  <c:v>9.883566064622614E-4</c:v>
                </c:pt>
                <c:pt idx="38">
                  <c:v>7.182269873327044E-4</c:v>
                </c:pt>
                <c:pt idx="39">
                  <c:v>5.4979322481662769E-4</c:v>
                </c:pt>
                <c:pt idx="40">
                  <c:v>4.3220739060729108E-4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1FF-403B-89CD-CB9A547BBCE6}"/>
            </c:ext>
          </c:extLst>
        </c:ser>
        <c:ser>
          <c:idx val="3"/>
          <c:order val="1"/>
          <c:tx>
            <c:v>Bobina 1 + Bobina 2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Folha1!$T$8:$T$48</c:f>
              <c:numCache>
                <c:formatCode>General</c:formatCode>
                <c:ptCount val="41"/>
                <c:pt idx="23">
                  <c:v>6.6737905902596419E-4</c:v>
                </c:pt>
                <c:pt idx="24">
                  <c:v>8.2310083946535585E-4</c:v>
                </c:pt>
                <c:pt idx="25">
                  <c:v>1.0360265392498301E-3</c:v>
                </c:pt>
                <c:pt idx="26">
                  <c:v>1.3220461359752435E-3</c:v>
                </c:pt>
                <c:pt idx="27">
                  <c:v>1.7224735713908218E-3</c:v>
                </c:pt>
                <c:pt idx="28">
                  <c:v>2.129256997844743E-3</c:v>
                </c:pt>
                <c:pt idx="29">
                  <c:v>2.4311665721660127E-3</c:v>
                </c:pt>
                <c:pt idx="30">
                  <c:v>2.5042604691069515E-3</c:v>
                </c:pt>
                <c:pt idx="31">
                  <c:v>2.4597685318385539E-3</c:v>
                </c:pt>
                <c:pt idx="32">
                  <c:v>2.4216325856084991E-3</c:v>
                </c:pt>
                <c:pt idx="33">
                  <c:v>2.47565850943441E-3</c:v>
                </c:pt>
                <c:pt idx="34">
                  <c:v>2.4089206035318137E-3</c:v>
                </c:pt>
                <c:pt idx="35">
                  <c:v>2.0879430560955163E-3</c:v>
                </c:pt>
                <c:pt idx="36">
                  <c:v>1.5858197640664579E-3</c:v>
                </c:pt>
                <c:pt idx="37">
                  <c:v>1.194926315208393E-3</c:v>
                </c:pt>
                <c:pt idx="38">
                  <c:v>9.2161870055966467E-4</c:v>
                </c:pt>
                <c:pt idx="39">
                  <c:v>7.2776097389021818E-4</c:v>
                </c:pt>
                <c:pt idx="40">
                  <c:v>6.0381914864253905E-4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1FF-403B-89CD-CB9A547BBCE6}"/>
            </c:ext>
          </c:extLst>
        </c:ser>
        <c:ser>
          <c:idx val="4"/>
          <c:order val="2"/>
          <c:tx>
            <c:v>Bobina 2</c:v>
          </c:tx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Folha1!$I$8:$I$48</c:f>
              <c:numCache>
                <c:formatCode>General</c:formatCode>
                <c:ptCount val="41"/>
                <c:pt idx="0">
                  <c:v>1.398318028435354E-4</c:v>
                </c:pt>
                <c:pt idx="1">
                  <c:v>1.398318028435354E-4</c:v>
                </c:pt>
                <c:pt idx="2">
                  <c:v>1.430097983627066E-4</c:v>
                </c:pt>
                <c:pt idx="3">
                  <c:v>1.430097983627066E-4</c:v>
                </c:pt>
                <c:pt idx="4">
                  <c:v>1.430097983627066E-4</c:v>
                </c:pt>
                <c:pt idx="5">
                  <c:v>1.430097983627066E-4</c:v>
                </c:pt>
                <c:pt idx="6">
                  <c:v>1.4618779388187787E-4</c:v>
                </c:pt>
                <c:pt idx="7">
                  <c:v>1.4618779388187787E-4</c:v>
                </c:pt>
                <c:pt idx="8">
                  <c:v>1.4618779388187787E-4</c:v>
                </c:pt>
                <c:pt idx="9">
                  <c:v>1.4618779388187787E-4</c:v>
                </c:pt>
                <c:pt idx="10">
                  <c:v>1.4618779388187787E-4</c:v>
                </c:pt>
                <c:pt idx="11">
                  <c:v>1.5254378492022039E-4</c:v>
                </c:pt>
                <c:pt idx="12">
                  <c:v>1.4936578940104913E-4</c:v>
                </c:pt>
                <c:pt idx="13">
                  <c:v>1.5254378492022039E-4</c:v>
                </c:pt>
                <c:pt idx="14">
                  <c:v>1.5254378492022039E-4</c:v>
                </c:pt>
                <c:pt idx="15">
                  <c:v>1.5572178043939166E-4</c:v>
                </c:pt>
                <c:pt idx="16">
                  <c:v>1.5889977595856292E-4</c:v>
                </c:pt>
                <c:pt idx="17">
                  <c:v>1.6207777147773415E-4</c:v>
                </c:pt>
                <c:pt idx="18">
                  <c:v>1.747897535544192E-4</c:v>
                </c:pt>
                <c:pt idx="19">
                  <c:v>1.7796774907359044E-4</c:v>
                </c:pt>
                <c:pt idx="20">
                  <c:v>1.8432374011193297E-4</c:v>
                </c:pt>
                <c:pt idx="21">
                  <c:v>1.9067973115027549E-4</c:v>
                </c:pt>
                <c:pt idx="22">
                  <c:v>2.0339171322696054E-4</c:v>
                </c:pt>
                <c:pt idx="23">
                  <c:v>2.1928169082281683E-4</c:v>
                </c:pt>
                <c:pt idx="24">
                  <c:v>2.3834966393784438E-4</c:v>
                </c:pt>
                <c:pt idx="25">
                  <c:v>2.7012961912955695E-4</c:v>
                </c:pt>
                <c:pt idx="26">
                  <c:v>3.1144356087878331E-4</c:v>
                </c:pt>
                <c:pt idx="27">
                  <c:v>3.7182547574303719E-4</c:v>
                </c:pt>
                <c:pt idx="28">
                  <c:v>4.5445335924148992E-4</c:v>
                </c:pt>
                <c:pt idx="29">
                  <c:v>5.7839518448916894E-4</c:v>
                </c:pt>
                <c:pt idx="30">
                  <c:v>7.6271892460110196E-4</c:v>
                </c:pt>
                <c:pt idx="31">
                  <c:v>1.0296705482114876E-3</c:v>
                </c:pt>
                <c:pt idx="32">
                  <c:v>1.3347581180519284E-3</c:v>
                </c:pt>
                <c:pt idx="33">
                  <c:v>1.6875156206799381E-3</c:v>
                </c:pt>
                <c:pt idx="34">
                  <c:v>1.8178134369659597E-3</c:v>
                </c:pt>
                <c:pt idx="35">
                  <c:v>1.6334896968540266E-3</c:v>
                </c:pt>
                <c:pt idx="36">
                  <c:v>1.2203502793617631E-3</c:v>
                </c:pt>
                <c:pt idx="37">
                  <c:v>8.9301674088712352E-4</c:v>
                </c:pt>
                <c:pt idx="38">
                  <c:v>6.6420106350679282E-4</c:v>
                </c:pt>
                <c:pt idx="39">
                  <c:v>5.0212329202905886E-4</c:v>
                </c:pt>
                <c:pt idx="40">
                  <c:v>4.004274354155785E-4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1FF-403B-89CD-CB9A547BBCE6}"/>
            </c:ext>
          </c:extLst>
        </c:ser>
        <c:ser>
          <c:idx val="0"/>
          <c:order val="3"/>
          <c:tx>
            <c:v>Bobina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Folha1!$B$8:$B$48</c:f>
              <c:numCache>
                <c:formatCode>General</c:formatCode>
                <c:ptCount val="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</c:numCache>
            </c:numRef>
          </c:xVal>
          <c:yVal>
            <c:numRef>
              <c:f>Folha1!$D$8:$D$48</c:f>
              <c:numCache>
                <c:formatCode>General</c:formatCode>
                <c:ptCount val="41"/>
                <c:pt idx="0">
                  <c:v>1.1122984317099403E-4</c:v>
                </c:pt>
                <c:pt idx="1">
                  <c:v>1.1122984317099403E-4</c:v>
                </c:pt>
                <c:pt idx="2">
                  <c:v>1.1758583420933656E-4</c:v>
                </c:pt>
                <c:pt idx="3">
                  <c:v>1.1440783869016529E-4</c:v>
                </c:pt>
                <c:pt idx="4">
                  <c:v>1.1440783869016529E-4</c:v>
                </c:pt>
                <c:pt idx="5">
                  <c:v>1.1440783869016529E-4</c:v>
                </c:pt>
                <c:pt idx="6">
                  <c:v>1.1440783869016529E-4</c:v>
                </c:pt>
                <c:pt idx="7">
                  <c:v>1.1440783869016529E-4</c:v>
                </c:pt>
                <c:pt idx="8">
                  <c:v>1.1758583420933656E-4</c:v>
                </c:pt>
                <c:pt idx="9">
                  <c:v>1.2076382972850779E-4</c:v>
                </c:pt>
                <c:pt idx="10">
                  <c:v>1.2394182524767906E-4</c:v>
                </c:pt>
                <c:pt idx="11">
                  <c:v>1.3029781628602158E-4</c:v>
                </c:pt>
                <c:pt idx="12">
                  <c:v>1.3029781628602158E-4</c:v>
                </c:pt>
                <c:pt idx="13">
                  <c:v>1.398318028435354E-4</c:v>
                </c:pt>
                <c:pt idx="14">
                  <c:v>1.4618779388187787E-4</c:v>
                </c:pt>
                <c:pt idx="15">
                  <c:v>1.5254378492022039E-4</c:v>
                </c:pt>
                <c:pt idx="16">
                  <c:v>1.6525576699690544E-4</c:v>
                </c:pt>
                <c:pt idx="17">
                  <c:v>1.747897535544192E-4</c:v>
                </c:pt>
                <c:pt idx="18">
                  <c:v>1.9385772666944673E-4</c:v>
                </c:pt>
                <c:pt idx="19">
                  <c:v>2.129256997844743E-4</c:v>
                </c:pt>
                <c:pt idx="20">
                  <c:v>2.4788365049535811E-4</c:v>
                </c:pt>
                <c:pt idx="21">
                  <c:v>2.9237558776375574E-4</c:v>
                </c:pt>
                <c:pt idx="22">
                  <c:v>3.5275750262800962E-4</c:v>
                </c:pt>
                <c:pt idx="23">
                  <c:v>4.4809736820314739E-4</c:v>
                </c:pt>
                <c:pt idx="24">
                  <c:v>5.8475117552751147E-4</c:v>
                </c:pt>
                <c:pt idx="25">
                  <c:v>7.6589692012027323E-4</c:v>
                </c:pt>
                <c:pt idx="26">
                  <c:v>1.0106025750964602E-3</c:v>
                </c:pt>
                <c:pt idx="27">
                  <c:v>1.3506480956477847E-3</c:v>
                </c:pt>
                <c:pt idx="28">
                  <c:v>1.6748036386032533E-3</c:v>
                </c:pt>
                <c:pt idx="29">
                  <c:v>1.8527713876768436E-3</c:v>
                </c:pt>
                <c:pt idx="30">
                  <c:v>1.7415415445058494E-3</c:v>
                </c:pt>
                <c:pt idx="31">
                  <c:v>1.4300979836270663E-3</c:v>
                </c:pt>
                <c:pt idx="32">
                  <c:v>1.0868744675565705E-3</c:v>
                </c:pt>
                <c:pt idx="33">
                  <c:v>7.8814288875447207E-4</c:v>
                </c:pt>
                <c:pt idx="34">
                  <c:v>5.91107166565854E-4</c:v>
                </c:pt>
                <c:pt idx="35">
                  <c:v>4.5445335924148992E-4</c:v>
                </c:pt>
                <c:pt idx="36">
                  <c:v>3.6546948470469472E-4</c:v>
                </c:pt>
                <c:pt idx="37">
                  <c:v>3.0190957432126952E-4</c:v>
                </c:pt>
                <c:pt idx="38">
                  <c:v>2.574176370528719E-4</c:v>
                </c:pt>
                <c:pt idx="39">
                  <c:v>2.2563768186115933E-4</c:v>
                </c:pt>
                <c:pt idx="40">
                  <c:v>2.0339171322696054E-4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1FF-403B-89CD-CB9A547B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82640"/>
        <c:axId val="1404681392"/>
      </c:scatterChart>
      <c:valAx>
        <c:axId val="14046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1392"/>
        <c:crosses val="autoZero"/>
        <c:crossBetween val="midCat"/>
      </c:valAx>
      <c:valAx>
        <c:axId val="14046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4682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276860</xdr:colOff>
      <xdr:row>49</xdr:row>
      <xdr:rowOff>52879</xdr:rowOff>
    </xdr:from>
    <xdr:to>
      <xdr:col>7</xdr:col>
      <xdr:colOff>558800</xdr:colOff>
      <xdr:row>64</xdr:row>
      <xdr:rowOff>52879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2031860-744C-4E13-8738-CDAB7850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50</xdr:row>
      <xdr:rowOff>26670</xdr:rowOff>
    </xdr:from>
    <xdr:to>
      <xdr:col>19</xdr:col>
      <xdr:colOff>0</xdr:colOff>
      <xdr:row>65</xdr:row>
      <xdr:rowOff>34290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FDC3E-E569-4458-93F5-F161EBA4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66</xdr:row>
      <xdr:rowOff>103908</xdr:rowOff>
    </xdr:from>
    <xdr:to>
      <xdr:col>19</xdr:col>
      <xdr:colOff>0</xdr:colOff>
      <xdr:row>82</xdr:row>
      <xdr:rowOff>60612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91BDEC-80A7-4735-B89E-7980188F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67</xdr:row>
      <xdr:rowOff>3810</xdr:rowOff>
    </xdr:from>
    <xdr:to>
      <xdr:col>7</xdr:col>
      <xdr:colOff>571500</xdr:colOff>
      <xdr:row>82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16F96F-AA7C-4C7A-B2BD-DBFC62B6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346017</xdr:colOff>
      <xdr:row>83</xdr:row>
      <xdr:rowOff>74815</xdr:rowOff>
    </xdr:from>
    <xdr:to>
      <xdr:col>8</xdr:col>
      <xdr:colOff>10045</xdr:colOff>
      <xdr:row>98</xdr:row>
      <xdr:rowOff>75855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1AA06A1-A445-433C-A839-2ADD59B15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8</xdr:col>
      <xdr:colOff>270164</xdr:colOff>
      <xdr:row>115</xdr:row>
      <xdr:rowOff>1039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E336A07-E587-4DF7-B311-498BF89D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595313</xdr:colOff>
      <xdr:row>84</xdr:row>
      <xdr:rowOff>107156</xdr:rowOff>
    </xdr:from>
    <xdr:to>
      <xdr:col>18</xdr:col>
      <xdr:colOff>295060</xdr:colOff>
      <xdr:row>99</xdr:row>
      <xdr:rowOff>108196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EB8240C-DB9A-4FD4-A874-5AEF8467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102</xdr:row>
      <xdr:rowOff>0</xdr:rowOff>
    </xdr:from>
    <xdr:to>
      <xdr:col>24</xdr:col>
      <xdr:colOff>427111</xdr:colOff>
      <xdr:row>117</xdr:row>
      <xdr:rowOff>1039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90A7CAC-479E-436E-B009-DB7E530B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A608-A22A-4451-AB80-C6656365DF44}">
  <dimension ref="B2:V114"/>
  <sheetViews>
    <sheetView tabSelected="1" topLeftCell="J1" zoomScale="85" zoomScaleNormal="85" workbookViewId="0">
      <selection activeCell="N23" sqref="N23"/>
    </sheetView>
  </sheetViews>
  <sheetFormatPr defaultRowHeight="14.4" x14ac:dyDescent="0.3"/>
  <cols>
    <col min="2" max="2" width="14.88671875" customWidth="1"/>
    <col min="3" max="3" width="12.109375" customWidth="1"/>
    <col min="12" max="12" width="12" bestFit="1" customWidth="1"/>
    <col min="20" max="20" width="19.109375" customWidth="1"/>
    <col min="22" max="22" width="12.44140625" bestFit="1" customWidth="1"/>
  </cols>
  <sheetData>
    <row r="2" spans="2:20" ht="15" thickBot="1" x14ac:dyDescent="0.35">
      <c r="C2" s="2" t="s">
        <v>11</v>
      </c>
    </row>
    <row r="3" spans="2:20" x14ac:dyDescent="0.3">
      <c r="B3" s="5" t="s">
        <v>1</v>
      </c>
      <c r="C3" s="9">
        <f>4.3/100</f>
        <v>4.2999999999999997E-2</v>
      </c>
      <c r="G3" t="s">
        <v>6</v>
      </c>
      <c r="H3">
        <v>3.1779955191712582E-2</v>
      </c>
    </row>
    <row r="4" spans="2:20" x14ac:dyDescent="0.3">
      <c r="B4" s="8" t="s">
        <v>0</v>
      </c>
      <c r="C4" s="9">
        <f>7.7/100</f>
        <v>7.6999999999999999E-2</v>
      </c>
    </row>
    <row r="5" spans="2:20" ht="15" thickBot="1" x14ac:dyDescent="0.35">
      <c r="B5" s="10" t="s">
        <v>2</v>
      </c>
      <c r="C5" s="12">
        <f>11/100</f>
        <v>0.11</v>
      </c>
    </row>
    <row r="6" spans="2:20" ht="15" thickBot="1" x14ac:dyDescent="0.35"/>
    <row r="7" spans="2:20" x14ac:dyDescent="0.3">
      <c r="B7" s="2" t="s">
        <v>10</v>
      </c>
      <c r="C7" s="4" t="s">
        <v>5</v>
      </c>
      <c r="D7" s="2" t="s">
        <v>7</v>
      </c>
      <c r="E7" s="2" t="s">
        <v>12</v>
      </c>
      <c r="G7" s="2" t="s">
        <v>3</v>
      </c>
      <c r="H7" s="2" t="s">
        <v>5</v>
      </c>
      <c r="I7" s="2" t="s">
        <v>8</v>
      </c>
      <c r="J7" s="2" t="s">
        <v>12</v>
      </c>
      <c r="L7" s="2" t="s">
        <v>4</v>
      </c>
      <c r="M7" s="2" t="s">
        <v>5</v>
      </c>
      <c r="N7" s="2" t="s">
        <v>9</v>
      </c>
      <c r="O7" s="2" t="s">
        <v>12</v>
      </c>
      <c r="Q7" s="5" t="s">
        <v>17</v>
      </c>
      <c r="R7" s="6"/>
      <c r="S7" s="6"/>
      <c r="T7" s="7" t="s">
        <v>18</v>
      </c>
    </row>
    <row r="8" spans="2:20" x14ac:dyDescent="0.3">
      <c r="B8" s="8">
        <v>0</v>
      </c>
      <c r="C8">
        <v>3.5</v>
      </c>
      <c r="D8" s="3">
        <f t="shared" ref="D8:D31" si="0">C8*H$3/1000</f>
        <v>1.1122984317099403E-4</v>
      </c>
      <c r="E8" s="9">
        <f>C8/1000</f>
        <v>3.5000000000000001E-3</v>
      </c>
      <c r="G8" s="8">
        <v>0</v>
      </c>
      <c r="H8">
        <v>4.4000000000000004</v>
      </c>
      <c r="I8" s="9">
        <f>H8*H$3/1000</f>
        <v>1.398318028435354E-4</v>
      </c>
      <c r="J8" s="14">
        <f>H8/1000</f>
        <v>4.4000000000000003E-3</v>
      </c>
      <c r="L8" s="8">
        <v>0</v>
      </c>
      <c r="M8">
        <v>4.5999999999999996</v>
      </c>
      <c r="N8">
        <f>M8*H$3/1000</f>
        <v>1.4618779388187787E-4</v>
      </c>
      <c r="O8" s="9">
        <f>M8/1000</f>
        <v>4.5999999999999999E-3</v>
      </c>
      <c r="Q8" s="8"/>
      <c r="T8" s="9"/>
    </row>
    <row r="9" spans="2:20" x14ac:dyDescent="0.3">
      <c r="B9" s="8">
        <v>0.01</v>
      </c>
      <c r="C9">
        <v>3.5</v>
      </c>
      <c r="D9" s="3">
        <f>C9*H$3/1000</f>
        <v>1.1122984317099403E-4</v>
      </c>
      <c r="E9" s="9">
        <f t="shared" ref="E9:E31" si="1">C9/1000</f>
        <v>3.5000000000000001E-3</v>
      </c>
      <c r="G9" s="8">
        <v>0.01</v>
      </c>
      <c r="H9">
        <v>4.4000000000000004</v>
      </c>
      <c r="I9" s="9">
        <f t="shared" ref="I9:I31" si="2">H9*H$3/1000</f>
        <v>1.398318028435354E-4</v>
      </c>
      <c r="J9" s="14">
        <f t="shared" ref="J9:J31" si="3">H9/1000</f>
        <v>4.4000000000000003E-3</v>
      </c>
      <c r="L9" s="8">
        <v>0.01</v>
      </c>
      <c r="M9">
        <v>4.5999999999999996</v>
      </c>
      <c r="N9">
        <f t="shared" ref="N9:N31" si="4">M9*H$3/1000</f>
        <v>1.4618779388187787E-4</v>
      </c>
      <c r="O9" s="9">
        <f t="shared" ref="O9:O31" si="5">M9/1000</f>
        <v>4.5999999999999999E-3</v>
      </c>
      <c r="Q9" s="8"/>
      <c r="T9" s="9"/>
    </row>
    <row r="10" spans="2:20" x14ac:dyDescent="0.3">
      <c r="B10" s="8">
        <v>0.02</v>
      </c>
      <c r="C10">
        <v>3.7</v>
      </c>
      <c r="D10" s="3">
        <f t="shared" si="0"/>
        <v>1.1758583420933656E-4</v>
      </c>
      <c r="E10" s="9">
        <f t="shared" si="1"/>
        <v>3.7000000000000002E-3</v>
      </c>
      <c r="G10" s="8">
        <v>0.02</v>
      </c>
      <c r="H10">
        <v>4.5</v>
      </c>
      <c r="I10" s="9">
        <f t="shared" si="2"/>
        <v>1.430097983627066E-4</v>
      </c>
      <c r="J10" s="14">
        <f t="shared" si="3"/>
        <v>4.4999999999999997E-3</v>
      </c>
      <c r="L10" s="8">
        <v>0.02</v>
      </c>
      <c r="M10">
        <v>4.9000000000000004</v>
      </c>
      <c r="N10">
        <f t="shared" si="4"/>
        <v>1.5572178043939166E-4</v>
      </c>
      <c r="O10" s="9">
        <f t="shared" si="5"/>
        <v>4.9000000000000007E-3</v>
      </c>
      <c r="Q10" s="8"/>
      <c r="T10" s="9"/>
    </row>
    <row r="11" spans="2:20" x14ac:dyDescent="0.3">
      <c r="B11" s="8">
        <v>0.03</v>
      </c>
      <c r="C11">
        <v>3.6</v>
      </c>
      <c r="D11" s="3">
        <f t="shared" si="0"/>
        <v>1.1440783869016529E-4</v>
      </c>
      <c r="E11" s="9">
        <f t="shared" si="1"/>
        <v>3.5999999999999999E-3</v>
      </c>
      <c r="G11" s="8">
        <v>0.03</v>
      </c>
      <c r="H11">
        <v>4.5</v>
      </c>
      <c r="I11" s="9">
        <f t="shared" si="2"/>
        <v>1.430097983627066E-4</v>
      </c>
      <c r="J11" s="14">
        <f t="shared" si="3"/>
        <v>4.4999999999999997E-3</v>
      </c>
      <c r="L11" s="8">
        <v>0.03</v>
      </c>
      <c r="M11">
        <v>4.9000000000000004</v>
      </c>
      <c r="N11">
        <f t="shared" si="4"/>
        <v>1.5572178043939166E-4</v>
      </c>
      <c r="O11" s="9">
        <f t="shared" si="5"/>
        <v>4.9000000000000007E-3</v>
      </c>
      <c r="Q11" s="8"/>
      <c r="T11" s="9"/>
    </row>
    <row r="12" spans="2:20" x14ac:dyDescent="0.3">
      <c r="B12" s="8">
        <v>0.04</v>
      </c>
      <c r="C12">
        <v>3.6</v>
      </c>
      <c r="D12" s="3">
        <f t="shared" si="0"/>
        <v>1.1440783869016529E-4</v>
      </c>
      <c r="E12" s="9">
        <f t="shared" si="1"/>
        <v>3.5999999999999999E-3</v>
      </c>
      <c r="G12" s="8">
        <v>0.04</v>
      </c>
      <c r="H12">
        <v>4.5</v>
      </c>
      <c r="I12" s="9">
        <f t="shared" si="2"/>
        <v>1.430097983627066E-4</v>
      </c>
      <c r="J12" s="14">
        <f t="shared" si="3"/>
        <v>4.4999999999999997E-3</v>
      </c>
      <c r="L12" s="8">
        <v>0.04</v>
      </c>
      <c r="M12">
        <v>5</v>
      </c>
      <c r="N12">
        <f t="shared" si="4"/>
        <v>1.5889977595856292E-4</v>
      </c>
      <c r="O12" s="9">
        <f t="shared" si="5"/>
        <v>5.0000000000000001E-3</v>
      </c>
      <c r="Q12" s="8"/>
      <c r="T12" s="9"/>
    </row>
    <row r="13" spans="2:20" x14ac:dyDescent="0.3">
      <c r="B13" s="8">
        <v>0.05</v>
      </c>
      <c r="C13">
        <v>3.6</v>
      </c>
      <c r="D13" s="3">
        <f t="shared" si="0"/>
        <v>1.1440783869016529E-4</v>
      </c>
      <c r="E13" s="9">
        <f t="shared" si="1"/>
        <v>3.5999999999999999E-3</v>
      </c>
      <c r="G13" s="8">
        <v>0.05</v>
      </c>
      <c r="H13">
        <v>4.5</v>
      </c>
      <c r="I13" s="9">
        <f t="shared" si="2"/>
        <v>1.430097983627066E-4</v>
      </c>
      <c r="J13" s="14">
        <f t="shared" si="3"/>
        <v>4.4999999999999997E-3</v>
      </c>
      <c r="L13" s="8">
        <v>0.05</v>
      </c>
      <c r="M13">
        <v>5</v>
      </c>
      <c r="N13">
        <f t="shared" si="4"/>
        <v>1.5889977595856292E-4</v>
      </c>
      <c r="O13" s="9">
        <f t="shared" si="5"/>
        <v>5.0000000000000001E-3</v>
      </c>
      <c r="Q13" s="8"/>
      <c r="T13" s="9"/>
    </row>
    <row r="14" spans="2:20" x14ac:dyDescent="0.3">
      <c r="B14" s="8">
        <v>0.06</v>
      </c>
      <c r="C14">
        <v>3.6</v>
      </c>
      <c r="D14" s="3">
        <f t="shared" si="0"/>
        <v>1.1440783869016529E-4</v>
      </c>
      <c r="E14" s="9">
        <f t="shared" si="1"/>
        <v>3.5999999999999999E-3</v>
      </c>
      <c r="G14" s="8">
        <v>0.06</v>
      </c>
      <c r="H14">
        <v>4.5999999999999996</v>
      </c>
      <c r="I14" s="9">
        <f t="shared" si="2"/>
        <v>1.4618779388187787E-4</v>
      </c>
      <c r="J14" s="14">
        <f t="shared" si="3"/>
        <v>4.5999999999999999E-3</v>
      </c>
      <c r="L14" s="8">
        <v>0.06</v>
      </c>
      <c r="M14">
        <v>5.0999999999999996</v>
      </c>
      <c r="N14">
        <f t="shared" si="4"/>
        <v>1.6207777147773415E-4</v>
      </c>
      <c r="O14" s="9">
        <f t="shared" si="5"/>
        <v>5.0999999999999995E-3</v>
      </c>
      <c r="Q14" s="8"/>
      <c r="T14" s="9"/>
    </row>
    <row r="15" spans="2:20" x14ac:dyDescent="0.3">
      <c r="B15" s="8">
        <v>7.0000000000000007E-2</v>
      </c>
      <c r="C15">
        <v>3.6</v>
      </c>
      <c r="D15" s="3">
        <f t="shared" si="0"/>
        <v>1.1440783869016529E-4</v>
      </c>
      <c r="E15" s="9">
        <f t="shared" si="1"/>
        <v>3.5999999999999999E-3</v>
      </c>
      <c r="G15" s="8">
        <v>7.0000000000000007E-2</v>
      </c>
      <c r="H15">
        <v>4.5999999999999996</v>
      </c>
      <c r="I15" s="9">
        <f t="shared" si="2"/>
        <v>1.4618779388187787E-4</v>
      </c>
      <c r="J15" s="14">
        <f t="shared" si="3"/>
        <v>4.5999999999999999E-3</v>
      </c>
      <c r="L15" s="17">
        <v>7.0000000000000007E-2</v>
      </c>
      <c r="M15">
        <v>5.0999999999999996</v>
      </c>
      <c r="N15">
        <f t="shared" si="4"/>
        <v>1.6207777147773415E-4</v>
      </c>
      <c r="O15" s="9">
        <f t="shared" si="5"/>
        <v>5.0999999999999995E-3</v>
      </c>
      <c r="Q15" s="8"/>
      <c r="T15" s="9"/>
    </row>
    <row r="16" spans="2:20" x14ac:dyDescent="0.3">
      <c r="B16" s="8">
        <v>0.08</v>
      </c>
      <c r="C16">
        <v>3.7</v>
      </c>
      <c r="D16" s="3">
        <f t="shared" si="0"/>
        <v>1.1758583420933656E-4</v>
      </c>
      <c r="E16" s="9">
        <f t="shared" si="1"/>
        <v>3.7000000000000002E-3</v>
      </c>
      <c r="G16" s="8">
        <v>0.08</v>
      </c>
      <c r="H16">
        <v>4.5999999999999996</v>
      </c>
      <c r="I16" s="9">
        <f t="shared" si="2"/>
        <v>1.4618779388187787E-4</v>
      </c>
      <c r="J16" s="14">
        <f t="shared" si="3"/>
        <v>4.5999999999999999E-3</v>
      </c>
      <c r="L16" s="8">
        <v>0.08</v>
      </c>
      <c r="M16">
        <v>5.2</v>
      </c>
      <c r="N16">
        <f t="shared" si="4"/>
        <v>1.6525576699690544E-4</v>
      </c>
      <c r="O16" s="9">
        <f t="shared" si="5"/>
        <v>5.1999999999999998E-3</v>
      </c>
      <c r="Q16" s="8"/>
      <c r="T16" s="9"/>
    </row>
    <row r="17" spans="2:20" x14ac:dyDescent="0.3">
      <c r="B17" s="8">
        <v>0.09</v>
      </c>
      <c r="C17">
        <v>3.8</v>
      </c>
      <c r="D17" s="3">
        <f t="shared" si="0"/>
        <v>1.2076382972850779E-4</v>
      </c>
      <c r="E17" s="9">
        <f t="shared" si="1"/>
        <v>3.8E-3</v>
      </c>
      <c r="G17" s="8">
        <v>0.09</v>
      </c>
      <c r="H17">
        <v>4.5999999999999996</v>
      </c>
      <c r="I17" s="9">
        <f t="shared" si="2"/>
        <v>1.4618779388187787E-4</v>
      </c>
      <c r="J17" s="14">
        <f t="shared" si="3"/>
        <v>4.5999999999999999E-3</v>
      </c>
      <c r="L17" s="8">
        <v>0.09</v>
      </c>
      <c r="M17">
        <v>5.3</v>
      </c>
      <c r="N17">
        <f t="shared" si="4"/>
        <v>1.6843376251607668E-4</v>
      </c>
      <c r="O17" s="9">
        <f t="shared" si="5"/>
        <v>5.3E-3</v>
      </c>
      <c r="Q17" s="8"/>
      <c r="T17" s="9"/>
    </row>
    <row r="18" spans="2:20" x14ac:dyDescent="0.3">
      <c r="B18" s="8">
        <v>0.1</v>
      </c>
      <c r="C18">
        <v>3.9</v>
      </c>
      <c r="D18" s="3">
        <f t="shared" si="0"/>
        <v>1.2394182524767906E-4</v>
      </c>
      <c r="E18" s="9">
        <f t="shared" si="1"/>
        <v>3.8999999999999998E-3</v>
      </c>
      <c r="G18" s="8">
        <v>0.1</v>
      </c>
      <c r="H18">
        <v>4.5999999999999996</v>
      </c>
      <c r="I18" s="9">
        <f t="shared" si="2"/>
        <v>1.4618779388187787E-4</v>
      </c>
      <c r="J18" s="14">
        <f t="shared" si="3"/>
        <v>4.5999999999999999E-3</v>
      </c>
      <c r="L18" s="8">
        <v>0.1</v>
      </c>
      <c r="M18">
        <v>5.5</v>
      </c>
      <c r="N18">
        <f t="shared" si="4"/>
        <v>1.747897535544192E-4</v>
      </c>
      <c r="O18" s="9">
        <f t="shared" si="5"/>
        <v>5.4999999999999997E-3</v>
      </c>
      <c r="Q18" s="8"/>
      <c r="T18" s="9"/>
    </row>
    <row r="19" spans="2:20" x14ac:dyDescent="0.3">
      <c r="B19" s="8">
        <v>0.11</v>
      </c>
      <c r="C19">
        <v>4.0999999999999996</v>
      </c>
      <c r="D19" s="3">
        <f t="shared" si="0"/>
        <v>1.3029781628602158E-4</v>
      </c>
      <c r="E19" s="9">
        <f t="shared" si="1"/>
        <v>4.0999999999999995E-3</v>
      </c>
      <c r="G19" s="8">
        <v>0.11</v>
      </c>
      <c r="H19">
        <v>4.8</v>
      </c>
      <c r="I19" s="9">
        <f t="shared" si="2"/>
        <v>1.5254378492022039E-4</v>
      </c>
      <c r="J19" s="14">
        <f t="shared" si="3"/>
        <v>4.7999999999999996E-3</v>
      </c>
      <c r="L19" s="8">
        <v>0.11</v>
      </c>
      <c r="M19">
        <v>5.6</v>
      </c>
      <c r="N19">
        <f t="shared" si="4"/>
        <v>1.7796774907359044E-4</v>
      </c>
      <c r="O19" s="9">
        <f t="shared" si="5"/>
        <v>5.5999999999999999E-3</v>
      </c>
      <c r="Q19" s="8"/>
      <c r="T19" s="9"/>
    </row>
    <row r="20" spans="2:20" x14ac:dyDescent="0.3">
      <c r="B20" s="8">
        <v>0.12</v>
      </c>
      <c r="C20">
        <v>4.0999999999999996</v>
      </c>
      <c r="D20" s="3">
        <f t="shared" si="0"/>
        <v>1.3029781628602158E-4</v>
      </c>
      <c r="E20" s="9">
        <f t="shared" si="1"/>
        <v>4.0999999999999995E-3</v>
      </c>
      <c r="G20" s="8">
        <v>0.12</v>
      </c>
      <c r="H20">
        <v>4.7</v>
      </c>
      <c r="I20" s="9">
        <f t="shared" si="2"/>
        <v>1.4936578940104913E-4</v>
      </c>
      <c r="J20" s="14">
        <f t="shared" si="3"/>
        <v>4.7000000000000002E-3</v>
      </c>
      <c r="L20" s="8">
        <v>0.12</v>
      </c>
      <c r="M20">
        <v>5.8</v>
      </c>
      <c r="N20">
        <f t="shared" si="4"/>
        <v>1.8432374011193297E-4</v>
      </c>
      <c r="O20" s="9">
        <f t="shared" si="5"/>
        <v>5.7999999999999996E-3</v>
      </c>
      <c r="Q20" s="8"/>
      <c r="T20" s="9"/>
    </row>
    <row r="21" spans="2:20" x14ac:dyDescent="0.3">
      <c r="B21" s="8">
        <v>0.13</v>
      </c>
      <c r="C21">
        <v>4.4000000000000004</v>
      </c>
      <c r="D21" s="3">
        <f t="shared" si="0"/>
        <v>1.398318028435354E-4</v>
      </c>
      <c r="E21" s="9">
        <f t="shared" si="1"/>
        <v>4.4000000000000003E-3</v>
      </c>
      <c r="G21" s="8">
        <v>0.13</v>
      </c>
      <c r="H21">
        <v>4.8</v>
      </c>
      <c r="I21" s="9">
        <f t="shared" si="2"/>
        <v>1.5254378492022039E-4</v>
      </c>
      <c r="J21" s="14">
        <f t="shared" si="3"/>
        <v>4.7999999999999996E-3</v>
      </c>
      <c r="L21" s="8">
        <v>0.13</v>
      </c>
      <c r="M21">
        <v>6.1</v>
      </c>
      <c r="N21">
        <f t="shared" si="4"/>
        <v>1.9385772666944673E-4</v>
      </c>
      <c r="O21" s="9">
        <f t="shared" si="5"/>
        <v>6.0999999999999995E-3</v>
      </c>
      <c r="Q21" s="8"/>
      <c r="T21" s="9"/>
    </row>
    <row r="22" spans="2:20" x14ac:dyDescent="0.3">
      <c r="B22" s="8">
        <v>0.14000000000000001</v>
      </c>
      <c r="C22">
        <v>4.5999999999999996</v>
      </c>
      <c r="D22" s="3">
        <f t="shared" si="0"/>
        <v>1.4618779388187787E-4</v>
      </c>
      <c r="E22" s="9">
        <f t="shared" si="1"/>
        <v>4.5999999999999999E-3</v>
      </c>
      <c r="G22" s="8">
        <v>0.14000000000000001</v>
      </c>
      <c r="H22">
        <v>4.8</v>
      </c>
      <c r="I22" s="9">
        <f t="shared" si="2"/>
        <v>1.5254378492022039E-4</v>
      </c>
      <c r="J22" s="14">
        <f t="shared" si="3"/>
        <v>4.7999999999999996E-3</v>
      </c>
      <c r="L22" s="8">
        <v>0.14000000000000001</v>
      </c>
      <c r="M22">
        <v>6.3</v>
      </c>
      <c r="N22">
        <f t="shared" si="4"/>
        <v>2.0021371770778925E-4</v>
      </c>
      <c r="O22" s="9">
        <f t="shared" si="5"/>
        <v>6.3E-3</v>
      </c>
      <c r="Q22" s="8"/>
      <c r="T22" s="9"/>
    </row>
    <row r="23" spans="2:20" x14ac:dyDescent="0.3">
      <c r="B23" s="8">
        <v>0.15</v>
      </c>
      <c r="C23">
        <v>4.8</v>
      </c>
      <c r="D23" s="3">
        <f t="shared" si="0"/>
        <v>1.5254378492022039E-4</v>
      </c>
      <c r="E23" s="9">
        <f t="shared" si="1"/>
        <v>4.7999999999999996E-3</v>
      </c>
      <c r="G23" s="8">
        <v>0.15</v>
      </c>
      <c r="H23">
        <v>4.9000000000000004</v>
      </c>
      <c r="I23" s="9">
        <f t="shared" si="2"/>
        <v>1.5572178043939166E-4</v>
      </c>
      <c r="J23" s="14">
        <f t="shared" si="3"/>
        <v>4.9000000000000007E-3</v>
      </c>
      <c r="L23" s="8">
        <v>0.15</v>
      </c>
      <c r="M23">
        <v>6.8</v>
      </c>
      <c r="N23">
        <f t="shared" si="4"/>
        <v>2.1610369530364554E-4</v>
      </c>
      <c r="O23" s="9">
        <f t="shared" si="5"/>
        <v>6.7999999999999996E-3</v>
      </c>
      <c r="Q23" s="8"/>
      <c r="T23" s="9"/>
    </row>
    <row r="24" spans="2:20" x14ac:dyDescent="0.3">
      <c r="B24" s="8">
        <v>0.16</v>
      </c>
      <c r="C24">
        <v>5.2</v>
      </c>
      <c r="D24" s="3">
        <f t="shared" si="0"/>
        <v>1.6525576699690544E-4</v>
      </c>
      <c r="E24" s="9">
        <f t="shared" si="1"/>
        <v>5.1999999999999998E-3</v>
      </c>
      <c r="G24" s="8">
        <v>0.16</v>
      </c>
      <c r="H24">
        <v>5</v>
      </c>
      <c r="I24" s="9">
        <f t="shared" si="2"/>
        <v>1.5889977595856292E-4</v>
      </c>
      <c r="J24" s="14">
        <f t="shared" si="3"/>
        <v>5.0000000000000001E-3</v>
      </c>
      <c r="L24" s="8">
        <v>0.16</v>
      </c>
      <c r="M24">
        <v>7.3</v>
      </c>
      <c r="N24">
        <f t="shared" si="4"/>
        <v>2.3199367289950185E-4</v>
      </c>
      <c r="O24" s="9">
        <f t="shared" si="5"/>
        <v>7.3000000000000001E-3</v>
      </c>
      <c r="Q24" s="8"/>
      <c r="T24" s="9"/>
    </row>
    <row r="25" spans="2:20" x14ac:dyDescent="0.3">
      <c r="B25" s="8">
        <v>0.17</v>
      </c>
      <c r="C25">
        <v>5.5</v>
      </c>
      <c r="D25" s="3">
        <f t="shared" si="0"/>
        <v>1.747897535544192E-4</v>
      </c>
      <c r="E25" s="9">
        <f t="shared" si="1"/>
        <v>5.4999999999999997E-3</v>
      </c>
      <c r="G25" s="8">
        <v>0.17</v>
      </c>
      <c r="H25">
        <v>5.0999999999999996</v>
      </c>
      <c r="I25" s="9">
        <f t="shared" si="2"/>
        <v>1.6207777147773415E-4</v>
      </c>
      <c r="J25" s="14">
        <f t="shared" si="3"/>
        <v>5.0999999999999995E-3</v>
      </c>
      <c r="L25" s="8">
        <v>0.17</v>
      </c>
      <c r="M25">
        <v>7.8</v>
      </c>
      <c r="N25">
        <f t="shared" si="4"/>
        <v>2.4788365049535811E-4</v>
      </c>
      <c r="O25" s="9">
        <f t="shared" si="5"/>
        <v>7.7999999999999996E-3</v>
      </c>
      <c r="Q25" s="8"/>
      <c r="T25" s="9"/>
    </row>
    <row r="26" spans="2:20" x14ac:dyDescent="0.3">
      <c r="B26" s="8">
        <v>0.18</v>
      </c>
      <c r="C26">
        <v>6.1</v>
      </c>
      <c r="D26" s="3">
        <f t="shared" si="0"/>
        <v>1.9385772666944673E-4</v>
      </c>
      <c r="E26" s="9">
        <f t="shared" si="1"/>
        <v>6.0999999999999995E-3</v>
      </c>
      <c r="G26" s="8">
        <v>0.18</v>
      </c>
      <c r="H26">
        <v>5.5</v>
      </c>
      <c r="I26" s="9">
        <f t="shared" si="2"/>
        <v>1.747897535544192E-4</v>
      </c>
      <c r="J26" s="14">
        <f t="shared" si="3"/>
        <v>5.4999999999999997E-3</v>
      </c>
      <c r="L26" s="8">
        <v>0.18</v>
      </c>
      <c r="M26">
        <v>8.8000000000000007</v>
      </c>
      <c r="N26">
        <f t="shared" si="4"/>
        <v>2.7966360568707079E-4</v>
      </c>
      <c r="O26" s="9">
        <f t="shared" si="5"/>
        <v>8.8000000000000005E-3</v>
      </c>
      <c r="Q26" s="8"/>
      <c r="T26" s="9"/>
    </row>
    <row r="27" spans="2:20" x14ac:dyDescent="0.3">
      <c r="B27" s="8">
        <v>0.19</v>
      </c>
      <c r="C27">
        <v>6.7</v>
      </c>
      <c r="D27" s="3">
        <f t="shared" si="0"/>
        <v>2.129256997844743E-4</v>
      </c>
      <c r="E27" s="9">
        <f t="shared" si="1"/>
        <v>6.7000000000000002E-3</v>
      </c>
      <c r="G27" s="8">
        <v>0.19</v>
      </c>
      <c r="H27">
        <v>5.6</v>
      </c>
      <c r="I27" s="9">
        <f t="shared" si="2"/>
        <v>1.7796774907359044E-4</v>
      </c>
      <c r="J27" s="14">
        <f t="shared" si="3"/>
        <v>5.5999999999999999E-3</v>
      </c>
      <c r="L27" s="8">
        <v>0.19</v>
      </c>
      <c r="M27">
        <v>9.9</v>
      </c>
      <c r="N27">
        <f t="shared" si="4"/>
        <v>3.1462155639795457E-4</v>
      </c>
      <c r="O27" s="9">
        <f t="shared" si="5"/>
        <v>9.9000000000000008E-3</v>
      </c>
      <c r="Q27" s="8"/>
      <c r="T27" s="9"/>
    </row>
    <row r="28" spans="2:20" x14ac:dyDescent="0.3">
      <c r="B28" s="8">
        <v>0.2</v>
      </c>
      <c r="C28">
        <v>7.8</v>
      </c>
      <c r="D28" s="3">
        <f t="shared" si="0"/>
        <v>2.4788365049535811E-4</v>
      </c>
      <c r="E28" s="9">
        <f t="shared" si="1"/>
        <v>7.7999999999999996E-3</v>
      </c>
      <c r="G28" s="8">
        <v>0.2</v>
      </c>
      <c r="H28">
        <v>5.8</v>
      </c>
      <c r="I28" s="9">
        <f t="shared" si="2"/>
        <v>1.8432374011193297E-4</v>
      </c>
      <c r="J28" s="14">
        <f t="shared" si="3"/>
        <v>5.7999999999999996E-3</v>
      </c>
      <c r="L28" s="8">
        <v>0.2</v>
      </c>
      <c r="M28">
        <v>11.5</v>
      </c>
      <c r="N28">
        <f t="shared" si="4"/>
        <v>3.6546948470469472E-4</v>
      </c>
      <c r="O28" s="9">
        <f t="shared" si="5"/>
        <v>1.15E-2</v>
      </c>
      <c r="Q28" s="8"/>
      <c r="T28" s="9"/>
    </row>
    <row r="29" spans="2:20" x14ac:dyDescent="0.3">
      <c r="B29" s="8">
        <v>0.21</v>
      </c>
      <c r="C29">
        <v>9.1999999999999993</v>
      </c>
      <c r="D29" s="3">
        <f t="shared" si="0"/>
        <v>2.9237558776375574E-4</v>
      </c>
      <c r="E29" s="9">
        <f t="shared" si="1"/>
        <v>9.1999999999999998E-3</v>
      </c>
      <c r="G29" s="8">
        <v>0.21</v>
      </c>
      <c r="H29">
        <v>6</v>
      </c>
      <c r="I29" s="9">
        <f t="shared" si="2"/>
        <v>1.9067973115027549E-4</v>
      </c>
      <c r="J29" s="14">
        <f t="shared" si="3"/>
        <v>6.0000000000000001E-3</v>
      </c>
      <c r="L29" s="8">
        <v>0.21</v>
      </c>
      <c r="M29">
        <v>13.8</v>
      </c>
      <c r="N29">
        <f t="shared" si="4"/>
        <v>4.3856338164563366E-4</v>
      </c>
      <c r="O29" s="9">
        <f t="shared" si="5"/>
        <v>1.3800000000000002E-2</v>
      </c>
      <c r="Q29" s="8"/>
      <c r="T29" s="9"/>
    </row>
    <row r="30" spans="2:20" x14ac:dyDescent="0.3">
      <c r="B30" s="8">
        <v>0.22</v>
      </c>
      <c r="C30">
        <v>11.1</v>
      </c>
      <c r="D30" s="3">
        <f t="shared" si="0"/>
        <v>3.5275750262800962E-4</v>
      </c>
      <c r="E30" s="9">
        <f t="shared" si="1"/>
        <v>1.11E-2</v>
      </c>
      <c r="G30" s="8">
        <v>0.22</v>
      </c>
      <c r="H30">
        <v>6.4</v>
      </c>
      <c r="I30" s="9">
        <f t="shared" si="2"/>
        <v>2.0339171322696054E-4</v>
      </c>
      <c r="J30" s="14">
        <f t="shared" si="3"/>
        <v>6.4000000000000003E-3</v>
      </c>
      <c r="L30" s="8">
        <v>0.22</v>
      </c>
      <c r="M30">
        <v>17</v>
      </c>
      <c r="N30">
        <f t="shared" si="4"/>
        <v>5.402592382591139E-4</v>
      </c>
      <c r="O30" s="9">
        <f t="shared" si="5"/>
        <v>1.7000000000000001E-2</v>
      </c>
      <c r="Q30" s="8"/>
      <c r="T30" s="9"/>
    </row>
    <row r="31" spans="2:20" x14ac:dyDescent="0.3">
      <c r="B31" s="8">
        <v>0.23</v>
      </c>
      <c r="C31">
        <v>14.1</v>
      </c>
      <c r="D31" s="3">
        <f t="shared" si="0"/>
        <v>4.4809736820314739E-4</v>
      </c>
      <c r="E31" s="9">
        <f t="shared" si="1"/>
        <v>1.41E-2</v>
      </c>
      <c r="G31" s="8">
        <v>0.23</v>
      </c>
      <c r="H31">
        <v>6.9</v>
      </c>
      <c r="I31" s="9">
        <f t="shared" si="2"/>
        <v>2.1928169082281683E-4</v>
      </c>
      <c r="J31" s="14">
        <f t="shared" si="3"/>
        <v>6.9000000000000008E-3</v>
      </c>
      <c r="L31" s="8">
        <v>0.23</v>
      </c>
      <c r="M31">
        <v>22.3</v>
      </c>
      <c r="N31">
        <f t="shared" si="4"/>
        <v>7.0869300077519061E-4</v>
      </c>
      <c r="O31" s="9">
        <f t="shared" si="5"/>
        <v>2.23E-2</v>
      </c>
      <c r="Q31" s="8">
        <v>2.1000000000000001E-2</v>
      </c>
      <c r="T31" s="9">
        <f t="shared" ref="T8:T48" si="6">D31+I31</f>
        <v>6.6737905902596419E-4</v>
      </c>
    </row>
    <row r="32" spans="2:20" x14ac:dyDescent="0.3">
      <c r="B32" s="8">
        <v>0.24</v>
      </c>
      <c r="C32">
        <v>18.399999999999999</v>
      </c>
      <c r="D32" s="3">
        <f t="shared" ref="D32:D48" si="7">C32*H$3/1000</f>
        <v>5.8475117552751147E-4</v>
      </c>
      <c r="E32" s="9">
        <f t="shared" ref="E32:E48" si="8">C32/1000</f>
        <v>1.84E-2</v>
      </c>
      <c r="G32" s="8">
        <v>0.24</v>
      </c>
      <c r="H32">
        <v>7.5</v>
      </c>
      <c r="I32" s="9">
        <f t="shared" ref="I32:I48" si="9">H32*H$3/1000</f>
        <v>2.3834966393784438E-4</v>
      </c>
      <c r="J32" s="14">
        <f t="shared" ref="J32:J48" si="10">H32/1000</f>
        <v>7.4999999999999997E-3</v>
      </c>
      <c r="L32" s="8">
        <v>0.24</v>
      </c>
      <c r="M32">
        <v>28.4</v>
      </c>
      <c r="N32">
        <f t="shared" ref="N32:N48" si="11">M32*H$3/1000</f>
        <v>9.0255072744463731E-4</v>
      </c>
      <c r="O32" s="9">
        <f t="shared" ref="O32:O48" si="12">M32/1000</f>
        <v>2.8399999999999998E-2</v>
      </c>
      <c r="Q32" s="8">
        <v>2.5899999999999999E-2</v>
      </c>
      <c r="T32" s="9">
        <f t="shared" si="6"/>
        <v>8.2310083946535585E-4</v>
      </c>
    </row>
    <row r="33" spans="2:22" x14ac:dyDescent="0.3">
      <c r="B33" s="8">
        <v>0.25</v>
      </c>
      <c r="C33">
        <v>24.1</v>
      </c>
      <c r="D33" s="3">
        <f t="shared" si="7"/>
        <v>7.6589692012027323E-4</v>
      </c>
      <c r="E33" s="9">
        <f t="shared" si="8"/>
        <v>2.41E-2</v>
      </c>
      <c r="G33" s="8">
        <v>0.25</v>
      </c>
      <c r="H33">
        <v>8.5</v>
      </c>
      <c r="I33" s="9">
        <f t="shared" si="9"/>
        <v>2.7012961912955695E-4</v>
      </c>
      <c r="J33" s="14">
        <f t="shared" si="10"/>
        <v>8.5000000000000006E-3</v>
      </c>
      <c r="L33" s="8">
        <v>0.25</v>
      </c>
      <c r="M33">
        <v>37.799999999999997</v>
      </c>
      <c r="N33">
        <f t="shared" si="11"/>
        <v>1.2012823062467356E-3</v>
      </c>
      <c r="O33" s="9">
        <f t="shared" si="12"/>
        <v>3.78E-2</v>
      </c>
      <c r="Q33" s="8">
        <v>3.2600000000000004E-2</v>
      </c>
      <c r="T33" s="9">
        <f t="shared" si="6"/>
        <v>1.0360265392498301E-3</v>
      </c>
    </row>
    <row r="34" spans="2:22" x14ac:dyDescent="0.3">
      <c r="B34" s="8">
        <v>0.26</v>
      </c>
      <c r="C34">
        <v>31.8</v>
      </c>
      <c r="D34" s="3">
        <f t="shared" si="7"/>
        <v>1.0106025750964602E-3</v>
      </c>
      <c r="E34" s="9">
        <f t="shared" si="8"/>
        <v>3.1800000000000002E-2</v>
      </c>
      <c r="G34" s="8">
        <v>0.26</v>
      </c>
      <c r="H34">
        <v>9.8000000000000007</v>
      </c>
      <c r="I34" s="9">
        <f t="shared" si="9"/>
        <v>3.1144356087878331E-4</v>
      </c>
      <c r="J34" s="14">
        <f t="shared" si="10"/>
        <v>9.8000000000000014E-3</v>
      </c>
      <c r="L34" s="8">
        <v>0.26</v>
      </c>
      <c r="M34">
        <v>49.3</v>
      </c>
      <c r="N34">
        <f t="shared" si="11"/>
        <v>1.5667517909514301E-3</v>
      </c>
      <c r="O34" s="9">
        <f t="shared" si="12"/>
        <v>4.9299999999999997E-2</v>
      </c>
      <c r="Q34" s="8">
        <v>4.1599999999999998E-2</v>
      </c>
      <c r="T34" s="9">
        <f t="shared" si="6"/>
        <v>1.3220461359752435E-3</v>
      </c>
    </row>
    <row r="35" spans="2:22" x14ac:dyDescent="0.3">
      <c r="B35" s="8">
        <v>0.27</v>
      </c>
      <c r="C35">
        <v>42.5</v>
      </c>
      <c r="D35" s="3">
        <f t="shared" si="7"/>
        <v>1.3506480956477847E-3</v>
      </c>
      <c r="E35" s="9">
        <f t="shared" si="8"/>
        <v>4.2500000000000003E-2</v>
      </c>
      <c r="G35" s="8">
        <v>0.27</v>
      </c>
      <c r="H35">
        <v>11.7</v>
      </c>
      <c r="I35" s="9">
        <f t="shared" si="9"/>
        <v>3.7182547574303719E-4</v>
      </c>
      <c r="J35" s="14">
        <f t="shared" si="10"/>
        <v>1.1699999999999999E-2</v>
      </c>
      <c r="L35" s="8">
        <v>0.27</v>
      </c>
      <c r="M35">
        <v>60</v>
      </c>
      <c r="N35">
        <f t="shared" si="11"/>
        <v>1.906797311502755E-3</v>
      </c>
      <c r="O35" s="9">
        <f t="shared" si="12"/>
        <v>0.06</v>
      </c>
      <c r="Q35" s="8">
        <v>5.4200000000000005E-2</v>
      </c>
      <c r="T35" s="9">
        <f t="shared" si="6"/>
        <v>1.7224735713908218E-3</v>
      </c>
      <c r="V35" s="16"/>
    </row>
    <row r="36" spans="2:22" x14ac:dyDescent="0.3">
      <c r="B36" s="8">
        <v>0.28000000000000003</v>
      </c>
      <c r="C36">
        <v>52.7</v>
      </c>
      <c r="D36" s="3">
        <f t="shared" si="7"/>
        <v>1.6748036386032533E-3</v>
      </c>
      <c r="E36" s="9">
        <f t="shared" si="8"/>
        <v>5.2700000000000004E-2</v>
      </c>
      <c r="G36" s="8">
        <v>0.28000000000000003</v>
      </c>
      <c r="H36">
        <v>14.3</v>
      </c>
      <c r="I36" s="9">
        <f t="shared" si="9"/>
        <v>4.5445335924148992E-4</v>
      </c>
      <c r="J36" s="14">
        <f t="shared" si="10"/>
        <v>1.43E-2</v>
      </c>
      <c r="L36" s="8">
        <v>0.28000000000000003</v>
      </c>
      <c r="M36">
        <v>65.5</v>
      </c>
      <c r="N36">
        <f t="shared" si="11"/>
        <v>2.0815870650571743E-3</v>
      </c>
      <c r="O36" s="9">
        <f t="shared" si="12"/>
        <v>6.5500000000000003E-2</v>
      </c>
      <c r="Q36" s="8">
        <v>6.7000000000000004E-2</v>
      </c>
      <c r="T36" s="9">
        <f t="shared" si="6"/>
        <v>2.129256997844743E-3</v>
      </c>
    </row>
    <row r="37" spans="2:22" x14ac:dyDescent="0.3">
      <c r="B37" s="8">
        <v>0.28999999999999998</v>
      </c>
      <c r="C37">
        <v>58.3</v>
      </c>
      <c r="D37" s="3">
        <f t="shared" si="7"/>
        <v>1.8527713876768436E-3</v>
      </c>
      <c r="E37" s="9">
        <f t="shared" si="8"/>
        <v>5.8299999999999998E-2</v>
      </c>
      <c r="G37" s="8">
        <v>0.28999999999999998</v>
      </c>
      <c r="H37">
        <v>18.2</v>
      </c>
      <c r="I37" s="9">
        <f t="shared" si="9"/>
        <v>5.7839518448916894E-4</v>
      </c>
      <c r="J37" s="14">
        <f t="shared" si="10"/>
        <v>1.8200000000000001E-2</v>
      </c>
      <c r="L37" s="8">
        <v>0.28999999999999998</v>
      </c>
      <c r="M37">
        <v>65.2</v>
      </c>
      <c r="N37">
        <f t="shared" si="11"/>
        <v>2.0720530784996607E-3</v>
      </c>
      <c r="O37" s="9">
        <f t="shared" si="12"/>
        <v>6.5200000000000008E-2</v>
      </c>
      <c r="Q37" s="8">
        <v>7.6499999999999999E-2</v>
      </c>
      <c r="T37" s="9">
        <f t="shared" si="6"/>
        <v>2.4311665721660127E-3</v>
      </c>
    </row>
    <row r="38" spans="2:22" x14ac:dyDescent="0.3">
      <c r="B38" s="8">
        <v>0.3</v>
      </c>
      <c r="C38">
        <v>54.8</v>
      </c>
      <c r="D38" s="3">
        <f t="shared" si="7"/>
        <v>1.7415415445058494E-3</v>
      </c>
      <c r="E38" s="9">
        <f t="shared" si="8"/>
        <v>5.4799999999999995E-2</v>
      </c>
      <c r="G38" s="8">
        <v>0.3</v>
      </c>
      <c r="H38">
        <v>24</v>
      </c>
      <c r="I38" s="9">
        <f t="shared" si="9"/>
        <v>7.6271892460110196E-4</v>
      </c>
      <c r="J38" s="14">
        <f t="shared" si="10"/>
        <v>2.4E-2</v>
      </c>
      <c r="L38" s="8">
        <v>0.3</v>
      </c>
      <c r="M38">
        <v>61</v>
      </c>
      <c r="N38">
        <f t="shared" si="11"/>
        <v>1.9385772666944674E-3</v>
      </c>
      <c r="O38" s="9">
        <f t="shared" si="12"/>
        <v>6.0999999999999999E-2</v>
      </c>
      <c r="Q38" s="8">
        <v>7.8799999999999995E-2</v>
      </c>
      <c r="T38" s="9">
        <f t="shared" si="6"/>
        <v>2.5042604691069515E-3</v>
      </c>
    </row>
    <row r="39" spans="2:22" x14ac:dyDescent="0.3">
      <c r="B39" s="8">
        <v>0.31</v>
      </c>
      <c r="C39">
        <v>45</v>
      </c>
      <c r="D39" s="3">
        <f t="shared" si="7"/>
        <v>1.4300979836270663E-3</v>
      </c>
      <c r="E39" s="9">
        <f t="shared" si="8"/>
        <v>4.4999999999999998E-2</v>
      </c>
      <c r="G39" s="8">
        <v>0.31</v>
      </c>
      <c r="H39">
        <v>32.4</v>
      </c>
      <c r="I39" s="9">
        <f t="shared" si="9"/>
        <v>1.0296705482114876E-3</v>
      </c>
      <c r="J39" s="14">
        <f t="shared" si="10"/>
        <v>3.2399999999999998E-2</v>
      </c>
      <c r="L39" s="8">
        <v>0.31</v>
      </c>
      <c r="M39">
        <v>58.7</v>
      </c>
      <c r="N39">
        <f t="shared" si="11"/>
        <v>1.8654833697535286E-3</v>
      </c>
      <c r="O39" s="9">
        <f t="shared" si="12"/>
        <v>5.8700000000000002E-2</v>
      </c>
      <c r="Q39" s="8">
        <v>7.740000000000001E-2</v>
      </c>
      <c r="T39" s="9">
        <f t="shared" si="6"/>
        <v>2.4597685318385539E-3</v>
      </c>
    </row>
    <row r="40" spans="2:22" x14ac:dyDescent="0.3">
      <c r="B40" s="8">
        <v>0.32</v>
      </c>
      <c r="C40">
        <v>34.200000000000003</v>
      </c>
      <c r="D40" s="3">
        <f t="shared" si="7"/>
        <v>1.0868744675565705E-3</v>
      </c>
      <c r="E40" s="9">
        <f t="shared" si="8"/>
        <v>3.4200000000000001E-2</v>
      </c>
      <c r="G40" s="8">
        <v>0.32</v>
      </c>
      <c r="H40">
        <v>42</v>
      </c>
      <c r="I40" s="9">
        <f t="shared" si="9"/>
        <v>1.3347581180519284E-3</v>
      </c>
      <c r="J40" s="14">
        <f t="shared" si="10"/>
        <v>4.2000000000000003E-2</v>
      </c>
      <c r="L40" s="8">
        <v>0.32</v>
      </c>
      <c r="M40">
        <v>60.7</v>
      </c>
      <c r="N40">
        <f t="shared" si="11"/>
        <v>1.9290432801369539E-3</v>
      </c>
      <c r="O40" s="9">
        <f t="shared" si="12"/>
        <v>6.0700000000000004E-2</v>
      </c>
      <c r="Q40" s="8">
        <v>7.6200000000000004E-2</v>
      </c>
      <c r="T40" s="9">
        <f t="shared" si="6"/>
        <v>2.4216325856084991E-3</v>
      </c>
    </row>
    <row r="41" spans="2:22" x14ac:dyDescent="0.3">
      <c r="B41" s="8">
        <v>0.33</v>
      </c>
      <c r="C41">
        <v>24.8</v>
      </c>
      <c r="D41" s="3">
        <f t="shared" si="7"/>
        <v>7.8814288875447207E-4</v>
      </c>
      <c r="E41" s="9">
        <f t="shared" si="8"/>
        <v>2.4799999999999999E-2</v>
      </c>
      <c r="G41" s="8">
        <v>0.33</v>
      </c>
      <c r="H41">
        <v>53.1</v>
      </c>
      <c r="I41" s="9">
        <f t="shared" si="9"/>
        <v>1.6875156206799381E-3</v>
      </c>
      <c r="J41" s="14">
        <f t="shared" si="10"/>
        <v>5.3100000000000001E-2</v>
      </c>
      <c r="L41" s="8">
        <v>0.33</v>
      </c>
      <c r="M41">
        <v>66.2</v>
      </c>
      <c r="N41">
        <f t="shared" si="11"/>
        <v>2.1038330336913729E-3</v>
      </c>
      <c r="O41" s="9">
        <f t="shared" si="12"/>
        <v>6.6200000000000009E-2</v>
      </c>
      <c r="Q41" s="8">
        <v>7.7900000000000011E-2</v>
      </c>
      <c r="T41" s="9">
        <f t="shared" si="6"/>
        <v>2.47565850943441E-3</v>
      </c>
    </row>
    <row r="42" spans="2:22" x14ac:dyDescent="0.3">
      <c r="B42" s="8">
        <v>0.34</v>
      </c>
      <c r="C42">
        <v>18.600000000000001</v>
      </c>
      <c r="D42" s="3">
        <f t="shared" si="7"/>
        <v>5.91107166565854E-4</v>
      </c>
      <c r="E42" s="9">
        <f t="shared" si="8"/>
        <v>1.8600000000000002E-2</v>
      </c>
      <c r="G42" s="8">
        <v>0.34</v>
      </c>
      <c r="H42">
        <v>57.2</v>
      </c>
      <c r="I42" s="9">
        <f t="shared" si="9"/>
        <v>1.8178134369659597E-3</v>
      </c>
      <c r="J42" s="14">
        <f t="shared" si="10"/>
        <v>5.7200000000000001E-2</v>
      </c>
      <c r="L42" s="8">
        <v>0.34</v>
      </c>
      <c r="M42">
        <v>69.7</v>
      </c>
      <c r="N42">
        <f t="shared" si="11"/>
        <v>2.2150628768623673E-3</v>
      </c>
      <c r="O42" s="9">
        <f t="shared" si="12"/>
        <v>6.9699999999999998E-2</v>
      </c>
      <c r="Q42" s="8">
        <v>7.5800000000000006E-2</v>
      </c>
      <c r="T42" s="9">
        <f t="shared" si="6"/>
        <v>2.4089206035318137E-3</v>
      </c>
    </row>
    <row r="43" spans="2:22" x14ac:dyDescent="0.3">
      <c r="B43" s="8">
        <v>0.35</v>
      </c>
      <c r="C43">
        <v>14.3</v>
      </c>
      <c r="D43" s="3">
        <f t="shared" si="7"/>
        <v>4.5445335924148992E-4</v>
      </c>
      <c r="E43" s="9">
        <f t="shared" si="8"/>
        <v>1.43E-2</v>
      </c>
      <c r="G43" s="8">
        <v>0.35</v>
      </c>
      <c r="H43">
        <v>51.4</v>
      </c>
      <c r="I43" s="9">
        <f t="shared" si="9"/>
        <v>1.6334896968540266E-3</v>
      </c>
      <c r="J43" s="14">
        <f t="shared" si="10"/>
        <v>5.1400000000000001E-2</v>
      </c>
      <c r="L43" s="8">
        <v>0.35</v>
      </c>
      <c r="M43">
        <v>59.3</v>
      </c>
      <c r="N43">
        <f t="shared" si="11"/>
        <v>1.8845513428685562E-3</v>
      </c>
      <c r="O43" s="9">
        <f t="shared" si="12"/>
        <v>5.9299999999999999E-2</v>
      </c>
      <c r="Q43" s="8">
        <v>6.5700000000000008E-2</v>
      </c>
      <c r="T43" s="9">
        <f t="shared" si="6"/>
        <v>2.0879430560955163E-3</v>
      </c>
    </row>
    <row r="44" spans="2:22" x14ac:dyDescent="0.3">
      <c r="B44" s="8">
        <v>0.36</v>
      </c>
      <c r="C44">
        <v>11.5</v>
      </c>
      <c r="D44" s="3">
        <f t="shared" si="7"/>
        <v>3.6546948470469472E-4</v>
      </c>
      <c r="E44" s="9">
        <f t="shared" si="8"/>
        <v>1.15E-2</v>
      </c>
      <c r="G44" s="8">
        <v>0.36</v>
      </c>
      <c r="H44">
        <v>38.4</v>
      </c>
      <c r="I44" s="9">
        <f t="shared" si="9"/>
        <v>1.2203502793617631E-3</v>
      </c>
      <c r="J44" s="14">
        <f t="shared" si="10"/>
        <v>3.8399999999999997E-2</v>
      </c>
      <c r="L44" s="8">
        <v>0.36</v>
      </c>
      <c r="M44">
        <v>44.3</v>
      </c>
      <c r="N44">
        <f t="shared" si="11"/>
        <v>1.4078520149928672E-3</v>
      </c>
      <c r="O44" s="9">
        <f t="shared" si="12"/>
        <v>4.4299999999999999E-2</v>
      </c>
      <c r="Q44" s="8">
        <v>4.99E-2</v>
      </c>
      <c r="T44" s="9">
        <f t="shared" si="6"/>
        <v>1.5858197640664579E-3</v>
      </c>
    </row>
    <row r="45" spans="2:22" x14ac:dyDescent="0.3">
      <c r="B45" s="8">
        <v>0.37</v>
      </c>
      <c r="C45">
        <v>9.5</v>
      </c>
      <c r="D45" s="3">
        <f t="shared" si="7"/>
        <v>3.0190957432126952E-4</v>
      </c>
      <c r="E45" s="9">
        <f t="shared" si="8"/>
        <v>9.4999999999999998E-3</v>
      </c>
      <c r="G45" s="8">
        <v>0.37</v>
      </c>
      <c r="H45">
        <v>28.1</v>
      </c>
      <c r="I45" s="9">
        <f t="shared" si="9"/>
        <v>8.9301674088712352E-4</v>
      </c>
      <c r="J45" s="14">
        <f t="shared" si="10"/>
        <v>2.81E-2</v>
      </c>
      <c r="L45" s="8">
        <v>0.37</v>
      </c>
      <c r="M45">
        <v>31.1</v>
      </c>
      <c r="N45">
        <f t="shared" si="11"/>
        <v>9.883566064622614E-4</v>
      </c>
      <c r="O45" s="9">
        <f t="shared" si="12"/>
        <v>3.1100000000000003E-2</v>
      </c>
      <c r="Q45" s="8">
        <v>3.7600000000000001E-2</v>
      </c>
      <c r="T45" s="9">
        <f t="shared" si="6"/>
        <v>1.194926315208393E-3</v>
      </c>
    </row>
    <row r="46" spans="2:22" x14ac:dyDescent="0.3">
      <c r="B46" s="8">
        <v>0.38</v>
      </c>
      <c r="C46">
        <v>8.1</v>
      </c>
      <c r="D46" s="3">
        <f t="shared" si="7"/>
        <v>2.574176370528719E-4</v>
      </c>
      <c r="E46" s="9">
        <f t="shared" si="8"/>
        <v>8.0999999999999996E-3</v>
      </c>
      <c r="G46" s="8">
        <v>0.38</v>
      </c>
      <c r="H46">
        <v>20.9</v>
      </c>
      <c r="I46" s="9">
        <f t="shared" si="9"/>
        <v>6.6420106350679282E-4</v>
      </c>
      <c r="J46" s="14">
        <f t="shared" si="10"/>
        <v>2.0899999999999998E-2</v>
      </c>
      <c r="L46" s="8">
        <v>0.38</v>
      </c>
      <c r="M46">
        <v>22.6</v>
      </c>
      <c r="N46">
        <f t="shared" si="11"/>
        <v>7.182269873327044E-4</v>
      </c>
      <c r="O46" s="9">
        <f t="shared" si="12"/>
        <v>2.2600000000000002E-2</v>
      </c>
      <c r="Q46" s="8">
        <v>2.9000000000000001E-2</v>
      </c>
      <c r="T46" s="9">
        <f t="shared" si="6"/>
        <v>9.2161870055966467E-4</v>
      </c>
    </row>
    <row r="47" spans="2:22" x14ac:dyDescent="0.3">
      <c r="B47" s="8">
        <v>0.39</v>
      </c>
      <c r="C47">
        <v>7.1</v>
      </c>
      <c r="D47" s="3">
        <f t="shared" si="7"/>
        <v>2.2563768186115933E-4</v>
      </c>
      <c r="E47" s="9">
        <f t="shared" si="8"/>
        <v>7.0999999999999995E-3</v>
      </c>
      <c r="G47" s="8">
        <v>0.39</v>
      </c>
      <c r="H47">
        <v>15.8</v>
      </c>
      <c r="I47" s="9">
        <f t="shared" si="9"/>
        <v>5.0212329202905886E-4</v>
      </c>
      <c r="J47" s="14">
        <f t="shared" si="10"/>
        <v>1.5800000000000002E-2</v>
      </c>
      <c r="L47" s="8">
        <v>0.39</v>
      </c>
      <c r="M47">
        <v>17.3</v>
      </c>
      <c r="N47">
        <f t="shared" si="11"/>
        <v>5.4979322481662769E-4</v>
      </c>
      <c r="O47" s="9">
        <f t="shared" si="12"/>
        <v>1.7299999999999999E-2</v>
      </c>
      <c r="Q47" s="8">
        <v>2.29E-2</v>
      </c>
      <c r="T47" s="9">
        <f t="shared" si="6"/>
        <v>7.2776097389021818E-4</v>
      </c>
    </row>
    <row r="48" spans="2:22" ht="15" thickBot="1" x14ac:dyDescent="0.35">
      <c r="B48" s="10">
        <v>0.4</v>
      </c>
      <c r="C48" s="11">
        <v>6.4</v>
      </c>
      <c r="D48" s="13">
        <f t="shared" si="7"/>
        <v>2.0339171322696054E-4</v>
      </c>
      <c r="E48" s="12">
        <f t="shared" si="8"/>
        <v>6.4000000000000003E-3</v>
      </c>
      <c r="G48" s="10">
        <v>0.4</v>
      </c>
      <c r="H48" s="11">
        <v>12.6</v>
      </c>
      <c r="I48" s="12">
        <f t="shared" si="9"/>
        <v>4.004274354155785E-4</v>
      </c>
      <c r="J48" s="15">
        <f t="shared" si="10"/>
        <v>1.26E-2</v>
      </c>
      <c r="L48" s="10">
        <v>0.4</v>
      </c>
      <c r="M48" s="11">
        <v>13.6</v>
      </c>
      <c r="N48" s="11">
        <f t="shared" si="11"/>
        <v>4.3220739060729108E-4</v>
      </c>
      <c r="O48" s="12">
        <f t="shared" si="12"/>
        <v>1.3599999999999999E-2</v>
      </c>
      <c r="Q48" s="10">
        <v>1.9E-2</v>
      </c>
      <c r="R48" s="11"/>
      <c r="S48" s="11"/>
      <c r="T48" s="12">
        <f t="shared" si="6"/>
        <v>6.0381914864253905E-4</v>
      </c>
    </row>
    <row r="106" spans="11:13" x14ac:dyDescent="0.3">
      <c r="K106" t="s">
        <v>13</v>
      </c>
      <c r="L106" s="1" t="s">
        <v>15</v>
      </c>
      <c r="M106" t="s">
        <v>16</v>
      </c>
    </row>
    <row r="107" spans="11:13" x14ac:dyDescent="0.3">
      <c r="K107" t="s">
        <v>14</v>
      </c>
      <c r="L107">
        <f>0.03/2</f>
        <v>1.4999999999999999E-2</v>
      </c>
      <c r="M107" t="s">
        <v>16</v>
      </c>
    </row>
    <row r="110" spans="11:13" x14ac:dyDescent="0.3">
      <c r="K110" t="s">
        <v>19</v>
      </c>
      <c r="L110">
        <f>AVERAGE(T8:T48)</f>
        <v>1.6401987985056104E-3</v>
      </c>
    </row>
    <row r="112" spans="11:13" x14ac:dyDescent="0.3">
      <c r="K112" t="s">
        <v>21</v>
      </c>
      <c r="L112">
        <f>4*PI()*POWER(10,-7)/2*(0.5*0.03^2)/POWER(0.03^2+0.015^2,3/2)</f>
        <v>7.493135713110114E-6</v>
      </c>
    </row>
    <row r="114" spans="11:12" x14ac:dyDescent="0.3">
      <c r="K114" t="s">
        <v>20</v>
      </c>
      <c r="L114">
        <f>L110/L112</f>
        <v>218.89351285015317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Joaquim Andrade</dc:creator>
  <cp:lastModifiedBy>Joao Gaspar</cp:lastModifiedBy>
  <dcterms:created xsi:type="dcterms:W3CDTF">2020-12-17T15:34:53Z</dcterms:created>
  <dcterms:modified xsi:type="dcterms:W3CDTF">2022-12-15T10:11:04Z</dcterms:modified>
</cp:coreProperties>
</file>