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g\OneDrive - Universidade de Aveiro\Desktop\UA\2ºANO-LECI\1º SEMESTRE\MCE\PL\Relatório_PL2\"/>
    </mc:Choice>
  </mc:AlternateContent>
  <xr:revisionPtr revIDLastSave="0" documentId="13_ncr:1_{2E7C273A-05E7-4A25-9EBE-9A0292375FED}" xr6:coauthVersionLast="47" xr6:coauthVersionMax="47" xr10:uidLastSave="{00000000-0000-0000-0000-000000000000}"/>
  <bookViews>
    <workbookView xWindow="-108" yWindow="-108" windowWidth="23256" windowHeight="12456" xr2:uid="{2E97952D-F086-4F2B-810A-56B0F30FEB53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3" i="1" l="1"/>
  <c r="T74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57" i="1"/>
  <c r="W26" i="1"/>
  <c r="AA23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R38" i="1"/>
  <c r="L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38" i="1"/>
  <c r="S55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38" i="1"/>
  <c r="H18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N18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5" i="1"/>
  <c r="H6" i="1"/>
  <c r="H7" i="1"/>
  <c r="H8" i="1"/>
  <c r="H9" i="1"/>
  <c r="H10" i="1"/>
  <c r="H11" i="1"/>
  <c r="H12" i="1"/>
  <c r="H13" i="1"/>
  <c r="H14" i="1"/>
  <c r="H4" i="1"/>
</calcChain>
</file>

<file path=xl/sharedStrings.xml><?xml version="1.0" encoding="utf-8"?>
<sst xmlns="http://schemas.openxmlformats.org/spreadsheetml/2006/main" count="46" uniqueCount="31">
  <si>
    <t>3467+-60 esf/m</t>
  </si>
  <si>
    <t>N/L =</t>
  </si>
  <si>
    <t>34-11 =23 +- 0,1mm</t>
  </si>
  <si>
    <t xml:space="preserve">L = </t>
  </si>
  <si>
    <t>Sop =</t>
  </si>
  <si>
    <t>22,9mm</t>
  </si>
  <si>
    <t>ExtF=</t>
  </si>
  <si>
    <t>Psol =</t>
  </si>
  <si>
    <t>32,5mm</t>
  </si>
  <si>
    <t>10,4mm</t>
  </si>
  <si>
    <t>Vh(mV)</t>
  </si>
  <si>
    <t>Parte B</t>
  </si>
  <si>
    <t>R =</t>
  </si>
  <si>
    <t>3,75mm</t>
  </si>
  <si>
    <t>B1=</t>
  </si>
  <si>
    <t>B2=</t>
  </si>
  <si>
    <t>cm</t>
  </si>
  <si>
    <t>I(a)</t>
  </si>
  <si>
    <t>B1:</t>
  </si>
  <si>
    <t>B2:</t>
  </si>
  <si>
    <t>5,5 cm - 7,1  cm</t>
  </si>
  <si>
    <t>10,8 cm - 12,4 cm</t>
  </si>
  <si>
    <t>B1 e B2:</t>
  </si>
  <si>
    <t>ParteA</t>
  </si>
  <si>
    <t>Vh(V)</t>
  </si>
  <si>
    <t>Is(A)</t>
  </si>
  <si>
    <t>Camp. Mag.</t>
  </si>
  <si>
    <t xml:space="preserve">cc = </t>
  </si>
  <si>
    <t>Vh(V</t>
  </si>
  <si>
    <t>D</t>
  </si>
  <si>
    <t>(4*AA23*AC23)*((AC24))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</si>
</sst>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3"/>
      <color rgb="FF00000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Tensão de Hall em função da Intensidade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Tensão de Hall Vh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908357577244989"/>
                  <c:y val="-1.89494981628001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Folha1!$E$4:$E$14</c:f>
              <c:numCache>
                <c:formatCode>General</c:formatCode>
                <c:ptCount val="11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0.18</c:v>
                </c:pt>
                <c:pt idx="4">
                  <c:v>0.25</c:v>
                </c:pt>
                <c:pt idx="5">
                  <c:v>0.29799999999999999</c:v>
                </c:pt>
                <c:pt idx="6">
                  <c:v>0.36699999999999999</c:v>
                </c:pt>
                <c:pt idx="7">
                  <c:v>0.42099999999999999</c:v>
                </c:pt>
                <c:pt idx="8">
                  <c:v>0.48</c:v>
                </c:pt>
                <c:pt idx="9">
                  <c:v>0.52500000000000002</c:v>
                </c:pt>
                <c:pt idx="10">
                  <c:v>0.61199999999999999</c:v>
                </c:pt>
              </c:numCache>
            </c:numRef>
          </c:xVal>
          <c:yVal>
            <c:numRef>
              <c:f>Folha1!$H$4:$H$14</c:f>
              <c:numCache>
                <c:formatCode>General</c:formatCode>
                <c:ptCount val="11"/>
                <c:pt idx="0">
                  <c:v>0</c:v>
                </c:pt>
                <c:pt idx="1">
                  <c:v>1.2999999999999999E-2</c:v>
                </c:pt>
                <c:pt idx="2">
                  <c:v>2.5399999999999999E-2</c:v>
                </c:pt>
                <c:pt idx="3">
                  <c:v>3.7899999999999996E-2</c:v>
                </c:pt>
                <c:pt idx="4">
                  <c:v>5.2499999999999998E-2</c:v>
                </c:pt>
                <c:pt idx="5">
                  <c:v>6.25E-2</c:v>
                </c:pt>
                <c:pt idx="6">
                  <c:v>7.690000000000001E-2</c:v>
                </c:pt>
                <c:pt idx="7">
                  <c:v>8.7900000000000006E-2</c:v>
                </c:pt>
                <c:pt idx="8">
                  <c:v>0.1003</c:v>
                </c:pt>
                <c:pt idx="9">
                  <c:v>0.1095</c:v>
                </c:pt>
                <c:pt idx="10">
                  <c:v>0.12770000000000001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53-4D0E-B457-FEA6EA94B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813951"/>
        <c:axId val="1397807295"/>
      </c:scatterChart>
      <c:valAx>
        <c:axId val="1397813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Intensidade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97807295"/>
        <c:crosses val="autoZero"/>
        <c:crossBetween val="midCat"/>
      </c:valAx>
      <c:valAx>
        <c:axId val="139780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 de Hall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9781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Bobina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Folha1!$F$38:$F$55</c:f>
              <c:numCache>
                <c:formatCode>General</c:formatCode>
                <c:ptCount val="18"/>
                <c:pt idx="0">
                  <c:v>0.24</c:v>
                </c:pt>
                <c:pt idx="1">
                  <c:v>0.25</c:v>
                </c:pt>
                <c:pt idx="2">
                  <c:v>0.26</c:v>
                </c:pt>
                <c:pt idx="3">
                  <c:v>0.27</c:v>
                </c:pt>
                <c:pt idx="4">
                  <c:v>0.28000000000000003</c:v>
                </c:pt>
                <c:pt idx="5">
                  <c:v>0.28999999999999998</c:v>
                </c:pt>
                <c:pt idx="6">
                  <c:v>0.3</c:v>
                </c:pt>
                <c:pt idx="7">
                  <c:v>0.31</c:v>
                </c:pt>
                <c:pt idx="8">
                  <c:v>0.32</c:v>
                </c:pt>
                <c:pt idx="9">
                  <c:v>0.33</c:v>
                </c:pt>
                <c:pt idx="10">
                  <c:v>0.34</c:v>
                </c:pt>
                <c:pt idx="11">
                  <c:v>0.35</c:v>
                </c:pt>
                <c:pt idx="12">
                  <c:v>0.36</c:v>
                </c:pt>
                <c:pt idx="13">
                  <c:v>0.37</c:v>
                </c:pt>
                <c:pt idx="14">
                  <c:v>0.38</c:v>
                </c:pt>
                <c:pt idx="15">
                  <c:v>0.39</c:v>
                </c:pt>
                <c:pt idx="16">
                  <c:v>0.4</c:v>
                </c:pt>
                <c:pt idx="17">
                  <c:v>0.41</c:v>
                </c:pt>
              </c:numCache>
            </c:numRef>
          </c:cat>
          <c:val>
            <c:numRef>
              <c:f>Folha1!$G$38:$G$55</c:f>
              <c:numCache>
                <c:formatCode>General</c:formatCode>
                <c:ptCount val="18"/>
                <c:pt idx="0">
                  <c:v>1.1900000000000001E-2</c:v>
                </c:pt>
                <c:pt idx="1">
                  <c:v>1.66E-2</c:v>
                </c:pt>
                <c:pt idx="2">
                  <c:v>2.4500000000000001E-2</c:v>
                </c:pt>
                <c:pt idx="3">
                  <c:v>3.39E-2</c:v>
                </c:pt>
                <c:pt idx="4">
                  <c:v>4.4700000000000004E-2</c:v>
                </c:pt>
                <c:pt idx="5">
                  <c:v>5.21E-2</c:v>
                </c:pt>
                <c:pt idx="6">
                  <c:v>5.2600000000000001E-2</c:v>
                </c:pt>
                <c:pt idx="7">
                  <c:v>4.58E-2</c:v>
                </c:pt>
                <c:pt idx="8">
                  <c:v>3.5099999999999999E-2</c:v>
                </c:pt>
                <c:pt idx="9">
                  <c:v>2.4799999999999999E-2</c:v>
                </c:pt>
                <c:pt idx="10">
                  <c:v>1.7600000000000001E-2</c:v>
                </c:pt>
                <c:pt idx="11">
                  <c:v>1.23E-2</c:v>
                </c:pt>
                <c:pt idx="12">
                  <c:v>8.6E-3</c:v>
                </c:pt>
                <c:pt idx="13">
                  <c:v>6.4999999999999997E-3</c:v>
                </c:pt>
                <c:pt idx="14">
                  <c:v>4.4000000000000003E-3</c:v>
                </c:pt>
                <c:pt idx="15">
                  <c:v>3.3E-3</c:v>
                </c:pt>
                <c:pt idx="16">
                  <c:v>2.3999999999999998E-3</c:v>
                </c:pt>
                <c:pt idx="17">
                  <c:v>1.6999999999999999E-3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F8-4926-B779-79387E3E11AF}"/>
            </c:ext>
          </c:extLst>
        </c:ser>
        <c:ser>
          <c:idx val="1"/>
          <c:order val="1"/>
          <c:tx>
            <c:v>Bobina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Folha1!$M$38:$M$55</c:f>
              <c:numCache>
                <c:formatCode>General</c:formatCode>
                <c:ptCount val="18"/>
                <c:pt idx="0">
                  <c:v>2.7000000000000001E-3</c:v>
                </c:pt>
                <c:pt idx="1">
                  <c:v>3.3999999999999998E-3</c:v>
                </c:pt>
                <c:pt idx="2">
                  <c:v>4.3E-3</c:v>
                </c:pt>
                <c:pt idx="3">
                  <c:v>5.7999999999999996E-3</c:v>
                </c:pt>
                <c:pt idx="4">
                  <c:v>7.7999999999999996E-3</c:v>
                </c:pt>
                <c:pt idx="5">
                  <c:v>1.0999999999999999E-2</c:v>
                </c:pt>
                <c:pt idx="6">
                  <c:v>1.55E-2</c:v>
                </c:pt>
                <c:pt idx="7">
                  <c:v>2.1999999999999999E-2</c:v>
                </c:pt>
                <c:pt idx="8">
                  <c:v>3.15E-2</c:v>
                </c:pt>
                <c:pt idx="9">
                  <c:v>4.1500000000000002E-2</c:v>
                </c:pt>
                <c:pt idx="10">
                  <c:v>5.0900000000000001E-2</c:v>
                </c:pt>
                <c:pt idx="11">
                  <c:v>5.2899999999999996E-2</c:v>
                </c:pt>
                <c:pt idx="12">
                  <c:v>4.6700000000000005E-2</c:v>
                </c:pt>
                <c:pt idx="13">
                  <c:v>3.5499999999999997E-2</c:v>
                </c:pt>
                <c:pt idx="14">
                  <c:v>2.6699999999999998E-2</c:v>
                </c:pt>
                <c:pt idx="15">
                  <c:v>1.7899999999999999E-2</c:v>
                </c:pt>
                <c:pt idx="16">
                  <c:v>1.23E-2</c:v>
                </c:pt>
                <c:pt idx="17">
                  <c:v>8.8000000000000005E-3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F8-4926-B779-79387E3E11AF}"/>
            </c:ext>
          </c:extLst>
        </c:ser>
        <c:ser>
          <c:idx val="2"/>
          <c:order val="2"/>
          <c:tx>
            <c:v>Bobina 1 + 2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Folha1!$S$38:$S$55</c:f>
              <c:numCache>
                <c:formatCode>General</c:formatCode>
                <c:ptCount val="18"/>
                <c:pt idx="0">
                  <c:v>1.4199999999999999E-2</c:v>
                </c:pt>
                <c:pt idx="1">
                  <c:v>2.0399999999999998E-2</c:v>
                </c:pt>
                <c:pt idx="2">
                  <c:v>2.87E-2</c:v>
                </c:pt>
                <c:pt idx="3">
                  <c:v>3.9E-2</c:v>
                </c:pt>
                <c:pt idx="4">
                  <c:v>5.1900000000000002E-2</c:v>
                </c:pt>
                <c:pt idx="5">
                  <c:v>6.1799999999999994E-2</c:v>
                </c:pt>
                <c:pt idx="6">
                  <c:v>6.5500000000000003E-2</c:v>
                </c:pt>
                <c:pt idx="7">
                  <c:v>6.4200000000000007E-2</c:v>
                </c:pt>
                <c:pt idx="8">
                  <c:v>6.2899999999999998E-2</c:v>
                </c:pt>
                <c:pt idx="9">
                  <c:v>6.409999999999999E-2</c:v>
                </c:pt>
                <c:pt idx="10">
                  <c:v>6.5299999999999997E-2</c:v>
                </c:pt>
                <c:pt idx="11">
                  <c:v>6.2E-2</c:v>
                </c:pt>
                <c:pt idx="12">
                  <c:v>5.21E-2</c:v>
                </c:pt>
                <c:pt idx="13">
                  <c:v>3.9799999999999995E-2</c:v>
                </c:pt>
                <c:pt idx="14">
                  <c:v>2.8300000000000002E-2</c:v>
                </c:pt>
                <c:pt idx="15">
                  <c:v>1.9600000000000003E-2</c:v>
                </c:pt>
                <c:pt idx="16">
                  <c:v>1.3900000000000001E-2</c:v>
                </c:pt>
                <c:pt idx="17">
                  <c:v>9.9000000000000008E-3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F8-4926-B779-79387E3E11AF}"/>
            </c:ext>
          </c:extLst>
        </c:ser>
        <c:ser>
          <c:idx val="3"/>
          <c:order val="3"/>
          <c:tx>
            <c:v>Bobinas em série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Folha1!$S$38:$S$55</c:f>
              <c:numCache>
                <c:formatCode>General</c:formatCode>
                <c:ptCount val="18"/>
                <c:pt idx="0">
                  <c:v>1.4199999999999999E-2</c:v>
                </c:pt>
                <c:pt idx="1">
                  <c:v>2.0399999999999998E-2</c:v>
                </c:pt>
                <c:pt idx="2">
                  <c:v>2.87E-2</c:v>
                </c:pt>
                <c:pt idx="3">
                  <c:v>3.9E-2</c:v>
                </c:pt>
                <c:pt idx="4">
                  <c:v>5.1900000000000002E-2</c:v>
                </c:pt>
                <c:pt idx="5">
                  <c:v>6.1799999999999994E-2</c:v>
                </c:pt>
                <c:pt idx="6">
                  <c:v>6.5500000000000003E-2</c:v>
                </c:pt>
                <c:pt idx="7">
                  <c:v>6.4200000000000007E-2</c:v>
                </c:pt>
                <c:pt idx="8">
                  <c:v>6.2899999999999998E-2</c:v>
                </c:pt>
                <c:pt idx="9">
                  <c:v>6.409999999999999E-2</c:v>
                </c:pt>
                <c:pt idx="10">
                  <c:v>6.5299999999999997E-2</c:v>
                </c:pt>
                <c:pt idx="11">
                  <c:v>6.2E-2</c:v>
                </c:pt>
                <c:pt idx="12">
                  <c:v>5.21E-2</c:v>
                </c:pt>
                <c:pt idx="13">
                  <c:v>3.9799999999999995E-2</c:v>
                </c:pt>
                <c:pt idx="14">
                  <c:v>2.8300000000000002E-2</c:v>
                </c:pt>
                <c:pt idx="15">
                  <c:v>1.9600000000000003E-2</c:v>
                </c:pt>
                <c:pt idx="16">
                  <c:v>1.3900000000000001E-2</c:v>
                </c:pt>
                <c:pt idx="17">
                  <c:v>9.9000000000000008E-3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F8-4926-B779-79387E3E1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436160"/>
        <c:axId val="1204436576"/>
      </c:lineChart>
      <c:catAx>
        <c:axId val="120443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</a:t>
                </a:r>
                <a:r>
                  <a:rPr lang="pt-PT" baseline="0"/>
                  <a:t> (m)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4436576"/>
        <c:crosses val="autoZero"/>
        <c:auto val="1"/>
        <c:lblAlgn val="ctr"/>
        <c:lblOffset val="100"/>
        <c:noMultiLvlLbl val="0"/>
      </c:catAx>
      <c:valAx>
        <c:axId val="120443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443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Bobina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Folha1!$L$38:$L$55</c:f>
              <c:numCache>
                <c:formatCode>General</c:formatCode>
                <c:ptCount val="18"/>
                <c:pt idx="0">
                  <c:v>0.24</c:v>
                </c:pt>
                <c:pt idx="1">
                  <c:v>0.25</c:v>
                </c:pt>
                <c:pt idx="2">
                  <c:v>0.26</c:v>
                </c:pt>
                <c:pt idx="3">
                  <c:v>0.27</c:v>
                </c:pt>
                <c:pt idx="4">
                  <c:v>0.28000000000000003</c:v>
                </c:pt>
                <c:pt idx="5">
                  <c:v>0.28999999999999998</c:v>
                </c:pt>
                <c:pt idx="6">
                  <c:v>0.3</c:v>
                </c:pt>
                <c:pt idx="7">
                  <c:v>0.31</c:v>
                </c:pt>
                <c:pt idx="8">
                  <c:v>0.32</c:v>
                </c:pt>
                <c:pt idx="9">
                  <c:v>0.33</c:v>
                </c:pt>
                <c:pt idx="10">
                  <c:v>0.34</c:v>
                </c:pt>
                <c:pt idx="11">
                  <c:v>0.35</c:v>
                </c:pt>
                <c:pt idx="12">
                  <c:v>0.36</c:v>
                </c:pt>
                <c:pt idx="13">
                  <c:v>0.37</c:v>
                </c:pt>
                <c:pt idx="14">
                  <c:v>0.38</c:v>
                </c:pt>
                <c:pt idx="15">
                  <c:v>0.39</c:v>
                </c:pt>
                <c:pt idx="16">
                  <c:v>0.4</c:v>
                </c:pt>
                <c:pt idx="17">
                  <c:v>0.41</c:v>
                </c:pt>
              </c:numCache>
            </c:numRef>
          </c:cat>
          <c:val>
            <c:numRef>
              <c:f>Folha1!$H$18:$H$35</c:f>
              <c:numCache>
                <c:formatCode>General</c:formatCode>
                <c:ptCount val="18"/>
                <c:pt idx="0">
                  <c:v>2.4870999999999997E-4</c:v>
                </c:pt>
                <c:pt idx="1">
                  <c:v>3.4694000000000001E-4</c:v>
                </c:pt>
                <c:pt idx="2">
                  <c:v>5.1205000000000001E-4</c:v>
                </c:pt>
                <c:pt idx="3">
                  <c:v>7.0850999999999987E-4</c:v>
                </c:pt>
                <c:pt idx="4">
                  <c:v>9.3422999999999998E-4</c:v>
                </c:pt>
                <c:pt idx="5">
                  <c:v>1.0888899999999999E-3</c:v>
                </c:pt>
                <c:pt idx="6">
                  <c:v>1.0993400000000001E-3</c:v>
                </c:pt>
                <c:pt idx="7">
                  <c:v>9.5721999999999984E-4</c:v>
                </c:pt>
                <c:pt idx="8">
                  <c:v>7.3359E-4</c:v>
                </c:pt>
                <c:pt idx="9">
                  <c:v>5.1831999999999996E-4</c:v>
                </c:pt>
                <c:pt idx="10">
                  <c:v>3.6783999999999997E-4</c:v>
                </c:pt>
                <c:pt idx="11">
                  <c:v>2.5707000000000003E-4</c:v>
                </c:pt>
                <c:pt idx="12">
                  <c:v>1.7973999999999998E-4</c:v>
                </c:pt>
                <c:pt idx="13">
                  <c:v>1.3585E-4</c:v>
                </c:pt>
                <c:pt idx="14">
                  <c:v>9.1959999999999994E-5</c:v>
                </c:pt>
                <c:pt idx="15">
                  <c:v>6.8969999999999985E-5</c:v>
                </c:pt>
                <c:pt idx="16">
                  <c:v>5.0159999999999994E-5</c:v>
                </c:pt>
                <c:pt idx="17">
                  <c:v>3.553E-5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F-4607-8AFB-DFD5B4764088}"/>
            </c:ext>
          </c:extLst>
        </c:ser>
        <c:ser>
          <c:idx val="1"/>
          <c:order val="1"/>
          <c:tx>
            <c:v>Bobina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Folha1!$L$38:$L$55</c:f>
              <c:numCache>
                <c:formatCode>General</c:formatCode>
                <c:ptCount val="18"/>
                <c:pt idx="0">
                  <c:v>0.24</c:v>
                </c:pt>
                <c:pt idx="1">
                  <c:v>0.25</c:v>
                </c:pt>
                <c:pt idx="2">
                  <c:v>0.26</c:v>
                </c:pt>
                <c:pt idx="3">
                  <c:v>0.27</c:v>
                </c:pt>
                <c:pt idx="4">
                  <c:v>0.28000000000000003</c:v>
                </c:pt>
                <c:pt idx="5">
                  <c:v>0.28999999999999998</c:v>
                </c:pt>
                <c:pt idx="6">
                  <c:v>0.3</c:v>
                </c:pt>
                <c:pt idx="7">
                  <c:v>0.31</c:v>
                </c:pt>
                <c:pt idx="8">
                  <c:v>0.32</c:v>
                </c:pt>
                <c:pt idx="9">
                  <c:v>0.33</c:v>
                </c:pt>
                <c:pt idx="10">
                  <c:v>0.34</c:v>
                </c:pt>
                <c:pt idx="11">
                  <c:v>0.35</c:v>
                </c:pt>
                <c:pt idx="12">
                  <c:v>0.36</c:v>
                </c:pt>
                <c:pt idx="13">
                  <c:v>0.37</c:v>
                </c:pt>
                <c:pt idx="14">
                  <c:v>0.38</c:v>
                </c:pt>
                <c:pt idx="15">
                  <c:v>0.39</c:v>
                </c:pt>
                <c:pt idx="16">
                  <c:v>0.4</c:v>
                </c:pt>
                <c:pt idx="17">
                  <c:v>0.41</c:v>
                </c:pt>
              </c:numCache>
            </c:numRef>
          </c:cat>
          <c:val>
            <c:numRef>
              <c:f>Folha1!$N$18:$N$35</c:f>
              <c:numCache>
                <c:formatCode>General</c:formatCode>
                <c:ptCount val="18"/>
                <c:pt idx="0">
                  <c:v>5.643E-5</c:v>
                </c:pt>
                <c:pt idx="1">
                  <c:v>7.1060000000000001E-5</c:v>
                </c:pt>
                <c:pt idx="2">
                  <c:v>8.9869999999999992E-5</c:v>
                </c:pt>
                <c:pt idx="3">
                  <c:v>1.2121999999999998E-4</c:v>
                </c:pt>
                <c:pt idx="4">
                  <c:v>1.6301999999999997E-4</c:v>
                </c:pt>
                <c:pt idx="5">
                  <c:v>2.299E-4</c:v>
                </c:pt>
                <c:pt idx="6">
                  <c:v>3.2394999999999999E-4</c:v>
                </c:pt>
                <c:pt idx="7">
                  <c:v>4.5980000000000001E-4</c:v>
                </c:pt>
                <c:pt idx="8">
                  <c:v>6.5835000000000004E-4</c:v>
                </c:pt>
                <c:pt idx="9">
                  <c:v>8.6734999999999991E-4</c:v>
                </c:pt>
                <c:pt idx="10">
                  <c:v>1.0638099999999999E-3</c:v>
                </c:pt>
                <c:pt idx="11">
                  <c:v>1.1056099999999999E-3</c:v>
                </c:pt>
                <c:pt idx="12">
                  <c:v>9.7602999999999991E-4</c:v>
                </c:pt>
                <c:pt idx="13">
                  <c:v>7.4195000000000001E-4</c:v>
                </c:pt>
                <c:pt idx="14">
                  <c:v>5.5802999999999994E-4</c:v>
                </c:pt>
                <c:pt idx="15">
                  <c:v>3.7410999999999993E-4</c:v>
                </c:pt>
                <c:pt idx="16">
                  <c:v>2.5707000000000003E-4</c:v>
                </c:pt>
                <c:pt idx="17">
                  <c:v>1.8391999999999999E-4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6F-4607-8AFB-DFD5B4764088}"/>
            </c:ext>
          </c:extLst>
        </c:ser>
        <c:ser>
          <c:idx val="2"/>
          <c:order val="2"/>
          <c:tx>
            <c:v>Bobina em série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Folha1!$L$38:$L$55</c:f>
              <c:numCache>
                <c:formatCode>General</c:formatCode>
                <c:ptCount val="18"/>
                <c:pt idx="0">
                  <c:v>0.24</c:v>
                </c:pt>
                <c:pt idx="1">
                  <c:v>0.25</c:v>
                </c:pt>
                <c:pt idx="2">
                  <c:v>0.26</c:v>
                </c:pt>
                <c:pt idx="3">
                  <c:v>0.27</c:v>
                </c:pt>
                <c:pt idx="4">
                  <c:v>0.28000000000000003</c:v>
                </c:pt>
                <c:pt idx="5">
                  <c:v>0.28999999999999998</c:v>
                </c:pt>
                <c:pt idx="6">
                  <c:v>0.3</c:v>
                </c:pt>
                <c:pt idx="7">
                  <c:v>0.31</c:v>
                </c:pt>
                <c:pt idx="8">
                  <c:v>0.32</c:v>
                </c:pt>
                <c:pt idx="9">
                  <c:v>0.33</c:v>
                </c:pt>
                <c:pt idx="10">
                  <c:v>0.34</c:v>
                </c:pt>
                <c:pt idx="11">
                  <c:v>0.35</c:v>
                </c:pt>
                <c:pt idx="12">
                  <c:v>0.36</c:v>
                </c:pt>
                <c:pt idx="13">
                  <c:v>0.37</c:v>
                </c:pt>
                <c:pt idx="14">
                  <c:v>0.38</c:v>
                </c:pt>
                <c:pt idx="15">
                  <c:v>0.39</c:v>
                </c:pt>
                <c:pt idx="16">
                  <c:v>0.4</c:v>
                </c:pt>
                <c:pt idx="17">
                  <c:v>0.41</c:v>
                </c:pt>
              </c:numCache>
            </c:numRef>
          </c:cat>
          <c:val>
            <c:numRef>
              <c:f>Folha1!$T$18:$T$35</c:f>
              <c:numCache>
                <c:formatCode>General</c:formatCode>
                <c:ptCount val="18"/>
                <c:pt idx="0">
                  <c:v>2.9678000000000001E-4</c:v>
                </c:pt>
                <c:pt idx="1">
                  <c:v>4.2635999999999998E-4</c:v>
                </c:pt>
                <c:pt idx="2">
                  <c:v>5.9982999999999998E-4</c:v>
                </c:pt>
                <c:pt idx="3">
                  <c:v>8.1509999999999992E-4</c:v>
                </c:pt>
                <c:pt idx="4">
                  <c:v>1.0847099999999998E-3</c:v>
                </c:pt>
                <c:pt idx="5">
                  <c:v>1.2916199999999998E-3</c:v>
                </c:pt>
                <c:pt idx="6">
                  <c:v>1.3689499999999999E-3</c:v>
                </c:pt>
                <c:pt idx="7">
                  <c:v>1.3417799999999999E-3</c:v>
                </c:pt>
                <c:pt idx="8">
                  <c:v>1.3146099999999999E-3</c:v>
                </c:pt>
                <c:pt idx="9">
                  <c:v>1.3396899999999997E-3</c:v>
                </c:pt>
                <c:pt idx="10">
                  <c:v>1.3647699999999997E-3</c:v>
                </c:pt>
                <c:pt idx="11">
                  <c:v>1.2957999999999999E-3</c:v>
                </c:pt>
                <c:pt idx="12">
                  <c:v>1.0888899999999999E-3</c:v>
                </c:pt>
                <c:pt idx="13">
                  <c:v>8.3181999999999993E-4</c:v>
                </c:pt>
                <c:pt idx="14">
                  <c:v>5.9146999999999997E-4</c:v>
                </c:pt>
                <c:pt idx="15">
                  <c:v>4.0964000000000001E-4</c:v>
                </c:pt>
                <c:pt idx="16">
                  <c:v>2.9051000000000001E-4</c:v>
                </c:pt>
                <c:pt idx="17">
                  <c:v>2.0690999999999998E-4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6F-4607-8AFB-DFD5B4764088}"/>
            </c:ext>
          </c:extLst>
        </c:ser>
        <c:ser>
          <c:idx val="3"/>
          <c:order val="3"/>
          <c:tx>
            <c:v>Bobina 1 + 2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Folha1!$T$57:$T$74</c:f>
              <c:numCache>
                <c:formatCode>General</c:formatCode>
                <c:ptCount val="18"/>
                <c:pt idx="0">
                  <c:v>3.0513999999999997E-4</c:v>
                </c:pt>
                <c:pt idx="1">
                  <c:v>4.1800000000000002E-4</c:v>
                </c:pt>
                <c:pt idx="2">
                  <c:v>6.0192000000000004E-4</c:v>
                </c:pt>
                <c:pt idx="3">
                  <c:v>8.2972999999999988E-4</c:v>
                </c:pt>
                <c:pt idx="4">
                  <c:v>1.0972499999999999E-3</c:v>
                </c:pt>
                <c:pt idx="5">
                  <c:v>1.3187899999999998E-3</c:v>
                </c:pt>
                <c:pt idx="6">
                  <c:v>1.42329E-3</c:v>
                </c:pt>
                <c:pt idx="7">
                  <c:v>1.4170199999999997E-3</c:v>
                </c:pt>
                <c:pt idx="8">
                  <c:v>1.3919399999999999E-3</c:v>
                </c:pt>
                <c:pt idx="9">
                  <c:v>1.3856699999999999E-3</c:v>
                </c:pt>
                <c:pt idx="10">
                  <c:v>1.4316499999999998E-3</c:v>
                </c:pt>
                <c:pt idx="11">
                  <c:v>1.36268E-3</c:v>
                </c:pt>
                <c:pt idx="12">
                  <c:v>1.15577E-3</c:v>
                </c:pt>
                <c:pt idx="13">
                  <c:v>8.7779999999999998E-4</c:v>
                </c:pt>
                <c:pt idx="14">
                  <c:v>6.4998999999999992E-4</c:v>
                </c:pt>
                <c:pt idx="15">
                  <c:v>4.4307999999999988E-4</c:v>
                </c:pt>
                <c:pt idx="16">
                  <c:v>3.0723000000000002E-4</c:v>
                </c:pt>
                <c:pt idx="17">
                  <c:v>2.1944999999999999E-4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F-4044-AC6C-CF5275CF6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393296"/>
        <c:axId val="963394960"/>
      </c:lineChart>
      <c:catAx>
        <c:axId val="96339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</a:t>
                </a:r>
                <a:r>
                  <a:rPr lang="pt-PT" baseline="0"/>
                  <a:t> (m)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63394960"/>
        <c:crosses val="autoZero"/>
        <c:auto val="1"/>
        <c:lblAlgn val="ctr"/>
        <c:lblOffset val="100"/>
        <c:noMultiLvlLbl val="0"/>
      </c:catAx>
      <c:valAx>
        <c:axId val="96339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Campo magnético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6339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123224</xdr:colOff>
      <xdr:row>0</xdr:row>
      <xdr:rowOff>60949</xdr:rowOff>
    </xdr:from>
    <xdr:to>
      <xdr:col>30</xdr:col>
      <xdr:colOff>428024</xdr:colOff>
      <xdr:row>15</xdr:row>
      <xdr:rowOff>28621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D1FFE97-73CB-185E-AB96-F5C33721A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446889</xdr:colOff>
      <xdr:row>32</xdr:row>
      <xdr:rowOff>3383</xdr:rowOff>
    </xdr:from>
    <xdr:to>
      <xdr:col>29</xdr:col>
      <xdr:colOff>198796</xdr:colOff>
      <xdr:row>47</xdr:row>
      <xdr:rowOff>88444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BADEB0-512E-DD7D-5128-A30C43C8C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425918</xdr:colOff>
      <xdr:row>53</xdr:row>
      <xdr:rowOff>25667</xdr:rowOff>
    </xdr:from>
    <xdr:to>
      <xdr:col>31</xdr:col>
      <xdr:colOff>146785</xdr:colOff>
      <xdr:row>68</xdr:row>
      <xdr:rowOff>25667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F30374A-1CFC-73CA-8238-D2391A62A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D7351-7F9D-4684-A4AA-ACFCA0FDD894}">
  <dimension ref="A1:AA74"/>
  <sheetViews>
    <sheetView tabSelected="1" topLeftCell="I42" zoomScale="73" zoomScaleNormal="25" workbookViewId="0">
      <selection activeCell="W74" sqref="W74"/>
    </sheetView>
  </sheetViews>
  <sheetFormatPr defaultRowHeight="14.4" x14ac:dyDescent="0.3"/>
  <cols>
    <col min="1" max="1" width="8.88671875" customWidth="1"/>
    <col min="2" max="2" width="17.88671875" customWidth="1"/>
    <col min="8" max="8" width="11.109375" bestFit="1" customWidth="1"/>
    <col min="14" max="14" width="11.5546875" bestFit="1" customWidth="1"/>
    <col min="20" max="20" width="11.5546875" bestFit="1" customWidth="1"/>
  </cols>
  <sheetData>
    <row r="1" spans="1:23" x14ac:dyDescent="0.3">
      <c r="B1" t="s">
        <v>23</v>
      </c>
    </row>
    <row r="3" spans="1:23" x14ac:dyDescent="0.3">
      <c r="A3" s="5" t="s">
        <v>1</v>
      </c>
      <c r="B3" s="6" t="s">
        <v>0</v>
      </c>
      <c r="E3" s="5" t="s">
        <v>25</v>
      </c>
      <c r="F3" s="7" t="s">
        <v>10</v>
      </c>
      <c r="H3" t="s">
        <v>24</v>
      </c>
    </row>
    <row r="4" spans="1:23" x14ac:dyDescent="0.3">
      <c r="E4" s="1">
        <v>0</v>
      </c>
      <c r="F4" s="8">
        <v>0</v>
      </c>
      <c r="H4">
        <f>F4/1000</f>
        <v>0</v>
      </c>
    </row>
    <row r="5" spans="1:23" x14ac:dyDescent="0.3">
      <c r="E5" s="1">
        <v>0.06</v>
      </c>
      <c r="F5" s="8">
        <v>13</v>
      </c>
      <c r="H5">
        <f t="shared" ref="H5:H14" si="0">F5/1000</f>
        <v>1.2999999999999999E-2</v>
      </c>
    </row>
    <row r="6" spans="1:23" x14ac:dyDescent="0.3">
      <c r="E6" s="1">
        <v>0.12</v>
      </c>
      <c r="F6" s="8">
        <v>25.4</v>
      </c>
      <c r="H6">
        <f t="shared" si="0"/>
        <v>2.5399999999999999E-2</v>
      </c>
    </row>
    <row r="7" spans="1:23" x14ac:dyDescent="0.3">
      <c r="E7" s="1">
        <v>0.18</v>
      </c>
      <c r="F7" s="8">
        <v>37.9</v>
      </c>
      <c r="H7">
        <f t="shared" si="0"/>
        <v>3.7899999999999996E-2</v>
      </c>
    </row>
    <row r="8" spans="1:23" x14ac:dyDescent="0.3">
      <c r="E8" s="1">
        <v>0.25</v>
      </c>
      <c r="F8" s="8">
        <v>52.5</v>
      </c>
      <c r="H8">
        <f t="shared" si="0"/>
        <v>5.2499999999999998E-2</v>
      </c>
    </row>
    <row r="9" spans="1:23" x14ac:dyDescent="0.3">
      <c r="A9" s="5" t="s">
        <v>3</v>
      </c>
      <c r="B9" s="6" t="s">
        <v>2</v>
      </c>
      <c r="E9" s="1">
        <v>0.29799999999999999</v>
      </c>
      <c r="F9" s="8">
        <v>62.5</v>
      </c>
      <c r="H9">
        <f t="shared" si="0"/>
        <v>6.25E-2</v>
      </c>
    </row>
    <row r="10" spans="1:23" x14ac:dyDescent="0.3">
      <c r="E10" s="1">
        <v>0.36699999999999999</v>
      </c>
      <c r="F10" s="8">
        <v>76.900000000000006</v>
      </c>
      <c r="H10">
        <f t="shared" si="0"/>
        <v>7.690000000000001E-2</v>
      </c>
      <c r="J10" t="s">
        <v>27</v>
      </c>
      <c r="K10" s="11">
        <v>2.0899999999999998E-2</v>
      </c>
      <c r="Q10">
        <v>2.0899999999999998E-2</v>
      </c>
      <c r="W10">
        <v>2.0899999999999998E-2</v>
      </c>
    </row>
    <row r="11" spans="1:23" x14ac:dyDescent="0.3">
      <c r="A11" s="5" t="s">
        <v>4</v>
      </c>
      <c r="B11" s="6" t="s">
        <v>5</v>
      </c>
      <c r="E11" s="1">
        <v>0.42099999999999999</v>
      </c>
      <c r="F11" s="8">
        <v>87.9</v>
      </c>
      <c r="H11">
        <f t="shared" si="0"/>
        <v>8.7900000000000006E-2</v>
      </c>
    </row>
    <row r="12" spans="1:23" x14ac:dyDescent="0.3">
      <c r="A12" s="5" t="s">
        <v>6</v>
      </c>
      <c r="B12" s="6" t="s">
        <v>8</v>
      </c>
      <c r="E12" s="1">
        <v>0.48</v>
      </c>
      <c r="F12" s="8">
        <v>100.3</v>
      </c>
      <c r="H12">
        <f t="shared" si="0"/>
        <v>0.1003</v>
      </c>
    </row>
    <row r="13" spans="1:23" x14ac:dyDescent="0.3">
      <c r="A13" s="5" t="s">
        <v>7</v>
      </c>
      <c r="B13" s="6" t="s">
        <v>9</v>
      </c>
      <c r="E13" s="1">
        <v>0.52500000000000002</v>
      </c>
      <c r="F13" s="8">
        <v>109.5</v>
      </c>
      <c r="H13">
        <f t="shared" si="0"/>
        <v>0.1095</v>
      </c>
    </row>
    <row r="14" spans="1:23" x14ac:dyDescent="0.3">
      <c r="E14" s="3">
        <v>0.61199999999999999</v>
      </c>
      <c r="F14" s="9">
        <v>127.7</v>
      </c>
      <c r="H14">
        <f t="shared" si="0"/>
        <v>0.12770000000000001</v>
      </c>
    </row>
    <row r="16" spans="1:23" x14ac:dyDescent="0.3">
      <c r="B16" t="s">
        <v>11</v>
      </c>
    </row>
    <row r="17" spans="1:27" x14ac:dyDescent="0.3">
      <c r="D17" s="5" t="s">
        <v>18</v>
      </c>
      <c r="E17" s="7" t="s">
        <v>17</v>
      </c>
      <c r="F17" s="7" t="s">
        <v>16</v>
      </c>
      <c r="G17" s="6" t="s">
        <v>10</v>
      </c>
      <c r="H17" s="7" t="s">
        <v>26</v>
      </c>
      <c r="J17" s="5" t="s">
        <v>19</v>
      </c>
      <c r="K17" s="7" t="s">
        <v>17</v>
      </c>
      <c r="L17" s="7" t="s">
        <v>16</v>
      </c>
      <c r="M17" s="7" t="s">
        <v>10</v>
      </c>
      <c r="N17" s="7" t="s">
        <v>26</v>
      </c>
      <c r="P17" s="5" t="s">
        <v>22</v>
      </c>
      <c r="Q17" s="5" t="s">
        <v>17</v>
      </c>
      <c r="R17" s="7" t="s">
        <v>16</v>
      </c>
      <c r="S17" s="7" t="s">
        <v>10</v>
      </c>
      <c r="T17" s="7" t="s">
        <v>26</v>
      </c>
    </row>
    <row r="18" spans="1:27" x14ac:dyDescent="0.3">
      <c r="A18" s="5" t="s">
        <v>12</v>
      </c>
      <c r="B18" s="6" t="s">
        <v>13</v>
      </c>
      <c r="E18" s="9">
        <v>0.51</v>
      </c>
      <c r="F18" s="8">
        <v>24</v>
      </c>
      <c r="G18" s="2">
        <v>11.9</v>
      </c>
      <c r="H18" s="9">
        <f>G18*K10/1000</f>
        <v>2.4870999999999997E-4</v>
      </c>
      <c r="K18" s="7">
        <v>0.51</v>
      </c>
      <c r="L18" s="8">
        <v>24</v>
      </c>
      <c r="M18" s="8">
        <v>2.7</v>
      </c>
      <c r="N18" s="9">
        <f>M18*K10/1000</f>
        <v>5.643E-5</v>
      </c>
      <c r="Q18" s="3">
        <v>0.49399999999999999</v>
      </c>
      <c r="R18" s="8">
        <v>24</v>
      </c>
      <c r="S18" s="8">
        <v>14.2</v>
      </c>
      <c r="T18" s="9">
        <f>S18*W10/1000</f>
        <v>2.9678000000000001E-4</v>
      </c>
    </row>
    <row r="19" spans="1:27" x14ac:dyDescent="0.3">
      <c r="A19" s="3" t="s">
        <v>14</v>
      </c>
      <c r="B19" s="4" t="s">
        <v>20</v>
      </c>
      <c r="F19" s="8">
        <v>25</v>
      </c>
      <c r="G19" s="2">
        <v>16.600000000000001</v>
      </c>
      <c r="H19" s="9">
        <f>G19*K10/1000</f>
        <v>3.4694000000000001E-4</v>
      </c>
      <c r="L19" s="8">
        <v>25</v>
      </c>
      <c r="M19" s="8">
        <v>3.4</v>
      </c>
      <c r="N19" s="9">
        <f>M19*Q10/1000</f>
        <v>7.1060000000000001E-5</v>
      </c>
      <c r="R19" s="8">
        <v>25</v>
      </c>
      <c r="S19" s="8">
        <v>20.399999999999999</v>
      </c>
      <c r="T19" s="9">
        <f>S19*W10/1000</f>
        <v>4.2635999999999998E-4</v>
      </c>
    </row>
    <row r="20" spans="1:27" x14ac:dyDescent="0.3">
      <c r="A20" s="3" t="s">
        <v>15</v>
      </c>
      <c r="B20" s="4" t="s">
        <v>21</v>
      </c>
      <c r="F20" s="8">
        <v>26</v>
      </c>
      <c r="G20" s="2">
        <v>24.5</v>
      </c>
      <c r="H20" s="9">
        <f>G20*K10/1000</f>
        <v>5.1205000000000001E-4</v>
      </c>
      <c r="L20" s="8">
        <v>26</v>
      </c>
      <c r="M20" s="8">
        <v>4.3</v>
      </c>
      <c r="N20" s="9">
        <f>M20*Q10/1000</f>
        <v>8.9869999999999992E-5</v>
      </c>
      <c r="R20" s="8">
        <v>26</v>
      </c>
      <c r="S20" s="8">
        <v>28.7</v>
      </c>
      <c r="T20" s="9">
        <f>S20*W10/1000</f>
        <v>5.9982999999999998E-4</v>
      </c>
    </row>
    <row r="21" spans="1:27" x14ac:dyDescent="0.3">
      <c r="F21" s="8">
        <v>27</v>
      </c>
      <c r="G21" s="2">
        <v>33.9</v>
      </c>
      <c r="H21" s="9">
        <f>G21*K10/1000</f>
        <v>7.0850999999999987E-4</v>
      </c>
      <c r="L21" s="8">
        <v>27</v>
      </c>
      <c r="M21" s="8">
        <v>5.8</v>
      </c>
      <c r="N21" s="9">
        <f>M21*Q10/1000</f>
        <v>1.2121999999999998E-4</v>
      </c>
      <c r="R21" s="8">
        <v>27</v>
      </c>
      <c r="S21" s="8">
        <v>39</v>
      </c>
      <c r="T21" s="9">
        <f>S21*W10/1000</f>
        <v>8.1509999999999992E-4</v>
      </c>
    </row>
    <row r="22" spans="1:27" x14ac:dyDescent="0.3">
      <c r="F22" s="8">
        <v>28</v>
      </c>
      <c r="G22" s="2">
        <v>44.7</v>
      </c>
      <c r="H22" s="9">
        <f>G22*K10/1000</f>
        <v>9.3422999999999998E-4</v>
      </c>
      <c r="L22" s="8">
        <v>28</v>
      </c>
      <c r="M22" s="8">
        <v>7.8</v>
      </c>
      <c r="N22" s="9">
        <f>M22*Q10/1000</f>
        <v>1.6301999999999997E-4</v>
      </c>
      <c r="R22" s="8">
        <v>28</v>
      </c>
      <c r="S22" s="8">
        <v>51.9</v>
      </c>
      <c r="T22" s="9">
        <f>S22*W10/1000</f>
        <v>1.0847099999999998E-3</v>
      </c>
    </row>
    <row r="23" spans="1:27" x14ac:dyDescent="0.3">
      <c r="A23" s="5" t="s">
        <v>4</v>
      </c>
      <c r="B23" s="6" t="s">
        <v>5</v>
      </c>
      <c r="F23" s="8">
        <v>29</v>
      </c>
      <c r="G23" s="2">
        <v>52.1</v>
      </c>
      <c r="H23" s="9">
        <f>G23*K10/1000</f>
        <v>1.0888899999999999E-3</v>
      </c>
      <c r="L23" s="8">
        <v>29</v>
      </c>
      <c r="M23" s="8">
        <v>11</v>
      </c>
      <c r="N23" s="9">
        <f>M23*Q10/1000</f>
        <v>2.299E-4</v>
      </c>
      <c r="R23" s="8">
        <v>29</v>
      </c>
      <c r="S23" s="8">
        <v>61.8</v>
      </c>
      <c r="T23" s="9">
        <f>S23*W10/1000</f>
        <v>1.2916199999999998E-3</v>
      </c>
      <c r="AA23">
        <f>PI()</f>
        <v>3.1415926535897931</v>
      </c>
    </row>
    <row r="24" spans="1:27" x14ac:dyDescent="0.3">
      <c r="F24" s="8">
        <v>30</v>
      </c>
      <c r="G24" s="2">
        <v>52.6</v>
      </c>
      <c r="H24" s="9">
        <f>G24*K10/1000</f>
        <v>1.0993400000000001E-3</v>
      </c>
      <c r="L24" s="8">
        <v>30</v>
      </c>
      <c r="M24" s="8">
        <v>15.5</v>
      </c>
      <c r="N24" s="9">
        <f>M24*Q10/1000</f>
        <v>3.2394999999999999E-4</v>
      </c>
      <c r="R24" s="8">
        <v>30</v>
      </c>
      <c r="S24" s="8">
        <v>65.5</v>
      </c>
      <c r="T24" s="9">
        <f>S24*W10/1000</f>
        <v>1.3689499999999999E-3</v>
      </c>
    </row>
    <row r="25" spans="1:27" x14ac:dyDescent="0.3">
      <c r="F25" s="8">
        <v>31</v>
      </c>
      <c r="G25" s="2">
        <v>45.8</v>
      </c>
      <c r="H25" s="9">
        <f>G25*K10/1000</f>
        <v>9.5721999999999984E-4</v>
      </c>
      <c r="L25" s="8">
        <v>31</v>
      </c>
      <c r="M25" s="8">
        <v>22</v>
      </c>
      <c r="N25" s="9">
        <f>M25*Q10/1000</f>
        <v>4.5980000000000001E-4</v>
      </c>
      <c r="R25" s="8">
        <v>31</v>
      </c>
      <c r="S25" s="8">
        <v>64.2</v>
      </c>
      <c r="T25" s="9">
        <f>S25*W10/1000</f>
        <v>1.3417799999999999E-3</v>
      </c>
    </row>
    <row r="26" spans="1:27" x14ac:dyDescent="0.3">
      <c r="F26" s="8">
        <v>32</v>
      </c>
      <c r="G26" s="2">
        <v>35.1</v>
      </c>
      <c r="H26" s="9">
        <f>G26*K10/1000</f>
        <v>7.3359E-4</v>
      </c>
      <c r="L26" s="8">
        <v>32</v>
      </c>
      <c r="M26" s="8">
        <v>31.5</v>
      </c>
      <c r="N26" s="9">
        <f>M26*Q10/1000</f>
        <v>6.5835000000000004E-4</v>
      </c>
      <c r="R26" s="8">
        <v>32</v>
      </c>
      <c r="S26" s="8">
        <v>62.9</v>
      </c>
      <c r="T26" s="9">
        <f>S26*W10/1000</f>
        <v>1.3146099999999999E-3</v>
      </c>
      <c r="W26">
        <f>AVERAGE(T18:T35)</f>
        <v>8.8662444444444438E-4</v>
      </c>
      <c r="AA26" t="s">
        <v>30</v>
      </c>
    </row>
    <row r="27" spans="1:27" x14ac:dyDescent="0.3">
      <c r="F27" s="8">
        <v>33</v>
      </c>
      <c r="G27" s="2">
        <v>24.8</v>
      </c>
      <c r="H27" s="9">
        <f>G27*K10/1000</f>
        <v>5.1831999999999996E-4</v>
      </c>
      <c r="L27" s="8">
        <v>33</v>
      </c>
      <c r="M27" s="8">
        <v>41.5</v>
      </c>
      <c r="N27" s="9">
        <f>M27*Q10/1000</f>
        <v>8.6734999999999991E-4</v>
      </c>
      <c r="R27" s="8">
        <v>33</v>
      </c>
      <c r="S27" s="8">
        <v>64.099999999999994</v>
      </c>
      <c r="T27" s="9">
        <f>S27*W10/1000</f>
        <v>1.3396899999999997E-3</v>
      </c>
    </row>
    <row r="28" spans="1:27" x14ac:dyDescent="0.3">
      <c r="F28" s="8">
        <v>34</v>
      </c>
      <c r="G28" s="2">
        <v>17.600000000000001</v>
      </c>
      <c r="H28" s="9">
        <f>G28*K10/1000</f>
        <v>3.6783999999999997E-4</v>
      </c>
      <c r="L28" s="8">
        <v>34</v>
      </c>
      <c r="M28" s="8">
        <v>50.9</v>
      </c>
      <c r="N28" s="9">
        <f>M28*Q10/1000</f>
        <v>1.0638099999999999E-3</v>
      </c>
      <c r="R28" s="8">
        <v>34</v>
      </c>
      <c r="S28" s="8">
        <v>65.3</v>
      </c>
      <c r="T28" s="9">
        <f>S28*W10/1000</f>
        <v>1.3647699999999997E-3</v>
      </c>
    </row>
    <row r="29" spans="1:27" x14ac:dyDescent="0.3">
      <c r="F29" s="8">
        <v>35</v>
      </c>
      <c r="G29" s="2">
        <v>12.3</v>
      </c>
      <c r="H29" s="9">
        <f>G29*K10/1000</f>
        <v>2.5707000000000003E-4</v>
      </c>
      <c r="L29" s="8">
        <v>35</v>
      </c>
      <c r="M29" s="8">
        <v>52.9</v>
      </c>
      <c r="N29" s="9">
        <f>M29*Q10/1000</f>
        <v>1.1056099999999999E-3</v>
      </c>
      <c r="R29" s="8">
        <v>35</v>
      </c>
      <c r="S29" s="8">
        <v>62</v>
      </c>
      <c r="T29" s="9">
        <f>S29*W10/1000</f>
        <v>1.2957999999999999E-3</v>
      </c>
    </row>
    <row r="30" spans="1:27" x14ac:dyDescent="0.3">
      <c r="F30" s="8">
        <v>36</v>
      </c>
      <c r="G30" s="2">
        <v>8.6</v>
      </c>
      <c r="H30" s="9">
        <f>G30*K10/1000</f>
        <v>1.7973999999999998E-4</v>
      </c>
      <c r="L30" s="8">
        <v>36</v>
      </c>
      <c r="M30" s="8">
        <v>46.7</v>
      </c>
      <c r="N30" s="9">
        <f>M30*Q10/1000</f>
        <v>9.7602999999999991E-4</v>
      </c>
      <c r="R30" s="8">
        <v>36</v>
      </c>
      <c r="S30" s="8">
        <v>52.1</v>
      </c>
      <c r="T30" s="9">
        <f>S30*W10/1000</f>
        <v>1.0888899999999999E-3</v>
      </c>
    </row>
    <row r="31" spans="1:27" x14ac:dyDescent="0.3">
      <c r="F31" s="8">
        <v>37</v>
      </c>
      <c r="G31" s="2">
        <v>6.5</v>
      </c>
      <c r="H31" s="9">
        <f>G31*K10/1000</f>
        <v>1.3585E-4</v>
      </c>
      <c r="L31" s="8">
        <v>37</v>
      </c>
      <c r="M31" s="8">
        <v>35.5</v>
      </c>
      <c r="N31" s="9">
        <f>M31*Q10/1000</f>
        <v>7.4195000000000001E-4</v>
      </c>
      <c r="R31" s="8">
        <v>37</v>
      </c>
      <c r="S31" s="8">
        <v>39.799999999999997</v>
      </c>
      <c r="T31" s="9">
        <f>S31*W10/1000</f>
        <v>8.3181999999999993E-4</v>
      </c>
    </row>
    <row r="32" spans="1:27" x14ac:dyDescent="0.3">
      <c r="F32" s="8">
        <v>38</v>
      </c>
      <c r="G32" s="2">
        <v>4.4000000000000004</v>
      </c>
      <c r="H32" s="9">
        <f>G32*K10/1000</f>
        <v>9.1959999999999994E-5</v>
      </c>
      <c r="L32" s="8">
        <v>38</v>
      </c>
      <c r="M32" s="8">
        <v>26.7</v>
      </c>
      <c r="N32" s="9">
        <f>M32*Q10/1000</f>
        <v>5.5802999999999994E-4</v>
      </c>
      <c r="R32" s="8">
        <v>38</v>
      </c>
      <c r="S32" s="8">
        <v>28.3</v>
      </c>
      <c r="T32" s="9">
        <f>S32*W10/1000</f>
        <v>5.9146999999999997E-4</v>
      </c>
    </row>
    <row r="33" spans="6:20" x14ac:dyDescent="0.3">
      <c r="F33" s="8">
        <v>39</v>
      </c>
      <c r="G33" s="2">
        <v>3.3</v>
      </c>
      <c r="H33" s="9">
        <f>G33*K10/1000</f>
        <v>6.8969999999999985E-5</v>
      </c>
      <c r="L33" s="8">
        <v>39</v>
      </c>
      <c r="M33" s="8">
        <v>17.899999999999999</v>
      </c>
      <c r="N33" s="9">
        <f>M33*Q10/1000</f>
        <v>3.7410999999999993E-4</v>
      </c>
      <c r="R33" s="8">
        <v>39</v>
      </c>
      <c r="S33" s="8">
        <v>19.600000000000001</v>
      </c>
      <c r="T33" s="9">
        <f>S33*W10/1000</f>
        <v>4.0964000000000001E-4</v>
      </c>
    </row>
    <row r="34" spans="6:20" x14ac:dyDescent="0.3">
      <c r="F34" s="8">
        <v>40</v>
      </c>
      <c r="G34" s="2">
        <v>2.4</v>
      </c>
      <c r="H34" s="9">
        <f>G34*K10/1000</f>
        <v>5.0159999999999994E-5</v>
      </c>
      <c r="L34" s="8">
        <v>40</v>
      </c>
      <c r="M34" s="8">
        <v>12.3</v>
      </c>
      <c r="N34" s="9">
        <f>M34*Q10/1000</f>
        <v>2.5707000000000003E-4</v>
      </c>
      <c r="R34" s="8">
        <v>40</v>
      </c>
      <c r="S34" s="8">
        <v>13.9</v>
      </c>
      <c r="T34" s="9">
        <f>S34*W10/1000</f>
        <v>2.9051000000000001E-4</v>
      </c>
    </row>
    <row r="35" spans="6:20" x14ac:dyDescent="0.3">
      <c r="F35" s="9">
        <v>41</v>
      </c>
      <c r="G35" s="4">
        <v>1.7</v>
      </c>
      <c r="H35" s="9">
        <f>G35*K10/1000</f>
        <v>3.553E-5</v>
      </c>
      <c r="L35" s="9">
        <v>41</v>
      </c>
      <c r="M35" s="9">
        <v>8.8000000000000007</v>
      </c>
      <c r="N35" s="9">
        <f>M35*Q10/1000</f>
        <v>1.8391999999999999E-4</v>
      </c>
      <c r="R35" s="9">
        <v>41</v>
      </c>
      <c r="S35" s="9">
        <v>9.9</v>
      </c>
      <c r="T35" s="9">
        <f>S35*W10/1000</f>
        <v>2.0690999999999998E-4</v>
      </c>
    </row>
    <row r="37" spans="6:20" ht="16.8" x14ac:dyDescent="0.3">
      <c r="F37" t="s">
        <v>29</v>
      </c>
      <c r="G37" t="s">
        <v>28</v>
      </c>
      <c r="L37" t="s">
        <v>29</v>
      </c>
      <c r="M37" t="s">
        <v>28</v>
      </c>
      <c r="R37" t="s">
        <v>29</v>
      </c>
      <c r="S37" s="10" t="s">
        <v>28</v>
      </c>
    </row>
    <row r="38" spans="6:20" x14ac:dyDescent="0.3">
      <c r="F38">
        <f>F18/100</f>
        <v>0.24</v>
      </c>
      <c r="G38">
        <f>G18/1000</f>
        <v>1.1900000000000001E-2</v>
      </c>
      <c r="L38">
        <f>L18/100</f>
        <v>0.24</v>
      </c>
      <c r="M38">
        <f>M18/1000</f>
        <v>2.7000000000000001E-3</v>
      </c>
      <c r="R38">
        <f>R18/100</f>
        <v>0.24</v>
      </c>
      <c r="S38">
        <f>S18/1000</f>
        <v>1.4199999999999999E-2</v>
      </c>
    </row>
    <row r="39" spans="6:20" x14ac:dyDescent="0.3">
      <c r="F39">
        <f t="shared" ref="F39:F55" si="1">F19/100</f>
        <v>0.25</v>
      </c>
      <c r="G39">
        <f t="shared" ref="G39:G55" si="2">G19/1000</f>
        <v>1.66E-2</v>
      </c>
      <c r="L39">
        <f t="shared" ref="L39:L55" si="3">L19/100</f>
        <v>0.25</v>
      </c>
      <c r="M39">
        <f t="shared" ref="M39:M55" si="4">M19/1000</f>
        <v>3.3999999999999998E-3</v>
      </c>
      <c r="R39">
        <f t="shared" ref="R39:R55" si="5">R19/100</f>
        <v>0.25</v>
      </c>
      <c r="S39">
        <f t="shared" ref="S39:S55" si="6">S19/1000</f>
        <v>2.0399999999999998E-2</v>
      </c>
    </row>
    <row r="40" spans="6:20" x14ac:dyDescent="0.3">
      <c r="F40">
        <f t="shared" si="1"/>
        <v>0.26</v>
      </c>
      <c r="G40">
        <f t="shared" si="2"/>
        <v>2.4500000000000001E-2</v>
      </c>
      <c r="L40">
        <f t="shared" si="3"/>
        <v>0.26</v>
      </c>
      <c r="M40">
        <f t="shared" si="4"/>
        <v>4.3E-3</v>
      </c>
      <c r="R40">
        <f t="shared" si="5"/>
        <v>0.26</v>
      </c>
      <c r="S40">
        <f t="shared" si="6"/>
        <v>2.87E-2</v>
      </c>
    </row>
    <row r="41" spans="6:20" x14ac:dyDescent="0.3">
      <c r="F41">
        <f t="shared" si="1"/>
        <v>0.27</v>
      </c>
      <c r="G41">
        <f t="shared" si="2"/>
        <v>3.39E-2</v>
      </c>
      <c r="L41">
        <f t="shared" si="3"/>
        <v>0.27</v>
      </c>
      <c r="M41">
        <f t="shared" si="4"/>
        <v>5.7999999999999996E-3</v>
      </c>
      <c r="R41">
        <f t="shared" si="5"/>
        <v>0.27</v>
      </c>
      <c r="S41">
        <f t="shared" si="6"/>
        <v>3.9E-2</v>
      </c>
    </row>
    <row r="42" spans="6:20" x14ac:dyDescent="0.3">
      <c r="F42">
        <f t="shared" si="1"/>
        <v>0.28000000000000003</v>
      </c>
      <c r="G42">
        <f t="shared" si="2"/>
        <v>4.4700000000000004E-2</v>
      </c>
      <c r="L42">
        <f t="shared" si="3"/>
        <v>0.28000000000000003</v>
      </c>
      <c r="M42">
        <f t="shared" si="4"/>
        <v>7.7999999999999996E-3</v>
      </c>
      <c r="R42">
        <f t="shared" si="5"/>
        <v>0.28000000000000003</v>
      </c>
      <c r="S42">
        <f t="shared" si="6"/>
        <v>5.1900000000000002E-2</v>
      </c>
    </row>
    <row r="43" spans="6:20" x14ac:dyDescent="0.3">
      <c r="F43">
        <f t="shared" si="1"/>
        <v>0.28999999999999998</v>
      </c>
      <c r="G43">
        <f t="shared" si="2"/>
        <v>5.21E-2</v>
      </c>
      <c r="L43">
        <f t="shared" si="3"/>
        <v>0.28999999999999998</v>
      </c>
      <c r="M43">
        <f t="shared" si="4"/>
        <v>1.0999999999999999E-2</v>
      </c>
      <c r="R43">
        <f t="shared" si="5"/>
        <v>0.28999999999999998</v>
      </c>
      <c r="S43">
        <f t="shared" si="6"/>
        <v>6.1799999999999994E-2</v>
      </c>
    </row>
    <row r="44" spans="6:20" x14ac:dyDescent="0.3">
      <c r="F44">
        <f t="shared" si="1"/>
        <v>0.3</v>
      </c>
      <c r="G44">
        <f t="shared" si="2"/>
        <v>5.2600000000000001E-2</v>
      </c>
      <c r="L44">
        <f t="shared" si="3"/>
        <v>0.3</v>
      </c>
      <c r="M44">
        <f t="shared" si="4"/>
        <v>1.55E-2</v>
      </c>
      <c r="R44">
        <f t="shared" si="5"/>
        <v>0.3</v>
      </c>
      <c r="S44">
        <f t="shared" si="6"/>
        <v>6.5500000000000003E-2</v>
      </c>
    </row>
    <row r="45" spans="6:20" x14ac:dyDescent="0.3">
      <c r="F45">
        <f t="shared" si="1"/>
        <v>0.31</v>
      </c>
      <c r="G45">
        <f t="shared" si="2"/>
        <v>4.58E-2</v>
      </c>
      <c r="L45">
        <f t="shared" si="3"/>
        <v>0.31</v>
      </c>
      <c r="M45">
        <f t="shared" si="4"/>
        <v>2.1999999999999999E-2</v>
      </c>
      <c r="R45">
        <f t="shared" si="5"/>
        <v>0.31</v>
      </c>
      <c r="S45">
        <f t="shared" si="6"/>
        <v>6.4200000000000007E-2</v>
      </c>
    </row>
    <row r="46" spans="6:20" x14ac:dyDescent="0.3">
      <c r="F46">
        <f t="shared" si="1"/>
        <v>0.32</v>
      </c>
      <c r="G46">
        <f t="shared" si="2"/>
        <v>3.5099999999999999E-2</v>
      </c>
      <c r="L46">
        <f t="shared" si="3"/>
        <v>0.32</v>
      </c>
      <c r="M46">
        <f t="shared" si="4"/>
        <v>3.15E-2</v>
      </c>
      <c r="R46">
        <f t="shared" si="5"/>
        <v>0.32</v>
      </c>
      <c r="S46">
        <f t="shared" si="6"/>
        <v>6.2899999999999998E-2</v>
      </c>
    </row>
    <row r="47" spans="6:20" x14ac:dyDescent="0.3">
      <c r="F47">
        <f t="shared" si="1"/>
        <v>0.33</v>
      </c>
      <c r="G47">
        <f t="shared" si="2"/>
        <v>2.4799999999999999E-2</v>
      </c>
      <c r="L47">
        <f t="shared" si="3"/>
        <v>0.33</v>
      </c>
      <c r="M47">
        <f t="shared" si="4"/>
        <v>4.1500000000000002E-2</v>
      </c>
      <c r="R47">
        <f t="shared" si="5"/>
        <v>0.33</v>
      </c>
      <c r="S47">
        <f t="shared" si="6"/>
        <v>6.409999999999999E-2</v>
      </c>
    </row>
    <row r="48" spans="6:20" x14ac:dyDescent="0.3">
      <c r="F48">
        <f t="shared" si="1"/>
        <v>0.34</v>
      </c>
      <c r="G48">
        <f t="shared" si="2"/>
        <v>1.7600000000000001E-2</v>
      </c>
      <c r="L48">
        <f t="shared" si="3"/>
        <v>0.34</v>
      </c>
      <c r="M48">
        <f t="shared" si="4"/>
        <v>5.0900000000000001E-2</v>
      </c>
      <c r="R48">
        <f t="shared" si="5"/>
        <v>0.34</v>
      </c>
      <c r="S48">
        <f t="shared" si="6"/>
        <v>6.5299999999999997E-2</v>
      </c>
    </row>
    <row r="49" spans="6:20" x14ac:dyDescent="0.3">
      <c r="F49">
        <f t="shared" si="1"/>
        <v>0.35</v>
      </c>
      <c r="G49">
        <f t="shared" si="2"/>
        <v>1.23E-2</v>
      </c>
      <c r="L49">
        <f t="shared" si="3"/>
        <v>0.35</v>
      </c>
      <c r="M49">
        <f t="shared" si="4"/>
        <v>5.2899999999999996E-2</v>
      </c>
      <c r="R49">
        <f t="shared" si="5"/>
        <v>0.35</v>
      </c>
      <c r="S49">
        <f t="shared" si="6"/>
        <v>6.2E-2</v>
      </c>
    </row>
    <row r="50" spans="6:20" x14ac:dyDescent="0.3">
      <c r="F50">
        <f t="shared" si="1"/>
        <v>0.36</v>
      </c>
      <c r="G50">
        <f t="shared" si="2"/>
        <v>8.6E-3</v>
      </c>
      <c r="L50">
        <f t="shared" si="3"/>
        <v>0.36</v>
      </c>
      <c r="M50">
        <f t="shared" si="4"/>
        <v>4.6700000000000005E-2</v>
      </c>
      <c r="R50">
        <f t="shared" si="5"/>
        <v>0.36</v>
      </c>
      <c r="S50">
        <f t="shared" si="6"/>
        <v>5.21E-2</v>
      </c>
    </row>
    <row r="51" spans="6:20" x14ac:dyDescent="0.3">
      <c r="F51">
        <f t="shared" si="1"/>
        <v>0.37</v>
      </c>
      <c r="G51">
        <f t="shared" si="2"/>
        <v>6.4999999999999997E-3</v>
      </c>
      <c r="L51">
        <f t="shared" si="3"/>
        <v>0.37</v>
      </c>
      <c r="M51">
        <f t="shared" si="4"/>
        <v>3.5499999999999997E-2</v>
      </c>
      <c r="R51">
        <f t="shared" si="5"/>
        <v>0.37</v>
      </c>
      <c r="S51">
        <f t="shared" si="6"/>
        <v>3.9799999999999995E-2</v>
      </c>
    </row>
    <row r="52" spans="6:20" x14ac:dyDescent="0.3">
      <c r="F52">
        <f t="shared" si="1"/>
        <v>0.38</v>
      </c>
      <c r="G52">
        <f t="shared" si="2"/>
        <v>4.4000000000000003E-3</v>
      </c>
      <c r="L52">
        <f t="shared" si="3"/>
        <v>0.38</v>
      </c>
      <c r="M52">
        <f t="shared" si="4"/>
        <v>2.6699999999999998E-2</v>
      </c>
      <c r="R52">
        <f t="shared" si="5"/>
        <v>0.38</v>
      </c>
      <c r="S52">
        <f t="shared" si="6"/>
        <v>2.8300000000000002E-2</v>
      </c>
    </row>
    <row r="53" spans="6:20" x14ac:dyDescent="0.3">
      <c r="F53">
        <f t="shared" si="1"/>
        <v>0.39</v>
      </c>
      <c r="G53">
        <f t="shared" si="2"/>
        <v>3.3E-3</v>
      </c>
      <c r="L53">
        <f t="shared" si="3"/>
        <v>0.39</v>
      </c>
      <c r="M53">
        <f t="shared" si="4"/>
        <v>1.7899999999999999E-2</v>
      </c>
      <c r="R53">
        <f t="shared" si="5"/>
        <v>0.39</v>
      </c>
      <c r="S53">
        <f t="shared" si="6"/>
        <v>1.9600000000000003E-2</v>
      </c>
    </row>
    <row r="54" spans="6:20" x14ac:dyDescent="0.3">
      <c r="F54">
        <f t="shared" si="1"/>
        <v>0.4</v>
      </c>
      <c r="G54">
        <f t="shared" si="2"/>
        <v>2.3999999999999998E-3</v>
      </c>
      <c r="L54">
        <f t="shared" si="3"/>
        <v>0.4</v>
      </c>
      <c r="M54">
        <f t="shared" si="4"/>
        <v>1.23E-2</v>
      </c>
      <c r="R54">
        <f t="shared" si="5"/>
        <v>0.4</v>
      </c>
      <c r="S54">
        <f t="shared" si="6"/>
        <v>1.3900000000000001E-2</v>
      </c>
    </row>
    <row r="55" spans="6:20" x14ac:dyDescent="0.3">
      <c r="F55">
        <f t="shared" si="1"/>
        <v>0.41</v>
      </c>
      <c r="G55">
        <f t="shared" si="2"/>
        <v>1.6999999999999999E-3</v>
      </c>
      <c r="L55">
        <f t="shared" si="3"/>
        <v>0.41</v>
      </c>
      <c r="M55">
        <f t="shared" si="4"/>
        <v>8.8000000000000005E-3</v>
      </c>
      <c r="R55">
        <f t="shared" si="5"/>
        <v>0.41</v>
      </c>
      <c r="S55">
        <f t="shared" si="6"/>
        <v>9.9000000000000008E-3</v>
      </c>
    </row>
    <row r="57" spans="6:20" x14ac:dyDescent="0.3">
      <c r="T57">
        <f>SUM(H18+N18)</f>
        <v>3.0513999999999997E-4</v>
      </c>
    </row>
    <row r="58" spans="6:20" x14ac:dyDescent="0.3">
      <c r="T58">
        <f t="shared" ref="T58:T75" si="7">SUM(H19+N19)</f>
        <v>4.1800000000000002E-4</v>
      </c>
    </row>
    <row r="59" spans="6:20" x14ac:dyDescent="0.3">
      <c r="T59">
        <f t="shared" si="7"/>
        <v>6.0192000000000004E-4</v>
      </c>
    </row>
    <row r="60" spans="6:20" x14ac:dyDescent="0.3">
      <c r="T60">
        <f t="shared" si="7"/>
        <v>8.2972999999999988E-4</v>
      </c>
    </row>
    <row r="61" spans="6:20" x14ac:dyDescent="0.3">
      <c r="T61">
        <f t="shared" si="7"/>
        <v>1.0972499999999999E-3</v>
      </c>
    </row>
    <row r="62" spans="6:20" x14ac:dyDescent="0.3">
      <c r="T62">
        <f t="shared" si="7"/>
        <v>1.3187899999999998E-3</v>
      </c>
    </row>
    <row r="63" spans="6:20" x14ac:dyDescent="0.3">
      <c r="T63">
        <f t="shared" si="7"/>
        <v>1.42329E-3</v>
      </c>
    </row>
    <row r="64" spans="6:20" x14ac:dyDescent="0.3">
      <c r="T64">
        <f t="shared" si="7"/>
        <v>1.4170199999999997E-3</v>
      </c>
    </row>
    <row r="65" spans="20:20" x14ac:dyDescent="0.3">
      <c r="T65">
        <f t="shared" si="7"/>
        <v>1.3919399999999999E-3</v>
      </c>
    </row>
    <row r="66" spans="20:20" x14ac:dyDescent="0.3">
      <c r="T66">
        <f t="shared" si="7"/>
        <v>1.3856699999999999E-3</v>
      </c>
    </row>
    <row r="67" spans="20:20" x14ac:dyDescent="0.3">
      <c r="T67">
        <f t="shared" si="7"/>
        <v>1.4316499999999998E-3</v>
      </c>
    </row>
    <row r="68" spans="20:20" x14ac:dyDescent="0.3">
      <c r="T68">
        <f t="shared" si="7"/>
        <v>1.36268E-3</v>
      </c>
    </row>
    <row r="69" spans="20:20" x14ac:dyDescent="0.3">
      <c r="T69">
        <f t="shared" si="7"/>
        <v>1.15577E-3</v>
      </c>
    </row>
    <row r="70" spans="20:20" x14ac:dyDescent="0.3">
      <c r="T70">
        <f t="shared" si="7"/>
        <v>8.7779999999999998E-4</v>
      </c>
    </row>
    <row r="71" spans="20:20" x14ac:dyDescent="0.3">
      <c r="T71">
        <f t="shared" si="7"/>
        <v>6.4998999999999992E-4</v>
      </c>
    </row>
    <row r="72" spans="20:20" x14ac:dyDescent="0.3">
      <c r="T72">
        <f t="shared" si="7"/>
        <v>4.4307999999999988E-4</v>
      </c>
    </row>
    <row r="73" spans="20:20" x14ac:dyDescent="0.3">
      <c r="T73">
        <f>SUM(H34+N34)</f>
        <v>3.0723000000000002E-4</v>
      </c>
    </row>
    <row r="74" spans="20:20" x14ac:dyDescent="0.3">
      <c r="T74">
        <f t="shared" si="7"/>
        <v>2.1944999999999999E-4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sonic 28g</dc:creator>
  <cp:lastModifiedBy>Joao Gaspar</cp:lastModifiedBy>
  <dcterms:created xsi:type="dcterms:W3CDTF">2022-11-24T09:24:23Z</dcterms:created>
  <dcterms:modified xsi:type="dcterms:W3CDTF">2022-12-15T11:21:50Z</dcterms:modified>
</cp:coreProperties>
</file>